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40-gesuidoseibika\000000MASTER\旧下水道管理課\000001公開BOX\000000MASTER\01財務\経営比較分析表\"/>
    </mc:Choice>
  </mc:AlternateContent>
  <workbookProtection workbookAlgorithmName="SHA-512" workbookHashValue="MBXkwQ+/nugB3vjp6xWZUlPXXAB/1YQunfugvhJ6YKmJ/Z3HXMcSfIITnhQ3bzzfT1VF4f74lzA1kct4Pt1zSg==" workbookSaltValue="2B48/ayHix0Qe/TnnPGEmg==" workbookSpinCount="100000" lockStructure="1"/>
  <bookViews>
    <workbookView xWindow="0" yWindow="0" windowWidth="23040" windowHeight="9384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T6" i="5"/>
  <c r="S6" i="5"/>
  <c r="AL8" i="4" s="1"/>
  <c r="R6" i="5"/>
  <c r="Q6" i="5"/>
  <c r="P6" i="5"/>
  <c r="O6" i="5"/>
  <c r="I10" i="4" s="1"/>
  <c r="N6" i="5"/>
  <c r="M6" i="5"/>
  <c r="L6" i="5"/>
  <c r="K6" i="5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E85" i="4"/>
  <c r="BB10" i="4"/>
  <c r="AT10" i="4"/>
  <c r="AD10" i="4"/>
  <c r="W10" i="4"/>
  <c r="P10" i="4"/>
  <c r="B10" i="4"/>
  <c r="BB8" i="4"/>
  <c r="AT8" i="4"/>
  <c r="AD8" i="4"/>
  <c r="W8" i="4"/>
  <c r="P8" i="4"/>
  <c r="B8" i="4"/>
  <c r="B6" i="4"/>
</calcChain>
</file>

<file path=xl/sharedStrings.xml><?xml version="1.0" encoding="utf-8"?>
<sst xmlns="http://schemas.openxmlformats.org/spreadsheetml/2006/main" count="319" uniqueCount="117">
  <si>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</si>
  <si>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</si>
  <si>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</si>
  <si>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</si>
  <si>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</si>
  <si>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</si>
  <si>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</si>
  <si>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</si>
  <si>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</si>
  <si>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</si>
  <si>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</si>
  <si>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</si>
  <si>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</si>
  <si>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</si>
  <si>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</si>
  <si>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</si>
  <si>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</si>
  <si>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</si>
  <si>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</si>
  <si>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</si>
  <si>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</si>
  <si>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</si>
  <si>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</si>
  <si>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</si>
  <si>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</si>
  <si>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</si>
  <si>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</si>
  <si>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</si>
  <si>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</si>
  <si>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</si>
  <si>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</si>
  <si>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</si>
  <si>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</si>
  <si>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</si>
  <si>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</si>
  <si>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</si>
  <si>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</si>
  <si>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</si>
  <si>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</si>
  <si>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</si>
  <si>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</si>
  <si>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</si>
  <si>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</si>
  <si>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</si>
  <si>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</si>
  <si>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</si>
  <si>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</si>
  <si>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</si>
  <si>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</si>
  <si>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</si>
  <si>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</si>
  <si>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</si>
  <si>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</si>
  <si>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</si>
  <si>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</si>
  <si>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</si>
  <si>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</si>
  <si>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</si>
  <si>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</si>
  <si>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</si>
  <si>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</si>
  <si>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</si>
  <si>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</si>
  <si>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</si>
  <si>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</si>
  <si>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</si>
  <si>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</si>
  <si>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</si>
  <si>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</si>
  <si>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</si>
  <si>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</si>
  <si>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</si>
  <si>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</si>
  <si>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</si>
  <si>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</si>
  <si>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</si>
  <si>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</si>
  <si>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</si>
  <si>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</si>
  <si>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</si>
  <si>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</si>
  <si>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</si>
  <si>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</si>
  <si>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</si>
  <si>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</si>
  <si>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</si>
  <si>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</si>
  <si>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</si>
  <si>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</si>
  <si>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</si>
  <si>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</si>
  <si>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</si>
  <si>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</si>
  <si>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</si>
  <si>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</si>
  <si>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</si>
  <si>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</si>
  <si>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法適用</t>
  </si>
  <si>
    <t>下水道事業</t>
  </si>
  <si>
    <t>漁業集落排水</t>
  </si>
  <si>
    <t>H2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</si>
  <si>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</si>
  <si>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</si>
  <si>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</si>
  <si>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</si>
  <si>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</si>
  <si>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</si>
  <si>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</si>
  <si>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</si>
  <si>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</si>
  <si>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</si>
  <si>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</si>
  <si>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</si>
  <si>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</si>
  <si>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経年劣化により維持管理費の増大が見込まれるため，ストックマネジメント計画により，維持修繕及び更新を図ってまいります。
　また，施設の更新の際には施設規模の再検討が必要です。</t>
    <rPh sb="35" eb="37">
      <t>ケイカク</t>
    </rPh>
    <rPh sb="41" eb="43">
      <t>イジ</t>
    </rPh>
    <rPh sb="43" eb="45">
      <t>シュウゼン</t>
    </rPh>
    <rPh sb="45" eb="46">
      <t>オヨ</t>
    </rPh>
    <rPh sb="47" eb="49">
      <t>コウシン</t>
    </rPh>
    <rPh sb="50" eb="51">
      <t>ハカ</t>
    </rPh>
    <phoneticPr fontId="4"/>
  </si>
  <si>
    <t>　令和２年３月に将来にわたり持続的に下水道事業を運営するため，長期的視点にたち現状や課題を踏まえたうえで，経営基盤の強化推進の基本となる【三原市下水道事業経営戦略】を改定し，市議会へ報告するとともに，令和２年６月からホームページに公開しております。
　収益的収支比率向上を図るため，水洗化率の向上を最重点として取り組んでまいります。
　令和２年度から令和３年度に三原市下水道事業経営審議会（民間有識者を含む）を立ち上げ下水道事業の在り方等を検討してまいります。</t>
    <phoneticPr fontId="4"/>
  </si>
  <si>
    <t>①収益的収支比率
  類似団体より低い状況です。
　経費節減を行い健全経営に努めてまいります。
②累積欠損金比率は類似団体より高い状況です。
　経費節減を行い健全経営に努めてまいります。
③流動比率
　地方公営企業へ移行した際に，漁業集落排水事業の減債積立金を引き継いだことによるものです。
④企業債残高対事業規模比率
　類似団体と比較すると，低い状況にはあります。
⑤経費回収率
　類似団体より高い傾向にありますが，経費の節減に努めます。
⑥汚水処理原価
　類似団体より低い傾向にありますが，さらに経費節減に努めます。
⑦施設利用率
　類似団体より低い状況にあります。さらなる普及活動に努めます。　
⑧水洗化率
　類似団体より低い状況にあります。さらなる普及活動に努めます。</t>
    <rPh sb="17" eb="18">
      <t>ヒク</t>
    </rPh>
    <rPh sb="19" eb="21">
      <t>ジョウキョウ</t>
    </rPh>
    <rPh sb="57" eb="59">
      <t>ルイジ</t>
    </rPh>
    <rPh sb="59" eb="61">
      <t>ダンタイ</t>
    </rPh>
    <rPh sb="63" eb="64">
      <t>タカ</t>
    </rPh>
    <rPh sb="65" eb="67">
      <t>ジョウキョウ</t>
    </rPh>
    <rPh sb="101" eb="103">
      <t>チホウ</t>
    </rPh>
    <rPh sb="103" eb="105">
      <t>コウエイ</t>
    </rPh>
    <rPh sb="105" eb="107">
      <t>キギョウ</t>
    </rPh>
    <rPh sb="108" eb="110">
      <t>イコウ</t>
    </rPh>
    <rPh sb="112" eb="113">
      <t>サイ</t>
    </rPh>
    <rPh sb="115" eb="117">
      <t>ギョギョウ</t>
    </rPh>
    <rPh sb="117" eb="119">
      <t>シュウラク</t>
    </rPh>
    <rPh sb="119" eb="121">
      <t>ハイスイ</t>
    </rPh>
    <rPh sb="121" eb="123">
      <t>ジギョウ</t>
    </rPh>
    <rPh sb="124" eb="126">
      <t>ゲンサイ</t>
    </rPh>
    <rPh sb="126" eb="128">
      <t>ツミタテ</t>
    </rPh>
    <rPh sb="128" eb="129">
      <t>キン</t>
    </rPh>
    <rPh sb="130" eb="131">
      <t>ヒ</t>
    </rPh>
    <rPh sb="132" eb="133">
      <t>ツ</t>
    </rPh>
    <rPh sb="252" eb="254">
      <t>セツゲン</t>
    </rPh>
    <rPh sb="314" eb="315">
      <t>ヒク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</si>
</sst>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61-4295-A91F-6AEE786E9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081704"/>
        <c:axId val="145080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61-4295-A91F-6AEE786E9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81704"/>
        <c:axId val="145080920"/>
      </c:lineChart>
      <c:dateAx>
        <c:axId val="145081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45080920"/>
        <c:crosses val="autoZero"/>
        <c:auto val="1"/>
        <c:lblOffset val="100"/>
        <c:baseTimeUnit val="years"/>
      </c:dateAx>
      <c:valAx>
        <c:axId val="145080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45081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7D-4FE7-849A-B9D178C24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3248"/>
        <c:axId val="519449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7D-4FE7-849A-B9D178C24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3248"/>
        <c:axId val="519449912"/>
      </c:lineChart>
      <c:dateAx>
        <c:axId val="519443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9912"/>
        <c:crosses val="autoZero"/>
        <c:auto val="1"/>
        <c:lblOffset val="100"/>
        <c:baseTimeUnit val="years"/>
      </c:dateAx>
      <c:valAx>
        <c:axId val="519449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3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65.47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0C-463D-9765-75B39DC72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307896"/>
        <c:axId val="435303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79.09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0C-463D-9765-75B39DC72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07896"/>
        <c:axId val="435303192"/>
      </c:lineChart>
      <c:dateAx>
        <c:axId val="435307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5303192"/>
        <c:crosses val="autoZero"/>
        <c:auto val="1"/>
        <c:lblOffset val="100"/>
        <c:baseTimeUnit val="years"/>
      </c:dateAx>
      <c:valAx>
        <c:axId val="435303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5307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4-4514-8B5D-2BA1A4B23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0184"/>
        <c:axId val="43657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101.18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24-4514-8B5D-2BA1A4B23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0184"/>
        <c:axId val="436571360"/>
      </c:lineChart>
      <c:dateAx>
        <c:axId val="4365701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1360"/>
        <c:crosses val="autoZero"/>
        <c:auto val="1"/>
        <c:lblOffset val="100"/>
        <c:baseTimeUnit val="years"/>
      </c:dateAx>
      <c:valAx>
        <c:axId val="43657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0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38.409999999999997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9E-4F85-A8E7-556D9890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2144"/>
        <c:axId val="436571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9E-4F85-A8E7-556D9890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2144"/>
        <c:axId val="436571752"/>
      </c:lineChart>
      <c:dateAx>
        <c:axId val="436572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1752"/>
        <c:crosses val="autoZero"/>
        <c:auto val="1"/>
        <c:lblOffset val="100"/>
        <c:baseTimeUnit val="years"/>
      </c:dateAx>
      <c:valAx>
        <c:axId val="436571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2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CE-446A-A70A-66FE32FE5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2536"/>
        <c:axId val="436577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CE-446A-A70A-66FE32FE5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2536"/>
        <c:axId val="436577632"/>
      </c:lineChart>
      <c:dateAx>
        <c:axId val="4365725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7632"/>
        <c:crosses val="autoZero"/>
        <c:auto val="1"/>
        <c:lblOffset val="100"/>
        <c:baseTimeUnit val="years"/>
      </c:dateAx>
      <c:valAx>
        <c:axId val="436577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2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145.11000000000001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A6-4803-BA65-46823AED1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4888"/>
        <c:axId val="436573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140.63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A6-4803-BA65-46823AED1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4888"/>
        <c:axId val="436573712"/>
      </c:lineChart>
      <c:dateAx>
        <c:axId val="4365748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3712"/>
        <c:crosses val="autoZero"/>
        <c:auto val="1"/>
        <c:lblOffset val="100"/>
        <c:baseTimeUnit val="years"/>
      </c:dateAx>
      <c:valAx>
        <c:axId val="436573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4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136.63999999999999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1A-4A46-9CAC-95C70E6CE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7240"/>
        <c:axId val="519445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56.53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1A-4A46-9CAC-95C70E6CE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7240"/>
        <c:axId val="519445992"/>
      </c:lineChart>
      <c:dateAx>
        <c:axId val="4365772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5992"/>
        <c:crosses val="autoZero"/>
        <c:auto val="1"/>
        <c:lblOffset val="100"/>
        <c:baseTimeUnit val="years"/>
      </c:dateAx>
      <c:valAx>
        <c:axId val="519445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7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22-4880-8CB5-0D2182AA0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4424"/>
        <c:axId val="519448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1095.52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22-4880-8CB5-0D2182AA0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4424"/>
        <c:axId val="519448344"/>
      </c:lineChart>
      <c:dateAx>
        <c:axId val="5194444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8344"/>
        <c:crosses val="autoZero"/>
        <c:auto val="1"/>
        <c:lblOffset val="100"/>
        <c:baseTimeUnit val="years"/>
      </c:dateAx>
      <c:valAx>
        <c:axId val="519448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4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51.13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EE-4767-9EAF-73755F8FA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5600"/>
        <c:axId val="519443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39.64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EE-4767-9EAF-73755F8FA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5600"/>
        <c:axId val="519443640"/>
      </c:lineChart>
      <c:dateAx>
        <c:axId val="5194456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3640"/>
        <c:crosses val="autoZero"/>
        <c:auto val="1"/>
        <c:lblOffset val="100"/>
        <c:baseTimeUnit val="years"/>
      </c:dateAx>
      <c:valAx>
        <c:axId val="519443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5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294.33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60-4A67-B3B7-9EF474485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2464"/>
        <c:axId val="519449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449.72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60-4A67-B3B7-9EF474485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2464"/>
        <c:axId val="519449128"/>
      </c:lineChart>
      <c:dateAx>
        <c:axId val="5194424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9128"/>
        <c:crosses val="autoZero"/>
        <c:auto val="1"/>
        <c:lblOffset val="100"/>
        <c:baseTimeUnit val="years"/>
      </c:dateAx>
      <c:valAx>
        <c:axId val="519449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2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【1,042.34】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【80.45】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【410.22】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X23" zoomScaleNormal="100" workbookViewId="0">
      <selection activeCell="BL45" sqref="BL45:BZ46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広島県　三原市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漁業集落排水</v>
      </c>
      <c r="Q8" s="72"/>
      <c r="R8" s="72"/>
      <c r="S8" s="72"/>
      <c r="T8" s="72"/>
      <c r="U8" s="72"/>
      <c r="V8" s="72"/>
      <c r="W8" s="72" t="str">
        <f>データ!L6</f>
        <v>H2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92009</v>
      </c>
      <c r="AM8" s="69"/>
      <c r="AN8" s="69"/>
      <c r="AO8" s="69"/>
      <c r="AP8" s="69"/>
      <c r="AQ8" s="69"/>
      <c r="AR8" s="69"/>
      <c r="AS8" s="69"/>
      <c r="AT8" s="68">
        <f>データ!T6</f>
        <v>471.51</v>
      </c>
      <c r="AU8" s="68"/>
      <c r="AV8" s="68"/>
      <c r="AW8" s="68"/>
      <c r="AX8" s="68"/>
      <c r="AY8" s="68"/>
      <c r="AZ8" s="68"/>
      <c r="BA8" s="68"/>
      <c r="BB8" s="68">
        <f>データ!U6</f>
        <v>195.14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67.58</v>
      </c>
      <c r="J10" s="68"/>
      <c r="K10" s="68"/>
      <c r="L10" s="68"/>
      <c r="M10" s="68"/>
      <c r="N10" s="68"/>
      <c r="O10" s="68"/>
      <c r="P10" s="68">
        <f>データ!P6</f>
        <v>0.49</v>
      </c>
      <c r="Q10" s="68"/>
      <c r="R10" s="68"/>
      <c r="S10" s="68"/>
      <c r="T10" s="68"/>
      <c r="U10" s="68"/>
      <c r="V10" s="68"/>
      <c r="W10" s="68">
        <f>データ!Q6</f>
        <v>97.32</v>
      </c>
      <c r="X10" s="68"/>
      <c r="Y10" s="68"/>
      <c r="Z10" s="68"/>
      <c r="AA10" s="68"/>
      <c r="AB10" s="68"/>
      <c r="AC10" s="68"/>
      <c r="AD10" s="69">
        <f>データ!R6</f>
        <v>2750</v>
      </c>
      <c r="AE10" s="69"/>
      <c r="AF10" s="69"/>
      <c r="AG10" s="69"/>
      <c r="AH10" s="69"/>
      <c r="AI10" s="69"/>
      <c r="AJ10" s="69"/>
      <c r="AK10" s="2"/>
      <c r="AL10" s="69">
        <f>データ!V6</f>
        <v>446</v>
      </c>
      <c r="AM10" s="69"/>
      <c r="AN10" s="69"/>
      <c r="AO10" s="69"/>
      <c r="AP10" s="69"/>
      <c r="AQ10" s="69"/>
      <c r="AR10" s="69"/>
      <c r="AS10" s="69"/>
      <c r="AT10" s="68">
        <f>データ!W6</f>
        <v>7.0000000000000007E-2</v>
      </c>
      <c r="AU10" s="68"/>
      <c r="AV10" s="68"/>
      <c r="AW10" s="68"/>
      <c r="AX10" s="68"/>
      <c r="AY10" s="68"/>
      <c r="AZ10" s="68"/>
      <c r="BA10" s="68"/>
      <c r="BB10" s="68">
        <f>データ!X6</f>
        <v>6371.43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116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114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115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【99.28】</v>
      </c>
      <c r="F85" s="26" t="str">
        <f>データ!AT6</f>
        <v>【86.39】</v>
      </c>
      <c r="G85" s="26" t="str">
        <f>データ!BE6</f>
        <v>【58.47】</v>
      </c>
      <c r="H85" s="26" t="str">
        <f>データ!BP6</f>
        <v>【1,042.34】</v>
      </c>
      <c r="I85" s="26" t="str">
        <f>データ!CA6</f>
        <v>【42.60】</v>
      </c>
      <c r="J85" s="26" t="str">
        <f>データ!CL6</f>
        <v>【410.22】</v>
      </c>
      <c r="K85" s="26" t="str">
        <f>データ!CW6</f>
        <v>【32.98】</v>
      </c>
      <c r="L85" s="26" t="str">
        <f>データ!DH6</f>
        <v>【80.45】</v>
      </c>
      <c r="M85" s="26" t="str">
        <f>データ!DS6</f>
        <v>【23.36】</v>
      </c>
      <c r="N85" s="26" t="str">
        <f>データ!ED6</f>
        <v>【0.00】</v>
      </c>
      <c r="O85" s="26" t="str">
        <f>データ!EO6</f>
        <v>【1.09】</v>
      </c>
    </row>
  </sheetData>
  <sheetProtection algorithmName="SHA-512" hashValue="yr0rJFY8olROfvf1x0hCS+sQUbyNDJ8svoPdjXXZ9CD1ab4VAlhaH78fRGjnt2QBqPkacJLUrv3rJVBEZwWlXg==" saltValue="7OQ0PXf9yvkMPmS0/FQdYw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2020</v>
      </c>
      <c r="C6" s="33">
        <f t="shared" ref="C6:X6" si="3">C7</f>
        <v>342041</v>
      </c>
      <c r="D6" s="33">
        <f t="shared" si="3"/>
        <v>46</v>
      </c>
      <c r="E6" s="33">
        <f t="shared" si="3"/>
        <v>17</v>
      </c>
      <c r="F6" s="33">
        <f t="shared" si="3"/>
        <v>6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漁業集落排水</v>
      </c>
      <c r="L6" s="33" t="str">
        <f t="shared" si="3"/>
        <v>H2</v>
      </c>
      <c r="M6" s="33" t="str">
        <f t="shared" si="3"/>
        <v>非設置</v>
      </c>
      <c r="N6" s="34" t="str">
        <f t="shared" si="3"/>
        <v>-</v>
      </c>
      <c r="O6" s="34">
        <f t="shared" si="3"/>
        <v>67.58</v>
      </c>
      <c r="P6" s="34">
        <f t="shared" si="3"/>
        <v>0.49</v>
      </c>
      <c r="Q6" s="34">
        <f t="shared" si="3"/>
        <v>97.32</v>
      </c>
      <c r="R6" s="34">
        <f t="shared" si="3"/>
        <v>2750</v>
      </c>
      <c r="S6" s="34">
        <f t="shared" si="3"/>
        <v>92009</v>
      </c>
      <c r="T6" s="34">
        <f t="shared" si="3"/>
        <v>471.51</v>
      </c>
      <c r="U6" s="34">
        <f t="shared" si="3"/>
        <v>195.14</v>
      </c>
      <c r="V6" s="34">
        <f t="shared" si="3"/>
        <v>446</v>
      </c>
      <c r="W6" s="34">
        <f t="shared" si="3"/>
        <v>7.0000000000000007E-2</v>
      </c>
      <c r="X6" s="34">
        <f t="shared" si="3"/>
        <v>6371.43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84.91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101.18</v>
      </c>
      <c r="AI6" s="34" t="str">
        <f>IF(AI7="","",IF(AI7="-","【-】","【"&amp;SUBSTITUTE(TEXT(AI7,"#,##0.00"),"-","△")&amp;"】"))</f>
        <v>【99.28】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5">
        <f t="shared" si="5"/>
        <v>145.11000000000001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140.63</v>
      </c>
      <c r="AT6" s="34" t="str">
        <f>IF(AT7="","",IF(AT7="-","【-】","【"&amp;SUBSTITUTE(TEXT(AT7,"#,##0.00"),"-","△")&amp;"】"))</f>
        <v>【86.39】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136.63999999999999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56.53</v>
      </c>
      <c r="BE6" s="34" t="str">
        <f>IF(BE7="","",IF(BE7="-","【-】","【"&amp;SUBSTITUTE(TEXT(BE7,"#,##0.00"),"-","△")&amp;"】"))</f>
        <v>【58.47】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4">
        <f t="shared" si="7"/>
        <v>0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1095.52</v>
      </c>
      <c r="BP6" s="34" t="str">
        <f>IF(BP7="","",IF(BP7="-","【-】","【"&amp;SUBSTITUTE(TEXT(BP7,"#,##0.00"),"-","△")&amp;"】"))</f>
        <v>【1,042.34】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51.13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39.64</v>
      </c>
      <c r="CA6" s="34" t="str">
        <f>IF(CA7="","",IF(CA7="-","【-】","【"&amp;SUBSTITUTE(TEXT(CA7,"#,##0.00"),"-","△")&amp;"】"))</f>
        <v>【42.60】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294.33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449.72</v>
      </c>
      <c r="CL6" s="34" t="str">
        <f>IF(CL7="","",IF(CL7="-","【-】","【"&amp;SUBSTITUTE(TEXT(CL7,"#,##0.00"),"-","△")&amp;"】"))</f>
        <v>【410.22】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27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30.19</v>
      </c>
      <c r="CW6" s="34" t="str">
        <f>IF(CW7="","",IF(CW7="-","【-】","【"&amp;SUBSTITUTE(TEXT(CW7,"#,##0.00"),"-","△")&amp;"】"))</f>
        <v>【32.98】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65.47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79.09</v>
      </c>
      <c r="DH6" s="34" t="str">
        <f>IF(DH7="","",IF(DH7="-","【-】","【"&amp;SUBSTITUTE(TEXT(DH7,"#,##0.00"),"-","△")&amp;"】"))</f>
        <v>【80.45】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38.409999999999997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20.14</v>
      </c>
      <c r="DS6" s="34" t="str">
        <f>IF(DS7="","",IF(DS7="-","【-】","【"&amp;SUBSTITUTE(TEXT(DS7,"#,##0.00"),"-","△")&amp;"】"))</f>
        <v>【23.36】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4">
        <f t="shared" si="13"/>
        <v>0</v>
      </c>
      <c r="ED6" s="34" t="str">
        <f>IF(ED7="","",IF(ED7="-","【-】","【"&amp;SUBSTITUTE(TEXT(ED7,"#,##0.00"),"-","△")&amp;"】"))</f>
        <v>【0.00】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>
        <f t="shared" si="14"/>
        <v>1.6</v>
      </c>
      <c r="EO6" s="34" t="str">
        <f>IF(EO7="","",IF(EO7="-","【-】","【"&amp;SUBSTITUTE(TEXT(EO7,"#,##0.00"),"-","△")&amp;"】"))</f>
        <v>【1.09】</v>
      </c>
    </row>
    <row r="7" spans="1:148" s="36" customFormat="1" x14ac:dyDescent="0.2">
      <c r="A7" s="28"/>
      <c r="B7" s="37">
        <v>2020</v>
      </c>
      <c r="C7" s="37">
        <v>342041</v>
      </c>
      <c r="D7" s="37">
        <v>46</v>
      </c>
      <c r="E7" s="37">
        <v>17</v>
      </c>
      <c r="F7" s="37">
        <v>6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67.58</v>
      </c>
      <c r="P7" s="38">
        <v>0.49</v>
      </c>
      <c r="Q7" s="38">
        <v>97.32</v>
      </c>
      <c r="R7" s="38">
        <v>2750</v>
      </c>
      <c r="S7" s="38">
        <v>92009</v>
      </c>
      <c r="T7" s="38">
        <v>471.51</v>
      </c>
      <c r="U7" s="38">
        <v>195.14</v>
      </c>
      <c r="V7" s="38">
        <v>446</v>
      </c>
      <c r="W7" s="38">
        <v>7.0000000000000007E-2</v>
      </c>
      <c r="X7" s="38">
        <v>6371.43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84.91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101.18</v>
      </c>
      <c r="AI7" s="38">
        <v>99.28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145.11000000000001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140.63</v>
      </c>
      <c r="AT7" s="38">
        <v>86.39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136.63999999999999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56.53</v>
      </c>
      <c r="BE7" s="38">
        <v>58.47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0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1095.52</v>
      </c>
      <c r="BP7" s="38">
        <v>1042.3399999999999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51.13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39.64</v>
      </c>
      <c r="CA7" s="38">
        <v>42.6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294.33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449.72</v>
      </c>
      <c r="CL7" s="38">
        <v>410.22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27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30.19</v>
      </c>
      <c r="CW7" s="38">
        <v>32.979999999999997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65.47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79.09</v>
      </c>
      <c r="DH7" s="38">
        <v>80.45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38.409999999999997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20.14</v>
      </c>
      <c r="DS7" s="38">
        <v>23.36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>
        <v>0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>
        <v>0</v>
      </c>
      <c r="ED7" s="38">
        <v>0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>
        <v>0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>
        <v>1.6</v>
      </c>
      <c r="EO7" s="38">
        <v>1.0900000000000001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2">
      <c r="B13" t="s">
        <v>110</v>
      </c>
      <c r="C13" t="s">
        <v>110</v>
      </c>
      <c r="D13" t="s">
        <v>110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村上 隆行</cp:lastModifiedBy>
  <cp:lastPrinted>2022-01-25T06:13:28Z</cp:lastPrinted>
  <dcterms:created xsi:type="dcterms:W3CDTF">2021-12-03T07:36:34Z</dcterms:created>
  <dcterms:modified xsi:type="dcterms:W3CDTF">2022-01-25T07:01:05Z</dcterms:modified>
  <cp:category/>
</cp:coreProperties>
</file>