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04.1.24〆　公営企業に係る経営比較分析表（令和2年決算）の分析等について（依頼）\回答\"/>
    </mc:Choice>
  </mc:AlternateContent>
  <workbookProtection workbookAlgorithmName="SHA-512" workbookHashValue="WqLFI7jhmrHGzqk0548G21g3AUdLvQavzePKMhHoowSsU9QPXMZ4i/6xDbiQ4Rqi4ohckz1vh8xpgvsLJ8/dew==" workbookSaltValue="10qWF3VGuLFZpGKX0F2R+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5" l="1"/>
  <c r="HA76" i="4" s="1"/>
  <c r="DT7" i="5"/>
  <c r="DS7" i="5"/>
  <c r="DR7" i="5"/>
  <c r="KO32" i="4" s="1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KP77" i="4" s="1"/>
  <c r="CZ7" i="5"/>
  <c r="CN7" i="5"/>
  <c r="CM7" i="5"/>
  <c r="BZ7" i="5"/>
  <c r="MA53" i="4" s="1"/>
  <c r="BY7" i="5"/>
  <c r="BX7" i="5"/>
  <c r="BW7" i="5"/>
  <c r="BV7" i="5"/>
  <c r="JC53" i="4" s="1"/>
  <c r="BU7" i="5"/>
  <c r="BT7" i="5"/>
  <c r="BS7" i="5"/>
  <c r="BR7" i="5"/>
  <c r="BQ7" i="5"/>
  <c r="BO7" i="5"/>
  <c r="BN7" i="5"/>
  <c r="BM7" i="5"/>
  <c r="FX53" i="4" s="1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N52" i="4" s="1"/>
  <c r="AU7" i="5"/>
  <c r="AS7" i="5"/>
  <c r="AR7" i="5"/>
  <c r="AQ7" i="5"/>
  <c r="FX32" i="4" s="1"/>
  <c r="AP7" i="5"/>
  <c r="AO7" i="5"/>
  <c r="AN7" i="5"/>
  <c r="AM7" i="5"/>
  <c r="AL7" i="5"/>
  <c r="AK7" i="5"/>
  <c r="AJ7" i="5"/>
  <c r="AH7" i="5"/>
  <c r="CS32" i="4" s="1"/>
  <c r="AG7" i="5"/>
  <c r="AF7" i="5"/>
  <c r="AE7" i="5"/>
  <c r="AD7" i="5"/>
  <c r="U32" i="4" s="1"/>
  <c r="AC7" i="5"/>
  <c r="AB7" i="5"/>
  <c r="AA7" i="5"/>
  <c r="Z7" i="5"/>
  <c r="Y7" i="5"/>
  <c r="X7" i="5"/>
  <c r="W7" i="5"/>
  <c r="V7" i="5"/>
  <c r="HX10" i="4" s="1"/>
  <c r="U7" i="5"/>
  <c r="T7" i="5"/>
  <c r="S7" i="5"/>
  <c r="R7" i="5"/>
  <c r="Q7" i="5"/>
  <c r="P7" i="5"/>
  <c r="O7" i="5"/>
  <c r="N7" i="5"/>
  <c r="FJ8" i="4" s="1"/>
  <c r="M7" i="5"/>
  <c r="L7" i="5"/>
  <c r="K7" i="5"/>
  <c r="J7" i="5"/>
  <c r="B8" i="4" s="1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G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A77" i="4"/>
  <c r="IT77" i="4"/>
  <c r="IE77" i="4"/>
  <c r="HP77" i="4"/>
  <c r="HA77" i="4"/>
  <c r="GL77" i="4"/>
  <c r="BZ77" i="4"/>
  <c r="BK77" i="4"/>
  <c r="AV77" i="4"/>
  <c r="AG77" i="4"/>
  <c r="R77" i="4"/>
  <c r="KP76" i="4"/>
  <c r="CV76" i="4"/>
  <c r="AG76" i="4"/>
  <c r="CV67" i="4"/>
  <c r="LH53" i="4"/>
  <c r="KO53" i="4"/>
  <c r="JV53" i="4"/>
  <c r="HJ53" i="4"/>
  <c r="GQ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U52" i="4"/>
  <c r="JV51" i="4"/>
  <c r="FE51" i="4"/>
  <c r="MA32" i="4"/>
  <c r="LH32" i="4"/>
  <c r="JV32" i="4"/>
  <c r="JC32" i="4"/>
  <c r="HJ32" i="4"/>
  <c r="GQ32" i="4"/>
  <c r="FE32" i="4"/>
  <c r="EL32" i="4"/>
  <c r="BZ32" i="4"/>
  <c r="BG32" i="4"/>
  <c r="AN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JV30" i="4"/>
  <c r="LJ10" i="4"/>
  <c r="JQ10" i="4"/>
  <c r="DU10" i="4"/>
  <c r="CF10" i="4"/>
  <c r="B10" i="4"/>
  <c r="LJ8" i="4"/>
  <c r="JQ8" i="4"/>
  <c r="HX8" i="4"/>
  <c r="DU8" i="4"/>
  <c r="CF8" i="4"/>
  <c r="AQ8" i="4"/>
  <c r="B6" i="4"/>
  <c r="BZ76" i="4" l="1"/>
  <c r="MA51" i="4"/>
  <c r="MI76" i="4"/>
  <c r="HJ51" i="4"/>
  <c r="MA30" i="4"/>
  <c r="CS30" i="4"/>
  <c r="IT76" i="4"/>
  <c r="CS51" i="4"/>
  <c r="HJ30" i="4"/>
  <c r="AN30" i="4"/>
  <c r="D11" i="5"/>
  <c r="FE30" i="4"/>
  <c r="AN51" i="4"/>
  <c r="E11" i="5"/>
  <c r="B11" i="5"/>
  <c r="R76" i="4" l="1"/>
  <c r="JC51" i="4"/>
  <c r="U30" i="4"/>
  <c r="KA76" i="4"/>
  <c r="EL51" i="4"/>
  <c r="JC30" i="4"/>
  <c r="GL76" i="4"/>
  <c r="U51" i="4"/>
  <c r="EL30" i="4"/>
  <c r="HP76" i="4"/>
  <c r="BG51" i="4"/>
  <c r="FX30" i="4"/>
  <c r="BG30" i="4"/>
  <c r="FX51" i="4"/>
  <c r="AV76" i="4"/>
  <c r="KO51" i="4"/>
  <c r="LE76" i="4"/>
  <c r="KO30" i="4"/>
  <c r="BZ30" i="4"/>
  <c r="BZ51" i="4"/>
  <c r="BK76" i="4"/>
  <c r="LH51" i="4"/>
  <c r="LT76" i="4"/>
  <c r="GQ51" i="4"/>
  <c r="LH30" i="4"/>
  <c r="IE76" i="4"/>
  <c r="GQ30" i="4"/>
</calcChain>
</file>

<file path=xl/sharedStrings.xml><?xml version="1.0" encoding="utf-8"?>
<sst xmlns="http://schemas.openxmlformats.org/spreadsheetml/2006/main" count="278" uniqueCount="144">
  <si>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</si>
  <si>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</si>
  <si>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</si>
  <si>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</si>
  <si>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</si>
  <si>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</si>
  <si>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</si>
  <si>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</si>
  <si>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</si>
  <si>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</si>
  <si>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</si>
  <si>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</si>
  <si>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</si>
  <si>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</si>
  <si>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</si>
  <si>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</si>
  <si>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</si>
  <si>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</si>
  <si>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</si>
  <si>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</si>
  <si>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</si>
  <si>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</si>
  <si>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</si>
  <si>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</si>
  <si>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</si>
  <si>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</si>
  <si>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</si>
  <si>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</si>
  <si>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</si>
  <si>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</si>
  <si>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</si>
  <si>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</si>
  <si>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</si>
  <si>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</si>
  <si>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</si>
  <si>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</si>
  <si>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</si>
  <si>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</si>
  <si>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</si>
  <si>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</si>
  <si>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</si>
  <si>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</si>
  <si>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</si>
  <si>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</si>
  <si>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</si>
  <si>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</si>
  <si>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</si>
  <si>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</si>
  <si>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</si>
  <si>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</si>
  <si>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</si>
  <si>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</si>
  <si>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</si>
  <si>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</si>
  <si>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</si>
  <si>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</si>
  <si>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</si>
  <si>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</si>
  <si>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</si>
  <si>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</si>
  <si>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</si>
  <si>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</si>
  <si>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</si>
  <si>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</si>
  <si>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</si>
  <si>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</si>
  <si>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</si>
  <si>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</si>
  <si>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</si>
  <si>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</si>
  <si>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</si>
  <si>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</si>
  <si>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</si>
  <si>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</si>
  <si>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</si>
  <si>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</si>
  <si>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</si>
  <si>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</si>
  <si>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</si>
  <si>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</si>
  <si>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</si>
  <si>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</si>
  <si>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</si>
  <si>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</si>
  <si>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</si>
  <si>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</si>
  <si>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</si>
  <si>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</si>
  <si>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</si>
  <si>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</si>
  <si>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</si>
  <si>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</si>
  <si>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</si>
  <si>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</si>
  <si>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</si>
  <si>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</si>
  <si>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</si>
  <si>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</si>
  <si>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</si>
  <si>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</si>
  <si>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</si>
  <si>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</si>
  <si>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</si>
  <si>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当該値(N)</t>
    <phoneticPr fontId="5"/>
  </si>
  <si>
    <t>当該値(N-4)</t>
    <phoneticPr fontId="5"/>
  </si>
  <si>
    <t>当該値(N-1)</t>
    <phoneticPr fontId="5"/>
  </si>
  <si>
    <t>当該値(N-4)</t>
    <phoneticPr fontId="5"/>
  </si>
  <si>
    <t>当該値(N)</t>
    <phoneticPr fontId="5"/>
  </si>
  <si>
    <t>当該値(N-3)</t>
    <phoneticPr fontId="5"/>
  </si>
  <si>
    <t>当該値(N-1)</t>
    <phoneticPr fontId="5"/>
  </si>
  <si>
    <t>当該値(N)</t>
    <phoneticPr fontId="5"/>
  </si>
  <si>
    <t>当該値(N)</t>
    <phoneticPr fontId="5"/>
  </si>
  <si>
    <t>当該値(N-4)</t>
    <phoneticPr fontId="5"/>
  </si>
  <si>
    <t>当該値(N-2)</t>
    <phoneticPr fontId="5"/>
  </si>
  <si>
    <t>当該値(N-1)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</si>
  <si>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</si>
  <si>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</si>
  <si>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</si>
  <si>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</si>
  <si>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</si>
  <si>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</si>
  <si>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</si>
  <si>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</si>
  <si>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ベルポール駐車場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</si>
  <si>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</si>
  <si>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</si>
  <si>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</si>
  <si>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</si>
  <si>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</si>
  <si>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</si>
  <si>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</si>
  <si>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</si>
  <si>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</si>
  <si>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</si>
  <si>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</si>
  <si>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</si>
  <si>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</si>
  <si>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</si>
  <si>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</si>
  <si>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</si>
  <si>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</si>
  <si>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企業債残高はなく、適切な状況にある。</t>
    <rPh sb="0" eb="5">
      <t>キギョウサイザンダカ</t>
    </rPh>
    <rPh sb="9" eb="11">
      <t>テキセツ</t>
    </rPh>
    <rPh sb="12" eb="14">
      <t>ジョウキョウ</t>
    </rPh>
    <phoneticPr fontId="5"/>
  </si>
  <si>
    <t>ベルポール駐車場は、指定管理者制度を導入した駐車場であり、今後も指定管理者を中心に経営改善に努めます。</t>
    <rPh sb="5" eb="8">
      <t>チュウシャジョウ</t>
    </rPh>
    <rPh sb="10" eb="12">
      <t>シテイ</t>
    </rPh>
    <rPh sb="12" eb="15">
      <t>カンリシャ</t>
    </rPh>
    <rPh sb="15" eb="17">
      <t>セイド</t>
    </rPh>
    <rPh sb="18" eb="20">
      <t>ドウニュウ</t>
    </rPh>
    <rPh sb="22" eb="25">
      <t>チュウシャジョウ</t>
    </rPh>
    <rPh sb="29" eb="31">
      <t>コンゴ</t>
    </rPh>
    <rPh sb="32" eb="34">
      <t>シテイ</t>
    </rPh>
    <rPh sb="34" eb="36">
      <t>カンリ</t>
    </rPh>
    <rPh sb="36" eb="37">
      <t>シャ</t>
    </rPh>
    <rPh sb="38" eb="40">
      <t>チュウシン</t>
    </rPh>
    <rPh sb="41" eb="43">
      <t>ケイエイ</t>
    </rPh>
    <rPh sb="43" eb="45">
      <t>カイゼン</t>
    </rPh>
    <rPh sb="46" eb="47">
      <t>ツト</t>
    </rPh>
    <phoneticPr fontId="5"/>
  </si>
  <si>
    <t>新型コロナウイルス感染症の影響でJRや商業施設への利用が減少したため、稼働率は下がっているが、経年比較では高比率を維持している。</t>
    <rPh sb="0" eb="2">
      <t>シンガタ</t>
    </rPh>
    <rPh sb="9" eb="12">
      <t>カンセンショウ</t>
    </rPh>
    <rPh sb="13" eb="15">
      <t>エイキョウ</t>
    </rPh>
    <rPh sb="19" eb="21">
      <t>ショウギョウ</t>
    </rPh>
    <rPh sb="21" eb="23">
      <t>シセツ</t>
    </rPh>
    <rPh sb="25" eb="27">
      <t>リヨウ</t>
    </rPh>
    <rPh sb="28" eb="30">
      <t>ゲンショウ</t>
    </rPh>
    <rPh sb="35" eb="37">
      <t>カドウ</t>
    </rPh>
    <rPh sb="37" eb="38">
      <t>リツ</t>
    </rPh>
    <rPh sb="39" eb="40">
      <t>サ</t>
    </rPh>
    <rPh sb="47" eb="49">
      <t>ケイネン</t>
    </rPh>
    <rPh sb="49" eb="51">
      <t>ヒカク</t>
    </rPh>
    <rPh sb="53" eb="56">
      <t>コウヒリツ</t>
    </rPh>
    <rPh sb="57" eb="59">
      <t>イジ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</si>
</sst>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56.8</c:v>
                </c:pt>
                <c:pt idx="1">
                  <c:v>62.7</c:v>
                </c:pt>
                <c:pt idx="2">
                  <c:v>101.7</c:v>
                </c:pt>
                <c:pt idx="3">
                  <c:v>702</c:v>
                </c:pt>
                <c:pt idx="4">
                  <c:v>149.19999999999999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801-936A-E1CD66912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156</c:v>
                </c:pt>
                <c:pt idx="1">
                  <c:v>218.3</c:v>
                </c:pt>
                <c:pt idx="2">
                  <c:v>255.1</c:v>
                </c:pt>
                <c:pt idx="3">
                  <c:v>225.1</c:v>
                </c:pt>
                <c:pt idx="4">
                  <c:v>130.80000000000001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4A-4801-936A-E1CD66912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165.7</c:v>
                </c:pt>
                <c:pt idx="1">
                  <c:v>49.9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70-4B93-ABE5-40E3F8957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283.7</c:v>
                </c:pt>
                <c:pt idx="1">
                  <c:v>263.39999999999998</c:v>
                </c:pt>
                <c:pt idx="2">
                  <c:v>178.3</c:v>
                </c:pt>
                <c:pt idx="3">
                  <c:v>1310.7</c:v>
                </c:pt>
                <c:pt idx="4">
                  <c:v>110.8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70-4B93-ABE5-40E3F8957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773A-4699-B6BE-21B2ECFFC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3A-4699-B6BE-21B2ECFFC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617-4095-87CB-4C7BE672A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17-4095-87CB-4C7BE672A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A3-4D49-9702-CFB66F6D2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5.6</c:v>
                </c:pt>
                <c:pt idx="1">
                  <c:v>3.5</c:v>
                </c:pt>
                <c:pt idx="2">
                  <c:v>3.8</c:v>
                </c:pt>
                <c:pt idx="3">
                  <c:v>3.2</c:v>
                </c:pt>
                <c:pt idx="4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3-4D49-9702-CFB66F6D2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DC-41EE-A935-44B88B4CC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40</c:v>
                </c:pt>
                <c:pt idx="1">
                  <c:v>28</c:v>
                </c:pt>
                <c:pt idx="2">
                  <c:v>27</c:v>
                </c:pt>
                <c:pt idx="3">
                  <c:v>14</c:v>
                </c:pt>
                <c:pt idx="4">
                  <c:v>4426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DC-41EE-A935-44B88B4CC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139.1</c:v>
                </c:pt>
                <c:pt idx="1">
                  <c:v>138.69999999999999</c:v>
                </c:pt>
                <c:pt idx="2">
                  <c:v>131.80000000000001</c:v>
                </c:pt>
                <c:pt idx="3">
                  <c:v>135.1</c:v>
                </c:pt>
                <c:pt idx="4">
                  <c:v>103.3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A-4409-9C6A-C5B5CB438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135.6</c:v>
                </c:pt>
                <c:pt idx="1">
                  <c:v>134.5</c:v>
                </c:pt>
                <c:pt idx="2">
                  <c:v>134.9</c:v>
                </c:pt>
                <c:pt idx="3">
                  <c:v>129.9</c:v>
                </c:pt>
                <c:pt idx="4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9A-4409-9C6A-C5B5CB438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54.5</c:v>
                </c:pt>
                <c:pt idx="1">
                  <c:v>60.1</c:v>
                </c:pt>
                <c:pt idx="2">
                  <c:v>52.3</c:v>
                </c:pt>
                <c:pt idx="3">
                  <c:v>51.6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B-4807-9F84-9232CAC58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27.9</c:v>
                </c:pt>
                <c:pt idx="1">
                  <c:v>30.9</c:v>
                </c:pt>
                <c:pt idx="2">
                  <c:v>32.4</c:v>
                </c:pt>
                <c:pt idx="3">
                  <c:v>13.1</c:v>
                </c:pt>
                <c:pt idx="4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B-4807-9F84-9232CAC58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22637</c:v>
                </c:pt>
                <c:pt idx="1">
                  <c:v>23774</c:v>
                </c:pt>
                <c:pt idx="2">
                  <c:v>41675</c:v>
                </c:pt>
                <c:pt idx="3">
                  <c:v>22127</c:v>
                </c:pt>
                <c:pt idx="4">
                  <c:v>10108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DE-43C5-9C12-9426DC2B9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19504</c:v>
                </c:pt>
                <c:pt idx="1">
                  <c:v>18068</c:v>
                </c:pt>
                <c:pt idx="2">
                  <c:v>25902</c:v>
                </c:pt>
                <c:pt idx="3">
                  <c:v>23067</c:v>
                </c:pt>
                <c:pt idx="4">
                  <c:v>4197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E-43C5-9C12-9426DC2B9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27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ベルポール駐車場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9343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130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21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302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210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140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H28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H29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H30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R01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R02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H28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H29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H30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R01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R02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H28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H29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H30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R01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R02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56.8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62.7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101.7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702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149.19999999999999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139.1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138.69999999999999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131.80000000000001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135.1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103.3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156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218.3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255.1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225.1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130.80000000000001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5.6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3.5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3.8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3.2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9.5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135.6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134.5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134.9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129.9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105.7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141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143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H28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H29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H30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R01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R02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H28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H29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H30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R01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R02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H28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H29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H30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R01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R02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54.5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60.1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52.3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51.6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33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22637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23774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41675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22127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10108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40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28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27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14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4426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27.9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30.9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32.4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13.1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-0.7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19504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18068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25902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23067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4197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142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142165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H28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H29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H30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R01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R02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H28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H29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H30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R01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R02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H28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H29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H30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R01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R02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165.7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49.9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283.7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263.39999999999998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178.3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1310.7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110.8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49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lhUywqqRALecyM+1tPJ2fpwz/3wfV0vTf4N6u/1g5L1mtsY7+S1bcOQ7fWhkFk5fVNUHozoVrnTCBv/+jsDSwg==" saltValue="9vNMRdisCbicDPdhXsXTiw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51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52</v>
      </c>
      <c r="B3" s="50" t="s">
        <v>53</v>
      </c>
      <c r="C3" s="50" t="s">
        <v>54</v>
      </c>
      <c r="D3" s="50" t="s">
        <v>55</v>
      </c>
      <c r="E3" s="50" t="s">
        <v>56</v>
      </c>
      <c r="F3" s="50" t="s">
        <v>57</v>
      </c>
      <c r="G3" s="50" t="s">
        <v>58</v>
      </c>
      <c r="H3" s="143" t="s">
        <v>59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60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61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62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63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64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65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66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67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68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69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70</v>
      </c>
      <c r="CN4" s="149" t="s">
        <v>71</v>
      </c>
      <c r="CO4" s="140" t="s">
        <v>72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73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74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75</v>
      </c>
      <c r="B5" s="58"/>
      <c r="C5" s="58"/>
      <c r="D5" s="58"/>
      <c r="E5" s="58"/>
      <c r="F5" s="58"/>
      <c r="G5" s="58"/>
      <c r="H5" s="59" t="s">
        <v>76</v>
      </c>
      <c r="I5" s="59" t="s">
        <v>77</v>
      </c>
      <c r="J5" s="59" t="s">
        <v>78</v>
      </c>
      <c r="K5" s="59" t="s">
        <v>79</v>
      </c>
      <c r="L5" s="59" t="s">
        <v>80</v>
      </c>
      <c r="M5" s="59" t="s">
        <v>4</v>
      </c>
      <c r="N5" s="59" t="s">
        <v>5</v>
      </c>
      <c r="O5" s="59" t="s">
        <v>81</v>
      </c>
      <c r="P5" s="59" t="s">
        <v>13</v>
      </c>
      <c r="Q5" s="59" t="s">
        <v>82</v>
      </c>
      <c r="R5" s="59" t="s">
        <v>83</v>
      </c>
      <c r="S5" s="59" t="s">
        <v>84</v>
      </c>
      <c r="T5" s="59" t="s">
        <v>85</v>
      </c>
      <c r="U5" s="59" t="s">
        <v>86</v>
      </c>
      <c r="V5" s="59" t="s">
        <v>87</v>
      </c>
      <c r="W5" s="59" t="s">
        <v>88</v>
      </c>
      <c r="X5" s="59" t="s">
        <v>89</v>
      </c>
      <c r="Y5" s="59" t="s">
        <v>90</v>
      </c>
      <c r="Z5" s="59" t="s">
        <v>91</v>
      </c>
      <c r="AA5" s="59" t="s">
        <v>92</v>
      </c>
      <c r="AB5" s="59" t="s">
        <v>93</v>
      </c>
      <c r="AC5" s="59" t="s">
        <v>94</v>
      </c>
      <c r="AD5" s="59" t="s">
        <v>95</v>
      </c>
      <c r="AE5" s="59" t="s">
        <v>96</v>
      </c>
      <c r="AF5" s="59" t="s">
        <v>97</v>
      </c>
      <c r="AG5" s="59" t="s">
        <v>98</v>
      </c>
      <c r="AH5" s="59" t="s">
        <v>99</v>
      </c>
      <c r="AI5" s="59" t="s">
        <v>100</v>
      </c>
      <c r="AJ5" s="59" t="s">
        <v>90</v>
      </c>
      <c r="AK5" s="59" t="s">
        <v>101</v>
      </c>
      <c r="AL5" s="59" t="s">
        <v>102</v>
      </c>
      <c r="AM5" s="59" t="s">
        <v>93</v>
      </c>
      <c r="AN5" s="59" t="s">
        <v>103</v>
      </c>
      <c r="AO5" s="59" t="s">
        <v>95</v>
      </c>
      <c r="AP5" s="59" t="s">
        <v>96</v>
      </c>
      <c r="AQ5" s="59" t="s">
        <v>97</v>
      </c>
      <c r="AR5" s="59" t="s">
        <v>98</v>
      </c>
      <c r="AS5" s="59" t="s">
        <v>99</v>
      </c>
      <c r="AT5" s="59" t="s">
        <v>100</v>
      </c>
      <c r="AU5" s="59" t="s">
        <v>104</v>
      </c>
      <c r="AV5" s="59" t="s">
        <v>101</v>
      </c>
      <c r="AW5" s="59" t="s">
        <v>102</v>
      </c>
      <c r="AX5" s="59" t="s">
        <v>105</v>
      </c>
      <c r="AY5" s="59" t="s">
        <v>94</v>
      </c>
      <c r="AZ5" s="59" t="s">
        <v>95</v>
      </c>
      <c r="BA5" s="59" t="s">
        <v>96</v>
      </c>
      <c r="BB5" s="59" t="s">
        <v>97</v>
      </c>
      <c r="BC5" s="59" t="s">
        <v>98</v>
      </c>
      <c r="BD5" s="59" t="s">
        <v>99</v>
      </c>
      <c r="BE5" s="59" t="s">
        <v>100</v>
      </c>
      <c r="BF5" s="59" t="s">
        <v>106</v>
      </c>
      <c r="BG5" s="59" t="s">
        <v>91</v>
      </c>
      <c r="BH5" s="59" t="s">
        <v>92</v>
      </c>
      <c r="BI5" s="59" t="s">
        <v>93</v>
      </c>
      <c r="BJ5" s="59" t="s">
        <v>107</v>
      </c>
      <c r="BK5" s="59" t="s">
        <v>95</v>
      </c>
      <c r="BL5" s="59" t="s">
        <v>96</v>
      </c>
      <c r="BM5" s="59" t="s">
        <v>97</v>
      </c>
      <c r="BN5" s="59" t="s">
        <v>98</v>
      </c>
      <c r="BO5" s="59" t="s">
        <v>99</v>
      </c>
      <c r="BP5" s="59" t="s">
        <v>100</v>
      </c>
      <c r="BQ5" s="59" t="s">
        <v>104</v>
      </c>
      <c r="BR5" s="59" t="s">
        <v>108</v>
      </c>
      <c r="BS5" s="59" t="s">
        <v>92</v>
      </c>
      <c r="BT5" s="59" t="s">
        <v>109</v>
      </c>
      <c r="BU5" s="59" t="s">
        <v>110</v>
      </c>
      <c r="BV5" s="59" t="s">
        <v>95</v>
      </c>
      <c r="BW5" s="59" t="s">
        <v>96</v>
      </c>
      <c r="BX5" s="59" t="s">
        <v>97</v>
      </c>
      <c r="BY5" s="59" t="s">
        <v>98</v>
      </c>
      <c r="BZ5" s="59" t="s">
        <v>99</v>
      </c>
      <c r="CA5" s="59" t="s">
        <v>100</v>
      </c>
      <c r="CB5" s="59" t="s">
        <v>90</v>
      </c>
      <c r="CC5" s="59" t="s">
        <v>91</v>
      </c>
      <c r="CD5" s="59" t="s">
        <v>102</v>
      </c>
      <c r="CE5" s="59" t="s">
        <v>109</v>
      </c>
      <c r="CF5" s="59" t="s">
        <v>111</v>
      </c>
      <c r="CG5" s="59" t="s">
        <v>95</v>
      </c>
      <c r="CH5" s="59" t="s">
        <v>96</v>
      </c>
      <c r="CI5" s="59" t="s">
        <v>97</v>
      </c>
      <c r="CJ5" s="59" t="s">
        <v>98</v>
      </c>
      <c r="CK5" s="59" t="s">
        <v>99</v>
      </c>
      <c r="CL5" s="59" t="s">
        <v>100</v>
      </c>
      <c r="CM5" s="150"/>
      <c r="CN5" s="150"/>
      <c r="CO5" s="59" t="s">
        <v>104</v>
      </c>
      <c r="CP5" s="59" t="s">
        <v>101</v>
      </c>
      <c r="CQ5" s="59" t="s">
        <v>102</v>
      </c>
      <c r="CR5" s="59" t="s">
        <v>105</v>
      </c>
      <c r="CS5" s="59" t="s">
        <v>107</v>
      </c>
      <c r="CT5" s="59" t="s">
        <v>95</v>
      </c>
      <c r="CU5" s="59" t="s">
        <v>96</v>
      </c>
      <c r="CV5" s="59" t="s">
        <v>97</v>
      </c>
      <c r="CW5" s="59" t="s">
        <v>98</v>
      </c>
      <c r="CX5" s="59" t="s">
        <v>99</v>
      </c>
      <c r="CY5" s="59" t="s">
        <v>100</v>
      </c>
      <c r="CZ5" s="59" t="s">
        <v>112</v>
      </c>
      <c r="DA5" s="59" t="s">
        <v>101</v>
      </c>
      <c r="DB5" s="59" t="s">
        <v>113</v>
      </c>
      <c r="DC5" s="59" t="s">
        <v>114</v>
      </c>
      <c r="DD5" s="59" t="s">
        <v>110</v>
      </c>
      <c r="DE5" s="59" t="s">
        <v>95</v>
      </c>
      <c r="DF5" s="59" t="s">
        <v>96</v>
      </c>
      <c r="DG5" s="59" t="s">
        <v>97</v>
      </c>
      <c r="DH5" s="59" t="s">
        <v>98</v>
      </c>
      <c r="DI5" s="59" t="s">
        <v>99</v>
      </c>
      <c r="DJ5" s="59" t="s">
        <v>35</v>
      </c>
      <c r="DK5" s="59" t="s">
        <v>104</v>
      </c>
      <c r="DL5" s="59" t="s">
        <v>101</v>
      </c>
      <c r="DM5" s="59" t="s">
        <v>115</v>
      </c>
      <c r="DN5" s="59" t="s">
        <v>93</v>
      </c>
      <c r="DO5" s="59" t="s">
        <v>107</v>
      </c>
      <c r="DP5" s="59" t="s">
        <v>95</v>
      </c>
      <c r="DQ5" s="59" t="s">
        <v>96</v>
      </c>
      <c r="DR5" s="59" t="s">
        <v>97</v>
      </c>
      <c r="DS5" s="59" t="s">
        <v>98</v>
      </c>
      <c r="DT5" s="59" t="s">
        <v>99</v>
      </c>
      <c r="DU5" s="59" t="s">
        <v>100</v>
      </c>
    </row>
    <row r="6" spans="1:125" s="66" customFormat="1" x14ac:dyDescent="0.15">
      <c r="A6" s="49" t="s">
        <v>116</v>
      </c>
      <c r="B6" s="60">
        <f>B8</f>
        <v>2020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8</v>
      </c>
      <c r="H6" s="60" t="str">
        <f>SUBSTITUTE(H8,"　","")</f>
        <v>広島県尾道市</v>
      </c>
      <c r="I6" s="60" t="str">
        <f t="shared" si="1"/>
        <v>ベルポール駐車場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立体式</v>
      </c>
      <c r="R6" s="63">
        <f t="shared" si="1"/>
        <v>21</v>
      </c>
      <c r="S6" s="62" t="str">
        <f t="shared" si="1"/>
        <v>駅</v>
      </c>
      <c r="T6" s="62" t="str">
        <f t="shared" si="1"/>
        <v>無</v>
      </c>
      <c r="U6" s="63">
        <f t="shared" si="1"/>
        <v>9343</v>
      </c>
      <c r="V6" s="63">
        <f t="shared" si="1"/>
        <v>302</v>
      </c>
      <c r="W6" s="63">
        <f t="shared" si="1"/>
        <v>210</v>
      </c>
      <c r="X6" s="62" t="str">
        <f t="shared" si="1"/>
        <v>利用料金制</v>
      </c>
      <c r="Y6" s="64">
        <f>IF(Y8="-",NA(),Y8)</f>
        <v>56.8</v>
      </c>
      <c r="Z6" s="64">
        <f t="shared" ref="Z6:AH6" si="2">IF(Z8="-",NA(),Z8)</f>
        <v>62.7</v>
      </c>
      <c r="AA6" s="64">
        <f t="shared" si="2"/>
        <v>101.7</v>
      </c>
      <c r="AB6" s="64">
        <f t="shared" si="2"/>
        <v>702</v>
      </c>
      <c r="AC6" s="64">
        <f t="shared" si="2"/>
        <v>149.19999999999999</v>
      </c>
      <c r="AD6" s="64">
        <f t="shared" si="2"/>
        <v>156</v>
      </c>
      <c r="AE6" s="64">
        <f t="shared" si="2"/>
        <v>218.3</v>
      </c>
      <c r="AF6" s="64">
        <f t="shared" si="2"/>
        <v>255.1</v>
      </c>
      <c r="AG6" s="64">
        <f t="shared" si="2"/>
        <v>225.1</v>
      </c>
      <c r="AH6" s="64">
        <f t="shared" si="2"/>
        <v>130.80000000000001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5.6</v>
      </c>
      <c r="AP6" s="64">
        <f t="shared" si="3"/>
        <v>3.5</v>
      </c>
      <c r="AQ6" s="64">
        <f t="shared" si="3"/>
        <v>3.8</v>
      </c>
      <c r="AR6" s="64">
        <f t="shared" si="3"/>
        <v>3.2</v>
      </c>
      <c r="AS6" s="64">
        <f t="shared" si="3"/>
        <v>9.5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40</v>
      </c>
      <c r="BA6" s="65">
        <f t="shared" si="4"/>
        <v>28</v>
      </c>
      <c r="BB6" s="65">
        <f t="shared" si="4"/>
        <v>27</v>
      </c>
      <c r="BC6" s="65">
        <f t="shared" si="4"/>
        <v>14</v>
      </c>
      <c r="BD6" s="65">
        <f t="shared" si="4"/>
        <v>4426</v>
      </c>
      <c r="BE6" s="63" t="str">
        <f>IF(BE8="-","",IF(BE8="-","【-】","【"&amp;SUBSTITUTE(TEXT(BE8,"#,##0"),"-","△")&amp;"】"))</f>
        <v>【2,345】</v>
      </c>
      <c r="BF6" s="64">
        <f>IF(BF8="-",NA(),BF8)</f>
        <v>54.5</v>
      </c>
      <c r="BG6" s="64">
        <f t="shared" ref="BG6:BO6" si="5">IF(BG8="-",NA(),BG8)</f>
        <v>60.1</v>
      </c>
      <c r="BH6" s="64">
        <f t="shared" si="5"/>
        <v>52.3</v>
      </c>
      <c r="BI6" s="64">
        <f t="shared" si="5"/>
        <v>51.6</v>
      </c>
      <c r="BJ6" s="64">
        <f t="shared" si="5"/>
        <v>33</v>
      </c>
      <c r="BK6" s="64">
        <f t="shared" si="5"/>
        <v>27.9</v>
      </c>
      <c r="BL6" s="64">
        <f t="shared" si="5"/>
        <v>30.9</v>
      </c>
      <c r="BM6" s="64">
        <f t="shared" si="5"/>
        <v>32.4</v>
      </c>
      <c r="BN6" s="64">
        <f t="shared" si="5"/>
        <v>13.1</v>
      </c>
      <c r="BO6" s="64">
        <f t="shared" si="5"/>
        <v>-0.7</v>
      </c>
      <c r="BP6" s="61" t="str">
        <f>IF(BP8="-","",IF(BP8="-","【-】","【"&amp;SUBSTITUTE(TEXT(BP8,"#,##0.0"),"-","△")&amp;"】"))</f>
        <v>【△65.9】</v>
      </c>
      <c r="BQ6" s="65">
        <f>IF(BQ8="-",NA(),BQ8)</f>
        <v>22637</v>
      </c>
      <c r="BR6" s="65">
        <f t="shared" ref="BR6:BZ6" si="6">IF(BR8="-",NA(),BR8)</f>
        <v>23774</v>
      </c>
      <c r="BS6" s="65">
        <f t="shared" si="6"/>
        <v>41675</v>
      </c>
      <c r="BT6" s="65">
        <f t="shared" si="6"/>
        <v>22127</v>
      </c>
      <c r="BU6" s="65">
        <f t="shared" si="6"/>
        <v>10108</v>
      </c>
      <c r="BV6" s="65">
        <f t="shared" si="6"/>
        <v>19504</v>
      </c>
      <c r="BW6" s="65">
        <f t="shared" si="6"/>
        <v>18068</v>
      </c>
      <c r="BX6" s="65">
        <f t="shared" si="6"/>
        <v>25902</v>
      </c>
      <c r="BY6" s="65">
        <f t="shared" si="6"/>
        <v>23067</v>
      </c>
      <c r="BZ6" s="65">
        <f t="shared" si="6"/>
        <v>4197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117</v>
      </c>
      <c r="CM6" s="63">
        <f t="shared" ref="CM6:CN6" si="7">CM8</f>
        <v>142165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118</v>
      </c>
      <c r="CZ6" s="64">
        <f>IF(CZ8="-",NA(),CZ8)</f>
        <v>165.7</v>
      </c>
      <c r="DA6" s="64">
        <f t="shared" ref="DA6:DI6" si="8">IF(DA8="-",NA(),DA8)</f>
        <v>49.9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283.7</v>
      </c>
      <c r="DF6" s="64">
        <f t="shared" si="8"/>
        <v>263.39999999999998</v>
      </c>
      <c r="DG6" s="64">
        <f t="shared" si="8"/>
        <v>178.3</v>
      </c>
      <c r="DH6" s="64">
        <f t="shared" si="8"/>
        <v>1310.7</v>
      </c>
      <c r="DI6" s="64">
        <f t="shared" si="8"/>
        <v>110.8</v>
      </c>
      <c r="DJ6" s="61" t="str">
        <f>IF(DJ8="-","",IF(DJ8="-","【-】","【"&amp;SUBSTITUTE(TEXT(DJ8,"#,##0.0"),"-","△")&amp;"】"))</f>
        <v>【183.4】</v>
      </c>
      <c r="DK6" s="64">
        <f>IF(DK8="-",NA(),DK8)</f>
        <v>139.1</v>
      </c>
      <c r="DL6" s="64">
        <f t="shared" ref="DL6:DT6" si="9">IF(DL8="-",NA(),DL8)</f>
        <v>138.69999999999999</v>
      </c>
      <c r="DM6" s="64">
        <f t="shared" si="9"/>
        <v>131.80000000000001</v>
      </c>
      <c r="DN6" s="64">
        <f t="shared" si="9"/>
        <v>135.1</v>
      </c>
      <c r="DO6" s="64">
        <f t="shared" si="9"/>
        <v>103.3</v>
      </c>
      <c r="DP6" s="64">
        <f t="shared" si="9"/>
        <v>135.6</v>
      </c>
      <c r="DQ6" s="64">
        <f t="shared" si="9"/>
        <v>134.5</v>
      </c>
      <c r="DR6" s="64">
        <f t="shared" si="9"/>
        <v>134.9</v>
      </c>
      <c r="DS6" s="64">
        <f t="shared" si="9"/>
        <v>129.9</v>
      </c>
      <c r="DT6" s="64">
        <f t="shared" si="9"/>
        <v>105.7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119</v>
      </c>
      <c r="B7" s="60">
        <f t="shared" ref="B7:X7" si="10">B8</f>
        <v>2020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8</v>
      </c>
      <c r="H7" s="60" t="str">
        <f t="shared" si="10"/>
        <v>広島県　尾道市</v>
      </c>
      <c r="I7" s="60" t="str">
        <f t="shared" si="10"/>
        <v>ベルポール駐車場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立体式</v>
      </c>
      <c r="R7" s="63">
        <f t="shared" si="10"/>
        <v>21</v>
      </c>
      <c r="S7" s="62" t="str">
        <f t="shared" si="10"/>
        <v>駅</v>
      </c>
      <c r="T7" s="62" t="str">
        <f t="shared" si="10"/>
        <v>無</v>
      </c>
      <c r="U7" s="63">
        <f t="shared" si="10"/>
        <v>9343</v>
      </c>
      <c r="V7" s="63">
        <f t="shared" si="10"/>
        <v>302</v>
      </c>
      <c r="W7" s="63">
        <f t="shared" si="10"/>
        <v>210</v>
      </c>
      <c r="X7" s="62" t="str">
        <f t="shared" si="10"/>
        <v>利用料金制</v>
      </c>
      <c r="Y7" s="64">
        <f>Y8</f>
        <v>56.8</v>
      </c>
      <c r="Z7" s="64">
        <f t="shared" ref="Z7:AH7" si="11">Z8</f>
        <v>62.7</v>
      </c>
      <c r="AA7" s="64">
        <f t="shared" si="11"/>
        <v>101.7</v>
      </c>
      <c r="AB7" s="64">
        <f t="shared" si="11"/>
        <v>702</v>
      </c>
      <c r="AC7" s="64">
        <f t="shared" si="11"/>
        <v>149.19999999999999</v>
      </c>
      <c r="AD7" s="64">
        <f t="shared" si="11"/>
        <v>156</v>
      </c>
      <c r="AE7" s="64">
        <f t="shared" si="11"/>
        <v>218.3</v>
      </c>
      <c r="AF7" s="64">
        <f t="shared" si="11"/>
        <v>255.1</v>
      </c>
      <c r="AG7" s="64">
        <f t="shared" si="11"/>
        <v>225.1</v>
      </c>
      <c r="AH7" s="64">
        <f t="shared" si="11"/>
        <v>130.80000000000001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5.6</v>
      </c>
      <c r="AP7" s="64">
        <f t="shared" si="12"/>
        <v>3.5</v>
      </c>
      <c r="AQ7" s="64">
        <f t="shared" si="12"/>
        <v>3.8</v>
      </c>
      <c r="AR7" s="64">
        <f t="shared" si="12"/>
        <v>3.2</v>
      </c>
      <c r="AS7" s="64">
        <f t="shared" si="12"/>
        <v>9.5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40</v>
      </c>
      <c r="BA7" s="65">
        <f t="shared" si="13"/>
        <v>28</v>
      </c>
      <c r="BB7" s="65">
        <f t="shared" si="13"/>
        <v>27</v>
      </c>
      <c r="BC7" s="65">
        <f t="shared" si="13"/>
        <v>14</v>
      </c>
      <c r="BD7" s="65">
        <f t="shared" si="13"/>
        <v>4426</v>
      </c>
      <c r="BE7" s="63"/>
      <c r="BF7" s="64">
        <f>BF8</f>
        <v>54.5</v>
      </c>
      <c r="BG7" s="64">
        <f t="shared" ref="BG7:BO7" si="14">BG8</f>
        <v>60.1</v>
      </c>
      <c r="BH7" s="64">
        <f t="shared" si="14"/>
        <v>52.3</v>
      </c>
      <c r="BI7" s="64">
        <f t="shared" si="14"/>
        <v>51.6</v>
      </c>
      <c r="BJ7" s="64">
        <f t="shared" si="14"/>
        <v>33</v>
      </c>
      <c r="BK7" s="64">
        <f t="shared" si="14"/>
        <v>27.9</v>
      </c>
      <c r="BL7" s="64">
        <f t="shared" si="14"/>
        <v>30.9</v>
      </c>
      <c r="BM7" s="64">
        <f t="shared" si="14"/>
        <v>32.4</v>
      </c>
      <c r="BN7" s="64">
        <f t="shared" si="14"/>
        <v>13.1</v>
      </c>
      <c r="BO7" s="64">
        <f t="shared" si="14"/>
        <v>-0.7</v>
      </c>
      <c r="BP7" s="61"/>
      <c r="BQ7" s="65">
        <f>BQ8</f>
        <v>22637</v>
      </c>
      <c r="BR7" s="65">
        <f t="shared" ref="BR7:BZ7" si="15">BR8</f>
        <v>23774</v>
      </c>
      <c r="BS7" s="65">
        <f t="shared" si="15"/>
        <v>41675</v>
      </c>
      <c r="BT7" s="65">
        <f t="shared" si="15"/>
        <v>22127</v>
      </c>
      <c r="BU7" s="65">
        <f t="shared" si="15"/>
        <v>10108</v>
      </c>
      <c r="BV7" s="65">
        <f t="shared" si="15"/>
        <v>19504</v>
      </c>
      <c r="BW7" s="65">
        <f t="shared" si="15"/>
        <v>18068</v>
      </c>
      <c r="BX7" s="65">
        <f t="shared" si="15"/>
        <v>25902</v>
      </c>
      <c r="BY7" s="65">
        <f t="shared" si="15"/>
        <v>23067</v>
      </c>
      <c r="BZ7" s="65">
        <f t="shared" si="15"/>
        <v>4197</v>
      </c>
      <c r="CA7" s="63"/>
      <c r="CB7" s="64" t="s">
        <v>120</v>
      </c>
      <c r="CC7" s="64" t="s">
        <v>120</v>
      </c>
      <c r="CD7" s="64" t="s">
        <v>120</v>
      </c>
      <c r="CE7" s="64" t="s">
        <v>120</v>
      </c>
      <c r="CF7" s="64" t="s">
        <v>120</v>
      </c>
      <c r="CG7" s="64" t="s">
        <v>120</v>
      </c>
      <c r="CH7" s="64" t="s">
        <v>120</v>
      </c>
      <c r="CI7" s="64" t="s">
        <v>120</v>
      </c>
      <c r="CJ7" s="64" t="s">
        <v>120</v>
      </c>
      <c r="CK7" s="64" t="s">
        <v>117</v>
      </c>
      <c r="CL7" s="61"/>
      <c r="CM7" s="63">
        <f>CM8</f>
        <v>142165</v>
      </c>
      <c r="CN7" s="63">
        <f>CN8</f>
        <v>0</v>
      </c>
      <c r="CO7" s="64" t="s">
        <v>120</v>
      </c>
      <c r="CP7" s="64" t="s">
        <v>120</v>
      </c>
      <c r="CQ7" s="64" t="s">
        <v>120</v>
      </c>
      <c r="CR7" s="64" t="s">
        <v>120</v>
      </c>
      <c r="CS7" s="64" t="s">
        <v>120</v>
      </c>
      <c r="CT7" s="64" t="s">
        <v>120</v>
      </c>
      <c r="CU7" s="64" t="s">
        <v>120</v>
      </c>
      <c r="CV7" s="64" t="s">
        <v>120</v>
      </c>
      <c r="CW7" s="64" t="s">
        <v>120</v>
      </c>
      <c r="CX7" s="64" t="s">
        <v>121</v>
      </c>
      <c r="CY7" s="61"/>
      <c r="CZ7" s="64">
        <f>CZ8</f>
        <v>165.7</v>
      </c>
      <c r="DA7" s="64">
        <f t="shared" ref="DA7:DI7" si="16">DA8</f>
        <v>49.9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283.7</v>
      </c>
      <c r="DF7" s="64">
        <f t="shared" si="16"/>
        <v>263.39999999999998</v>
      </c>
      <c r="DG7" s="64">
        <f t="shared" si="16"/>
        <v>178.3</v>
      </c>
      <c r="DH7" s="64">
        <f t="shared" si="16"/>
        <v>1310.7</v>
      </c>
      <c r="DI7" s="64">
        <f t="shared" si="16"/>
        <v>110.8</v>
      </c>
      <c r="DJ7" s="61"/>
      <c r="DK7" s="64">
        <f>DK8</f>
        <v>139.1</v>
      </c>
      <c r="DL7" s="64">
        <f t="shared" ref="DL7:DT7" si="17">DL8</f>
        <v>138.69999999999999</v>
      </c>
      <c r="DM7" s="64">
        <f t="shared" si="17"/>
        <v>131.80000000000001</v>
      </c>
      <c r="DN7" s="64">
        <f t="shared" si="17"/>
        <v>135.1</v>
      </c>
      <c r="DO7" s="64">
        <f t="shared" si="17"/>
        <v>103.3</v>
      </c>
      <c r="DP7" s="64">
        <f t="shared" si="17"/>
        <v>135.6</v>
      </c>
      <c r="DQ7" s="64">
        <f t="shared" si="17"/>
        <v>134.5</v>
      </c>
      <c r="DR7" s="64">
        <f t="shared" si="17"/>
        <v>134.9</v>
      </c>
      <c r="DS7" s="64">
        <f t="shared" si="17"/>
        <v>129.9</v>
      </c>
      <c r="DT7" s="64">
        <f t="shared" si="17"/>
        <v>105.7</v>
      </c>
      <c r="DU7" s="61"/>
    </row>
    <row r="8" spans="1:125" s="66" customFormat="1" x14ac:dyDescent="0.15">
      <c r="A8" s="49"/>
      <c r="B8" s="67">
        <v>2020</v>
      </c>
      <c r="C8" s="67">
        <v>342050</v>
      </c>
      <c r="D8" s="67">
        <v>47</v>
      </c>
      <c r="E8" s="67">
        <v>14</v>
      </c>
      <c r="F8" s="67">
        <v>0</v>
      </c>
      <c r="G8" s="67">
        <v>8</v>
      </c>
      <c r="H8" s="67" t="s">
        <v>122</v>
      </c>
      <c r="I8" s="67" t="s">
        <v>123</v>
      </c>
      <c r="J8" s="67" t="s">
        <v>124</v>
      </c>
      <c r="K8" s="67" t="s">
        <v>125</v>
      </c>
      <c r="L8" s="67" t="s">
        <v>126</v>
      </c>
      <c r="M8" s="67" t="s">
        <v>127</v>
      </c>
      <c r="N8" s="67" t="s">
        <v>128</v>
      </c>
      <c r="O8" s="68" t="s">
        <v>129</v>
      </c>
      <c r="P8" s="69" t="s">
        <v>130</v>
      </c>
      <c r="Q8" s="69" t="s">
        <v>131</v>
      </c>
      <c r="R8" s="70">
        <v>21</v>
      </c>
      <c r="S8" s="69" t="s">
        <v>132</v>
      </c>
      <c r="T8" s="69" t="s">
        <v>133</v>
      </c>
      <c r="U8" s="70">
        <v>9343</v>
      </c>
      <c r="V8" s="70">
        <v>302</v>
      </c>
      <c r="W8" s="70">
        <v>210</v>
      </c>
      <c r="X8" s="69" t="s">
        <v>134</v>
      </c>
      <c r="Y8" s="71">
        <v>56.8</v>
      </c>
      <c r="Z8" s="71">
        <v>62.7</v>
      </c>
      <c r="AA8" s="71">
        <v>101.7</v>
      </c>
      <c r="AB8" s="71">
        <v>702</v>
      </c>
      <c r="AC8" s="71">
        <v>149.19999999999999</v>
      </c>
      <c r="AD8" s="71">
        <v>156</v>
      </c>
      <c r="AE8" s="71">
        <v>218.3</v>
      </c>
      <c r="AF8" s="71">
        <v>255.1</v>
      </c>
      <c r="AG8" s="71">
        <v>225.1</v>
      </c>
      <c r="AH8" s="71">
        <v>130.80000000000001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5.6</v>
      </c>
      <c r="AP8" s="71">
        <v>3.5</v>
      </c>
      <c r="AQ8" s="71">
        <v>3.8</v>
      </c>
      <c r="AR8" s="71">
        <v>3.2</v>
      </c>
      <c r="AS8" s="71">
        <v>9.5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40</v>
      </c>
      <c r="BA8" s="72">
        <v>28</v>
      </c>
      <c r="BB8" s="72">
        <v>27</v>
      </c>
      <c r="BC8" s="72">
        <v>14</v>
      </c>
      <c r="BD8" s="72">
        <v>4426</v>
      </c>
      <c r="BE8" s="72">
        <v>2345</v>
      </c>
      <c r="BF8" s="71">
        <v>54.5</v>
      </c>
      <c r="BG8" s="71">
        <v>60.1</v>
      </c>
      <c r="BH8" s="71">
        <v>52.3</v>
      </c>
      <c r="BI8" s="71">
        <v>51.6</v>
      </c>
      <c r="BJ8" s="71">
        <v>33</v>
      </c>
      <c r="BK8" s="71">
        <v>27.9</v>
      </c>
      <c r="BL8" s="71">
        <v>30.9</v>
      </c>
      <c r="BM8" s="71">
        <v>32.4</v>
      </c>
      <c r="BN8" s="71">
        <v>13.1</v>
      </c>
      <c r="BO8" s="71">
        <v>-0.7</v>
      </c>
      <c r="BP8" s="68">
        <v>-65.900000000000006</v>
      </c>
      <c r="BQ8" s="72">
        <v>22637</v>
      </c>
      <c r="BR8" s="72">
        <v>23774</v>
      </c>
      <c r="BS8" s="72">
        <v>41675</v>
      </c>
      <c r="BT8" s="73">
        <v>22127</v>
      </c>
      <c r="BU8" s="73">
        <v>10108</v>
      </c>
      <c r="BV8" s="72">
        <v>19504</v>
      </c>
      <c r="BW8" s="72">
        <v>18068</v>
      </c>
      <c r="BX8" s="72">
        <v>25902</v>
      </c>
      <c r="BY8" s="72">
        <v>23067</v>
      </c>
      <c r="BZ8" s="72">
        <v>4197</v>
      </c>
      <c r="CA8" s="70">
        <v>3932</v>
      </c>
      <c r="CB8" s="71" t="s">
        <v>126</v>
      </c>
      <c r="CC8" s="71" t="s">
        <v>126</v>
      </c>
      <c r="CD8" s="71" t="s">
        <v>126</v>
      </c>
      <c r="CE8" s="71" t="s">
        <v>126</v>
      </c>
      <c r="CF8" s="71" t="s">
        <v>126</v>
      </c>
      <c r="CG8" s="71" t="s">
        <v>126</v>
      </c>
      <c r="CH8" s="71" t="s">
        <v>126</v>
      </c>
      <c r="CI8" s="71" t="s">
        <v>126</v>
      </c>
      <c r="CJ8" s="71" t="s">
        <v>126</v>
      </c>
      <c r="CK8" s="71" t="s">
        <v>126</v>
      </c>
      <c r="CL8" s="68" t="s">
        <v>126</v>
      </c>
      <c r="CM8" s="70">
        <v>142165</v>
      </c>
      <c r="CN8" s="70">
        <v>0</v>
      </c>
      <c r="CO8" s="71" t="s">
        <v>126</v>
      </c>
      <c r="CP8" s="71" t="s">
        <v>126</v>
      </c>
      <c r="CQ8" s="71" t="s">
        <v>126</v>
      </c>
      <c r="CR8" s="71" t="s">
        <v>126</v>
      </c>
      <c r="CS8" s="71" t="s">
        <v>126</v>
      </c>
      <c r="CT8" s="71" t="s">
        <v>126</v>
      </c>
      <c r="CU8" s="71" t="s">
        <v>126</v>
      </c>
      <c r="CV8" s="71" t="s">
        <v>126</v>
      </c>
      <c r="CW8" s="71" t="s">
        <v>126</v>
      </c>
      <c r="CX8" s="71" t="s">
        <v>126</v>
      </c>
      <c r="CY8" s="68" t="s">
        <v>126</v>
      </c>
      <c r="CZ8" s="71">
        <v>165.7</v>
      </c>
      <c r="DA8" s="71">
        <v>49.9</v>
      </c>
      <c r="DB8" s="71">
        <v>0</v>
      </c>
      <c r="DC8" s="71">
        <v>0</v>
      </c>
      <c r="DD8" s="71">
        <v>0</v>
      </c>
      <c r="DE8" s="71">
        <v>283.7</v>
      </c>
      <c r="DF8" s="71">
        <v>263.39999999999998</v>
      </c>
      <c r="DG8" s="71">
        <v>178.3</v>
      </c>
      <c r="DH8" s="71">
        <v>1310.7</v>
      </c>
      <c r="DI8" s="71">
        <v>110.8</v>
      </c>
      <c r="DJ8" s="68">
        <v>183.4</v>
      </c>
      <c r="DK8" s="71">
        <v>139.1</v>
      </c>
      <c r="DL8" s="71">
        <v>138.69999999999999</v>
      </c>
      <c r="DM8" s="71">
        <v>131.80000000000001</v>
      </c>
      <c r="DN8" s="71">
        <v>135.1</v>
      </c>
      <c r="DO8" s="71">
        <v>103.3</v>
      </c>
      <c r="DP8" s="71">
        <v>135.6</v>
      </c>
      <c r="DQ8" s="71">
        <v>134.5</v>
      </c>
      <c r="DR8" s="71">
        <v>134.9</v>
      </c>
      <c r="DS8" s="71">
        <v>129.9</v>
      </c>
      <c r="DT8" s="71">
        <v>105.7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135</v>
      </c>
      <c r="C10" s="78" t="s">
        <v>136</v>
      </c>
      <c r="D10" s="78" t="s">
        <v>137</v>
      </c>
      <c r="E10" s="78" t="s">
        <v>138</v>
      </c>
      <c r="F10" s="78" t="s">
        <v>139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53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dcterms:created xsi:type="dcterms:W3CDTF">2021-12-17T06:07:07Z</dcterms:created>
  <dcterms:modified xsi:type="dcterms:W3CDTF">2022-01-20T00:17:08Z</dcterms:modified>
  <cp:category/>
</cp:coreProperties>
</file>