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lsvm11\課別共有フォルダ（本庁・支所・出先機関）\017224000_農林整備課\FS_移行データ（農林整備課）\■集落排水担当\【重要】主事共通業務\【重要】財政課回答\02経営比較分析表\令和2年度決算\"/>
    </mc:Choice>
  </mc:AlternateContent>
  <workbookProtection workbookAlgorithmName="SHA-512" workbookHashValue="3gtRwGQch1RW6swymX3frbn7oFuDRJmBMt9HqY312OviLao937M/rwcQnzRJo8Gk6Nb3To5nsvCLgRAmddxQeQ==" workbookSaltValue="D0CH31qxNWrkDLMLDYDySw==" workbookSpinCount="100000" lockStructure="1"/>
  <bookViews>
    <workbookView xWindow="0" yWindow="0" windowWidth="15360" windowHeight="7632"/>
  </bookViews>
  <sheets>
    <sheet name="法非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H86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BB8" i="4" s="1"/>
  <c r="T6" i="5"/>
  <c r="AT8" i="4" s="1"/>
  <c r="S6" i="5"/>
  <c r="R6" i="5"/>
  <c r="Q6" i="5"/>
  <c r="W10" i="4" s="1"/>
  <c r="P6" i="5"/>
  <c r="P10" i="4" s="1"/>
  <c r="O6" i="5"/>
  <c r="N6" i="5"/>
  <c r="M6" i="5"/>
  <c r="AD8" i="4" s="1"/>
  <c r="L6" i="5"/>
  <c r="W8" i="4" s="1"/>
  <c r="K6" i="5"/>
  <c r="J6" i="5"/>
  <c r="I6" i="5"/>
  <c r="B8" i="4" s="1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I86" i="4"/>
  <c r="E86" i="4"/>
  <c r="AT10" i="4"/>
  <c r="AL10" i="4"/>
  <c r="AD10" i="4"/>
  <c r="I10" i="4"/>
  <c r="B10" i="4"/>
  <c r="AL8" i="4"/>
  <c r="P8" i="4"/>
  <c r="I8" i="4"/>
</calcChain>
</file>

<file path=xl/sharedStrings.xml><?xml version="1.0" encoding="utf-8"?>
<sst xmlns="http://schemas.openxmlformats.org/spreadsheetml/2006/main" count="236" uniqueCount="121">
  <si>
    <t>経営比較分析表（令和2年度決算）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</si>
  <si>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</si>
  <si>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</si>
  <si>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</si>
  <si>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</si>
  <si>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</si>
  <si>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</si>
  <si>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</si>
  <si>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</si>
  <si>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</si>
  <si>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</si>
  <si>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</si>
  <si>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</si>
  <si>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</si>
  <si>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</si>
  <si>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</si>
  <si>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</si>
  <si>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</si>
  <si>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</si>
  <si>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</si>
  <si>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</si>
  <si>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</si>
  <si>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</si>
  <si>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令和2年度全国平均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</si>
  <si>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</si>
  <si>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</si>
  <si>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</si>
  <si>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</si>
  <si>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</si>
  <si>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</si>
  <si>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</si>
  <si>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</si>
  <si>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</si>
  <si>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</si>
  <si>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</si>
  <si>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</si>
  <si>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</si>
  <si>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</si>
  <si>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</si>
  <si>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</si>
  <si>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</si>
  <si>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</si>
  <si>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</si>
  <si>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</si>
  <si>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</si>
  <si>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</si>
  <si>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</si>
  <si>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</si>
  <si>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</si>
  <si>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</si>
  <si>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</si>
  <si>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</si>
  <si>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</si>
  <si>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</si>
  <si>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</si>
  <si>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</si>
  <si>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</si>
  <si>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</si>
  <si>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</si>
  <si>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</si>
  <si>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</si>
  <si>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</si>
  <si>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</si>
  <si>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</si>
  <si>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</si>
  <si>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</si>
  <si>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</si>
  <si>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</si>
  <si>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</si>
  <si>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</si>
  <si>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</si>
  <si>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</si>
  <si>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</si>
  <si>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</si>
  <si>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</si>
  <si>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</si>
  <si>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</si>
  <si>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</si>
  <si>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</si>
  <si>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</si>
  <si>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</si>
  <si>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</si>
  <si>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</si>
  <si>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</si>
  <si>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</si>
  <si>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</si>
  <si>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</si>
  <si>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</si>
  <si>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</si>
  <si>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</si>
  <si>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</si>
  <si>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</si>
  <si>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</si>
  <si>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</si>
  <si>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</si>
  <si>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</si>
  <si>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</si>
  <si>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福山市</t>
  </si>
  <si>
    <t>法非適用</t>
  </si>
  <si>
    <t>下水道事業</t>
  </si>
  <si>
    <t>漁業集落排水</t>
  </si>
  <si>
    <t>H2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</si>
  <si>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</si>
  <si>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</si>
  <si>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</si>
  <si>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</si>
  <si>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</si>
  <si>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</si>
  <si>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</si>
  <si>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</si>
  <si>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</si>
  <si>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</si>
  <si>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</si>
  <si>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</si>
  <si>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"H"yy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</si>
  <si>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</si>
  <si>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</si>
  <si>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</si>
  <si>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管渠の耐用年数は50年とされており，漁業集落排水事業においては，地区によって差異はあるものの概ね供用開始から10年前後のため，老朽化対策や更新は具体的に発生しておらず，改善率は0％となっています。
　今後，管渠の経過年数が増えていくことを踏まえて，事故の未然防止や維持管理・改修費用の抑制のため，長寿命化や更新投資を計画的に実施していく必要があります。</t>
    <phoneticPr fontId="4"/>
  </si>
  <si>
    <t>　既に整備が完了している地区については，施設の維持管理体制のあり方について検討を進め，更なるコスト削減を目指すとともに，接続率の向上に取り組み収支面から経営基盤強化に努めます。
　現在整備中の地区については，整備拡大にあわせ早期接続を働きかけ，収入の確保及び施設の適正な運転・管理に努めます。
　また，全地区について利用者の公平性の観点から，施設使用料の滞納には厳正に対処するとともに，経営の財源たる収納率の向上に努めます。</t>
    <phoneticPr fontId="4"/>
  </si>
  <si>
    <t xml:space="preserve">　本市の漁業集落排水事業は，箱崎漁港・走漁港・横田漁港の3地区で構成されており，箱崎地区は平成18年度から，走地区は平成23年度から全域供用開始し，横田地区は平成26年度から一部供用を開始し，現在も供用地区を拡大しています。
　①収益的収支比率は，前年に比べて微減となっており，今後も赤字の改善に努めます。
　④企業債残高対事業規模比率については，事業が進行しているため，借入の予定はあるものの規模は縮小しており，今後も比率の低下が見込まれます。
　⑤経費回収率は，業務委託費の増加に伴い減少し，⑥汚水処理原価は平均を上回っていますが，これは事業が進行中であることが要因の１つと考えられます。
　⑦施設利用率が微増となる中で，⑧水洗化率はその向上にむけ, 融資あっせん制度の周知や, 未接続世帯への案内文の配布など鋭意努力しているところですが，島嶼部は徐々に過疎化が進行しており，微減となっています。
　    </t>
    <rPh sb="130" eb="132">
      <t>ビゲン</t>
    </rPh>
    <rPh sb="139" eb="141">
      <t>コンゴ</t>
    </rPh>
    <rPh sb="148" eb="149">
      <t>ツト</t>
    </rPh>
    <rPh sb="306" eb="307">
      <t>ゾウ</t>
    </rPh>
    <rPh sb="310" eb="311">
      <t>ナカ</t>
    </rPh>
    <rPh sb="349" eb="352">
      <t>アンナイブン</t>
    </rPh>
    <rPh sb="353" eb="355">
      <t>ハイフ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</si>
</sst>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099-4E00-ADA7-9925C72103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399472"/>
        <c:axId val="1004014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0.01</c:v>
                </c:pt>
                <c:pt idx="1">
                  <c:v>0.09</c:v>
                </c:pt>
                <c:pt idx="2">
                  <c:v>0.02</c:v>
                </c:pt>
                <c:pt idx="3">
                  <c:v>0.01</c:v>
                </c:pt>
                <c:pt idx="4">
                  <c:v>1.6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099-4E00-ADA7-9925C72103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399472"/>
        <c:axId val="100401432"/>
      </c:lineChart>
      <c:dateAx>
        <c:axId val="10039947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00401432"/>
        <c:crosses val="autoZero"/>
        <c:auto val="1"/>
        <c:lblOffset val="100"/>
        <c:baseTimeUnit val="years"/>
      </c:dateAx>
      <c:valAx>
        <c:axId val="1004014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03994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19.38</c:v>
                </c:pt>
                <c:pt idx="1">
                  <c:v>21.54</c:v>
                </c:pt>
                <c:pt idx="2">
                  <c:v>25.05</c:v>
                </c:pt>
                <c:pt idx="3">
                  <c:v>24.55</c:v>
                </c:pt>
                <c:pt idx="4">
                  <c:v>25.05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792-459C-83AA-CEECF3B7F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630600"/>
        <c:axId val="1016309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33.729999999999997</c:v>
                </c:pt>
                <c:pt idx="1">
                  <c:v>33.21</c:v>
                </c:pt>
                <c:pt idx="2">
                  <c:v>32.229999999999997</c:v>
                </c:pt>
                <c:pt idx="3">
                  <c:v>32.479999999999997</c:v>
                </c:pt>
                <c:pt idx="4">
                  <c:v>30.19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792-459C-83AA-CEECF3B7F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630600"/>
        <c:axId val="101630992"/>
      </c:lineChart>
      <c:dateAx>
        <c:axId val="10163060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01630992"/>
        <c:crosses val="autoZero"/>
        <c:auto val="1"/>
        <c:lblOffset val="100"/>
        <c:baseTimeUnit val="years"/>
      </c:dateAx>
      <c:valAx>
        <c:axId val="1016309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16306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53.28</c:v>
                </c:pt>
                <c:pt idx="1">
                  <c:v>57.57</c:v>
                </c:pt>
                <c:pt idx="2">
                  <c:v>58.77</c:v>
                </c:pt>
                <c:pt idx="3">
                  <c:v>59.49</c:v>
                </c:pt>
                <c:pt idx="4">
                  <c:v>59.04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AB-4002-AEBD-B4686D51B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632560"/>
        <c:axId val="101632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79.989999999999995</c:v>
                </c:pt>
                <c:pt idx="1">
                  <c:v>79.98</c:v>
                </c:pt>
                <c:pt idx="2">
                  <c:v>80.8</c:v>
                </c:pt>
                <c:pt idx="3">
                  <c:v>79.2</c:v>
                </c:pt>
                <c:pt idx="4">
                  <c:v>79.09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6AB-4002-AEBD-B4686D51B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632560"/>
        <c:axId val="101632952"/>
      </c:lineChart>
      <c:dateAx>
        <c:axId val="10163256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01632952"/>
        <c:crosses val="autoZero"/>
        <c:auto val="1"/>
        <c:lblOffset val="100"/>
        <c:baseTimeUnit val="years"/>
      </c:dateAx>
      <c:valAx>
        <c:axId val="101632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16325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57.09</c:v>
                </c:pt>
                <c:pt idx="1">
                  <c:v>85.48</c:v>
                </c:pt>
                <c:pt idx="2">
                  <c:v>88.75</c:v>
                </c:pt>
                <c:pt idx="3">
                  <c:v>94.76</c:v>
                </c:pt>
                <c:pt idx="4">
                  <c:v>94.17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CB7-4DF7-9619-2F27487D49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401824"/>
        <c:axId val="1004006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CB7-4DF7-9619-2F27487D49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401824"/>
        <c:axId val="100400648"/>
      </c:lineChart>
      <c:dateAx>
        <c:axId val="10040182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00400648"/>
        <c:crosses val="autoZero"/>
        <c:auto val="1"/>
        <c:lblOffset val="100"/>
        <c:baseTimeUnit val="years"/>
      </c:dateAx>
      <c:valAx>
        <c:axId val="1004006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04018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7D0-48CC-BE51-924CA1820F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246896"/>
        <c:axId val="101250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7D0-48CC-BE51-924CA1820F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246896"/>
        <c:axId val="101250032"/>
      </c:lineChart>
      <c:dateAx>
        <c:axId val="10124689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01250032"/>
        <c:crosses val="autoZero"/>
        <c:auto val="1"/>
        <c:lblOffset val="100"/>
        <c:baseTimeUnit val="years"/>
      </c:dateAx>
      <c:valAx>
        <c:axId val="101250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12468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DB0-4FC7-9235-14F06DA913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247288"/>
        <c:axId val="1012504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DB0-4FC7-9235-14F06DA913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247288"/>
        <c:axId val="101250424"/>
      </c:lineChart>
      <c:dateAx>
        <c:axId val="101247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01250424"/>
        <c:crosses val="autoZero"/>
        <c:auto val="1"/>
        <c:lblOffset val="100"/>
        <c:baseTimeUnit val="years"/>
      </c:dateAx>
      <c:valAx>
        <c:axId val="1012504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1247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671-4C03-86F5-B97BD9ADCB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251208"/>
        <c:axId val="1012484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671-4C03-86F5-B97BD9ADCB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251208"/>
        <c:axId val="101248464"/>
      </c:lineChart>
      <c:dateAx>
        <c:axId val="10125120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01248464"/>
        <c:crosses val="autoZero"/>
        <c:auto val="1"/>
        <c:lblOffset val="100"/>
        <c:baseTimeUnit val="years"/>
      </c:dateAx>
      <c:valAx>
        <c:axId val="1012484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12512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B80-4A43-ADC4-A9C3DAA474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248856"/>
        <c:axId val="1012496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B80-4A43-ADC4-A9C3DAA474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248856"/>
        <c:axId val="101249640"/>
      </c:lineChart>
      <c:dateAx>
        <c:axId val="101248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01249640"/>
        <c:crosses val="autoZero"/>
        <c:auto val="1"/>
        <c:lblOffset val="100"/>
        <c:baseTimeUnit val="years"/>
      </c:dateAx>
      <c:valAx>
        <c:axId val="1012496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1248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5820.02</c:v>
                </c:pt>
                <c:pt idx="1">
                  <c:v>4680.72</c:v>
                </c:pt>
                <c:pt idx="2">
                  <c:v>3179.93</c:v>
                </c:pt>
                <c:pt idx="3">
                  <c:v>2462.16</c:v>
                </c:pt>
                <c:pt idx="4">
                  <c:v>1333.52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DED-45B6-897E-395E5CE1B5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246504"/>
        <c:axId val="1012508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1063.93</c:v>
                </c:pt>
                <c:pt idx="1">
                  <c:v>1060.8599999999999</c:v>
                </c:pt>
                <c:pt idx="2">
                  <c:v>1006.65</c:v>
                </c:pt>
                <c:pt idx="3">
                  <c:v>998.42</c:v>
                </c:pt>
                <c:pt idx="4">
                  <c:v>1095.52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DED-45B6-897E-395E5CE1B5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246504"/>
        <c:axId val="101250816"/>
      </c:lineChart>
      <c:dateAx>
        <c:axId val="10124650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01250816"/>
        <c:crosses val="autoZero"/>
        <c:auto val="1"/>
        <c:lblOffset val="100"/>
        <c:baseTimeUnit val="years"/>
      </c:dateAx>
      <c:valAx>
        <c:axId val="1012508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12465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35.17</c:v>
                </c:pt>
                <c:pt idx="1">
                  <c:v>35.049999999999997</c:v>
                </c:pt>
                <c:pt idx="2">
                  <c:v>45.08</c:v>
                </c:pt>
                <c:pt idx="3">
                  <c:v>41.38</c:v>
                </c:pt>
                <c:pt idx="4">
                  <c:v>38.22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CB6-4B2F-AF76-97F5CF8BBD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628640"/>
        <c:axId val="101629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46.26</c:v>
                </c:pt>
                <c:pt idx="1">
                  <c:v>45.81</c:v>
                </c:pt>
                <c:pt idx="2">
                  <c:v>43.43</c:v>
                </c:pt>
                <c:pt idx="3">
                  <c:v>41.41</c:v>
                </c:pt>
                <c:pt idx="4">
                  <c:v>39.64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CB6-4B2F-AF76-97F5CF8BBD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628640"/>
        <c:axId val="101629032"/>
      </c:lineChart>
      <c:dateAx>
        <c:axId val="10162864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01629032"/>
        <c:crosses val="autoZero"/>
        <c:auto val="1"/>
        <c:lblOffset val="100"/>
        <c:baseTimeUnit val="years"/>
      </c:dateAx>
      <c:valAx>
        <c:axId val="101629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16286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689.37</c:v>
                </c:pt>
                <c:pt idx="1">
                  <c:v>705.46</c:v>
                </c:pt>
                <c:pt idx="2">
                  <c:v>501.5</c:v>
                </c:pt>
                <c:pt idx="3">
                  <c:v>591.92999999999995</c:v>
                </c:pt>
                <c:pt idx="4">
                  <c:v>638.46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F6D-4BF4-BC67-0832EC3F11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627856"/>
        <c:axId val="1016294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376.4</c:v>
                </c:pt>
                <c:pt idx="1">
                  <c:v>383.92</c:v>
                </c:pt>
                <c:pt idx="2">
                  <c:v>400.44</c:v>
                </c:pt>
                <c:pt idx="3">
                  <c:v>417.56</c:v>
                </c:pt>
                <c:pt idx="4">
                  <c:v>449.72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F6D-4BF4-BC67-0832EC3F11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627856"/>
        <c:axId val="101629424"/>
      </c:lineChart>
      <c:dateAx>
        <c:axId val="101627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01629424"/>
        <c:crosses val="autoZero"/>
        <c:auto val="1"/>
        <c:lblOffset val="100"/>
        <c:baseTimeUnit val="years"/>
      </c:dateAx>
      <c:valAx>
        <c:axId val="1016294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1627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【1,042.34】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【80.45】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【32.98】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【410.22】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【42.60】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【1.09】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topLeftCell="AL21" zoomScaleNormal="100" workbookViewId="0">
      <selection activeCell="BL45" sqref="BL45:BZ46"/>
    </sheetView>
  </sheetViews>
  <sheetFormatPr defaultColWidth="2.6640625" defaultRowHeight="13.2" x14ac:dyDescent="0.2"/>
  <cols>
    <col min="1" max="1" width="2.6640625" customWidth="1"/>
    <col min="2" max="62" width="3.77734375" customWidth="1"/>
    <col min="64" max="78" width="3.109375" customWidth="1"/>
    <col min="79" max="79" width="4.44140625" bestFit="1" customWidth="1"/>
    <col min="81" max="82" width="4.44140625" bestFit="1" customWidth="1"/>
  </cols>
  <sheetData>
    <row r="1" spans="1:78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2">
      <c r="A2" s="2"/>
      <c r="B2" s="43" t="s">
        <v>0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</row>
    <row r="3" spans="1:78" ht="9.75" customHeight="1" x14ac:dyDescent="0.2">
      <c r="A3" s="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</row>
    <row r="4" spans="1:78" ht="9.75" customHeight="1" x14ac:dyDescent="0.2">
      <c r="A4" s="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</row>
    <row r="5" spans="1:78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2">
      <c r="A6" s="2"/>
      <c r="B6" s="44" t="str">
        <f>データ!H6</f>
        <v>広島県　福山市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2">
      <c r="A7" s="2"/>
      <c r="B7" s="45" t="s">
        <v>1</v>
      </c>
      <c r="C7" s="45"/>
      <c r="D7" s="45"/>
      <c r="E7" s="45"/>
      <c r="F7" s="45"/>
      <c r="G7" s="45"/>
      <c r="H7" s="45"/>
      <c r="I7" s="45" t="s">
        <v>2</v>
      </c>
      <c r="J7" s="45"/>
      <c r="K7" s="45"/>
      <c r="L7" s="45"/>
      <c r="M7" s="45"/>
      <c r="N7" s="45"/>
      <c r="O7" s="45"/>
      <c r="P7" s="45" t="s">
        <v>3</v>
      </c>
      <c r="Q7" s="45"/>
      <c r="R7" s="45"/>
      <c r="S7" s="45"/>
      <c r="T7" s="45"/>
      <c r="U7" s="45"/>
      <c r="V7" s="45"/>
      <c r="W7" s="45" t="s">
        <v>4</v>
      </c>
      <c r="X7" s="45"/>
      <c r="Y7" s="45"/>
      <c r="Z7" s="45"/>
      <c r="AA7" s="45"/>
      <c r="AB7" s="45"/>
      <c r="AC7" s="45"/>
      <c r="AD7" s="45" t="s">
        <v>5</v>
      </c>
      <c r="AE7" s="45"/>
      <c r="AF7" s="45"/>
      <c r="AG7" s="45"/>
      <c r="AH7" s="45"/>
      <c r="AI7" s="45"/>
      <c r="AJ7" s="45"/>
      <c r="AK7" s="3"/>
      <c r="AL7" s="45" t="s">
        <v>6</v>
      </c>
      <c r="AM7" s="45"/>
      <c r="AN7" s="45"/>
      <c r="AO7" s="45"/>
      <c r="AP7" s="45"/>
      <c r="AQ7" s="45"/>
      <c r="AR7" s="45"/>
      <c r="AS7" s="45"/>
      <c r="AT7" s="45" t="s">
        <v>7</v>
      </c>
      <c r="AU7" s="45"/>
      <c r="AV7" s="45"/>
      <c r="AW7" s="45"/>
      <c r="AX7" s="45"/>
      <c r="AY7" s="45"/>
      <c r="AZ7" s="45"/>
      <c r="BA7" s="45"/>
      <c r="BB7" s="45" t="s">
        <v>8</v>
      </c>
      <c r="BC7" s="45"/>
      <c r="BD7" s="45"/>
      <c r="BE7" s="45"/>
      <c r="BF7" s="45"/>
      <c r="BG7" s="45"/>
      <c r="BH7" s="45"/>
      <c r="BI7" s="4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2">
      <c r="A8" s="2"/>
      <c r="B8" s="49" t="str">
        <f>データ!I6</f>
        <v>法非適用</v>
      </c>
      <c r="C8" s="49"/>
      <c r="D8" s="49"/>
      <c r="E8" s="49"/>
      <c r="F8" s="49"/>
      <c r="G8" s="49"/>
      <c r="H8" s="49"/>
      <c r="I8" s="49" t="str">
        <f>データ!J6</f>
        <v>下水道事業</v>
      </c>
      <c r="J8" s="49"/>
      <c r="K8" s="49"/>
      <c r="L8" s="49"/>
      <c r="M8" s="49"/>
      <c r="N8" s="49"/>
      <c r="O8" s="49"/>
      <c r="P8" s="49" t="str">
        <f>データ!K6</f>
        <v>漁業集落排水</v>
      </c>
      <c r="Q8" s="49"/>
      <c r="R8" s="49"/>
      <c r="S8" s="49"/>
      <c r="T8" s="49"/>
      <c r="U8" s="49"/>
      <c r="V8" s="49"/>
      <c r="W8" s="49" t="str">
        <f>データ!L6</f>
        <v>H2</v>
      </c>
      <c r="X8" s="49"/>
      <c r="Y8" s="49"/>
      <c r="Z8" s="49"/>
      <c r="AA8" s="49"/>
      <c r="AB8" s="49"/>
      <c r="AC8" s="49"/>
      <c r="AD8" s="50" t="str">
        <f>データ!$M$6</f>
        <v>非設置</v>
      </c>
      <c r="AE8" s="50"/>
      <c r="AF8" s="50"/>
      <c r="AG8" s="50"/>
      <c r="AH8" s="50"/>
      <c r="AI8" s="50"/>
      <c r="AJ8" s="50"/>
      <c r="AK8" s="3"/>
      <c r="AL8" s="51">
        <f>データ!S6</f>
        <v>466863</v>
      </c>
      <c r="AM8" s="51"/>
      <c r="AN8" s="51"/>
      <c r="AO8" s="51"/>
      <c r="AP8" s="51"/>
      <c r="AQ8" s="51"/>
      <c r="AR8" s="51"/>
      <c r="AS8" s="51"/>
      <c r="AT8" s="46">
        <f>データ!T6</f>
        <v>518.14</v>
      </c>
      <c r="AU8" s="46"/>
      <c r="AV8" s="46"/>
      <c r="AW8" s="46"/>
      <c r="AX8" s="46"/>
      <c r="AY8" s="46"/>
      <c r="AZ8" s="46"/>
      <c r="BA8" s="46"/>
      <c r="BB8" s="46">
        <f>データ!U6</f>
        <v>901.04</v>
      </c>
      <c r="BC8" s="46"/>
      <c r="BD8" s="46"/>
      <c r="BE8" s="46"/>
      <c r="BF8" s="46"/>
      <c r="BG8" s="46"/>
      <c r="BH8" s="46"/>
      <c r="BI8" s="46"/>
      <c r="BJ8" s="3"/>
      <c r="BK8" s="3"/>
      <c r="BL8" s="47" t="s">
        <v>10</v>
      </c>
      <c r="BM8" s="48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2">
      <c r="A9" s="2"/>
      <c r="B9" s="45" t="s">
        <v>12</v>
      </c>
      <c r="C9" s="45"/>
      <c r="D9" s="45"/>
      <c r="E9" s="45"/>
      <c r="F9" s="45"/>
      <c r="G9" s="45"/>
      <c r="H9" s="45"/>
      <c r="I9" s="45" t="s">
        <v>13</v>
      </c>
      <c r="J9" s="45"/>
      <c r="K9" s="45"/>
      <c r="L9" s="45"/>
      <c r="M9" s="45"/>
      <c r="N9" s="45"/>
      <c r="O9" s="45"/>
      <c r="P9" s="45" t="s">
        <v>14</v>
      </c>
      <c r="Q9" s="45"/>
      <c r="R9" s="45"/>
      <c r="S9" s="45"/>
      <c r="T9" s="45"/>
      <c r="U9" s="45"/>
      <c r="V9" s="45"/>
      <c r="W9" s="45" t="s">
        <v>15</v>
      </c>
      <c r="X9" s="45"/>
      <c r="Y9" s="45"/>
      <c r="Z9" s="45"/>
      <c r="AA9" s="45"/>
      <c r="AB9" s="45"/>
      <c r="AC9" s="45"/>
      <c r="AD9" s="45" t="s">
        <v>16</v>
      </c>
      <c r="AE9" s="45"/>
      <c r="AF9" s="45"/>
      <c r="AG9" s="45"/>
      <c r="AH9" s="45"/>
      <c r="AI9" s="45"/>
      <c r="AJ9" s="45"/>
      <c r="AK9" s="3"/>
      <c r="AL9" s="45" t="s">
        <v>17</v>
      </c>
      <c r="AM9" s="45"/>
      <c r="AN9" s="45"/>
      <c r="AO9" s="45"/>
      <c r="AP9" s="45"/>
      <c r="AQ9" s="45"/>
      <c r="AR9" s="45"/>
      <c r="AS9" s="45"/>
      <c r="AT9" s="45" t="s">
        <v>18</v>
      </c>
      <c r="AU9" s="45"/>
      <c r="AV9" s="45"/>
      <c r="AW9" s="45"/>
      <c r="AX9" s="45"/>
      <c r="AY9" s="45"/>
      <c r="AZ9" s="45"/>
      <c r="BA9" s="45"/>
      <c r="BB9" s="45" t="s">
        <v>19</v>
      </c>
      <c r="BC9" s="45"/>
      <c r="BD9" s="45"/>
      <c r="BE9" s="45"/>
      <c r="BF9" s="45"/>
      <c r="BG9" s="45"/>
      <c r="BH9" s="45"/>
      <c r="BI9" s="45"/>
      <c r="BJ9" s="3"/>
      <c r="BK9" s="3"/>
      <c r="BL9" s="52" t="s">
        <v>20</v>
      </c>
      <c r="BM9" s="53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2">
      <c r="A10" s="2"/>
      <c r="B10" s="46" t="str">
        <f>データ!N6</f>
        <v>-</v>
      </c>
      <c r="C10" s="46"/>
      <c r="D10" s="46"/>
      <c r="E10" s="46"/>
      <c r="F10" s="46"/>
      <c r="G10" s="46"/>
      <c r="H10" s="46"/>
      <c r="I10" s="46" t="str">
        <f>データ!O6</f>
        <v>該当数値なし</v>
      </c>
      <c r="J10" s="46"/>
      <c r="K10" s="46"/>
      <c r="L10" s="46"/>
      <c r="M10" s="46"/>
      <c r="N10" s="46"/>
      <c r="O10" s="46"/>
      <c r="P10" s="46">
        <f>データ!P6</f>
        <v>0.48</v>
      </c>
      <c r="Q10" s="46"/>
      <c r="R10" s="46"/>
      <c r="S10" s="46"/>
      <c r="T10" s="46"/>
      <c r="U10" s="46"/>
      <c r="V10" s="46"/>
      <c r="W10" s="46">
        <f>データ!Q6</f>
        <v>100</v>
      </c>
      <c r="X10" s="46"/>
      <c r="Y10" s="46"/>
      <c r="Z10" s="46"/>
      <c r="AA10" s="46"/>
      <c r="AB10" s="46"/>
      <c r="AC10" s="46"/>
      <c r="AD10" s="51">
        <f>データ!R6</f>
        <v>4510</v>
      </c>
      <c r="AE10" s="51"/>
      <c r="AF10" s="51"/>
      <c r="AG10" s="51"/>
      <c r="AH10" s="51"/>
      <c r="AI10" s="51"/>
      <c r="AJ10" s="51"/>
      <c r="AK10" s="2"/>
      <c r="AL10" s="51">
        <f>データ!V6</f>
        <v>2224</v>
      </c>
      <c r="AM10" s="51"/>
      <c r="AN10" s="51"/>
      <c r="AO10" s="51"/>
      <c r="AP10" s="51"/>
      <c r="AQ10" s="51"/>
      <c r="AR10" s="51"/>
      <c r="AS10" s="51"/>
      <c r="AT10" s="46">
        <f>データ!W6</f>
        <v>1.28</v>
      </c>
      <c r="AU10" s="46"/>
      <c r="AV10" s="46"/>
      <c r="AW10" s="46"/>
      <c r="AX10" s="46"/>
      <c r="AY10" s="46"/>
      <c r="AZ10" s="46"/>
      <c r="BA10" s="46"/>
      <c r="BB10" s="46">
        <f>データ!X6</f>
        <v>1737.5</v>
      </c>
      <c r="BC10" s="46"/>
      <c r="BD10" s="46"/>
      <c r="BE10" s="46"/>
      <c r="BF10" s="46"/>
      <c r="BG10" s="46"/>
      <c r="BH10" s="46"/>
      <c r="BI10" s="46"/>
      <c r="BJ10" s="2"/>
      <c r="BK10" s="2"/>
      <c r="BL10" s="69" t="s">
        <v>22</v>
      </c>
      <c r="BM10" s="70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71" t="s">
        <v>24</v>
      </c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</row>
    <row r="12" spans="1:78" ht="9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</row>
    <row r="13" spans="1:78" ht="9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</row>
    <row r="14" spans="1:78" ht="13.5" customHeight="1" x14ac:dyDescent="0.2">
      <c r="A14" s="2"/>
      <c r="B14" s="73" t="s">
        <v>25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5"/>
      <c r="BK14" s="2"/>
      <c r="BL14" s="63" t="s">
        <v>26</v>
      </c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5"/>
    </row>
    <row r="15" spans="1:78" ht="13.5" customHeight="1" x14ac:dyDescent="0.2">
      <c r="A15" s="2"/>
      <c r="B15" s="60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2"/>
      <c r="BK15" s="2"/>
      <c r="BL15" s="66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8"/>
    </row>
    <row r="16" spans="1:78" ht="13.5" customHeight="1" x14ac:dyDescent="0.2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54" t="s">
        <v>120</v>
      </c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6"/>
    </row>
    <row r="17" spans="1:78" ht="13.5" customHeight="1" x14ac:dyDescent="0.2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54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  <c r="BX17" s="55"/>
      <c r="BY17" s="55"/>
      <c r="BZ17" s="56"/>
    </row>
    <row r="18" spans="1:78" ht="13.5" customHeight="1" x14ac:dyDescent="0.2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54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6"/>
    </row>
    <row r="19" spans="1:78" ht="13.5" customHeight="1" x14ac:dyDescent="0.2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54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6"/>
    </row>
    <row r="20" spans="1:78" ht="13.5" customHeight="1" x14ac:dyDescent="0.2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54"/>
      <c r="BM20" s="55"/>
      <c r="BN20" s="55"/>
      <c r="BO20" s="55"/>
      <c r="BP20" s="55"/>
      <c r="BQ20" s="55"/>
      <c r="BR20" s="55"/>
      <c r="BS20" s="55"/>
      <c r="BT20" s="55"/>
      <c r="BU20" s="55"/>
      <c r="BV20" s="55"/>
      <c r="BW20" s="55"/>
      <c r="BX20" s="55"/>
      <c r="BY20" s="55"/>
      <c r="BZ20" s="56"/>
    </row>
    <row r="21" spans="1:78" ht="13.5" customHeight="1" x14ac:dyDescent="0.2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54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  <c r="BX21" s="55"/>
      <c r="BY21" s="55"/>
      <c r="BZ21" s="56"/>
    </row>
    <row r="22" spans="1:78" ht="13.5" customHeight="1" x14ac:dyDescent="0.2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54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6"/>
    </row>
    <row r="23" spans="1:78" ht="13.5" customHeight="1" x14ac:dyDescent="0.2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54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6"/>
    </row>
    <row r="24" spans="1:78" ht="13.5" customHeight="1" x14ac:dyDescent="0.2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54"/>
      <c r="BM24" s="55"/>
      <c r="BN24" s="55"/>
      <c r="BO24" s="55"/>
      <c r="BP24" s="55"/>
      <c r="BQ24" s="55"/>
      <c r="BR24" s="55"/>
      <c r="BS24" s="55"/>
      <c r="BT24" s="55"/>
      <c r="BU24" s="55"/>
      <c r="BV24" s="55"/>
      <c r="BW24" s="55"/>
      <c r="BX24" s="55"/>
      <c r="BY24" s="55"/>
      <c r="BZ24" s="56"/>
    </row>
    <row r="25" spans="1:78" ht="13.5" customHeight="1" x14ac:dyDescent="0.2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54"/>
      <c r="BM25" s="55"/>
      <c r="BN25" s="55"/>
      <c r="BO25" s="55"/>
      <c r="BP25" s="55"/>
      <c r="BQ25" s="55"/>
      <c r="BR25" s="55"/>
      <c r="BS25" s="55"/>
      <c r="BT25" s="55"/>
      <c r="BU25" s="55"/>
      <c r="BV25" s="55"/>
      <c r="BW25" s="55"/>
      <c r="BX25" s="55"/>
      <c r="BY25" s="55"/>
      <c r="BZ25" s="56"/>
    </row>
    <row r="26" spans="1:78" ht="13.5" customHeight="1" x14ac:dyDescent="0.2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54"/>
      <c r="BM26" s="55"/>
      <c r="BN26" s="55"/>
      <c r="BO26" s="55"/>
      <c r="BP26" s="55"/>
      <c r="BQ26" s="55"/>
      <c r="BR26" s="55"/>
      <c r="BS26" s="55"/>
      <c r="BT26" s="55"/>
      <c r="BU26" s="55"/>
      <c r="BV26" s="55"/>
      <c r="BW26" s="55"/>
      <c r="BX26" s="55"/>
      <c r="BY26" s="55"/>
      <c r="BZ26" s="56"/>
    </row>
    <row r="27" spans="1:78" ht="13.5" customHeight="1" x14ac:dyDescent="0.2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54"/>
      <c r="BM27" s="55"/>
      <c r="BN27" s="55"/>
      <c r="BO27" s="55"/>
      <c r="BP27" s="55"/>
      <c r="BQ27" s="55"/>
      <c r="BR27" s="55"/>
      <c r="BS27" s="55"/>
      <c r="BT27" s="55"/>
      <c r="BU27" s="55"/>
      <c r="BV27" s="55"/>
      <c r="BW27" s="55"/>
      <c r="BX27" s="55"/>
      <c r="BY27" s="55"/>
      <c r="BZ27" s="56"/>
    </row>
    <row r="28" spans="1:78" ht="13.5" customHeight="1" x14ac:dyDescent="0.2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54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  <c r="BX28" s="55"/>
      <c r="BY28" s="55"/>
      <c r="BZ28" s="56"/>
    </row>
    <row r="29" spans="1:78" ht="13.5" customHeight="1" x14ac:dyDescent="0.2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54"/>
      <c r="BM29" s="55"/>
      <c r="BN29" s="55"/>
      <c r="BO29" s="55"/>
      <c r="BP29" s="55"/>
      <c r="BQ29" s="55"/>
      <c r="BR29" s="55"/>
      <c r="BS29" s="55"/>
      <c r="BT29" s="55"/>
      <c r="BU29" s="55"/>
      <c r="BV29" s="55"/>
      <c r="BW29" s="55"/>
      <c r="BX29" s="55"/>
      <c r="BY29" s="55"/>
      <c r="BZ29" s="56"/>
    </row>
    <row r="30" spans="1:78" ht="13.5" customHeight="1" x14ac:dyDescent="0.2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54"/>
      <c r="BM30" s="55"/>
      <c r="BN30" s="55"/>
      <c r="BO30" s="55"/>
      <c r="BP30" s="55"/>
      <c r="BQ30" s="55"/>
      <c r="BR30" s="55"/>
      <c r="BS30" s="55"/>
      <c r="BT30" s="55"/>
      <c r="BU30" s="55"/>
      <c r="BV30" s="55"/>
      <c r="BW30" s="55"/>
      <c r="BX30" s="55"/>
      <c r="BY30" s="55"/>
      <c r="BZ30" s="56"/>
    </row>
    <row r="31" spans="1:78" ht="13.5" customHeight="1" x14ac:dyDescent="0.2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54"/>
      <c r="BM31" s="55"/>
      <c r="BN31" s="55"/>
      <c r="BO31" s="55"/>
      <c r="BP31" s="55"/>
      <c r="BQ31" s="55"/>
      <c r="BR31" s="55"/>
      <c r="BS31" s="55"/>
      <c r="BT31" s="55"/>
      <c r="BU31" s="55"/>
      <c r="BV31" s="55"/>
      <c r="BW31" s="55"/>
      <c r="BX31" s="55"/>
      <c r="BY31" s="55"/>
      <c r="BZ31" s="56"/>
    </row>
    <row r="32" spans="1:78" ht="13.5" customHeight="1" x14ac:dyDescent="0.2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54"/>
      <c r="BM32" s="55"/>
      <c r="BN32" s="55"/>
      <c r="BO32" s="55"/>
      <c r="BP32" s="55"/>
      <c r="BQ32" s="55"/>
      <c r="BR32" s="55"/>
      <c r="BS32" s="55"/>
      <c r="BT32" s="55"/>
      <c r="BU32" s="55"/>
      <c r="BV32" s="55"/>
      <c r="BW32" s="55"/>
      <c r="BX32" s="55"/>
      <c r="BY32" s="55"/>
      <c r="BZ32" s="56"/>
    </row>
    <row r="33" spans="1:78" ht="13.5" customHeight="1" x14ac:dyDescent="0.2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54"/>
      <c r="BM33" s="55"/>
      <c r="BN33" s="55"/>
      <c r="BO33" s="55"/>
      <c r="BP33" s="55"/>
      <c r="BQ33" s="55"/>
      <c r="BR33" s="55"/>
      <c r="BS33" s="55"/>
      <c r="BT33" s="55"/>
      <c r="BU33" s="55"/>
      <c r="BV33" s="55"/>
      <c r="BW33" s="55"/>
      <c r="BX33" s="55"/>
      <c r="BY33" s="55"/>
      <c r="BZ33" s="56"/>
    </row>
    <row r="34" spans="1:78" ht="13.5" customHeight="1" x14ac:dyDescent="0.2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54"/>
      <c r="BM34" s="55"/>
      <c r="BN34" s="55"/>
      <c r="BO34" s="55"/>
      <c r="BP34" s="55"/>
      <c r="BQ34" s="55"/>
      <c r="BR34" s="55"/>
      <c r="BS34" s="55"/>
      <c r="BT34" s="55"/>
      <c r="BU34" s="55"/>
      <c r="BV34" s="55"/>
      <c r="BW34" s="55"/>
      <c r="BX34" s="55"/>
      <c r="BY34" s="55"/>
      <c r="BZ34" s="56"/>
    </row>
    <row r="35" spans="1:78" ht="13.5" customHeight="1" x14ac:dyDescent="0.2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54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6"/>
    </row>
    <row r="36" spans="1:78" ht="13.5" customHeight="1" x14ac:dyDescent="0.2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54"/>
      <c r="BM36" s="55"/>
      <c r="BN36" s="55"/>
      <c r="BO36" s="55"/>
      <c r="BP36" s="55"/>
      <c r="BQ36" s="55"/>
      <c r="BR36" s="55"/>
      <c r="BS36" s="55"/>
      <c r="BT36" s="55"/>
      <c r="BU36" s="55"/>
      <c r="BV36" s="55"/>
      <c r="BW36" s="55"/>
      <c r="BX36" s="55"/>
      <c r="BY36" s="55"/>
      <c r="BZ36" s="56"/>
    </row>
    <row r="37" spans="1:78" ht="13.5" customHeight="1" x14ac:dyDescent="0.2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54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6"/>
    </row>
    <row r="38" spans="1:78" ht="13.5" customHeight="1" x14ac:dyDescent="0.2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54"/>
      <c r="BM38" s="55"/>
      <c r="BN38" s="55"/>
      <c r="BO38" s="55"/>
      <c r="BP38" s="55"/>
      <c r="BQ38" s="55"/>
      <c r="BR38" s="55"/>
      <c r="BS38" s="55"/>
      <c r="BT38" s="55"/>
      <c r="BU38" s="55"/>
      <c r="BV38" s="55"/>
      <c r="BW38" s="55"/>
      <c r="BX38" s="55"/>
      <c r="BY38" s="55"/>
      <c r="BZ38" s="56"/>
    </row>
    <row r="39" spans="1:78" ht="13.5" customHeight="1" x14ac:dyDescent="0.2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54"/>
      <c r="BM39" s="55"/>
      <c r="BN39" s="55"/>
      <c r="BO39" s="55"/>
      <c r="BP39" s="55"/>
      <c r="BQ39" s="55"/>
      <c r="BR39" s="55"/>
      <c r="BS39" s="55"/>
      <c r="BT39" s="55"/>
      <c r="BU39" s="55"/>
      <c r="BV39" s="55"/>
      <c r="BW39" s="55"/>
      <c r="BX39" s="55"/>
      <c r="BY39" s="55"/>
      <c r="BZ39" s="56"/>
    </row>
    <row r="40" spans="1:78" ht="13.5" customHeight="1" x14ac:dyDescent="0.2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54"/>
      <c r="BM40" s="55"/>
      <c r="BN40" s="55"/>
      <c r="BO40" s="55"/>
      <c r="BP40" s="55"/>
      <c r="BQ40" s="55"/>
      <c r="BR40" s="55"/>
      <c r="BS40" s="55"/>
      <c r="BT40" s="55"/>
      <c r="BU40" s="55"/>
      <c r="BV40" s="55"/>
      <c r="BW40" s="55"/>
      <c r="BX40" s="55"/>
      <c r="BY40" s="55"/>
      <c r="BZ40" s="56"/>
    </row>
    <row r="41" spans="1:78" ht="13.5" customHeight="1" x14ac:dyDescent="0.2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54"/>
      <c r="BM41" s="55"/>
      <c r="BN41" s="55"/>
      <c r="BO41" s="55"/>
      <c r="BP41" s="55"/>
      <c r="BQ41" s="55"/>
      <c r="BR41" s="55"/>
      <c r="BS41" s="55"/>
      <c r="BT41" s="55"/>
      <c r="BU41" s="55"/>
      <c r="BV41" s="55"/>
      <c r="BW41" s="55"/>
      <c r="BX41" s="55"/>
      <c r="BY41" s="55"/>
      <c r="BZ41" s="56"/>
    </row>
    <row r="42" spans="1:78" ht="13.5" customHeight="1" x14ac:dyDescent="0.2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54"/>
      <c r="BM42" s="55"/>
      <c r="BN42" s="55"/>
      <c r="BO42" s="55"/>
      <c r="BP42" s="55"/>
      <c r="BQ42" s="55"/>
      <c r="BR42" s="55"/>
      <c r="BS42" s="55"/>
      <c r="BT42" s="55"/>
      <c r="BU42" s="55"/>
      <c r="BV42" s="55"/>
      <c r="BW42" s="55"/>
      <c r="BX42" s="55"/>
      <c r="BY42" s="55"/>
      <c r="BZ42" s="56"/>
    </row>
    <row r="43" spans="1:78" ht="13.5" customHeight="1" x14ac:dyDescent="0.2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54"/>
      <c r="BM43" s="55"/>
      <c r="BN43" s="55"/>
      <c r="BO43" s="55"/>
      <c r="BP43" s="55"/>
      <c r="BQ43" s="55"/>
      <c r="BR43" s="55"/>
      <c r="BS43" s="55"/>
      <c r="BT43" s="55"/>
      <c r="BU43" s="55"/>
      <c r="BV43" s="55"/>
      <c r="BW43" s="55"/>
      <c r="BX43" s="55"/>
      <c r="BY43" s="55"/>
      <c r="BZ43" s="56"/>
    </row>
    <row r="44" spans="1:78" ht="13.5" customHeight="1" x14ac:dyDescent="0.2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57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9"/>
    </row>
    <row r="45" spans="1:78" ht="13.5" customHeight="1" x14ac:dyDescent="0.2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3" t="s">
        <v>27</v>
      </c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5"/>
    </row>
    <row r="46" spans="1:78" ht="13.5" customHeight="1" x14ac:dyDescent="0.2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6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8"/>
    </row>
    <row r="47" spans="1:78" ht="13.5" customHeight="1" x14ac:dyDescent="0.2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54" t="s">
        <v>118</v>
      </c>
      <c r="BM47" s="55"/>
      <c r="BN47" s="55"/>
      <c r="BO47" s="55"/>
      <c r="BP47" s="55"/>
      <c r="BQ47" s="55"/>
      <c r="BR47" s="55"/>
      <c r="BS47" s="55"/>
      <c r="BT47" s="55"/>
      <c r="BU47" s="55"/>
      <c r="BV47" s="55"/>
      <c r="BW47" s="55"/>
      <c r="BX47" s="55"/>
      <c r="BY47" s="55"/>
      <c r="BZ47" s="56"/>
    </row>
    <row r="48" spans="1:78" ht="13.5" customHeight="1" x14ac:dyDescent="0.2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54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W48" s="55"/>
      <c r="BX48" s="55"/>
      <c r="BY48" s="55"/>
      <c r="BZ48" s="56"/>
    </row>
    <row r="49" spans="1:78" ht="13.5" customHeight="1" x14ac:dyDescent="0.2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54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W49" s="55"/>
      <c r="BX49" s="55"/>
      <c r="BY49" s="55"/>
      <c r="BZ49" s="56"/>
    </row>
    <row r="50" spans="1:78" ht="13.5" customHeight="1" x14ac:dyDescent="0.2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54"/>
      <c r="BM50" s="55"/>
      <c r="BN50" s="55"/>
      <c r="BO50" s="55"/>
      <c r="BP50" s="55"/>
      <c r="BQ50" s="55"/>
      <c r="BR50" s="55"/>
      <c r="BS50" s="55"/>
      <c r="BT50" s="55"/>
      <c r="BU50" s="55"/>
      <c r="BV50" s="55"/>
      <c r="BW50" s="55"/>
      <c r="BX50" s="55"/>
      <c r="BY50" s="55"/>
      <c r="BZ50" s="56"/>
    </row>
    <row r="51" spans="1:78" ht="13.5" customHeight="1" x14ac:dyDescent="0.2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54"/>
      <c r="BM51" s="55"/>
      <c r="BN51" s="55"/>
      <c r="BO51" s="55"/>
      <c r="BP51" s="55"/>
      <c r="BQ51" s="55"/>
      <c r="BR51" s="55"/>
      <c r="BS51" s="55"/>
      <c r="BT51" s="55"/>
      <c r="BU51" s="55"/>
      <c r="BV51" s="55"/>
      <c r="BW51" s="55"/>
      <c r="BX51" s="55"/>
      <c r="BY51" s="55"/>
      <c r="BZ51" s="56"/>
    </row>
    <row r="52" spans="1:78" ht="13.5" customHeight="1" x14ac:dyDescent="0.2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54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W52" s="55"/>
      <c r="BX52" s="55"/>
      <c r="BY52" s="55"/>
      <c r="BZ52" s="56"/>
    </row>
    <row r="53" spans="1:78" ht="13.5" customHeight="1" x14ac:dyDescent="0.2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54"/>
      <c r="BM53" s="55"/>
      <c r="BN53" s="55"/>
      <c r="BO53" s="55"/>
      <c r="BP53" s="55"/>
      <c r="BQ53" s="55"/>
      <c r="BR53" s="55"/>
      <c r="BS53" s="55"/>
      <c r="BT53" s="55"/>
      <c r="BU53" s="55"/>
      <c r="BV53" s="55"/>
      <c r="BW53" s="55"/>
      <c r="BX53" s="55"/>
      <c r="BY53" s="55"/>
      <c r="BZ53" s="56"/>
    </row>
    <row r="54" spans="1:78" ht="13.5" customHeight="1" x14ac:dyDescent="0.2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54"/>
      <c r="BM54" s="55"/>
      <c r="BN54" s="55"/>
      <c r="BO54" s="55"/>
      <c r="BP54" s="55"/>
      <c r="BQ54" s="55"/>
      <c r="BR54" s="55"/>
      <c r="BS54" s="55"/>
      <c r="BT54" s="55"/>
      <c r="BU54" s="55"/>
      <c r="BV54" s="55"/>
      <c r="BW54" s="55"/>
      <c r="BX54" s="55"/>
      <c r="BY54" s="55"/>
      <c r="BZ54" s="56"/>
    </row>
    <row r="55" spans="1:78" ht="13.5" customHeight="1" x14ac:dyDescent="0.2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54"/>
      <c r="BM55" s="55"/>
      <c r="BN55" s="55"/>
      <c r="BO55" s="55"/>
      <c r="BP55" s="55"/>
      <c r="BQ55" s="55"/>
      <c r="BR55" s="55"/>
      <c r="BS55" s="55"/>
      <c r="BT55" s="55"/>
      <c r="BU55" s="55"/>
      <c r="BV55" s="55"/>
      <c r="BW55" s="55"/>
      <c r="BX55" s="55"/>
      <c r="BY55" s="55"/>
      <c r="BZ55" s="56"/>
    </row>
    <row r="56" spans="1:78" ht="13.5" customHeight="1" x14ac:dyDescent="0.2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54"/>
      <c r="BM56" s="55"/>
      <c r="BN56" s="55"/>
      <c r="BO56" s="55"/>
      <c r="BP56" s="55"/>
      <c r="BQ56" s="55"/>
      <c r="BR56" s="55"/>
      <c r="BS56" s="55"/>
      <c r="BT56" s="55"/>
      <c r="BU56" s="55"/>
      <c r="BV56" s="55"/>
      <c r="BW56" s="55"/>
      <c r="BX56" s="55"/>
      <c r="BY56" s="55"/>
      <c r="BZ56" s="56"/>
    </row>
    <row r="57" spans="1:78" ht="13.5" customHeight="1" x14ac:dyDescent="0.2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54"/>
      <c r="BM57" s="55"/>
      <c r="BN57" s="55"/>
      <c r="BO57" s="55"/>
      <c r="BP57" s="55"/>
      <c r="BQ57" s="55"/>
      <c r="BR57" s="55"/>
      <c r="BS57" s="55"/>
      <c r="BT57" s="55"/>
      <c r="BU57" s="55"/>
      <c r="BV57" s="55"/>
      <c r="BW57" s="55"/>
      <c r="BX57" s="55"/>
      <c r="BY57" s="55"/>
      <c r="BZ57" s="56"/>
    </row>
    <row r="58" spans="1:78" ht="13.5" customHeight="1" x14ac:dyDescent="0.2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54"/>
      <c r="BM58" s="55"/>
      <c r="BN58" s="55"/>
      <c r="BO58" s="55"/>
      <c r="BP58" s="55"/>
      <c r="BQ58" s="55"/>
      <c r="BR58" s="55"/>
      <c r="BS58" s="55"/>
      <c r="BT58" s="55"/>
      <c r="BU58" s="55"/>
      <c r="BV58" s="55"/>
      <c r="BW58" s="55"/>
      <c r="BX58" s="55"/>
      <c r="BY58" s="55"/>
      <c r="BZ58" s="56"/>
    </row>
    <row r="59" spans="1:78" ht="13.5" customHeight="1" x14ac:dyDescent="0.2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54"/>
      <c r="BM59" s="55"/>
      <c r="BN59" s="55"/>
      <c r="BO59" s="55"/>
      <c r="BP59" s="55"/>
      <c r="BQ59" s="55"/>
      <c r="BR59" s="55"/>
      <c r="BS59" s="55"/>
      <c r="BT59" s="55"/>
      <c r="BU59" s="55"/>
      <c r="BV59" s="55"/>
      <c r="BW59" s="55"/>
      <c r="BX59" s="55"/>
      <c r="BY59" s="55"/>
      <c r="BZ59" s="56"/>
    </row>
    <row r="60" spans="1:78" ht="13.5" customHeight="1" x14ac:dyDescent="0.2">
      <c r="A60" s="2"/>
      <c r="B60" s="60" t="s">
        <v>28</v>
      </c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2"/>
      <c r="BK60" s="2"/>
      <c r="BL60" s="54"/>
      <c r="BM60" s="55"/>
      <c r="BN60" s="55"/>
      <c r="BO60" s="55"/>
      <c r="BP60" s="55"/>
      <c r="BQ60" s="55"/>
      <c r="BR60" s="55"/>
      <c r="BS60" s="55"/>
      <c r="BT60" s="55"/>
      <c r="BU60" s="55"/>
      <c r="BV60" s="55"/>
      <c r="BW60" s="55"/>
      <c r="BX60" s="55"/>
      <c r="BY60" s="55"/>
      <c r="BZ60" s="56"/>
    </row>
    <row r="61" spans="1:78" ht="13.5" customHeight="1" x14ac:dyDescent="0.2">
      <c r="A61" s="2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2"/>
      <c r="BK61" s="2"/>
      <c r="BL61" s="54"/>
      <c r="BM61" s="55"/>
      <c r="BN61" s="55"/>
      <c r="BO61" s="55"/>
      <c r="BP61" s="55"/>
      <c r="BQ61" s="55"/>
      <c r="BR61" s="55"/>
      <c r="BS61" s="55"/>
      <c r="BT61" s="55"/>
      <c r="BU61" s="55"/>
      <c r="BV61" s="55"/>
      <c r="BW61" s="55"/>
      <c r="BX61" s="55"/>
      <c r="BY61" s="55"/>
      <c r="BZ61" s="56"/>
    </row>
    <row r="62" spans="1:78" ht="13.5" customHeight="1" x14ac:dyDescent="0.2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54"/>
      <c r="BM62" s="55"/>
      <c r="BN62" s="55"/>
      <c r="BO62" s="55"/>
      <c r="BP62" s="55"/>
      <c r="BQ62" s="55"/>
      <c r="BR62" s="55"/>
      <c r="BS62" s="55"/>
      <c r="BT62" s="55"/>
      <c r="BU62" s="55"/>
      <c r="BV62" s="55"/>
      <c r="BW62" s="55"/>
      <c r="BX62" s="55"/>
      <c r="BY62" s="55"/>
      <c r="BZ62" s="56"/>
    </row>
    <row r="63" spans="1:78" ht="13.5" customHeight="1" x14ac:dyDescent="0.2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7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9"/>
    </row>
    <row r="64" spans="1:78" ht="13.5" customHeight="1" x14ac:dyDescent="0.2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3" t="s">
        <v>29</v>
      </c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5"/>
    </row>
    <row r="65" spans="1:78" ht="13.5" customHeight="1" x14ac:dyDescent="0.2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6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8"/>
    </row>
    <row r="66" spans="1:78" ht="13.5" customHeight="1" x14ac:dyDescent="0.2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54" t="s">
        <v>119</v>
      </c>
      <c r="BM66" s="55"/>
      <c r="BN66" s="55"/>
      <c r="BO66" s="55"/>
      <c r="BP66" s="55"/>
      <c r="BQ66" s="55"/>
      <c r="BR66" s="55"/>
      <c r="BS66" s="55"/>
      <c r="BT66" s="55"/>
      <c r="BU66" s="55"/>
      <c r="BV66" s="55"/>
      <c r="BW66" s="55"/>
      <c r="BX66" s="55"/>
      <c r="BY66" s="55"/>
      <c r="BZ66" s="56"/>
    </row>
    <row r="67" spans="1:78" ht="13.5" customHeight="1" x14ac:dyDescent="0.2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54"/>
      <c r="BM67" s="55"/>
      <c r="BN67" s="55"/>
      <c r="BO67" s="55"/>
      <c r="BP67" s="55"/>
      <c r="BQ67" s="55"/>
      <c r="BR67" s="55"/>
      <c r="BS67" s="55"/>
      <c r="BT67" s="55"/>
      <c r="BU67" s="55"/>
      <c r="BV67" s="55"/>
      <c r="BW67" s="55"/>
      <c r="BX67" s="55"/>
      <c r="BY67" s="55"/>
      <c r="BZ67" s="56"/>
    </row>
    <row r="68" spans="1:78" ht="13.5" customHeight="1" x14ac:dyDescent="0.2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54"/>
      <c r="BM68" s="55"/>
      <c r="BN68" s="55"/>
      <c r="BO68" s="55"/>
      <c r="BP68" s="55"/>
      <c r="BQ68" s="55"/>
      <c r="BR68" s="55"/>
      <c r="BS68" s="55"/>
      <c r="BT68" s="55"/>
      <c r="BU68" s="55"/>
      <c r="BV68" s="55"/>
      <c r="BW68" s="55"/>
      <c r="BX68" s="55"/>
      <c r="BY68" s="55"/>
      <c r="BZ68" s="56"/>
    </row>
    <row r="69" spans="1:78" ht="13.5" customHeight="1" x14ac:dyDescent="0.2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54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  <c r="BX69" s="55"/>
      <c r="BY69" s="55"/>
      <c r="BZ69" s="56"/>
    </row>
    <row r="70" spans="1:78" ht="13.5" customHeight="1" x14ac:dyDescent="0.2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54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  <c r="BX70" s="55"/>
      <c r="BY70" s="55"/>
      <c r="BZ70" s="56"/>
    </row>
    <row r="71" spans="1:78" ht="13.5" customHeight="1" x14ac:dyDescent="0.2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54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6"/>
    </row>
    <row r="72" spans="1:78" ht="13.5" customHeight="1" x14ac:dyDescent="0.2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54"/>
      <c r="BM72" s="55"/>
      <c r="BN72" s="55"/>
      <c r="BO72" s="55"/>
      <c r="BP72" s="55"/>
      <c r="BQ72" s="55"/>
      <c r="BR72" s="55"/>
      <c r="BS72" s="55"/>
      <c r="BT72" s="55"/>
      <c r="BU72" s="55"/>
      <c r="BV72" s="55"/>
      <c r="BW72" s="55"/>
      <c r="BX72" s="55"/>
      <c r="BY72" s="55"/>
      <c r="BZ72" s="56"/>
    </row>
    <row r="73" spans="1:78" ht="13.5" customHeight="1" x14ac:dyDescent="0.2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54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6"/>
    </row>
    <row r="74" spans="1:78" ht="13.5" customHeight="1" x14ac:dyDescent="0.2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54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6"/>
    </row>
    <row r="75" spans="1:78" ht="13.5" customHeight="1" x14ac:dyDescent="0.2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54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6"/>
    </row>
    <row r="76" spans="1:78" ht="13.5" customHeight="1" x14ac:dyDescent="0.2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54"/>
      <c r="BM76" s="55"/>
      <c r="BN76" s="55"/>
      <c r="BO76" s="55"/>
      <c r="BP76" s="55"/>
      <c r="BQ76" s="55"/>
      <c r="BR76" s="55"/>
      <c r="BS76" s="55"/>
      <c r="BT76" s="55"/>
      <c r="BU76" s="55"/>
      <c r="BV76" s="55"/>
      <c r="BW76" s="55"/>
      <c r="BX76" s="55"/>
      <c r="BY76" s="55"/>
      <c r="BZ76" s="56"/>
    </row>
    <row r="77" spans="1:78" ht="13.5" customHeight="1" x14ac:dyDescent="0.2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54"/>
      <c r="BM77" s="55"/>
      <c r="BN77" s="55"/>
      <c r="BO77" s="55"/>
      <c r="BP77" s="55"/>
      <c r="BQ77" s="55"/>
      <c r="BR77" s="55"/>
      <c r="BS77" s="55"/>
      <c r="BT77" s="55"/>
      <c r="BU77" s="55"/>
      <c r="BV77" s="55"/>
      <c r="BW77" s="55"/>
      <c r="BX77" s="55"/>
      <c r="BY77" s="55"/>
      <c r="BZ77" s="56"/>
    </row>
    <row r="78" spans="1:78" ht="13.5" customHeight="1" x14ac:dyDescent="0.2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54"/>
      <c r="BM78" s="55"/>
      <c r="BN78" s="55"/>
      <c r="BO78" s="55"/>
      <c r="BP78" s="55"/>
      <c r="BQ78" s="55"/>
      <c r="BR78" s="55"/>
      <c r="BS78" s="55"/>
      <c r="BT78" s="55"/>
      <c r="BU78" s="55"/>
      <c r="BV78" s="55"/>
      <c r="BW78" s="55"/>
      <c r="BX78" s="55"/>
      <c r="BY78" s="55"/>
      <c r="BZ78" s="56"/>
    </row>
    <row r="79" spans="1:78" ht="13.5" customHeight="1" x14ac:dyDescent="0.2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54"/>
      <c r="BM79" s="55"/>
      <c r="BN79" s="55"/>
      <c r="BO79" s="55"/>
      <c r="BP79" s="55"/>
      <c r="BQ79" s="55"/>
      <c r="BR79" s="55"/>
      <c r="BS79" s="55"/>
      <c r="BT79" s="55"/>
      <c r="BU79" s="55"/>
      <c r="BV79" s="55"/>
      <c r="BW79" s="55"/>
      <c r="BX79" s="55"/>
      <c r="BY79" s="55"/>
      <c r="BZ79" s="56"/>
    </row>
    <row r="80" spans="1:78" ht="13.5" customHeight="1" x14ac:dyDescent="0.2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54"/>
      <c r="BM80" s="55"/>
      <c r="BN80" s="55"/>
      <c r="BO80" s="55"/>
      <c r="BP80" s="55"/>
      <c r="BQ80" s="55"/>
      <c r="BR80" s="55"/>
      <c r="BS80" s="55"/>
      <c r="BT80" s="55"/>
      <c r="BU80" s="55"/>
      <c r="BV80" s="55"/>
      <c r="BW80" s="55"/>
      <c r="BX80" s="55"/>
      <c r="BY80" s="55"/>
      <c r="BZ80" s="56"/>
    </row>
    <row r="81" spans="1:78" ht="13.5" customHeight="1" x14ac:dyDescent="0.2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54"/>
      <c r="BM81" s="55"/>
      <c r="BN81" s="55"/>
      <c r="BO81" s="55"/>
      <c r="BP81" s="55"/>
      <c r="BQ81" s="55"/>
      <c r="BR81" s="55"/>
      <c r="BS81" s="55"/>
      <c r="BT81" s="55"/>
      <c r="BU81" s="55"/>
      <c r="BV81" s="55"/>
      <c r="BW81" s="55"/>
      <c r="BX81" s="55"/>
      <c r="BY81" s="55"/>
      <c r="BZ81" s="56"/>
    </row>
    <row r="82" spans="1:78" ht="13.5" customHeight="1" x14ac:dyDescent="0.2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7"/>
      <c r="BM82" s="58"/>
      <c r="BN82" s="58"/>
      <c r="BO82" s="58"/>
      <c r="BP82" s="58"/>
      <c r="BQ82" s="58"/>
      <c r="BR82" s="58"/>
      <c r="BS82" s="58"/>
      <c r="BT82" s="58"/>
      <c r="BU82" s="58"/>
      <c r="BV82" s="58"/>
      <c r="BW82" s="58"/>
      <c r="BX82" s="58"/>
      <c r="BY82" s="58"/>
      <c r="BZ82" s="59"/>
    </row>
    <row r="83" spans="1:78" x14ac:dyDescent="0.2">
      <c r="C83" s="2" t="s">
        <v>30</v>
      </c>
    </row>
    <row r="84" spans="1:78" x14ac:dyDescent="0.2">
      <c r="C84" s="2"/>
    </row>
    <row r="85" spans="1:78" hidden="1" x14ac:dyDescent="0.2">
      <c r="B85" s="26" t="s">
        <v>31</v>
      </c>
      <c r="C85" s="26"/>
      <c r="D85" s="26"/>
      <c r="E85" s="26" t="s">
        <v>32</v>
      </c>
      <c r="F85" s="26" t="s">
        <v>33</v>
      </c>
      <c r="G85" s="26" t="s">
        <v>34</v>
      </c>
      <c r="H85" s="26" t="s">
        <v>35</v>
      </c>
      <c r="I85" s="26" t="s">
        <v>36</v>
      </c>
      <c r="J85" s="26" t="s">
        <v>37</v>
      </c>
      <c r="K85" s="26" t="s">
        <v>38</v>
      </c>
      <c r="L85" s="26" t="s">
        <v>39</v>
      </c>
      <c r="M85" s="26" t="s">
        <v>40</v>
      </c>
      <c r="N85" s="26" t="s">
        <v>41</v>
      </c>
      <c r="O85" s="26" t="s">
        <v>42</v>
      </c>
    </row>
    <row r="86" spans="1:78" hidden="1" x14ac:dyDescent="0.2">
      <c r="B86" s="26"/>
      <c r="C86" s="26"/>
      <c r="D86" s="26"/>
      <c r="E86" s="26" t="str">
        <f>データ!AI6</f>
        <v/>
      </c>
      <c r="F86" s="26" t="s">
        <v>43</v>
      </c>
      <c r="G86" s="26" t="s">
        <v>43</v>
      </c>
      <c r="H86" s="26" t="str">
        <f>データ!BP6</f>
        <v>【1,042.34】</v>
      </c>
      <c r="I86" s="26" t="str">
        <f>データ!CA6</f>
        <v>【42.60】</v>
      </c>
      <c r="J86" s="26" t="str">
        <f>データ!CL6</f>
        <v>【410.22】</v>
      </c>
      <c r="K86" s="26" t="str">
        <f>データ!CW6</f>
        <v>【32.98】</v>
      </c>
      <c r="L86" s="26" t="str">
        <f>データ!DH6</f>
        <v>【80.45】</v>
      </c>
      <c r="M86" s="26" t="s">
        <v>43</v>
      </c>
      <c r="N86" s="26" t="s">
        <v>43</v>
      </c>
      <c r="O86" s="26" t="str">
        <f>データ!EO6</f>
        <v>【1.09】</v>
      </c>
    </row>
  </sheetData>
  <sheetProtection algorithmName="SHA-512" hashValue="IA0pqs9SSomjn2skomdZn7Lsfixxe1JwduMirNYrjhzEZE4nstGGjzdi5o6eu05RwYUpet5kaIl/Na5kqXqa5Q==" saltValue="j0ZxseiFws+gMSDSc+ri+Q==" spinCount="100000" sheet="1" objects="1" scenarios="1" formatCells="0" formatColumns="0" formatRows="0"/>
  <mergeCells count="46"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74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3"/>
  <sheetViews>
    <sheetView showGridLines="0" workbookViewId="0"/>
  </sheetViews>
  <sheetFormatPr defaultRowHeight="13.2" x14ac:dyDescent="0.2"/>
  <cols>
    <col min="2" max="144" width="11.88671875" customWidth="1"/>
  </cols>
  <sheetData>
    <row r="1" spans="1:145" x14ac:dyDescent="0.2">
      <c r="A1" t="s">
        <v>44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2">
      <c r="A2" s="28" t="s">
        <v>45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2">
      <c r="A3" s="28" t="s">
        <v>46</v>
      </c>
      <c r="B3" s="29" t="s">
        <v>47</v>
      </c>
      <c r="C3" s="29" t="s">
        <v>48</v>
      </c>
      <c r="D3" s="29" t="s">
        <v>49</v>
      </c>
      <c r="E3" s="29" t="s">
        <v>50</v>
      </c>
      <c r="F3" s="29" t="s">
        <v>51</v>
      </c>
      <c r="G3" s="29" t="s">
        <v>52</v>
      </c>
      <c r="H3" s="77" t="s">
        <v>53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54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55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5" x14ac:dyDescent="0.2">
      <c r="A4" s="28" t="s">
        <v>56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57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58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59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60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61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62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63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64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65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66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67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5" x14ac:dyDescent="0.2">
      <c r="A5" s="28" t="s">
        <v>68</v>
      </c>
      <c r="B5" s="31"/>
      <c r="C5" s="31"/>
      <c r="D5" s="31"/>
      <c r="E5" s="31"/>
      <c r="F5" s="31"/>
      <c r="G5" s="31"/>
      <c r="H5" s="32" t="s">
        <v>69</v>
      </c>
      <c r="I5" s="32" t="s">
        <v>70</v>
      </c>
      <c r="J5" s="32" t="s">
        <v>71</v>
      </c>
      <c r="K5" s="32" t="s">
        <v>72</v>
      </c>
      <c r="L5" s="32" t="s">
        <v>73</v>
      </c>
      <c r="M5" s="32" t="s">
        <v>5</v>
      </c>
      <c r="N5" s="32" t="s">
        <v>74</v>
      </c>
      <c r="O5" s="32" t="s">
        <v>75</v>
      </c>
      <c r="P5" s="32" t="s">
        <v>76</v>
      </c>
      <c r="Q5" s="32" t="s">
        <v>77</v>
      </c>
      <c r="R5" s="32" t="s">
        <v>78</v>
      </c>
      <c r="S5" s="32" t="s">
        <v>79</v>
      </c>
      <c r="T5" s="32" t="s">
        <v>80</v>
      </c>
      <c r="U5" s="32" t="s">
        <v>81</v>
      </c>
      <c r="V5" s="32" t="s">
        <v>82</v>
      </c>
      <c r="W5" s="32" t="s">
        <v>83</v>
      </c>
      <c r="X5" s="32" t="s">
        <v>84</v>
      </c>
      <c r="Y5" s="32" t="s">
        <v>85</v>
      </c>
      <c r="Z5" s="32" t="s">
        <v>86</v>
      </c>
      <c r="AA5" s="32" t="s">
        <v>87</v>
      </c>
      <c r="AB5" s="32" t="s">
        <v>88</v>
      </c>
      <c r="AC5" s="32" t="s">
        <v>89</v>
      </c>
      <c r="AD5" s="32" t="s">
        <v>90</v>
      </c>
      <c r="AE5" s="32" t="s">
        <v>91</v>
      </c>
      <c r="AF5" s="32" t="s">
        <v>92</v>
      </c>
      <c r="AG5" s="32" t="s">
        <v>93</v>
      </c>
      <c r="AH5" s="32" t="s">
        <v>94</v>
      </c>
      <c r="AI5" s="32" t="s">
        <v>31</v>
      </c>
      <c r="AJ5" s="32" t="s">
        <v>85</v>
      </c>
      <c r="AK5" s="32" t="s">
        <v>86</v>
      </c>
      <c r="AL5" s="32" t="s">
        <v>87</v>
      </c>
      <c r="AM5" s="32" t="s">
        <v>88</v>
      </c>
      <c r="AN5" s="32" t="s">
        <v>89</v>
      </c>
      <c r="AO5" s="32" t="s">
        <v>90</v>
      </c>
      <c r="AP5" s="32" t="s">
        <v>91</v>
      </c>
      <c r="AQ5" s="32" t="s">
        <v>92</v>
      </c>
      <c r="AR5" s="32" t="s">
        <v>93</v>
      </c>
      <c r="AS5" s="32" t="s">
        <v>94</v>
      </c>
      <c r="AT5" s="32" t="s">
        <v>95</v>
      </c>
      <c r="AU5" s="32" t="s">
        <v>85</v>
      </c>
      <c r="AV5" s="32" t="s">
        <v>86</v>
      </c>
      <c r="AW5" s="32" t="s">
        <v>87</v>
      </c>
      <c r="AX5" s="32" t="s">
        <v>88</v>
      </c>
      <c r="AY5" s="32" t="s">
        <v>89</v>
      </c>
      <c r="AZ5" s="32" t="s">
        <v>90</v>
      </c>
      <c r="BA5" s="32" t="s">
        <v>91</v>
      </c>
      <c r="BB5" s="32" t="s">
        <v>92</v>
      </c>
      <c r="BC5" s="32" t="s">
        <v>93</v>
      </c>
      <c r="BD5" s="32" t="s">
        <v>94</v>
      </c>
      <c r="BE5" s="32" t="s">
        <v>95</v>
      </c>
      <c r="BF5" s="32" t="s">
        <v>85</v>
      </c>
      <c r="BG5" s="32" t="s">
        <v>86</v>
      </c>
      <c r="BH5" s="32" t="s">
        <v>87</v>
      </c>
      <c r="BI5" s="32" t="s">
        <v>88</v>
      </c>
      <c r="BJ5" s="32" t="s">
        <v>89</v>
      </c>
      <c r="BK5" s="32" t="s">
        <v>90</v>
      </c>
      <c r="BL5" s="32" t="s">
        <v>91</v>
      </c>
      <c r="BM5" s="32" t="s">
        <v>92</v>
      </c>
      <c r="BN5" s="32" t="s">
        <v>93</v>
      </c>
      <c r="BO5" s="32" t="s">
        <v>94</v>
      </c>
      <c r="BP5" s="32" t="s">
        <v>95</v>
      </c>
      <c r="BQ5" s="32" t="s">
        <v>85</v>
      </c>
      <c r="BR5" s="32" t="s">
        <v>86</v>
      </c>
      <c r="BS5" s="32" t="s">
        <v>87</v>
      </c>
      <c r="BT5" s="32" t="s">
        <v>88</v>
      </c>
      <c r="BU5" s="32" t="s">
        <v>89</v>
      </c>
      <c r="BV5" s="32" t="s">
        <v>90</v>
      </c>
      <c r="BW5" s="32" t="s">
        <v>91</v>
      </c>
      <c r="BX5" s="32" t="s">
        <v>92</v>
      </c>
      <c r="BY5" s="32" t="s">
        <v>93</v>
      </c>
      <c r="BZ5" s="32" t="s">
        <v>94</v>
      </c>
      <c r="CA5" s="32" t="s">
        <v>95</v>
      </c>
      <c r="CB5" s="32" t="s">
        <v>85</v>
      </c>
      <c r="CC5" s="32" t="s">
        <v>86</v>
      </c>
      <c r="CD5" s="32" t="s">
        <v>87</v>
      </c>
      <c r="CE5" s="32" t="s">
        <v>88</v>
      </c>
      <c r="CF5" s="32" t="s">
        <v>89</v>
      </c>
      <c r="CG5" s="32" t="s">
        <v>90</v>
      </c>
      <c r="CH5" s="32" t="s">
        <v>91</v>
      </c>
      <c r="CI5" s="32" t="s">
        <v>92</v>
      </c>
      <c r="CJ5" s="32" t="s">
        <v>93</v>
      </c>
      <c r="CK5" s="32" t="s">
        <v>94</v>
      </c>
      <c r="CL5" s="32" t="s">
        <v>95</v>
      </c>
      <c r="CM5" s="32" t="s">
        <v>85</v>
      </c>
      <c r="CN5" s="32" t="s">
        <v>86</v>
      </c>
      <c r="CO5" s="32" t="s">
        <v>87</v>
      </c>
      <c r="CP5" s="32" t="s">
        <v>88</v>
      </c>
      <c r="CQ5" s="32" t="s">
        <v>89</v>
      </c>
      <c r="CR5" s="32" t="s">
        <v>90</v>
      </c>
      <c r="CS5" s="32" t="s">
        <v>91</v>
      </c>
      <c r="CT5" s="32" t="s">
        <v>92</v>
      </c>
      <c r="CU5" s="32" t="s">
        <v>93</v>
      </c>
      <c r="CV5" s="32" t="s">
        <v>94</v>
      </c>
      <c r="CW5" s="32" t="s">
        <v>95</v>
      </c>
      <c r="CX5" s="32" t="s">
        <v>85</v>
      </c>
      <c r="CY5" s="32" t="s">
        <v>86</v>
      </c>
      <c r="CZ5" s="32" t="s">
        <v>87</v>
      </c>
      <c r="DA5" s="32" t="s">
        <v>88</v>
      </c>
      <c r="DB5" s="32" t="s">
        <v>89</v>
      </c>
      <c r="DC5" s="32" t="s">
        <v>90</v>
      </c>
      <c r="DD5" s="32" t="s">
        <v>91</v>
      </c>
      <c r="DE5" s="32" t="s">
        <v>92</v>
      </c>
      <c r="DF5" s="32" t="s">
        <v>93</v>
      </c>
      <c r="DG5" s="32" t="s">
        <v>94</v>
      </c>
      <c r="DH5" s="32" t="s">
        <v>95</v>
      </c>
      <c r="DI5" s="32" t="s">
        <v>85</v>
      </c>
      <c r="DJ5" s="32" t="s">
        <v>86</v>
      </c>
      <c r="DK5" s="32" t="s">
        <v>87</v>
      </c>
      <c r="DL5" s="32" t="s">
        <v>88</v>
      </c>
      <c r="DM5" s="32" t="s">
        <v>89</v>
      </c>
      <c r="DN5" s="32" t="s">
        <v>90</v>
      </c>
      <c r="DO5" s="32" t="s">
        <v>91</v>
      </c>
      <c r="DP5" s="32" t="s">
        <v>92</v>
      </c>
      <c r="DQ5" s="32" t="s">
        <v>93</v>
      </c>
      <c r="DR5" s="32" t="s">
        <v>94</v>
      </c>
      <c r="DS5" s="32" t="s">
        <v>95</v>
      </c>
      <c r="DT5" s="32" t="s">
        <v>85</v>
      </c>
      <c r="DU5" s="32" t="s">
        <v>86</v>
      </c>
      <c r="DV5" s="32" t="s">
        <v>87</v>
      </c>
      <c r="DW5" s="32" t="s">
        <v>88</v>
      </c>
      <c r="DX5" s="32" t="s">
        <v>89</v>
      </c>
      <c r="DY5" s="32" t="s">
        <v>90</v>
      </c>
      <c r="DZ5" s="32" t="s">
        <v>91</v>
      </c>
      <c r="EA5" s="32" t="s">
        <v>92</v>
      </c>
      <c r="EB5" s="32" t="s">
        <v>93</v>
      </c>
      <c r="EC5" s="32" t="s">
        <v>94</v>
      </c>
      <c r="ED5" s="32" t="s">
        <v>95</v>
      </c>
      <c r="EE5" s="32" t="s">
        <v>85</v>
      </c>
      <c r="EF5" s="32" t="s">
        <v>86</v>
      </c>
      <c r="EG5" s="32" t="s">
        <v>87</v>
      </c>
      <c r="EH5" s="32" t="s">
        <v>88</v>
      </c>
      <c r="EI5" s="32" t="s">
        <v>89</v>
      </c>
      <c r="EJ5" s="32" t="s">
        <v>90</v>
      </c>
      <c r="EK5" s="32" t="s">
        <v>91</v>
      </c>
      <c r="EL5" s="32" t="s">
        <v>92</v>
      </c>
      <c r="EM5" s="32" t="s">
        <v>93</v>
      </c>
      <c r="EN5" s="32" t="s">
        <v>94</v>
      </c>
      <c r="EO5" s="32" t="s">
        <v>95</v>
      </c>
    </row>
    <row r="6" spans="1:145" s="36" customFormat="1" x14ac:dyDescent="0.2">
      <c r="A6" s="28" t="s">
        <v>96</v>
      </c>
      <c r="B6" s="33">
        <f>B7</f>
        <v>2020</v>
      </c>
      <c r="C6" s="33">
        <f t="shared" ref="C6:X6" si="3">C7</f>
        <v>342076</v>
      </c>
      <c r="D6" s="33">
        <f t="shared" si="3"/>
        <v>47</v>
      </c>
      <c r="E6" s="33">
        <f t="shared" si="3"/>
        <v>17</v>
      </c>
      <c r="F6" s="33">
        <f t="shared" si="3"/>
        <v>6</v>
      </c>
      <c r="G6" s="33">
        <f t="shared" si="3"/>
        <v>0</v>
      </c>
      <c r="H6" s="33" t="str">
        <f t="shared" si="3"/>
        <v>広島県　福山市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漁業集落排水</v>
      </c>
      <c r="L6" s="33" t="str">
        <f t="shared" si="3"/>
        <v>H2</v>
      </c>
      <c r="M6" s="33" t="str">
        <f t="shared" si="3"/>
        <v>非設置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0.48</v>
      </c>
      <c r="Q6" s="34">
        <f t="shared" si="3"/>
        <v>100</v>
      </c>
      <c r="R6" s="34">
        <f t="shared" si="3"/>
        <v>4510</v>
      </c>
      <c r="S6" s="34">
        <f t="shared" si="3"/>
        <v>466863</v>
      </c>
      <c r="T6" s="34">
        <f t="shared" si="3"/>
        <v>518.14</v>
      </c>
      <c r="U6" s="34">
        <f t="shared" si="3"/>
        <v>901.04</v>
      </c>
      <c r="V6" s="34">
        <f t="shared" si="3"/>
        <v>2224</v>
      </c>
      <c r="W6" s="34">
        <f t="shared" si="3"/>
        <v>1.28</v>
      </c>
      <c r="X6" s="34">
        <f t="shared" si="3"/>
        <v>1737.5</v>
      </c>
      <c r="Y6" s="35">
        <f>IF(Y7="",NA(),Y7)</f>
        <v>57.09</v>
      </c>
      <c r="Z6" s="35">
        <f t="shared" ref="Z6:AH6" si="4">IF(Z7="",NA(),Z7)</f>
        <v>85.48</v>
      </c>
      <c r="AA6" s="35">
        <f t="shared" si="4"/>
        <v>88.75</v>
      </c>
      <c r="AB6" s="35">
        <f t="shared" si="4"/>
        <v>94.76</v>
      </c>
      <c r="AC6" s="35">
        <f t="shared" si="4"/>
        <v>94.17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5">
        <f>IF(BF7="",NA(),BF7)</f>
        <v>5820.02</v>
      </c>
      <c r="BG6" s="35">
        <f t="shared" ref="BG6:BO6" si="7">IF(BG7="",NA(),BG7)</f>
        <v>4680.72</v>
      </c>
      <c r="BH6" s="35">
        <f t="shared" si="7"/>
        <v>3179.93</v>
      </c>
      <c r="BI6" s="35">
        <f t="shared" si="7"/>
        <v>2462.16</v>
      </c>
      <c r="BJ6" s="35">
        <f t="shared" si="7"/>
        <v>1333.52</v>
      </c>
      <c r="BK6" s="35">
        <f t="shared" si="7"/>
        <v>1063.93</v>
      </c>
      <c r="BL6" s="35">
        <f t="shared" si="7"/>
        <v>1060.8599999999999</v>
      </c>
      <c r="BM6" s="35">
        <f t="shared" si="7"/>
        <v>1006.65</v>
      </c>
      <c r="BN6" s="35">
        <f t="shared" si="7"/>
        <v>998.42</v>
      </c>
      <c r="BO6" s="35">
        <f t="shared" si="7"/>
        <v>1095.52</v>
      </c>
      <c r="BP6" s="34" t="str">
        <f>IF(BP7="","",IF(BP7="-","【-】","【"&amp;SUBSTITUTE(TEXT(BP7,"#,##0.00"),"-","△")&amp;"】"))</f>
        <v>【1,042.34】</v>
      </c>
      <c r="BQ6" s="35">
        <f>IF(BQ7="",NA(),BQ7)</f>
        <v>35.17</v>
      </c>
      <c r="BR6" s="35">
        <f t="shared" ref="BR6:BZ6" si="8">IF(BR7="",NA(),BR7)</f>
        <v>35.049999999999997</v>
      </c>
      <c r="BS6" s="35">
        <f t="shared" si="8"/>
        <v>45.08</v>
      </c>
      <c r="BT6" s="35">
        <f t="shared" si="8"/>
        <v>41.38</v>
      </c>
      <c r="BU6" s="35">
        <f t="shared" si="8"/>
        <v>38.22</v>
      </c>
      <c r="BV6" s="35">
        <f t="shared" si="8"/>
        <v>46.26</v>
      </c>
      <c r="BW6" s="35">
        <f t="shared" si="8"/>
        <v>45.81</v>
      </c>
      <c r="BX6" s="35">
        <f t="shared" si="8"/>
        <v>43.43</v>
      </c>
      <c r="BY6" s="35">
        <f t="shared" si="8"/>
        <v>41.41</v>
      </c>
      <c r="BZ6" s="35">
        <f t="shared" si="8"/>
        <v>39.64</v>
      </c>
      <c r="CA6" s="34" t="str">
        <f>IF(CA7="","",IF(CA7="-","【-】","【"&amp;SUBSTITUTE(TEXT(CA7,"#,##0.00"),"-","△")&amp;"】"))</f>
        <v>【42.60】</v>
      </c>
      <c r="CB6" s="35">
        <f>IF(CB7="",NA(),CB7)</f>
        <v>689.37</v>
      </c>
      <c r="CC6" s="35">
        <f t="shared" ref="CC6:CK6" si="9">IF(CC7="",NA(),CC7)</f>
        <v>705.46</v>
      </c>
      <c r="CD6" s="35">
        <f t="shared" si="9"/>
        <v>501.5</v>
      </c>
      <c r="CE6" s="35">
        <f t="shared" si="9"/>
        <v>591.92999999999995</v>
      </c>
      <c r="CF6" s="35">
        <f t="shared" si="9"/>
        <v>638.46</v>
      </c>
      <c r="CG6" s="35">
        <f t="shared" si="9"/>
        <v>376.4</v>
      </c>
      <c r="CH6" s="35">
        <f t="shared" si="9"/>
        <v>383.92</v>
      </c>
      <c r="CI6" s="35">
        <f t="shared" si="9"/>
        <v>400.44</v>
      </c>
      <c r="CJ6" s="35">
        <f t="shared" si="9"/>
        <v>417.56</v>
      </c>
      <c r="CK6" s="35">
        <f t="shared" si="9"/>
        <v>449.72</v>
      </c>
      <c r="CL6" s="34" t="str">
        <f>IF(CL7="","",IF(CL7="-","【-】","【"&amp;SUBSTITUTE(TEXT(CL7,"#,##0.00"),"-","△")&amp;"】"))</f>
        <v>【410.22】</v>
      </c>
      <c r="CM6" s="35">
        <f>IF(CM7="",NA(),CM7)</f>
        <v>19.38</v>
      </c>
      <c r="CN6" s="35">
        <f t="shared" ref="CN6:CV6" si="10">IF(CN7="",NA(),CN7)</f>
        <v>21.54</v>
      </c>
      <c r="CO6" s="35">
        <f t="shared" si="10"/>
        <v>25.05</v>
      </c>
      <c r="CP6" s="35">
        <f t="shared" si="10"/>
        <v>24.55</v>
      </c>
      <c r="CQ6" s="35">
        <f t="shared" si="10"/>
        <v>25.05</v>
      </c>
      <c r="CR6" s="35">
        <f t="shared" si="10"/>
        <v>33.729999999999997</v>
      </c>
      <c r="CS6" s="35">
        <f t="shared" si="10"/>
        <v>33.21</v>
      </c>
      <c r="CT6" s="35">
        <f t="shared" si="10"/>
        <v>32.229999999999997</v>
      </c>
      <c r="CU6" s="35">
        <f t="shared" si="10"/>
        <v>32.479999999999997</v>
      </c>
      <c r="CV6" s="35">
        <f t="shared" si="10"/>
        <v>30.19</v>
      </c>
      <c r="CW6" s="34" t="str">
        <f>IF(CW7="","",IF(CW7="-","【-】","【"&amp;SUBSTITUTE(TEXT(CW7,"#,##0.00"),"-","△")&amp;"】"))</f>
        <v>【32.98】</v>
      </c>
      <c r="CX6" s="35">
        <f>IF(CX7="",NA(),CX7)</f>
        <v>53.28</v>
      </c>
      <c r="CY6" s="35">
        <f t="shared" ref="CY6:DG6" si="11">IF(CY7="",NA(),CY7)</f>
        <v>57.57</v>
      </c>
      <c r="CZ6" s="35">
        <f t="shared" si="11"/>
        <v>58.77</v>
      </c>
      <c r="DA6" s="35">
        <f t="shared" si="11"/>
        <v>59.49</v>
      </c>
      <c r="DB6" s="35">
        <f t="shared" si="11"/>
        <v>59.04</v>
      </c>
      <c r="DC6" s="35">
        <f t="shared" si="11"/>
        <v>79.989999999999995</v>
      </c>
      <c r="DD6" s="35">
        <f t="shared" si="11"/>
        <v>79.98</v>
      </c>
      <c r="DE6" s="35">
        <f t="shared" si="11"/>
        <v>80.8</v>
      </c>
      <c r="DF6" s="35">
        <f t="shared" si="11"/>
        <v>79.2</v>
      </c>
      <c r="DG6" s="35">
        <f t="shared" si="11"/>
        <v>79.09</v>
      </c>
      <c r="DH6" s="34" t="str">
        <f>IF(DH7="","",IF(DH7="-","【-】","【"&amp;SUBSTITUTE(TEXT(DH7,"#,##0.00"),"-","△")&amp;"】"))</f>
        <v>【80.45】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4">
        <f>IF(EE7="",NA(),EE7)</f>
        <v>0</v>
      </c>
      <c r="EF6" s="34">
        <f t="shared" ref="EF6:EN6" si="14">IF(EF7="",NA(),EF7)</f>
        <v>0</v>
      </c>
      <c r="EG6" s="34">
        <f t="shared" si="14"/>
        <v>0</v>
      </c>
      <c r="EH6" s="34">
        <f t="shared" si="14"/>
        <v>0</v>
      </c>
      <c r="EI6" s="34">
        <f t="shared" si="14"/>
        <v>0</v>
      </c>
      <c r="EJ6" s="35">
        <f t="shared" si="14"/>
        <v>0.01</v>
      </c>
      <c r="EK6" s="35">
        <f t="shared" si="14"/>
        <v>0.09</v>
      </c>
      <c r="EL6" s="35">
        <f t="shared" si="14"/>
        <v>0.02</v>
      </c>
      <c r="EM6" s="35">
        <f t="shared" si="14"/>
        <v>0.01</v>
      </c>
      <c r="EN6" s="35">
        <f t="shared" si="14"/>
        <v>1.6</v>
      </c>
      <c r="EO6" s="34" t="str">
        <f>IF(EO7="","",IF(EO7="-","【-】","【"&amp;SUBSTITUTE(TEXT(EO7,"#,##0.00"),"-","△")&amp;"】"))</f>
        <v>【1.09】</v>
      </c>
    </row>
    <row r="7" spans="1:145" s="36" customFormat="1" x14ac:dyDescent="0.2">
      <c r="A7" s="28"/>
      <c r="B7" s="37">
        <v>2020</v>
      </c>
      <c r="C7" s="37">
        <v>342076</v>
      </c>
      <c r="D7" s="37">
        <v>47</v>
      </c>
      <c r="E7" s="37">
        <v>17</v>
      </c>
      <c r="F7" s="37">
        <v>6</v>
      </c>
      <c r="G7" s="37">
        <v>0</v>
      </c>
      <c r="H7" s="37" t="s">
        <v>97</v>
      </c>
      <c r="I7" s="37" t="s">
        <v>98</v>
      </c>
      <c r="J7" s="37" t="s">
        <v>99</v>
      </c>
      <c r="K7" s="37" t="s">
        <v>100</v>
      </c>
      <c r="L7" s="37" t="s">
        <v>101</v>
      </c>
      <c r="M7" s="37" t="s">
        <v>102</v>
      </c>
      <c r="N7" s="38" t="s">
        <v>103</v>
      </c>
      <c r="O7" s="38" t="s">
        <v>104</v>
      </c>
      <c r="P7" s="38">
        <v>0.48</v>
      </c>
      <c r="Q7" s="38">
        <v>100</v>
      </c>
      <c r="R7" s="38">
        <v>4510</v>
      </c>
      <c r="S7" s="38">
        <v>466863</v>
      </c>
      <c r="T7" s="38">
        <v>518.14</v>
      </c>
      <c r="U7" s="38">
        <v>901.04</v>
      </c>
      <c r="V7" s="38">
        <v>2224</v>
      </c>
      <c r="W7" s="38">
        <v>1.28</v>
      </c>
      <c r="X7" s="38">
        <v>1737.5</v>
      </c>
      <c r="Y7" s="38">
        <v>57.09</v>
      </c>
      <c r="Z7" s="38">
        <v>85.48</v>
      </c>
      <c r="AA7" s="38">
        <v>88.75</v>
      </c>
      <c r="AB7" s="38">
        <v>94.76</v>
      </c>
      <c r="AC7" s="38">
        <v>94.17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5820.02</v>
      </c>
      <c r="BG7" s="38">
        <v>4680.72</v>
      </c>
      <c r="BH7" s="38">
        <v>3179.93</v>
      </c>
      <c r="BI7" s="38">
        <v>2462.16</v>
      </c>
      <c r="BJ7" s="38">
        <v>1333.52</v>
      </c>
      <c r="BK7" s="38">
        <v>1063.93</v>
      </c>
      <c r="BL7" s="38">
        <v>1060.8599999999999</v>
      </c>
      <c r="BM7" s="38">
        <v>1006.65</v>
      </c>
      <c r="BN7" s="38">
        <v>998.42</v>
      </c>
      <c r="BO7" s="38">
        <v>1095.52</v>
      </c>
      <c r="BP7" s="38">
        <v>1042.3399999999999</v>
      </c>
      <c r="BQ7" s="38">
        <v>35.17</v>
      </c>
      <c r="BR7" s="38">
        <v>35.049999999999997</v>
      </c>
      <c r="BS7" s="38">
        <v>45.08</v>
      </c>
      <c r="BT7" s="38">
        <v>41.38</v>
      </c>
      <c r="BU7" s="38">
        <v>38.22</v>
      </c>
      <c r="BV7" s="38">
        <v>46.26</v>
      </c>
      <c r="BW7" s="38">
        <v>45.81</v>
      </c>
      <c r="BX7" s="38">
        <v>43.43</v>
      </c>
      <c r="BY7" s="38">
        <v>41.41</v>
      </c>
      <c r="BZ7" s="38">
        <v>39.64</v>
      </c>
      <c r="CA7" s="38">
        <v>42.6</v>
      </c>
      <c r="CB7" s="38">
        <v>689.37</v>
      </c>
      <c r="CC7" s="38">
        <v>705.46</v>
      </c>
      <c r="CD7" s="38">
        <v>501.5</v>
      </c>
      <c r="CE7" s="38">
        <v>591.92999999999995</v>
      </c>
      <c r="CF7" s="38">
        <v>638.46</v>
      </c>
      <c r="CG7" s="38">
        <v>376.4</v>
      </c>
      <c r="CH7" s="38">
        <v>383.92</v>
      </c>
      <c r="CI7" s="38">
        <v>400.44</v>
      </c>
      <c r="CJ7" s="38">
        <v>417.56</v>
      </c>
      <c r="CK7" s="38">
        <v>449.72</v>
      </c>
      <c r="CL7" s="38">
        <v>410.22</v>
      </c>
      <c r="CM7" s="38">
        <v>19.38</v>
      </c>
      <c r="CN7" s="38">
        <v>21.54</v>
      </c>
      <c r="CO7" s="38">
        <v>25.05</v>
      </c>
      <c r="CP7" s="38">
        <v>24.55</v>
      </c>
      <c r="CQ7" s="38">
        <v>25.05</v>
      </c>
      <c r="CR7" s="38">
        <v>33.729999999999997</v>
      </c>
      <c r="CS7" s="38">
        <v>33.21</v>
      </c>
      <c r="CT7" s="38">
        <v>32.229999999999997</v>
      </c>
      <c r="CU7" s="38">
        <v>32.479999999999997</v>
      </c>
      <c r="CV7" s="38">
        <v>30.19</v>
      </c>
      <c r="CW7" s="38">
        <v>32.979999999999997</v>
      </c>
      <c r="CX7" s="38">
        <v>53.28</v>
      </c>
      <c r="CY7" s="38">
        <v>57.57</v>
      </c>
      <c r="CZ7" s="38">
        <v>58.77</v>
      </c>
      <c r="DA7" s="38">
        <v>59.49</v>
      </c>
      <c r="DB7" s="38">
        <v>59.04</v>
      </c>
      <c r="DC7" s="38">
        <v>79.989999999999995</v>
      </c>
      <c r="DD7" s="38">
        <v>79.98</v>
      </c>
      <c r="DE7" s="38">
        <v>80.8</v>
      </c>
      <c r="DF7" s="38">
        <v>79.2</v>
      </c>
      <c r="DG7" s="38">
        <v>79.09</v>
      </c>
      <c r="DH7" s="38">
        <v>80.45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>
        <v>0</v>
      </c>
      <c r="EF7" s="38">
        <v>0</v>
      </c>
      <c r="EG7" s="38">
        <v>0</v>
      </c>
      <c r="EH7" s="38">
        <v>0</v>
      </c>
      <c r="EI7" s="38">
        <v>0</v>
      </c>
      <c r="EJ7" s="38">
        <v>0.01</v>
      </c>
      <c r="EK7" s="38">
        <v>0.09</v>
      </c>
      <c r="EL7" s="38">
        <v>0.02</v>
      </c>
      <c r="EM7" s="38">
        <v>0.01</v>
      </c>
      <c r="EN7" s="38">
        <v>1.6</v>
      </c>
      <c r="EO7" s="38">
        <v>1.0900000000000001</v>
      </c>
    </row>
    <row r="8" spans="1:145" x14ac:dyDescent="0.2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2">
      <c r="A9" s="40"/>
      <c r="B9" s="40" t="s">
        <v>105</v>
      </c>
      <c r="C9" s="40" t="s">
        <v>106</v>
      </c>
      <c r="D9" s="40" t="s">
        <v>107</v>
      </c>
      <c r="E9" s="40" t="s">
        <v>108</v>
      </c>
      <c r="F9" s="40" t="s">
        <v>109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2">
      <c r="A10" s="40" t="s">
        <v>47</v>
      </c>
      <c r="B10" s="41">
        <f t="shared" ref="B10:D10" si="15">DATEVALUE($B7+12-B11&amp;"/1/"&amp;B12)</f>
        <v>46753</v>
      </c>
      <c r="C10" s="41">
        <f t="shared" si="15"/>
        <v>47119</v>
      </c>
      <c r="D10" s="41">
        <f t="shared" si="15"/>
        <v>47484</v>
      </c>
      <c r="E10" s="42">
        <f>DATEVALUE($B7+12-E11&amp;"/1/"&amp;E12)</f>
        <v>47849</v>
      </c>
      <c r="F10" s="42">
        <f>DATEVALUE($B7+12-F11&amp;"/1/"&amp;F12)</f>
        <v>48215</v>
      </c>
    </row>
    <row r="11" spans="1:145" x14ac:dyDescent="0.2">
      <c r="B11">
        <v>4</v>
      </c>
      <c r="C11">
        <v>3</v>
      </c>
      <c r="D11">
        <v>2</v>
      </c>
      <c r="E11">
        <v>1</v>
      </c>
      <c r="F11">
        <v>0</v>
      </c>
      <c r="G11" t="s">
        <v>110</v>
      </c>
    </row>
    <row r="12" spans="1:145" x14ac:dyDescent="0.2">
      <c r="B12">
        <v>1</v>
      </c>
      <c r="C12">
        <v>1</v>
      </c>
      <c r="D12">
        <v>1</v>
      </c>
      <c r="E12">
        <v>1</v>
      </c>
      <c r="F12">
        <v>2</v>
      </c>
      <c r="G12" t="s">
        <v>111</v>
      </c>
    </row>
    <row r="13" spans="1:145" x14ac:dyDescent="0.2">
      <c r="B13" t="s">
        <v>112</v>
      </c>
      <c r="C13" t="s">
        <v>113</v>
      </c>
      <c r="D13" t="s">
        <v>114</v>
      </c>
      <c r="E13" t="s">
        <v>115</v>
      </c>
      <c r="F13" t="s">
        <v>116</v>
      </c>
      <c r="G13" t="s">
        <v>117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今岡　晃治</cp:lastModifiedBy>
  <cp:lastPrinted>2022-01-14T04:15:39Z</cp:lastPrinted>
  <dcterms:created xsi:type="dcterms:W3CDTF">2021-12-03T08:05:40Z</dcterms:created>
  <dcterms:modified xsi:type="dcterms:W3CDTF">2022-01-14T04:21:09Z</dcterms:modified>
  <cp:category/>
</cp:coreProperties>
</file>