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mc:AlternateContent xmlns:mc="http://schemas.openxmlformats.org/markup-compatibility/2006">
    <mc:Choice Requires="x15">
      <x15ac:absPath xmlns:x15ac="http://schemas.microsoft.com/office/spreadsheetml/2010/11/ac" url="\\10.1.199.6\業務課\02 経営分析(経営比較分析表)\R2経営比較分析表_比較分析\"/>
    </mc:Choice>
  </mc:AlternateContent>
  <xr:revisionPtr revIDLastSave="0" documentId="13_ncr:1_{1287FA78-9F72-4765-80CB-4552AC1ED58C}" xr6:coauthVersionLast="45" xr6:coauthVersionMax="45" xr10:uidLastSave="{00000000-0000-0000-0000-000000000000}"/>
  <workbookProtection workbookAlgorithmName="SHA-512" workbookHashValue="PYBtUestdOSSes6tqt52PTR8iWG+f2zadMnHGD7TrZyla3rZlCVqYg5gNI+xXD6N1BgIp//nKUNkSotVldyBpA==" workbookSaltValue="Ur9H6FTlH37lauUlVwH8oQ==" workbookSpinCount="100000" lockStructure="1"/>
  <bookViews>
    <workbookView xWindow="-120" yWindow="-120" windowWidth="20730" windowHeight="1116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R6" i="5"/>
  <c r="Q6" i="5"/>
  <c r="W10" i="4" s="1"/>
  <c r="P6" i="5"/>
  <c r="P10" i="4" s="1"/>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L10" i="4"/>
  <c r="AD10" i="4"/>
  <c r="B10" i="4"/>
  <c r="AL8" i="4"/>
  <c r="I8" i="4"/>
</calcChain>
</file>

<file path=xl/sharedStrings.xml><?xml version="1.0" encoding="utf-8"?>
<sst xmlns="http://schemas.openxmlformats.org/spreadsheetml/2006/main" count="236" uniqueCount="120">
  <si>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</si>
  <si>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</si>
  <si>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</si>
  <si>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</si>
  <si>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</si>
  <si>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</si>
  <si>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</si>
  <si>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</si>
  <si>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</si>
  <si>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</si>
  <si>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</si>
  <si>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</si>
  <si>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</si>
  <si>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</si>
  <si>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</si>
  <si>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</si>
  <si>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</si>
  <si>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</si>
  <si>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</si>
  <si>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</si>
  <si>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</si>
  <si>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</si>
  <si>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</si>
  <si>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</si>
  <si>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</si>
  <si>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</si>
  <si>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</si>
  <si>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</si>
  <si>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</si>
  <si>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</si>
  <si>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</si>
  <si>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</si>
  <si>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</si>
  <si>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</si>
  <si>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</si>
  <si>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</si>
  <si>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</si>
  <si>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</si>
  <si>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</si>
  <si>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</si>
  <si>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</si>
  <si>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</si>
  <si>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</si>
  <si>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</si>
  <si>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</si>
  <si>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</si>
  <si>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</si>
  <si>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</si>
  <si>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</si>
  <si>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</si>
  <si>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</si>
  <si>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</si>
  <si>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</si>
  <si>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</si>
  <si>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</si>
  <si>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</si>
  <si>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</si>
  <si>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</si>
  <si>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</si>
  <si>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</si>
  <si>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</si>
  <si>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</si>
  <si>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</si>
  <si>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</si>
  <si>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</si>
  <si>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</si>
  <si>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</si>
  <si>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</si>
  <si>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</si>
  <si>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</si>
  <si>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</si>
  <si>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</si>
  <si>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</si>
  <si>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</si>
  <si>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</si>
  <si>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</si>
  <si>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</si>
  <si>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</si>
  <si>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</si>
  <si>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</si>
  <si>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</si>
  <si>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</si>
  <si>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</si>
  <si>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</si>
  <si>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</si>
  <si>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</si>
  <si>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</si>
  <si>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</si>
  <si>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</si>
  <si>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</si>
  <si>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</si>
  <si>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</si>
  <si>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</si>
  <si>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</si>
  <si>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</si>
  <si>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</si>
  <si>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</si>
  <si>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</si>
  <si>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大竹市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</si>
  <si>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</si>
  <si>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</si>
  <si>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</si>
  <si>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</si>
  <si>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</si>
  <si>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</si>
  <si>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</si>
  <si>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</si>
  <si>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</si>
  <si>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</si>
  <si>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</si>
  <si>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</si>
  <si>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</si>
  <si>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</si>
  <si>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</si>
  <si>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</si>
  <si>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</si>
  <si>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</si>
  <si>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①収益的収支比率
　100％を下回っており、単年度収支は赤字となっています。
④企業債残高対事業規模比率
　類似団体平均値を大きく上回っていますが、減少傾向にあります。
⑤経費回収率
 100％を下回っており、使用料で回収すべき経費を使用料で賄えていない状況です。しかし、全ての経費を使用料で賄うことは現実的ではありません。
⑥汚水処理原価
　類似団体平均値を大きく上回る状態であり、更に増加傾向にあります。
⑦施設利用率
　減少傾向にあります。処理人口が計画人口の半分を下回っており、人口減少傾向は今後も続くと予測されるため，数値の改善は望めない状況です。
⑧水洗化率
　処理区域人口の動向によって多少の増減はありますが、概ね98％という高い数値で推移しています。</t>
    <rPh sb="2" eb="4">
      <t>シュウエキ</t>
    </rPh>
    <rPh sb="4" eb="5">
      <t>テキ</t>
    </rPh>
    <rPh sb="5" eb="7">
      <t>シュウシ</t>
    </rPh>
    <rPh sb="7" eb="9">
      <t>ヒリツ</t>
    </rPh>
    <rPh sb="16" eb="18">
      <t>シタマワ</t>
    </rPh>
    <rPh sb="23" eb="26">
      <t>タンネンド</t>
    </rPh>
    <rPh sb="26" eb="28">
      <t>シュウシ</t>
    </rPh>
    <rPh sb="29" eb="31">
      <t>アカジ</t>
    </rPh>
    <rPh sb="41" eb="43">
      <t>キギョウ</t>
    </rPh>
    <rPh sb="43" eb="44">
      <t>サイ</t>
    </rPh>
    <rPh sb="44" eb="47">
      <t>ザンダカタイ</t>
    </rPh>
    <rPh sb="47" eb="53">
      <t>ジギョウキボヒリツ</t>
    </rPh>
    <rPh sb="55" eb="59">
      <t>ルイジダンタイ</t>
    </rPh>
    <rPh sb="59" eb="62">
      <t>ヘイキンチ</t>
    </rPh>
    <rPh sb="63" eb="64">
      <t>オオ</t>
    </rPh>
    <rPh sb="66" eb="68">
      <t>ウワマワ</t>
    </rPh>
    <rPh sb="75" eb="77">
      <t>ゲンショウ</t>
    </rPh>
    <rPh sb="77" eb="79">
      <t>ケイコウ</t>
    </rPh>
    <rPh sb="87" eb="89">
      <t>ケイヒ</t>
    </rPh>
    <rPh sb="89" eb="91">
      <t>カイシュウ</t>
    </rPh>
    <rPh sb="91" eb="92">
      <t>リツ</t>
    </rPh>
    <rPh sb="106" eb="109">
      <t>シヨウリョウ</t>
    </rPh>
    <rPh sb="110" eb="112">
      <t>カイシュウ</t>
    </rPh>
    <rPh sb="115" eb="117">
      <t>ケイヒ</t>
    </rPh>
    <rPh sb="118" eb="121">
      <t>シヨウリョウ</t>
    </rPh>
    <rPh sb="122" eb="123">
      <t>マカナ</t>
    </rPh>
    <rPh sb="128" eb="130">
      <t>ジョウキョウ</t>
    </rPh>
    <rPh sb="137" eb="138">
      <t>スベ</t>
    </rPh>
    <rPh sb="140" eb="142">
      <t>ケイヒ</t>
    </rPh>
    <rPh sb="143" eb="146">
      <t>シヨウリョウ</t>
    </rPh>
    <rPh sb="147" eb="148">
      <t>マカナ</t>
    </rPh>
    <rPh sb="152" eb="155">
      <t>ゲンジツテキ</t>
    </rPh>
    <rPh sb="165" eb="167">
      <t>オスイ</t>
    </rPh>
    <rPh sb="167" eb="169">
      <t>ショリ</t>
    </rPh>
    <rPh sb="169" eb="171">
      <t>ゲンカ</t>
    </rPh>
    <rPh sb="173" eb="175">
      <t>ルイジ</t>
    </rPh>
    <rPh sb="175" eb="180">
      <t>ダンタイヘイキンチ</t>
    </rPh>
    <rPh sb="181" eb="182">
      <t>オオ</t>
    </rPh>
    <rPh sb="184" eb="186">
      <t>ウワマワ</t>
    </rPh>
    <rPh sb="187" eb="189">
      <t>ジョウタイ</t>
    </rPh>
    <rPh sb="193" eb="194">
      <t>サラ</t>
    </rPh>
    <rPh sb="195" eb="197">
      <t>ゾウカ</t>
    </rPh>
    <rPh sb="197" eb="199">
      <t>ケイコウ</t>
    </rPh>
    <rPh sb="207" eb="209">
      <t>シセツ</t>
    </rPh>
    <rPh sb="209" eb="212">
      <t>リヨウリツ</t>
    </rPh>
    <rPh sb="214" eb="218">
      <t>ゲンショウケイコウ</t>
    </rPh>
    <rPh sb="224" eb="226">
      <t>ショリ</t>
    </rPh>
    <rPh sb="226" eb="228">
      <t>ジンコウ</t>
    </rPh>
    <rPh sb="229" eb="231">
      <t>ケイカク</t>
    </rPh>
    <rPh sb="231" eb="233">
      <t>ジンコウ</t>
    </rPh>
    <rPh sb="234" eb="236">
      <t>ハンブン</t>
    </rPh>
    <rPh sb="237" eb="239">
      <t>シタマワ</t>
    </rPh>
    <rPh sb="244" eb="246">
      <t>ジンコウ</t>
    </rPh>
    <rPh sb="246" eb="248">
      <t>ゲンショウ</t>
    </rPh>
    <rPh sb="248" eb="250">
      <t>ケイコウ</t>
    </rPh>
    <rPh sb="251" eb="253">
      <t>コンゴ</t>
    </rPh>
    <rPh sb="254" eb="255">
      <t>ツヅ</t>
    </rPh>
    <rPh sb="257" eb="259">
      <t>ヨソク</t>
    </rPh>
    <rPh sb="265" eb="267">
      <t>スウチ</t>
    </rPh>
    <rPh sb="268" eb="270">
      <t>カイゼン</t>
    </rPh>
    <rPh sb="271" eb="272">
      <t>ノゾ</t>
    </rPh>
    <rPh sb="275" eb="277">
      <t>ジョウキョウ</t>
    </rPh>
    <rPh sb="282" eb="285">
      <t>スイセンカ</t>
    </rPh>
    <rPh sb="285" eb="286">
      <t>リツ</t>
    </rPh>
    <rPh sb="288" eb="292">
      <t>ショリクイキ</t>
    </rPh>
    <rPh sb="292" eb="294">
      <t>ジンコウ</t>
    </rPh>
    <rPh sb="295" eb="297">
      <t>ドウコウ</t>
    </rPh>
    <rPh sb="301" eb="303">
      <t>タショウ</t>
    </rPh>
    <rPh sb="304" eb="306">
      <t>ゾウゲン</t>
    </rPh>
    <rPh sb="313" eb="314">
      <t>オオム</t>
    </rPh>
    <rPh sb="326" eb="328">
      <t>スイイ</t>
    </rPh>
    <phoneticPr fontId="4"/>
  </si>
  <si>
    <t>③管渠改善率
　管渠の改善はほとんどできていませんが、管渠の老朽化に合わせて計画的な更新を行います。</t>
    <rPh sb="1" eb="3">
      <t>カンキョ</t>
    </rPh>
    <rPh sb="3" eb="5">
      <t>カイゼン</t>
    </rPh>
    <rPh sb="5" eb="6">
      <t>リツ</t>
    </rPh>
    <rPh sb="8" eb="10">
      <t>カンキョ</t>
    </rPh>
    <rPh sb="11" eb="13">
      <t>カイゼン</t>
    </rPh>
    <rPh sb="27" eb="29">
      <t>カンキョ</t>
    </rPh>
    <rPh sb="30" eb="33">
      <t>ロウキュウカ</t>
    </rPh>
    <rPh sb="34" eb="35">
      <t>ア</t>
    </rPh>
    <rPh sb="38" eb="40">
      <t>ケイカク</t>
    </rPh>
    <rPh sb="40" eb="41">
      <t>テキ</t>
    </rPh>
    <rPh sb="42" eb="44">
      <t>コウシン</t>
    </rPh>
    <rPh sb="45" eb="46">
      <t>オコナ</t>
    </rPh>
    <phoneticPr fontId="4"/>
  </si>
  <si>
    <t>　処理区域内人口の減少傾向に伴い使用料収入も減少しており、収益的収支比率は100％を下回っています。経費回収率も低下しており、一般会計からの繰入金により収支の均衡を保っている状況です。
　平成に入ってから整備された施設のため、構造物を更新するまでには至っていませんが、管渠施設の改修や付帯施設の電気機械設備などの修繕が増加しています。今後は計画的な修繕と更新が必要です。
　本事業は、衛生環境改善のため整備した施設規模に対し処理人口が少なく、使用料収入だけでは賄えず、一般会計からの繰入がないと成り立ちません。今後、施設の老朽化に伴い、計画的な修繕等を図っていく必要がありますが、その財源を確保するための使用料改定については、負担の公平性を考慮し、公共下水道事業の使用料に見合う額としていることから、本事業での大きな見直しは難しい状況です。</t>
    <rPh sb="56" eb="58">
      <t>テイカ</t>
    </rPh>
    <rPh sb="180" eb="182">
      <t>ヒツヨウ</t>
    </rPh>
    <rPh sb="186" eb="187">
      <t>ホン</t>
    </rPh>
    <rPh sb="187" eb="189">
      <t>ジギョウ</t>
    </rPh>
    <rPh sb="193" eb="195">
      <t>カンキョウ</t>
    </rPh>
    <rPh sb="195" eb="197">
      <t>カイゼン</t>
    </rPh>
    <rPh sb="200" eb="202">
      <t>セイビ</t>
    </rPh>
    <rPh sb="204" eb="206">
      <t>シセツ</t>
    </rPh>
    <rPh sb="206" eb="208">
      <t>キボ</t>
    </rPh>
    <rPh sb="209" eb="210">
      <t>タイ</t>
    </rPh>
    <rPh sb="213" eb="215">
      <t>ジンコウ</t>
    </rPh>
    <rPh sb="216" eb="217">
      <t>スク</t>
    </rPh>
    <rPh sb="223" eb="225">
      <t>シュウニュウ</t>
    </rPh>
    <rPh sb="229" eb="230">
      <t>マカナ</t>
    </rPh>
    <rPh sb="235" eb="237">
      <t>カイケイ</t>
    </rPh>
    <rPh sb="240" eb="242">
      <t>クリイレ</t>
    </rPh>
    <rPh sb="246" eb="247">
      <t>ナ</t>
    </rPh>
    <rPh sb="248" eb="249">
      <t>タ</t>
    </rPh>
    <rPh sb="254" eb="256">
      <t>コンゴ</t>
    </rPh>
    <rPh sb="260" eb="263">
      <t>ロウキュウカ</t>
    </rPh>
    <rPh sb="265" eb="266">
      <t>トモナ</t>
    </rPh>
    <rPh sb="269" eb="270">
      <t>テキ</t>
    </rPh>
    <rPh sb="271" eb="273">
      <t>シュウゼン</t>
    </rPh>
    <rPh sb="273" eb="274">
      <t>トウ</t>
    </rPh>
    <rPh sb="275" eb="276">
      <t>ハカ</t>
    </rPh>
    <rPh sb="280" eb="282">
      <t>ヒツヨウ</t>
    </rPh>
    <rPh sb="291" eb="293">
      <t>ザイゲン</t>
    </rPh>
    <rPh sb="294" eb="296">
      <t>カクホ</t>
    </rPh>
    <rPh sb="301" eb="304">
      <t>シヨウリョウ</t>
    </rPh>
    <rPh sb="304" eb="306">
      <t>カイテイ</t>
    </rPh>
    <rPh sb="315" eb="318">
      <t>コウヘイセイ</t>
    </rPh>
    <rPh sb="319" eb="321">
      <t>コウリョ</t>
    </rPh>
    <rPh sb="325" eb="328">
      <t>ゲスイドウ</t>
    </rPh>
    <rPh sb="328" eb="330">
      <t>ジギョウ</t>
    </rPh>
    <rPh sb="331" eb="334">
      <t>シヨウリョウ</t>
    </rPh>
    <rPh sb="335" eb="337">
      <t>ミア</t>
    </rPh>
    <rPh sb="338" eb="339">
      <t>ガク</t>
    </rPh>
    <rPh sb="350" eb="352">
      <t>ジギョウ</t>
    </rPh>
    <rPh sb="354" eb="355">
      <t>オオ</t>
    </rPh>
    <rPh sb="357" eb="359">
      <t>ミナオ</t>
    </rPh>
    <rPh sb="361" eb="362">
      <t>ムズカ</t>
    </rPh>
    <rPh sb="364" eb="366">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</si>
</sst>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836-4BA2-ABF7-0790D8E51A4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4836-4BA2-ABF7-0790D8E51A4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52.6</c:v>
                </c:pt>
                <c:pt idx="1">
                  <c:v>53.65</c:v>
                </c:pt>
                <c:pt idx="2">
                  <c:v>53.65</c:v>
                </c:pt>
                <c:pt idx="3">
                  <c:v>49.48</c:v>
                </c:pt>
                <c:pt idx="4">
                  <c:v>48.96</c:v>
                </c:pt>
              </c:numCache>
            </c:numRef>
          </c:val>
          <c:extLst>
            <c:ext xmlns:c16="http://schemas.microsoft.com/office/drawing/2014/chart" uri="{C3380CC4-5D6E-409C-BE32-E72D297353CC}">
              <c16:uniqueId val="{00000000-75D0-470C-BCD1-0016A8A742B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75D0-470C-BCD1-0016A8A742B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98.19</c:v>
                </c:pt>
                <c:pt idx="1">
                  <c:v>98.44</c:v>
                </c:pt>
                <c:pt idx="2">
                  <c:v>98.41</c:v>
                </c:pt>
                <c:pt idx="3">
                  <c:v>98.69</c:v>
                </c:pt>
                <c:pt idx="4">
                  <c:v>97.29</c:v>
                </c:pt>
              </c:numCache>
            </c:numRef>
          </c:val>
          <c:extLst>
            <c:ext xmlns:c16="http://schemas.microsoft.com/office/drawing/2014/chart" uri="{C3380CC4-5D6E-409C-BE32-E72D297353CC}">
              <c16:uniqueId val="{00000000-6987-4314-9A17-60CAF85A78C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6987-4314-9A17-60CAF85A78C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86.55</c:v>
                </c:pt>
                <c:pt idx="1">
                  <c:v>87.3</c:v>
                </c:pt>
                <c:pt idx="2">
                  <c:v>87.73</c:v>
                </c:pt>
                <c:pt idx="3">
                  <c:v>87.02</c:v>
                </c:pt>
                <c:pt idx="4">
                  <c:v>86.99</c:v>
                </c:pt>
              </c:numCache>
            </c:numRef>
          </c:val>
          <c:extLst>
            <c:ext xmlns:c16="http://schemas.microsoft.com/office/drawing/2014/chart" uri="{C3380CC4-5D6E-409C-BE32-E72D297353CC}">
              <c16:uniqueId val="{00000000-4234-461B-821B-2041CA0214E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234-461B-821B-2041CA0214E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425-4CCA-B946-FEE989C0B7E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25-4CCA-B946-FEE989C0B7E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CDE-4109-A4FC-9AC5221E568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CDE-4109-A4FC-9AC5221E568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59F-417A-8691-EE345A47C34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59F-417A-8691-EE345A47C34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B18-4AC8-B1AC-B2DFC469892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B18-4AC8-B1AC-B2DFC469892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3082.04</c:v>
                </c:pt>
                <c:pt idx="1">
                  <c:v>3175.47</c:v>
                </c:pt>
                <c:pt idx="2">
                  <c:v>3090.49</c:v>
                </c:pt>
                <c:pt idx="3">
                  <c:v>2973.26</c:v>
                </c:pt>
                <c:pt idx="4">
                  <c:v>2768.02</c:v>
                </c:pt>
              </c:numCache>
            </c:numRef>
          </c:val>
          <c:extLst>
            <c:ext xmlns:c16="http://schemas.microsoft.com/office/drawing/2014/chart" uri="{C3380CC4-5D6E-409C-BE32-E72D297353CC}">
              <c16:uniqueId val="{00000000-2A3F-4519-8834-A339EEDCA43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2A3F-4519-8834-A339EEDCA43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23.07</c:v>
                </c:pt>
                <c:pt idx="1">
                  <c:v>24.4</c:v>
                </c:pt>
                <c:pt idx="2">
                  <c:v>24.04</c:v>
                </c:pt>
                <c:pt idx="3">
                  <c:v>22.86</c:v>
                </c:pt>
                <c:pt idx="4">
                  <c:v>21.1</c:v>
                </c:pt>
              </c:numCache>
            </c:numRef>
          </c:val>
          <c:extLst>
            <c:ext xmlns:c16="http://schemas.microsoft.com/office/drawing/2014/chart" uri="{C3380CC4-5D6E-409C-BE32-E72D297353CC}">
              <c16:uniqueId val="{00000000-2E68-4990-88A6-43EC78F3E70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2E68-4990-88A6-43EC78F3E70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637.54999999999995</c:v>
                </c:pt>
                <c:pt idx="1">
                  <c:v>603.32000000000005</c:v>
                </c:pt>
                <c:pt idx="2">
                  <c:v>614.6</c:v>
                </c:pt>
                <c:pt idx="3">
                  <c:v>643.96</c:v>
                </c:pt>
                <c:pt idx="4">
                  <c:v>694.11</c:v>
                </c:pt>
              </c:numCache>
            </c:numRef>
          </c:val>
          <c:extLst>
            <c:ext xmlns:c16="http://schemas.microsoft.com/office/drawing/2014/chart" uri="{C3380CC4-5D6E-409C-BE32-E72D297353CC}">
              <c16:uniqueId val="{00000000-51C9-40DE-A2D9-E4A8DA7E904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51C9-40DE-A2D9-E4A8DA7E904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V55" zoomScale="80" zoomScaleNormal="8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大竹市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26616</v>
      </c>
      <c r="AM8" s="51"/>
      <c r="AN8" s="51"/>
      <c r="AO8" s="51"/>
      <c r="AP8" s="51"/>
      <c r="AQ8" s="51"/>
      <c r="AR8" s="51"/>
      <c r="AS8" s="51"/>
      <c r="AT8" s="46">
        <f>データ!T6</f>
        <v>78.66</v>
      </c>
      <c r="AU8" s="46"/>
      <c r="AV8" s="46"/>
      <c r="AW8" s="46"/>
      <c r="AX8" s="46"/>
      <c r="AY8" s="46"/>
      <c r="AZ8" s="46"/>
      <c r="BA8" s="46"/>
      <c r="BB8" s="46">
        <f>データ!U6</f>
        <v>338.37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1.1100000000000001</v>
      </c>
      <c r="Q10" s="46"/>
      <c r="R10" s="46"/>
      <c r="S10" s="46"/>
      <c r="T10" s="46"/>
      <c r="U10" s="46"/>
      <c r="V10" s="46"/>
      <c r="W10" s="46">
        <f>データ!Q6</f>
        <v>100</v>
      </c>
      <c r="X10" s="46"/>
      <c r="Y10" s="46"/>
      <c r="Z10" s="46"/>
      <c r="AA10" s="46"/>
      <c r="AB10" s="46"/>
      <c r="AC10" s="46"/>
      <c r="AD10" s="51">
        <f>データ!R6</f>
        <v>3770</v>
      </c>
      <c r="AE10" s="51"/>
      <c r="AF10" s="51"/>
      <c r="AG10" s="51"/>
      <c r="AH10" s="51"/>
      <c r="AI10" s="51"/>
      <c r="AJ10" s="51"/>
      <c r="AK10" s="2"/>
      <c r="AL10" s="51">
        <f>データ!V6</f>
        <v>295</v>
      </c>
      <c r="AM10" s="51"/>
      <c r="AN10" s="51"/>
      <c r="AO10" s="51"/>
      <c r="AP10" s="51"/>
      <c r="AQ10" s="51"/>
      <c r="AR10" s="51"/>
      <c r="AS10" s="51"/>
      <c r="AT10" s="46">
        <f>データ!W6</f>
        <v>0.14000000000000001</v>
      </c>
      <c r="AU10" s="46"/>
      <c r="AV10" s="46"/>
      <c r="AW10" s="46"/>
      <c r="AX10" s="46"/>
      <c r="AY10" s="46"/>
      <c r="AZ10" s="46"/>
      <c r="BA10" s="46"/>
      <c r="BB10" s="46">
        <f>データ!X6</f>
        <v>2107.14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44</v>
      </c>
      <c r="O86" s="26" t="str">
        <f>データ!EO6</f>
        <v>【0.16】</v>
      </c>
    </row>
  </sheetData>
  <sheetProtection algorithmName="SHA-512" hashValue="aBfrk2EqCofCnQgplrascXi8fIIK9uJuj/r+4djYPO4OFBdZ/bIK0eR5+pjY28MutHbPpv+aydRAHuJ490LQkw==" saltValue="7c+zfyhhh98j1Ns65zwaQ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342114</v>
      </c>
      <c r="D6" s="33">
        <f t="shared" si="3"/>
        <v>47</v>
      </c>
      <c r="E6" s="33">
        <f t="shared" si="3"/>
        <v>17</v>
      </c>
      <c r="F6" s="33">
        <f t="shared" si="3"/>
        <v>5</v>
      </c>
      <c r="G6" s="33">
        <f t="shared" si="3"/>
        <v>0</v>
      </c>
      <c r="H6" s="33" t="str">
        <f t="shared" si="3"/>
        <v>広島県　大竹市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1.1100000000000001</v>
      </c>
      <c r="Q6" s="34">
        <f t="shared" si="3"/>
        <v>100</v>
      </c>
      <c r="R6" s="34">
        <f t="shared" si="3"/>
        <v>3770</v>
      </c>
      <c r="S6" s="34">
        <f t="shared" si="3"/>
        <v>26616</v>
      </c>
      <c r="T6" s="34">
        <f t="shared" si="3"/>
        <v>78.66</v>
      </c>
      <c r="U6" s="34">
        <f t="shared" si="3"/>
        <v>338.37</v>
      </c>
      <c r="V6" s="34">
        <f t="shared" si="3"/>
        <v>295</v>
      </c>
      <c r="W6" s="34">
        <f t="shared" si="3"/>
        <v>0.14000000000000001</v>
      </c>
      <c r="X6" s="34">
        <f t="shared" si="3"/>
        <v>2107.14</v>
      </c>
      <c r="Y6" s="35">
        <f>IF(Y7="",NA(),Y7)</f>
        <v>86.55</v>
      </c>
      <c r="Z6" s="35">
        <f t="shared" ref="Z6:AH6" si="4">IF(Z7="",NA(),Z7)</f>
        <v>87.3</v>
      </c>
      <c r="AA6" s="35">
        <f t="shared" si="4"/>
        <v>87.73</v>
      </c>
      <c r="AB6" s="35">
        <f t="shared" si="4"/>
        <v>87.02</v>
      </c>
      <c r="AC6" s="35">
        <f t="shared" si="4"/>
        <v>86.99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3082.04</v>
      </c>
      <c r="BG6" s="35">
        <f t="shared" ref="BG6:BO6" si="7">IF(BG7="",NA(),BG7)</f>
        <v>3175.47</v>
      </c>
      <c r="BH6" s="35">
        <f t="shared" si="7"/>
        <v>3090.49</v>
      </c>
      <c r="BI6" s="35">
        <f t="shared" si="7"/>
        <v>2973.26</v>
      </c>
      <c r="BJ6" s="35">
        <f t="shared" si="7"/>
        <v>2768.02</v>
      </c>
      <c r="BK6" s="35">
        <f t="shared" si="7"/>
        <v>974.93</v>
      </c>
      <c r="BL6" s="35">
        <f t="shared" si="7"/>
        <v>855.8</v>
      </c>
      <c r="BM6" s="35">
        <f t="shared" si="7"/>
        <v>789.46</v>
      </c>
      <c r="BN6" s="35">
        <f t="shared" si="7"/>
        <v>826.83</v>
      </c>
      <c r="BO6" s="35">
        <f t="shared" si="7"/>
        <v>867.83</v>
      </c>
      <c r="BP6" s="34" t="str">
        <f>IF(BP7="","",IF(BP7="-","【-】","【"&amp;SUBSTITUTE(TEXT(BP7,"#,##0.00"),"-","△")&amp;"】"))</f>
        <v>【832.52】</v>
      </c>
      <c r="BQ6" s="35">
        <f>IF(BQ7="",NA(),BQ7)</f>
        <v>23.07</v>
      </c>
      <c r="BR6" s="35">
        <f t="shared" ref="BR6:BZ6" si="8">IF(BR7="",NA(),BR7)</f>
        <v>24.4</v>
      </c>
      <c r="BS6" s="35">
        <f t="shared" si="8"/>
        <v>24.04</v>
      </c>
      <c r="BT6" s="35">
        <f t="shared" si="8"/>
        <v>22.86</v>
      </c>
      <c r="BU6" s="35">
        <f t="shared" si="8"/>
        <v>21.1</v>
      </c>
      <c r="BV6" s="35">
        <f t="shared" si="8"/>
        <v>55.32</v>
      </c>
      <c r="BW6" s="35">
        <f t="shared" si="8"/>
        <v>59.8</v>
      </c>
      <c r="BX6" s="35">
        <f t="shared" si="8"/>
        <v>57.77</v>
      </c>
      <c r="BY6" s="35">
        <f t="shared" si="8"/>
        <v>57.31</v>
      </c>
      <c r="BZ6" s="35">
        <f t="shared" si="8"/>
        <v>57.08</v>
      </c>
      <c r="CA6" s="34" t="str">
        <f>IF(CA7="","",IF(CA7="-","【-】","【"&amp;SUBSTITUTE(TEXT(CA7,"#,##0.00"),"-","△")&amp;"】"))</f>
        <v>【60.94】</v>
      </c>
      <c r="CB6" s="35">
        <f>IF(CB7="",NA(),CB7)</f>
        <v>637.54999999999995</v>
      </c>
      <c r="CC6" s="35">
        <f t="shared" ref="CC6:CK6" si="9">IF(CC7="",NA(),CC7)</f>
        <v>603.32000000000005</v>
      </c>
      <c r="CD6" s="35">
        <f t="shared" si="9"/>
        <v>614.6</v>
      </c>
      <c r="CE6" s="35">
        <f t="shared" si="9"/>
        <v>643.96</v>
      </c>
      <c r="CF6" s="35">
        <f t="shared" si="9"/>
        <v>694.11</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52.6</v>
      </c>
      <c r="CN6" s="35">
        <f t="shared" ref="CN6:CV6" si="10">IF(CN7="",NA(),CN7)</f>
        <v>53.65</v>
      </c>
      <c r="CO6" s="35">
        <f t="shared" si="10"/>
        <v>53.65</v>
      </c>
      <c r="CP6" s="35">
        <f t="shared" si="10"/>
        <v>49.48</v>
      </c>
      <c r="CQ6" s="35">
        <f t="shared" si="10"/>
        <v>48.96</v>
      </c>
      <c r="CR6" s="35">
        <f t="shared" si="10"/>
        <v>60.65</v>
      </c>
      <c r="CS6" s="35">
        <f t="shared" si="10"/>
        <v>51.75</v>
      </c>
      <c r="CT6" s="35">
        <f t="shared" si="10"/>
        <v>50.68</v>
      </c>
      <c r="CU6" s="35">
        <f t="shared" si="10"/>
        <v>50.14</v>
      </c>
      <c r="CV6" s="35">
        <f t="shared" si="10"/>
        <v>54.83</v>
      </c>
      <c r="CW6" s="34" t="str">
        <f>IF(CW7="","",IF(CW7="-","【-】","【"&amp;SUBSTITUTE(TEXT(CW7,"#,##0.00"),"-","△")&amp;"】"))</f>
        <v>【54.84】</v>
      </c>
      <c r="CX6" s="35">
        <f>IF(CX7="",NA(),CX7)</f>
        <v>98.19</v>
      </c>
      <c r="CY6" s="35">
        <f t="shared" ref="CY6:DG6" si="11">IF(CY7="",NA(),CY7)</f>
        <v>98.44</v>
      </c>
      <c r="CZ6" s="35">
        <f t="shared" si="11"/>
        <v>98.41</v>
      </c>
      <c r="DA6" s="35">
        <f t="shared" si="11"/>
        <v>98.69</v>
      </c>
      <c r="DB6" s="35">
        <f t="shared" si="11"/>
        <v>97.29</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342114</v>
      </c>
      <c r="D7" s="37">
        <v>47</v>
      </c>
      <c r="E7" s="37">
        <v>17</v>
      </c>
      <c r="F7" s="37">
        <v>5</v>
      </c>
      <c r="G7" s="37">
        <v>0</v>
      </c>
      <c r="H7" s="37" t="s">
        <v>98</v>
      </c>
      <c r="I7" s="37" t="s">
        <v>99</v>
      </c>
      <c r="J7" s="37" t="s">
        <v>100</v>
      </c>
      <c r="K7" s="37" t="s">
        <v>101</v>
      </c>
      <c r="L7" s="37" t="s">
        <v>102</v>
      </c>
      <c r="M7" s="37" t="s">
        <v>103</v>
      </c>
      <c r="N7" s="38" t="s">
        <v>104</v>
      </c>
      <c r="O7" s="38" t="s">
        <v>105</v>
      </c>
      <c r="P7" s="38">
        <v>1.1100000000000001</v>
      </c>
      <c r="Q7" s="38">
        <v>100</v>
      </c>
      <c r="R7" s="38">
        <v>3770</v>
      </c>
      <c r="S7" s="38">
        <v>26616</v>
      </c>
      <c r="T7" s="38">
        <v>78.66</v>
      </c>
      <c r="U7" s="38">
        <v>338.37</v>
      </c>
      <c r="V7" s="38">
        <v>295</v>
      </c>
      <c r="W7" s="38">
        <v>0.14000000000000001</v>
      </c>
      <c r="X7" s="38">
        <v>2107.14</v>
      </c>
      <c r="Y7" s="38">
        <v>86.55</v>
      </c>
      <c r="Z7" s="38">
        <v>87.3</v>
      </c>
      <c r="AA7" s="38">
        <v>87.73</v>
      </c>
      <c r="AB7" s="38">
        <v>87.02</v>
      </c>
      <c r="AC7" s="38">
        <v>86.99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3082.04</v>
      </c>
      <c r="BG7" s="38">
        <v>3175.47</v>
      </c>
      <c r="BH7" s="38">
        <v>3090.49</v>
      </c>
      <c r="BI7" s="38">
        <v>2973.26</v>
      </c>
      <c r="BJ7" s="38">
        <v>2768.02</v>
      </c>
      <c r="BK7" s="38">
        <v>974.93</v>
      </c>
      <c r="BL7" s="38">
        <v>855.8</v>
      </c>
      <c r="BM7" s="38">
        <v>789.46</v>
      </c>
      <c r="BN7" s="38">
        <v>826.83</v>
      </c>
      <c r="BO7" s="38">
        <v>867.83</v>
      </c>
      <c r="BP7" s="38">
        <v>832.52</v>
      </c>
      <c r="BQ7" s="38">
        <v>23.07</v>
      </c>
      <c r="BR7" s="38">
        <v>24.4</v>
      </c>
      <c r="BS7" s="38">
        <v>24.04</v>
      </c>
      <c r="BT7" s="38">
        <v>22.86</v>
      </c>
      <c r="BU7" s="38">
        <v>21.1</v>
      </c>
      <c r="BV7" s="38">
        <v>55.32</v>
      </c>
      <c r="BW7" s="38">
        <v>59.8</v>
      </c>
      <c r="BX7" s="38">
        <v>57.77</v>
      </c>
      <c r="BY7" s="38">
        <v>57.31</v>
      </c>
      <c r="BZ7" s="38">
        <v>57.08</v>
      </c>
      <c r="CA7" s="38">
        <v>60.94</v>
      </c>
      <c r="CB7" s="38">
        <v>637.54999999999995</v>
      </c>
      <c r="CC7" s="38">
        <v>603.32000000000005</v>
      </c>
      <c r="CD7" s="38">
        <v>614.6</v>
      </c>
      <c r="CE7" s="38">
        <v>643.96</v>
      </c>
      <c r="CF7" s="38">
        <v>694.11</v>
      </c>
      <c r="CG7" s="38">
        <v>283.17</v>
      </c>
      <c r="CH7" s="38">
        <v>263.76</v>
      </c>
      <c r="CI7" s="38">
        <v>274.35000000000002</v>
      </c>
      <c r="CJ7" s="38">
        <v>273.52</v>
      </c>
      <c r="CK7" s="38">
        <v>274.99</v>
      </c>
      <c r="CL7" s="38">
        <v>253.04</v>
      </c>
      <c r="CM7" s="38">
        <v>52.6</v>
      </c>
      <c r="CN7" s="38">
        <v>53.65</v>
      </c>
      <c r="CO7" s="38">
        <v>53.65</v>
      </c>
      <c r="CP7" s="38">
        <v>49.48</v>
      </c>
      <c r="CQ7" s="38">
        <v>48.96</v>
      </c>
      <c r="CR7" s="38">
        <v>60.65</v>
      </c>
      <c r="CS7" s="38">
        <v>51.75</v>
      </c>
      <c r="CT7" s="38">
        <v>50.68</v>
      </c>
      <c r="CU7" s="38">
        <v>50.14</v>
      </c>
      <c r="CV7" s="38">
        <v>54.83</v>
      </c>
      <c r="CW7" s="38">
        <v>54.84</v>
      </c>
      <c r="CX7" s="38">
        <v>98.19</v>
      </c>
      <c r="CY7" s="38">
        <v>98.44</v>
      </c>
      <c r="CZ7" s="38">
        <v>98.41</v>
      </c>
      <c r="DA7" s="38">
        <v>98.69</v>
      </c>
      <c r="DB7" s="38">
        <v>97.29</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000752 横峰　路子</cp:lastModifiedBy>
  <cp:lastPrinted>2022-01-28T00:44:55Z</cp:lastPrinted>
  <dcterms:created xsi:type="dcterms:W3CDTF">2021-12-03T08:01:14Z</dcterms:created>
  <dcterms:modified xsi:type="dcterms:W3CDTF">2022-01-28T01:15:25Z</dcterms:modified>
  <cp:category/>
</cp:coreProperties>
</file>