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WixBe3+1gFdodbfNCL2o0gwhBH6d8BhbHb480rDyB5kZ30DTFH/7CavY3nevBAv7YkweGZBgiifkYRsO35r4hg==" workbookSaltValue="urjDZw6SDdb8yaBe8hfl2A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K86" i="4"/>
  <c r="J86" i="4"/>
  <c r="I86" i="4"/>
  <c r="E86" i="4"/>
  <c r="AT10" i="4"/>
  <c r="AL10" i="4"/>
  <c r="AD10" i="4"/>
  <c r="W10" i="4"/>
  <c r="I10" i="4"/>
  <c r="B10" i="4"/>
  <c r="BB8" i="4"/>
  <c r="AL8" i="4"/>
  <c r="AD8" i="4"/>
  <c r="P8" i="4"/>
  <c r="I8" i="4"/>
  <c r="B8" i="4"/>
</calcChain>
</file>

<file path=xl/sharedStrings.xml><?xml version="1.0" encoding="utf-8"?>
<sst xmlns="http://schemas.openxmlformats.org/spreadsheetml/2006/main" count="247" uniqueCount="120">
  <si>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</si>
  <si>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</si>
  <si>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</si>
  <si>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</si>
  <si>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</si>
  <si>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</si>
  <si>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</si>
  <si>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</si>
  <si>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</si>
  <si>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</si>
  <si>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</si>
  <si>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</si>
  <si>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</si>
  <si>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</si>
  <si>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</si>
  <si>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</si>
  <si>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</si>
  <si>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</si>
  <si>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</si>
  <si>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</si>
  <si>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</si>
  <si>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</si>
  <si>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</si>
  <si>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</si>
  <si>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</si>
  <si>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</si>
  <si>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</si>
  <si>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</si>
  <si>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</si>
  <si>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</si>
  <si>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</si>
  <si>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</si>
  <si>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</si>
  <si>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</si>
  <si>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</si>
  <si>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</si>
  <si>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</si>
  <si>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</si>
  <si>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</si>
  <si>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</si>
  <si>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</si>
  <si>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</si>
  <si>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</si>
  <si>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</si>
  <si>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</si>
  <si>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</si>
  <si>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</si>
  <si>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</si>
  <si>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</si>
  <si>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</si>
  <si>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</si>
  <si>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</si>
  <si>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</si>
  <si>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</si>
  <si>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</si>
  <si>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</si>
  <si>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</si>
  <si>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</si>
  <si>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</si>
  <si>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</si>
  <si>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</si>
  <si>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</si>
  <si>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</si>
  <si>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</si>
  <si>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</si>
  <si>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</si>
  <si>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</si>
  <si>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</si>
  <si>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</si>
  <si>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</si>
  <si>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</si>
  <si>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</si>
  <si>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</si>
  <si>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</si>
  <si>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</si>
  <si>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</si>
  <si>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</si>
  <si>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</si>
  <si>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</si>
  <si>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</si>
  <si>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</si>
  <si>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</si>
  <si>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</si>
  <si>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</si>
  <si>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</si>
  <si>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</si>
  <si>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</si>
  <si>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</si>
  <si>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</si>
  <si>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</si>
  <si>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</si>
  <si>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</si>
  <si>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</si>
  <si>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</si>
  <si>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</si>
  <si>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</si>
  <si>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</si>
  <si>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</si>
  <si>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東広島市</t>
  </si>
  <si>
    <t>法非適用</t>
  </si>
  <si>
    <t>下水道事業</t>
  </si>
  <si>
    <t>特定地域生活排水処理</t>
  </si>
  <si>
    <t>K2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</si>
  <si>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</si>
  <si>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</si>
  <si>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</si>
  <si>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</si>
  <si>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</si>
  <si>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</si>
  <si>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</si>
  <si>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</si>
  <si>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</si>
  <si>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</si>
  <si>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</si>
  <si>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</si>
  <si>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</si>
  <si>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</si>
  <si>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
　これまでも必要に応じて使用料の改定を行っている。今後の人口減少による施設利用率の低下や、維持管理費の増が懸念される。
　令和２年度中に経営戦略を策定し、今後は経費回収率を100％にすることを目標とし、計画的かつ合理的な経営に努める。
</t>
    <phoneticPr fontId="4"/>
  </si>
  <si>
    <t xml:space="preserve">
　本市の特定地域生活排水処理事業は、平成13年の整備から約20年が経過するが、今後10年程度は大規模な浄化槽の更新を行う見込みはないと考えられる。なお、ブロアなどの部品・消耗機器の交換（修理）は定期的に行う必要がある。</t>
    <rPh sb="48" eb="51">
      <t>ダイキボ</t>
    </rPh>
    <phoneticPr fontId="4"/>
  </si>
  <si>
    <t xml:space="preserve">
・経費回収率は90％前後で推移しており、類似団体の平均値を上回っている。使用料収入確保のため、今後も未収金の回収に努める。
・汚水処理原価は全国平均を上回っている。しかし、維持管理費の削減について、今後も取り組んでいく。
・施設利用率は、各浄化槽の処理能力の見直しを行った結果、前年度より減少し平均値を下回った。今後の高齢化や、人口減少により施設利用率のさらなる低下が懸念される。
・水洗化率は100％であり、本事業の目標は達成している。
</t>
    <rPh sb="122" eb="126">
      <t>カクジョウカソウ</t>
    </rPh>
    <rPh sb="127" eb="129">
      <t>ショリ</t>
    </rPh>
    <rPh sb="129" eb="131">
      <t>ノウリョク</t>
    </rPh>
    <rPh sb="132" eb="134">
      <t>ミナオ</t>
    </rPh>
    <rPh sb="136" eb="137">
      <t>オコナ</t>
    </rPh>
    <rPh sb="147" eb="149">
      <t>ゲンショウ</t>
    </rPh>
    <rPh sb="150" eb="153">
      <t>ヘイキンチ</t>
    </rPh>
    <rPh sb="154" eb="156">
      <t>シタマワ</t>
    </rPh>
    <rPh sb="162" eb="165">
      <t>コウレイカ</t>
    </rPh>
    <rPh sb="184" eb="186">
      <t>テイカ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</si>
</sst>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8E-43D5-8544-E4AC804D7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26944"/>
        <c:axId val="96629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8E-43D5-8544-E4AC804D7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26944"/>
        <c:axId val="96629120"/>
      </c:lineChart>
      <c:dateAx>
        <c:axId val="966269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6629120"/>
        <c:crosses val="autoZero"/>
        <c:auto val="1"/>
        <c:lblOffset val="100"/>
        <c:baseTimeUnit val="years"/>
      </c:dateAx>
      <c:valAx>
        <c:axId val="96629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626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83.13</c:v>
                </c:pt>
                <c:pt idx="1">
                  <c:v>79.52</c:v>
                </c:pt>
                <c:pt idx="2">
                  <c:v>78.31</c:v>
                </c:pt>
                <c:pt idx="3">
                  <c:v>95.18</c:v>
                </c:pt>
                <c:pt idx="4">
                  <c:v>43.33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0D-4A23-940E-BAFE9610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27072"/>
        <c:axId val="97837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61.94</c:v>
                </c:pt>
                <c:pt idx="1">
                  <c:v>61.79</c:v>
                </c:pt>
                <c:pt idx="2">
                  <c:v>59.94</c:v>
                </c:pt>
                <c:pt idx="3">
                  <c:v>59.64</c:v>
                </c:pt>
                <c:pt idx="4">
                  <c:v>58.19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0D-4A23-940E-BAFE96100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27072"/>
        <c:axId val="97837440"/>
      </c:lineChart>
      <c:dateAx>
        <c:axId val="97827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837440"/>
        <c:crosses val="autoZero"/>
        <c:auto val="1"/>
        <c:lblOffset val="100"/>
        <c:baseTimeUnit val="years"/>
      </c:dateAx>
      <c:valAx>
        <c:axId val="97837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827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B8-4468-9AD2-B3A915F28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56128"/>
        <c:axId val="97858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94.14</c:v>
                </c:pt>
                <c:pt idx="1">
                  <c:v>92.44</c:v>
                </c:pt>
                <c:pt idx="2">
                  <c:v>89.66</c:v>
                </c:pt>
                <c:pt idx="3">
                  <c:v>90.63</c:v>
                </c:pt>
                <c:pt idx="4">
                  <c:v>87.8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B8-4468-9AD2-B3A915F28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56128"/>
        <c:axId val="97858304"/>
      </c:lineChart>
      <c:dateAx>
        <c:axId val="978561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858304"/>
        <c:crosses val="autoZero"/>
        <c:auto val="1"/>
        <c:lblOffset val="100"/>
        <c:baseTimeUnit val="years"/>
      </c:dateAx>
      <c:valAx>
        <c:axId val="97858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856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21-440E-820B-805D56EC9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64192"/>
        <c:axId val="96678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21-440E-820B-805D56EC9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64192"/>
        <c:axId val="96678656"/>
      </c:lineChart>
      <c:dateAx>
        <c:axId val="96664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6678656"/>
        <c:crosses val="autoZero"/>
        <c:auto val="1"/>
        <c:lblOffset val="100"/>
        <c:baseTimeUnit val="years"/>
      </c:dateAx>
      <c:valAx>
        <c:axId val="96678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664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E9-4537-9C84-F28CE36E2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71488"/>
        <c:axId val="97473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BE9-4537-9C84-F28CE36E2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471488"/>
        <c:axId val="97473664"/>
      </c:lineChart>
      <c:dateAx>
        <c:axId val="974714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473664"/>
        <c:crosses val="autoZero"/>
        <c:auto val="1"/>
        <c:lblOffset val="100"/>
        <c:baseTimeUnit val="years"/>
      </c:dateAx>
      <c:valAx>
        <c:axId val="97473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471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BA-4032-A79C-2B19FF46C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04640"/>
        <c:axId val="97527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EBA-4032-A79C-2B19FF46C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04640"/>
        <c:axId val="97527296"/>
      </c:lineChart>
      <c:dateAx>
        <c:axId val="975046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527296"/>
        <c:crosses val="autoZero"/>
        <c:auto val="1"/>
        <c:lblOffset val="100"/>
        <c:baseTimeUnit val="years"/>
      </c:dateAx>
      <c:valAx>
        <c:axId val="97527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504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67-47CC-BE29-B755B73D4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64544"/>
        <c:axId val="97574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67-47CC-BE29-B755B73D4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64544"/>
        <c:axId val="97574912"/>
      </c:lineChart>
      <c:dateAx>
        <c:axId val="975645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574912"/>
        <c:crosses val="autoZero"/>
        <c:auto val="1"/>
        <c:lblOffset val="100"/>
        <c:baseTimeUnit val="years"/>
      </c:dateAx>
      <c:valAx>
        <c:axId val="97574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564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D1-491E-AC66-F6458141C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98080"/>
        <c:axId val="976043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D1-491E-AC66-F6458141C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98080"/>
        <c:axId val="97604352"/>
      </c:lineChart>
      <c:dateAx>
        <c:axId val="975980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604352"/>
        <c:crosses val="autoZero"/>
        <c:auto val="1"/>
        <c:lblOffset val="100"/>
        <c:baseTimeUnit val="years"/>
      </c:dateAx>
      <c:valAx>
        <c:axId val="976043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598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240.19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48-4F4B-93A9-9C497E8E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635328"/>
        <c:axId val="97641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248.44</c:v>
                </c:pt>
                <c:pt idx="1">
                  <c:v>244.85</c:v>
                </c:pt>
                <c:pt idx="2">
                  <c:v>296.89</c:v>
                </c:pt>
                <c:pt idx="3">
                  <c:v>270.57</c:v>
                </c:pt>
                <c:pt idx="4">
                  <c:v>294.27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48-4F4B-93A9-9C497E8E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35328"/>
        <c:axId val="97641600"/>
      </c:lineChart>
      <c:dateAx>
        <c:axId val="97635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641600"/>
        <c:crosses val="autoZero"/>
        <c:auto val="1"/>
        <c:lblOffset val="100"/>
        <c:baseTimeUnit val="years"/>
      </c:dateAx>
      <c:valAx>
        <c:axId val="97641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635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91.59</c:v>
                </c:pt>
                <c:pt idx="1">
                  <c:v>88.97</c:v>
                </c:pt>
                <c:pt idx="2">
                  <c:v>89.84</c:v>
                </c:pt>
                <c:pt idx="3">
                  <c:v>90.74</c:v>
                </c:pt>
                <c:pt idx="4">
                  <c:v>90.55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B0-4F86-A09F-435326A07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56672"/>
        <c:axId val="97758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66.73</c:v>
                </c:pt>
                <c:pt idx="1">
                  <c:v>64.78</c:v>
                </c:pt>
                <c:pt idx="2">
                  <c:v>63.06</c:v>
                </c:pt>
                <c:pt idx="3">
                  <c:v>62.5</c:v>
                </c:pt>
                <c:pt idx="4">
                  <c:v>60.59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7B0-4F86-A09F-435326A07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56672"/>
        <c:axId val="97758592"/>
      </c:lineChart>
      <c:dateAx>
        <c:axId val="97756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758592"/>
        <c:crosses val="autoZero"/>
        <c:auto val="1"/>
        <c:lblOffset val="100"/>
        <c:baseTimeUnit val="years"/>
      </c:dateAx>
      <c:valAx>
        <c:axId val="97758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756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376.49</c:v>
                </c:pt>
                <c:pt idx="1">
                  <c:v>411.04</c:v>
                </c:pt>
                <c:pt idx="2">
                  <c:v>407.38</c:v>
                </c:pt>
                <c:pt idx="3">
                  <c:v>332.97</c:v>
                </c:pt>
                <c:pt idx="4">
                  <c:v>346.77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4D-43F7-9752-14861966B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85728"/>
        <c:axId val="97800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241.29</c:v>
                </c:pt>
                <c:pt idx="1">
                  <c:v>250.21</c:v>
                </c:pt>
                <c:pt idx="2">
                  <c:v>264.77</c:v>
                </c:pt>
                <c:pt idx="3">
                  <c:v>269.33</c:v>
                </c:pt>
                <c:pt idx="4">
                  <c:v>280.23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4D-43F7-9752-14861966B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85728"/>
        <c:axId val="97800192"/>
      </c:lineChart>
      <c:dateAx>
        <c:axId val="97785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97800192"/>
        <c:crosses val="autoZero"/>
        <c:auto val="1"/>
        <c:lblOffset val="100"/>
        <c:baseTimeUnit val="years"/>
      </c:dateAx>
      <c:valAx>
        <c:axId val="97800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785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【314.13】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【58.42】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N8" zoomScaleNormal="100" workbookViewId="0">
      <selection activeCell="BL45" sqref="BL45:BZ4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広島県　東広島市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特定地域生活排水処理</v>
      </c>
      <c r="Q8" s="49"/>
      <c r="R8" s="49"/>
      <c r="S8" s="49"/>
      <c r="T8" s="49"/>
      <c r="U8" s="49"/>
      <c r="V8" s="49"/>
      <c r="W8" s="49" t="str">
        <f>データ!L6</f>
        <v>K2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189369</v>
      </c>
      <c r="AM8" s="51"/>
      <c r="AN8" s="51"/>
      <c r="AO8" s="51"/>
      <c r="AP8" s="51"/>
      <c r="AQ8" s="51"/>
      <c r="AR8" s="51"/>
      <c r="AS8" s="51"/>
      <c r="AT8" s="46">
        <f>データ!T6</f>
        <v>635.16</v>
      </c>
      <c r="AU8" s="46"/>
      <c r="AV8" s="46"/>
      <c r="AW8" s="46"/>
      <c r="AX8" s="46"/>
      <c r="AY8" s="46"/>
      <c r="AZ8" s="46"/>
      <c r="BA8" s="46"/>
      <c r="BB8" s="46">
        <f>データ!U6</f>
        <v>298.14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0.16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5120</v>
      </c>
      <c r="AE10" s="51"/>
      <c r="AF10" s="51"/>
      <c r="AG10" s="51"/>
      <c r="AH10" s="51"/>
      <c r="AI10" s="51"/>
      <c r="AJ10" s="51"/>
      <c r="AK10" s="2"/>
      <c r="AL10" s="51">
        <f>データ!V6</f>
        <v>311</v>
      </c>
      <c r="AM10" s="51"/>
      <c r="AN10" s="51"/>
      <c r="AO10" s="51"/>
      <c r="AP10" s="51"/>
      <c r="AQ10" s="51"/>
      <c r="AR10" s="51"/>
      <c r="AS10" s="51"/>
      <c r="AT10" s="46">
        <f>データ!W6</f>
        <v>13.43</v>
      </c>
      <c r="AU10" s="46"/>
      <c r="AV10" s="46"/>
      <c r="AW10" s="46"/>
      <c r="AX10" s="46"/>
      <c r="AY10" s="46"/>
      <c r="AZ10" s="46"/>
      <c r="BA10" s="46"/>
      <c r="BB10" s="46">
        <f>データ!X6</f>
        <v>23.16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119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118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117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【314.13】</v>
      </c>
      <c r="I86" s="26" t="str">
        <f>データ!CA6</f>
        <v>【58.42】</v>
      </c>
      <c r="J86" s="26" t="str">
        <f>データ!CL6</f>
        <v>【282.28】</v>
      </c>
      <c r="K86" s="26" t="str">
        <f>データ!CW6</f>
        <v>【57.83】</v>
      </c>
      <c r="L86" s="26" t="str">
        <f>データ!DH6</f>
        <v>【77.67】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/pwgYgsJUE/gaa437Bdk9JyafaQ+dr8nED5/b/b/hjFdUIuusq4sHcnkU5Ww5hKe0WhaR4W5CHVmUd7FCkpOlg==" saltValue="1a8ZAHjSjXIvSousXwolM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2020</v>
      </c>
      <c r="C6" s="33">
        <f t="shared" ref="C6:X6" si="3">C7</f>
        <v>342122</v>
      </c>
      <c r="D6" s="33">
        <f t="shared" si="3"/>
        <v>47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広島県　東広島市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0.16</v>
      </c>
      <c r="Q6" s="34">
        <f t="shared" si="3"/>
        <v>100</v>
      </c>
      <c r="R6" s="34">
        <f t="shared" si="3"/>
        <v>5120</v>
      </c>
      <c r="S6" s="34">
        <f t="shared" si="3"/>
        <v>189369</v>
      </c>
      <c r="T6" s="34">
        <f t="shared" si="3"/>
        <v>635.16</v>
      </c>
      <c r="U6" s="34">
        <f t="shared" si="3"/>
        <v>298.14</v>
      </c>
      <c r="V6" s="34">
        <f t="shared" si="3"/>
        <v>311</v>
      </c>
      <c r="W6" s="34">
        <f t="shared" si="3"/>
        <v>13.43</v>
      </c>
      <c r="X6" s="34">
        <f t="shared" si="3"/>
        <v>23.16</v>
      </c>
      <c r="Y6" s="35">
        <f>IF(Y7="",NA(),Y7)</f>
        <v>100</v>
      </c>
      <c r="Z6" s="35">
        <f t="shared" ref="Z6:AH6" si="4">IF(Z7="",NA(),Z7)</f>
        <v>100</v>
      </c>
      <c r="AA6" s="35">
        <f t="shared" si="4"/>
        <v>100</v>
      </c>
      <c r="AB6" s="35">
        <f t="shared" si="4"/>
        <v>100</v>
      </c>
      <c r="AC6" s="35">
        <f t="shared" si="4"/>
        <v>100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5">
        <f t="shared" ref="BG6:BO6" si="7">IF(BG7="",NA(),BG7)</f>
        <v>240.19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248.44</v>
      </c>
      <c r="BL6" s="35">
        <f t="shared" si="7"/>
        <v>244.85</v>
      </c>
      <c r="BM6" s="35">
        <f t="shared" si="7"/>
        <v>296.89</v>
      </c>
      <c r="BN6" s="35">
        <f t="shared" si="7"/>
        <v>270.57</v>
      </c>
      <c r="BO6" s="35">
        <f t="shared" si="7"/>
        <v>294.27</v>
      </c>
      <c r="BP6" s="34" t="str">
        <f>IF(BP7="","",IF(BP7="-","【-】","【"&amp;SUBSTITUTE(TEXT(BP7,"#,##0.00"),"-","△")&amp;"】"))</f>
        <v>【314.13】</v>
      </c>
      <c r="BQ6" s="35">
        <f>IF(BQ7="",NA(),BQ7)</f>
        <v>91.59</v>
      </c>
      <c r="BR6" s="35">
        <f t="shared" ref="BR6:BZ6" si="8">IF(BR7="",NA(),BR7)</f>
        <v>88.97</v>
      </c>
      <c r="BS6" s="35">
        <f t="shared" si="8"/>
        <v>89.84</v>
      </c>
      <c r="BT6" s="35">
        <f t="shared" si="8"/>
        <v>90.74</v>
      </c>
      <c r="BU6" s="35">
        <f t="shared" si="8"/>
        <v>90.55</v>
      </c>
      <c r="BV6" s="35">
        <f t="shared" si="8"/>
        <v>66.73</v>
      </c>
      <c r="BW6" s="35">
        <f t="shared" si="8"/>
        <v>64.78</v>
      </c>
      <c r="BX6" s="35">
        <f t="shared" si="8"/>
        <v>63.06</v>
      </c>
      <c r="BY6" s="35">
        <f t="shared" si="8"/>
        <v>62.5</v>
      </c>
      <c r="BZ6" s="35">
        <f t="shared" si="8"/>
        <v>60.59</v>
      </c>
      <c r="CA6" s="34" t="str">
        <f>IF(CA7="","",IF(CA7="-","【-】","【"&amp;SUBSTITUTE(TEXT(CA7,"#,##0.00"),"-","△")&amp;"】"))</f>
        <v>【58.42】</v>
      </c>
      <c r="CB6" s="35">
        <f>IF(CB7="",NA(),CB7)</f>
        <v>376.49</v>
      </c>
      <c r="CC6" s="35">
        <f t="shared" ref="CC6:CK6" si="9">IF(CC7="",NA(),CC7)</f>
        <v>411.04</v>
      </c>
      <c r="CD6" s="35">
        <f t="shared" si="9"/>
        <v>407.38</v>
      </c>
      <c r="CE6" s="35">
        <f t="shared" si="9"/>
        <v>332.97</v>
      </c>
      <c r="CF6" s="35">
        <f t="shared" si="9"/>
        <v>346.77</v>
      </c>
      <c r="CG6" s="35">
        <f t="shared" si="9"/>
        <v>241.29</v>
      </c>
      <c r="CH6" s="35">
        <f t="shared" si="9"/>
        <v>250.21</v>
      </c>
      <c r="CI6" s="35">
        <f t="shared" si="9"/>
        <v>264.77</v>
      </c>
      <c r="CJ6" s="35">
        <f t="shared" si="9"/>
        <v>269.33</v>
      </c>
      <c r="CK6" s="35">
        <f t="shared" si="9"/>
        <v>280.23</v>
      </c>
      <c r="CL6" s="34" t="str">
        <f>IF(CL7="","",IF(CL7="-","【-】","【"&amp;SUBSTITUTE(TEXT(CL7,"#,##0.00"),"-","△")&amp;"】"))</f>
        <v>【282.28】</v>
      </c>
      <c r="CM6" s="35">
        <f>IF(CM7="",NA(),CM7)</f>
        <v>83.13</v>
      </c>
      <c r="CN6" s="35">
        <f t="shared" ref="CN6:CV6" si="10">IF(CN7="",NA(),CN7)</f>
        <v>79.52</v>
      </c>
      <c r="CO6" s="35">
        <f t="shared" si="10"/>
        <v>78.31</v>
      </c>
      <c r="CP6" s="35">
        <f t="shared" si="10"/>
        <v>95.18</v>
      </c>
      <c r="CQ6" s="35">
        <f t="shared" si="10"/>
        <v>43.33</v>
      </c>
      <c r="CR6" s="35">
        <f t="shared" si="10"/>
        <v>61.94</v>
      </c>
      <c r="CS6" s="35">
        <f t="shared" si="10"/>
        <v>61.79</v>
      </c>
      <c r="CT6" s="35">
        <f t="shared" si="10"/>
        <v>59.94</v>
      </c>
      <c r="CU6" s="35">
        <f t="shared" si="10"/>
        <v>59.64</v>
      </c>
      <c r="CV6" s="35">
        <f t="shared" si="10"/>
        <v>58.19</v>
      </c>
      <c r="CW6" s="34" t="str">
        <f>IF(CW7="","",IF(CW7="-","【-】","【"&amp;SUBSTITUTE(TEXT(CW7,"#,##0.00"),"-","△")&amp;"】"))</f>
        <v>【57.83】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94.14</v>
      </c>
      <c r="DD6" s="35">
        <f t="shared" si="11"/>
        <v>92.44</v>
      </c>
      <c r="DE6" s="35">
        <f t="shared" si="11"/>
        <v>89.66</v>
      </c>
      <c r="DF6" s="35">
        <f t="shared" si="11"/>
        <v>90.63</v>
      </c>
      <c r="DG6" s="35">
        <f t="shared" si="11"/>
        <v>87.8</v>
      </c>
      <c r="DH6" s="34" t="str">
        <f>IF(DH7="","",IF(DH7="-","【-】","【"&amp;SUBSTITUTE(TEXT(DH7,"#,##0.00"),"-","△")&amp;"】"))</f>
        <v>【77.67】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2020</v>
      </c>
      <c r="C7" s="37">
        <v>342122</v>
      </c>
      <c r="D7" s="37">
        <v>47</v>
      </c>
      <c r="E7" s="37">
        <v>18</v>
      </c>
      <c r="F7" s="37">
        <v>0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0.16</v>
      </c>
      <c r="Q7" s="38">
        <v>100</v>
      </c>
      <c r="R7" s="38">
        <v>5120</v>
      </c>
      <c r="S7" s="38">
        <v>189369</v>
      </c>
      <c r="T7" s="38">
        <v>635.16</v>
      </c>
      <c r="U7" s="38">
        <v>298.14</v>
      </c>
      <c r="V7" s="38">
        <v>311</v>
      </c>
      <c r="W7" s="38">
        <v>13.43</v>
      </c>
      <c r="X7" s="38">
        <v>23.16</v>
      </c>
      <c r="Y7" s="38">
        <v>100</v>
      </c>
      <c r="Z7" s="38">
        <v>100</v>
      </c>
      <c r="AA7" s="38">
        <v>100</v>
      </c>
      <c r="AB7" s="38">
        <v>100</v>
      </c>
      <c r="AC7" s="38">
        <v>100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240.19</v>
      </c>
      <c r="BH7" s="38">
        <v>0</v>
      </c>
      <c r="BI7" s="38">
        <v>0</v>
      </c>
      <c r="BJ7" s="38">
        <v>0</v>
      </c>
      <c r="BK7" s="38">
        <v>248.44</v>
      </c>
      <c r="BL7" s="38">
        <v>244.85</v>
      </c>
      <c r="BM7" s="38">
        <v>296.89</v>
      </c>
      <c r="BN7" s="38">
        <v>270.57</v>
      </c>
      <c r="BO7" s="38">
        <v>294.27</v>
      </c>
      <c r="BP7" s="38">
        <v>314.13</v>
      </c>
      <c r="BQ7" s="38">
        <v>91.59</v>
      </c>
      <c r="BR7" s="38">
        <v>88.97</v>
      </c>
      <c r="BS7" s="38">
        <v>89.84</v>
      </c>
      <c r="BT7" s="38">
        <v>90.74</v>
      </c>
      <c r="BU7" s="38">
        <v>90.55</v>
      </c>
      <c r="BV7" s="38">
        <v>66.73</v>
      </c>
      <c r="BW7" s="38">
        <v>64.78</v>
      </c>
      <c r="BX7" s="38">
        <v>63.06</v>
      </c>
      <c r="BY7" s="38">
        <v>62.5</v>
      </c>
      <c r="BZ7" s="38">
        <v>60.59</v>
      </c>
      <c r="CA7" s="38">
        <v>58.42</v>
      </c>
      <c r="CB7" s="38">
        <v>376.49</v>
      </c>
      <c r="CC7" s="38">
        <v>411.04</v>
      </c>
      <c r="CD7" s="38">
        <v>407.38</v>
      </c>
      <c r="CE7" s="38">
        <v>332.97</v>
      </c>
      <c r="CF7" s="38">
        <v>346.77</v>
      </c>
      <c r="CG7" s="38">
        <v>241.29</v>
      </c>
      <c r="CH7" s="38">
        <v>250.21</v>
      </c>
      <c r="CI7" s="38">
        <v>264.77</v>
      </c>
      <c r="CJ7" s="38">
        <v>269.33</v>
      </c>
      <c r="CK7" s="38">
        <v>280.23</v>
      </c>
      <c r="CL7" s="38">
        <v>282.27999999999997</v>
      </c>
      <c r="CM7" s="38">
        <v>83.13</v>
      </c>
      <c r="CN7" s="38">
        <v>79.52</v>
      </c>
      <c r="CO7" s="38">
        <v>78.31</v>
      </c>
      <c r="CP7" s="38">
        <v>95.18</v>
      </c>
      <c r="CQ7" s="38">
        <v>43.33</v>
      </c>
      <c r="CR7" s="38">
        <v>61.94</v>
      </c>
      <c r="CS7" s="38">
        <v>61.79</v>
      </c>
      <c r="CT7" s="38">
        <v>59.94</v>
      </c>
      <c r="CU7" s="38">
        <v>59.64</v>
      </c>
      <c r="CV7" s="38">
        <v>58.19</v>
      </c>
      <c r="CW7" s="38">
        <v>57.83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94.14</v>
      </c>
      <c r="DD7" s="38">
        <v>92.44</v>
      </c>
      <c r="DE7" s="38">
        <v>89.66</v>
      </c>
      <c r="DF7" s="38">
        <v>90.63</v>
      </c>
      <c r="DG7" s="38">
        <v>87.8</v>
      </c>
      <c r="DH7" s="38">
        <v>77.67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104</v>
      </c>
      <c r="EF7" s="38" t="s">
        <v>104</v>
      </c>
      <c r="EG7" s="38" t="s">
        <v>104</v>
      </c>
      <c r="EH7" s="38" t="s">
        <v>104</v>
      </c>
      <c r="EI7" s="38" t="s">
        <v>104</v>
      </c>
      <c r="EJ7" s="38" t="s">
        <v>104</v>
      </c>
      <c r="EK7" s="38" t="s">
        <v>104</v>
      </c>
      <c r="EL7" s="38" t="s">
        <v>104</v>
      </c>
      <c r="EM7" s="38" t="s">
        <v>104</v>
      </c>
      <c r="EN7" s="38" t="s">
        <v>104</v>
      </c>
      <c r="EO7" s="38" t="s">
        <v>104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113</v>
      </c>
      <c r="E13" t="s">
        <v>115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谷澤　宏</cp:lastModifiedBy>
  <dcterms:created xsi:type="dcterms:W3CDTF">2021-12-03T08:11:22Z</dcterms:created>
  <dcterms:modified xsi:type="dcterms:W3CDTF">2022-01-27T07:49:34Z</dcterms:modified>
  <cp:category/>
</cp:coreProperties>
</file>