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040地域政策局\030市町行財政課\理財関係\010 公営企業\経営比較分析表（Ｈ27～）\R3\02 公営企業に係る経営比較分析表（令和２年度決算）の分析等について\05　市町回答\19　安芸太田町\"/>
    </mc:Choice>
  </mc:AlternateContent>
  <workbookProtection workbookAlgorithmName="SHA-512" workbookHashValue="aAZuvtdTSqnREsNUFwttAuqCK3/fPkiFzFX+grhrfhJFTed9MHX7tsqEd94a2hkScro3bOBVoxd+vvYMxbsPcQ==" workbookSaltValue="1G6miLlzRu6P+lzKN2nxZA==" workbookSpinCount="100000" lockStructure="1"/>
  <bookViews>
    <workbookView xWindow="0" yWindow="0" windowWidth="24643" windowHeight="12109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Q6" i="5"/>
  <c r="W10" i="4" s="1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I10" i="4"/>
  <c r="B10" i="4"/>
  <c r="AL8" i="4"/>
  <c r="P8" i="4"/>
  <c r="I8" i="4"/>
</calcChain>
</file>

<file path=xl/sharedStrings.xml><?xml version="1.0" encoding="utf-8"?>
<sst xmlns="http://schemas.openxmlformats.org/spreadsheetml/2006/main" count="236" uniqueCount="119">
  <si>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</si>
  <si>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</si>
  <si>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</si>
  <si>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</si>
  <si>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</si>
  <si>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</si>
  <si>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</si>
  <si>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</si>
  <si>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</si>
  <si>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</si>
  <si>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</si>
  <si>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</si>
  <si>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</si>
  <si>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</si>
  <si>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</si>
  <si>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</si>
  <si>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</si>
  <si>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</si>
  <si>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</si>
  <si>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</si>
  <si>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</si>
  <si>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</si>
  <si>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</si>
  <si>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</si>
  <si>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</si>
  <si>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</si>
  <si>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</si>
  <si>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</si>
  <si>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</si>
  <si>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</si>
  <si>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</si>
  <si>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</si>
  <si>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</si>
  <si>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</si>
  <si>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</si>
  <si>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</si>
  <si>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</si>
  <si>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</si>
  <si>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</si>
  <si>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</si>
  <si>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</si>
  <si>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</si>
  <si>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</si>
  <si>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</si>
  <si>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</si>
  <si>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</si>
  <si>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</si>
  <si>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</si>
  <si>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</si>
  <si>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</si>
  <si>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</si>
  <si>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</si>
  <si>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</si>
  <si>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</si>
  <si>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</si>
  <si>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</si>
  <si>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</si>
  <si>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</si>
  <si>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</si>
  <si>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</si>
  <si>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</si>
  <si>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</si>
  <si>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</si>
  <si>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</si>
  <si>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</si>
  <si>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</si>
  <si>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</si>
  <si>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</si>
  <si>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</si>
  <si>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</si>
  <si>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</si>
  <si>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</si>
  <si>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</si>
  <si>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</si>
  <si>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</si>
  <si>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</si>
  <si>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</si>
  <si>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</si>
  <si>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</si>
  <si>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</si>
  <si>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</si>
  <si>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</si>
  <si>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</si>
  <si>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</si>
  <si>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</si>
  <si>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</si>
  <si>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</si>
  <si>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</si>
  <si>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</si>
  <si>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</si>
  <si>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</si>
  <si>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</si>
  <si>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</si>
  <si>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</si>
  <si>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</si>
  <si>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</si>
  <si>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</si>
  <si>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</si>
  <si>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安芸太田町</t>
  </si>
  <si>
    <t>法非適用</t>
  </si>
  <si>
    <t>下水道事業</t>
  </si>
  <si>
    <t>特定環境保全公共下水道</t>
  </si>
  <si>
    <t>D2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</si>
  <si>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</si>
  <si>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</si>
  <si>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</si>
  <si>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</si>
  <si>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</si>
  <si>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</si>
  <si>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</si>
  <si>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</si>
  <si>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</si>
  <si>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</si>
  <si>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</si>
  <si>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</si>
  <si>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</si>
  <si>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処理施設について、令和2年度において「ストックマネジメント計画」及び「汚水処理施設整備再編構想プラン」を策定しており、この検討結果を踏まえ概ね10年以内での適正な統廃合となるよう取組んでいく。　　　　　　　　　　　　　　　管渠については、耐用年数を経過していないため更新計画未策定。</t>
    <rPh sb="0" eb="4">
      <t>ショリシセツ</t>
    </rPh>
    <rPh sb="9" eb="11">
      <t>レイワ</t>
    </rPh>
    <rPh sb="12" eb="14">
      <t>ネンド</t>
    </rPh>
    <rPh sb="29" eb="31">
      <t>ケイカク</t>
    </rPh>
    <rPh sb="32" eb="33">
      <t>オヨ</t>
    </rPh>
    <rPh sb="35" eb="41">
      <t>オスイショリシセツ</t>
    </rPh>
    <rPh sb="41" eb="43">
      <t>セイビ</t>
    </rPh>
    <rPh sb="43" eb="47">
      <t>サイヘンコウソウ</t>
    </rPh>
    <rPh sb="52" eb="54">
      <t>サクテイ</t>
    </rPh>
    <rPh sb="61" eb="65">
      <t>ケントウケッカ</t>
    </rPh>
    <rPh sb="66" eb="67">
      <t>フ</t>
    </rPh>
    <rPh sb="69" eb="70">
      <t>オオム</t>
    </rPh>
    <rPh sb="73" eb="76">
      <t>ネンイナイ</t>
    </rPh>
    <rPh sb="78" eb="80">
      <t>テキセイ</t>
    </rPh>
    <rPh sb="81" eb="84">
      <t>トウハイゴウ</t>
    </rPh>
    <rPh sb="89" eb="91">
      <t>トリク</t>
    </rPh>
    <rPh sb="111" eb="113">
      <t>カンキョ</t>
    </rPh>
    <rPh sb="119" eb="123">
      <t>タイヨウネンスウ</t>
    </rPh>
    <rPh sb="124" eb="126">
      <t>ケイカ</t>
    </rPh>
    <rPh sb="133" eb="137">
      <t>コウシンケイカク</t>
    </rPh>
    <rPh sb="137" eb="140">
      <t>ミサクテイ</t>
    </rPh>
    <phoneticPr fontId="4"/>
  </si>
  <si>
    <t>地方債償還金が大きな負担となっており、一般会計に依存している状況があり、料金改定等経営改善に向けた取組みが必要と考える。　　　　　　処理施設について、令和2年度において「ストックマネジメント計画」及び「汚水処理施設整備再編構想プラン」を策定しており、この検討結果を踏まえ概ね10年以内での適正な統廃合となるよう取組んでいく。　　　　　　　　　　</t>
    <rPh sb="0" eb="3">
      <t>チホウサイ</t>
    </rPh>
    <rPh sb="3" eb="6">
      <t>ショウカンキン</t>
    </rPh>
    <rPh sb="7" eb="8">
      <t>オオ</t>
    </rPh>
    <rPh sb="10" eb="12">
      <t>フタン</t>
    </rPh>
    <rPh sb="19" eb="21">
      <t>イッパン</t>
    </rPh>
    <rPh sb="21" eb="23">
      <t>カイケイ</t>
    </rPh>
    <rPh sb="24" eb="26">
      <t>イゾン</t>
    </rPh>
    <rPh sb="30" eb="32">
      <t>ジョウキョウ</t>
    </rPh>
    <rPh sb="36" eb="41">
      <t>リョウキンカイテイトウ</t>
    </rPh>
    <rPh sb="41" eb="45">
      <t>ケイエイカイゼン</t>
    </rPh>
    <rPh sb="46" eb="47">
      <t>ム</t>
    </rPh>
    <rPh sb="49" eb="51">
      <t>トリク</t>
    </rPh>
    <rPh sb="53" eb="55">
      <t>ヒツヨウ</t>
    </rPh>
    <rPh sb="56" eb="57">
      <t>カンガ</t>
    </rPh>
    <phoneticPr fontId="4"/>
  </si>
  <si>
    <t>①収益的収支比率…維持管理費の縮減、地方債償還金の減少により歳出費用は抑えられ、若干の収益的収支の改善となったが、依然として一般会計に依存している状況があり、料金改定等経営改善に向けた取組が必要である。
④企業債残高対事業規模比率…類似団体と比較して高い数値となっているが、地方債償還金は年々減少している。
⑤経費回収率…H28年度までの汚水処理費が誤算定であったため平成29年度から改善傾向だが、類似団体と比較しても低い数値で推移している。継続的に一般会計に依存している状況であり、料金規定等経営改善に向けた取組みが必要である。
⑥汚水処理原価…H28年度までの汚水処理費が誤算定であったため平成29年度から正しい数値である。継続的に類似団体よりも上回る数値となっている。地理的要因等により処理費用は高くなる。また有収水量も今後減少傾向となることから厳しい状況である。
⑦施設利用率…継続的に類似団体よりも下回る数値となっており、横ばい状態である。供用開始当初より人口減少等状況が変化しており、今後は「汚水処理施設整備再編構想プラン」により施設のダウンサイジング等を具体的に検討していく。
⑧水洗化率…類似団体と同等に推移しており若干の改善状況である。今後も未接続世帯への文書や戸別訪問による加入促進に努める。</t>
    <rPh sb="1" eb="4">
      <t>シュウエキテキ</t>
    </rPh>
    <rPh sb="4" eb="6">
      <t>シュウシ</t>
    </rPh>
    <rPh sb="6" eb="8">
      <t>ヒリツ</t>
    </rPh>
    <rPh sb="9" eb="14">
      <t>イジカンリヒ</t>
    </rPh>
    <rPh sb="15" eb="17">
      <t>シュクゲン</t>
    </rPh>
    <rPh sb="18" eb="21">
      <t>チホウサイ</t>
    </rPh>
    <rPh sb="21" eb="24">
      <t>ショウカンキン</t>
    </rPh>
    <rPh sb="25" eb="27">
      <t>ゲンショウ</t>
    </rPh>
    <rPh sb="30" eb="32">
      <t>サイシュツ</t>
    </rPh>
    <rPh sb="32" eb="34">
      <t>ヒヨウ</t>
    </rPh>
    <rPh sb="35" eb="36">
      <t>オサ</t>
    </rPh>
    <rPh sb="40" eb="42">
      <t>ジャッカン</t>
    </rPh>
    <rPh sb="43" eb="48">
      <t>シュウエキテキシュウシ</t>
    </rPh>
    <rPh sb="49" eb="51">
      <t>カイゼン</t>
    </rPh>
    <rPh sb="57" eb="59">
      <t>イゼン</t>
    </rPh>
    <rPh sb="62" eb="64">
      <t>イッパン</t>
    </rPh>
    <rPh sb="64" eb="66">
      <t>カイケイ</t>
    </rPh>
    <rPh sb="67" eb="69">
      <t>イゾン</t>
    </rPh>
    <rPh sb="73" eb="75">
      <t>ジョウキョウ</t>
    </rPh>
    <rPh sb="79" eb="81">
      <t>リョウキン</t>
    </rPh>
    <rPh sb="81" eb="83">
      <t>カイテイ</t>
    </rPh>
    <rPh sb="83" eb="84">
      <t>トウ</t>
    </rPh>
    <rPh sb="84" eb="86">
      <t>ケイエイ</t>
    </rPh>
    <rPh sb="86" eb="88">
      <t>カイゼン</t>
    </rPh>
    <rPh sb="89" eb="90">
      <t>ム</t>
    </rPh>
    <rPh sb="92" eb="94">
      <t>トリクミ</t>
    </rPh>
    <rPh sb="95" eb="97">
      <t>ヒツヨウ</t>
    </rPh>
    <rPh sb="103" eb="105">
      <t>キギョウ</t>
    </rPh>
    <rPh sb="105" eb="106">
      <t>サイ</t>
    </rPh>
    <rPh sb="106" eb="108">
      <t>ザンダカ</t>
    </rPh>
    <rPh sb="108" eb="109">
      <t>タイ</t>
    </rPh>
    <rPh sb="109" eb="111">
      <t>ジギョウ</t>
    </rPh>
    <rPh sb="111" eb="113">
      <t>キボ</t>
    </rPh>
    <rPh sb="113" eb="115">
      <t>ヒリツ</t>
    </rPh>
    <rPh sb="116" eb="118">
      <t>ルイジ</t>
    </rPh>
    <rPh sb="118" eb="120">
      <t>ダンタイ</t>
    </rPh>
    <rPh sb="121" eb="123">
      <t>ヒカク</t>
    </rPh>
    <rPh sb="125" eb="126">
      <t>タカ</t>
    </rPh>
    <rPh sb="127" eb="129">
      <t>スウチ</t>
    </rPh>
    <rPh sb="137" eb="139">
      <t>チホウ</t>
    </rPh>
    <rPh sb="139" eb="140">
      <t>サイ</t>
    </rPh>
    <rPh sb="140" eb="142">
      <t>ショウカン</t>
    </rPh>
    <rPh sb="142" eb="143">
      <t>キン</t>
    </rPh>
    <rPh sb="144" eb="146">
      <t>ネンネン</t>
    </rPh>
    <rPh sb="146" eb="148">
      <t>ゲンショウ</t>
    </rPh>
    <rPh sb="155" eb="157">
      <t>ケイヒ</t>
    </rPh>
    <rPh sb="157" eb="159">
      <t>カイシュウ</t>
    </rPh>
    <rPh sb="159" eb="160">
      <t>リツ</t>
    </rPh>
    <rPh sb="169" eb="171">
      <t>オスイ</t>
    </rPh>
    <rPh sb="171" eb="173">
      <t>ショリ</t>
    </rPh>
    <rPh sb="173" eb="174">
      <t>ヒ</t>
    </rPh>
    <rPh sb="175" eb="176">
      <t>ゴ</t>
    </rPh>
    <rPh sb="176" eb="178">
      <t>サンテイ</t>
    </rPh>
    <rPh sb="184" eb="186">
      <t>ヘイセイ</t>
    </rPh>
    <rPh sb="188" eb="190">
      <t>ネンド</t>
    </rPh>
    <rPh sb="192" eb="194">
      <t>カイゼン</t>
    </rPh>
    <rPh sb="194" eb="196">
      <t>ケイコウ</t>
    </rPh>
    <rPh sb="199" eb="201">
      <t>ルイジ</t>
    </rPh>
    <rPh sb="201" eb="203">
      <t>ダンタイ</t>
    </rPh>
    <rPh sb="204" eb="206">
      <t>ヒカク</t>
    </rPh>
    <rPh sb="209" eb="210">
      <t>ヒク</t>
    </rPh>
    <rPh sb="211" eb="213">
      <t>スウチ</t>
    </rPh>
    <rPh sb="214" eb="216">
      <t>スイイ</t>
    </rPh>
    <rPh sb="225" eb="227">
      <t>イッパン</t>
    </rPh>
    <rPh sb="227" eb="229">
      <t>カイケイ</t>
    </rPh>
    <rPh sb="230" eb="232">
      <t>イゾン</t>
    </rPh>
    <rPh sb="236" eb="238">
      <t>ジョウキョウ</t>
    </rPh>
    <rPh sb="242" eb="247">
      <t>リョウキンキテイトウ</t>
    </rPh>
    <rPh sb="247" eb="249">
      <t>ケイエイ</t>
    </rPh>
    <rPh sb="249" eb="251">
      <t>カイゼン</t>
    </rPh>
    <rPh sb="252" eb="253">
      <t>ム</t>
    </rPh>
    <rPh sb="255" eb="257">
      <t>トリク</t>
    </rPh>
    <rPh sb="259" eb="261">
      <t>ヒツヨウ</t>
    </rPh>
    <rPh sb="267" eb="269">
      <t>オスイ</t>
    </rPh>
    <rPh sb="269" eb="271">
      <t>ショリ</t>
    </rPh>
    <rPh sb="271" eb="273">
      <t>ゲンカ</t>
    </rPh>
    <rPh sb="282" eb="284">
      <t>オスイ</t>
    </rPh>
    <rPh sb="284" eb="286">
      <t>ショリ</t>
    </rPh>
    <rPh sb="286" eb="287">
      <t>ヒ</t>
    </rPh>
    <rPh sb="288" eb="289">
      <t>ゴ</t>
    </rPh>
    <rPh sb="289" eb="291">
      <t>サンテイ</t>
    </rPh>
    <rPh sb="297" eb="299">
      <t>ヘイセイ</t>
    </rPh>
    <rPh sb="301" eb="303">
      <t>ネンド</t>
    </rPh>
    <rPh sb="314" eb="317">
      <t>ケイゾクテキ</t>
    </rPh>
    <rPh sb="318" eb="320">
      <t>ルイジ</t>
    </rPh>
    <rPh sb="320" eb="322">
      <t>ダンタイ</t>
    </rPh>
    <rPh sb="325" eb="327">
      <t>ウワマワ</t>
    </rPh>
    <rPh sb="328" eb="330">
      <t>スウチ</t>
    </rPh>
    <rPh sb="337" eb="342">
      <t>チリテキヨウイン</t>
    </rPh>
    <rPh sb="342" eb="343">
      <t>トウ</t>
    </rPh>
    <rPh sb="346" eb="350">
      <t>ショリヒヨウ</t>
    </rPh>
    <rPh sb="351" eb="352">
      <t>タカ</t>
    </rPh>
    <rPh sb="358" eb="362">
      <t>ユウシュウスイリョウ</t>
    </rPh>
    <rPh sb="363" eb="365">
      <t>コンゴ</t>
    </rPh>
    <rPh sb="365" eb="369">
      <t>ゲンショウケイコウ</t>
    </rPh>
    <rPh sb="376" eb="377">
      <t>キビ</t>
    </rPh>
    <rPh sb="379" eb="381">
      <t>ジョウキョウ</t>
    </rPh>
    <rPh sb="387" eb="389">
      <t>シセツ</t>
    </rPh>
    <rPh sb="389" eb="392">
      <t>リヨウリツ</t>
    </rPh>
    <rPh sb="393" eb="396">
      <t>ケイゾクテキ</t>
    </rPh>
    <rPh sb="397" eb="399">
      <t>ルイジ</t>
    </rPh>
    <rPh sb="399" eb="401">
      <t>ダンタイ</t>
    </rPh>
    <rPh sb="404" eb="406">
      <t>シタマワ</t>
    </rPh>
    <rPh sb="407" eb="409">
      <t>スウチ</t>
    </rPh>
    <rPh sb="416" eb="417">
      <t>ヨコ</t>
    </rPh>
    <rPh sb="419" eb="421">
      <t>ジョウタイ</t>
    </rPh>
    <rPh sb="425" eb="427">
      <t>キョウヨウ</t>
    </rPh>
    <rPh sb="427" eb="429">
      <t>カイシ</t>
    </rPh>
    <rPh sb="429" eb="431">
      <t>トウショ</t>
    </rPh>
    <rPh sb="433" eb="435">
      <t>ジンコウ</t>
    </rPh>
    <rPh sb="435" eb="437">
      <t>ゲンショウ</t>
    </rPh>
    <rPh sb="437" eb="438">
      <t>トウ</t>
    </rPh>
    <rPh sb="438" eb="440">
      <t>ジョウキョウ</t>
    </rPh>
    <rPh sb="448" eb="450">
      <t>コンゴ</t>
    </rPh>
    <rPh sb="452" eb="458">
      <t>オスイショリシセツ</t>
    </rPh>
    <rPh sb="458" eb="462">
      <t>セイビサイヘン</t>
    </rPh>
    <rPh sb="462" eb="464">
      <t>コウソウ</t>
    </rPh>
    <rPh sb="471" eb="473">
      <t>シセツ</t>
    </rPh>
    <rPh sb="482" eb="483">
      <t>トウ</t>
    </rPh>
    <rPh sb="484" eb="487">
      <t>グタイテキ</t>
    </rPh>
    <rPh sb="488" eb="490">
      <t>ケントウ</t>
    </rPh>
    <rPh sb="497" eb="500">
      <t>スイセンカ</t>
    </rPh>
    <rPh sb="500" eb="501">
      <t>リツ</t>
    </rPh>
    <rPh sb="502" eb="504">
      <t>ルイジ</t>
    </rPh>
    <rPh sb="504" eb="506">
      <t>ダンタイ</t>
    </rPh>
    <rPh sb="507" eb="509">
      <t>ドウトウ</t>
    </rPh>
    <rPh sb="510" eb="512">
      <t>スイイ</t>
    </rPh>
    <rPh sb="516" eb="518">
      <t>ジャッカン</t>
    </rPh>
    <rPh sb="519" eb="521">
      <t>カイゼン</t>
    </rPh>
    <rPh sb="521" eb="523">
      <t>ジョウキョウ</t>
    </rPh>
    <rPh sb="527" eb="529">
      <t>コンゴ</t>
    </rPh>
    <rPh sb="530" eb="531">
      <t>ミ</t>
    </rPh>
    <rPh sb="531" eb="533">
      <t>セツゾク</t>
    </rPh>
    <rPh sb="533" eb="535">
      <t>セタイ</t>
    </rPh>
    <rPh sb="537" eb="539">
      <t>ブンショ</t>
    </rPh>
    <rPh sb="540" eb="542">
      <t>コベツ</t>
    </rPh>
    <rPh sb="542" eb="544">
      <t>ホウモン</t>
    </rPh>
    <rPh sb="547" eb="549">
      <t>カニュウ</t>
    </rPh>
    <rPh sb="549" eb="551">
      <t>ソクシン</t>
    </rPh>
    <rPh sb="552" eb="553">
      <t>ツト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</si>
</sst>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C7-42B1-AE6A-1DF76FE03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344816"/>
        <c:axId val="336344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0.09</c:v>
                </c:pt>
                <c:pt idx="1">
                  <c:v>0.09</c:v>
                </c:pt>
                <c:pt idx="2">
                  <c:v>0.13</c:v>
                </c:pt>
                <c:pt idx="3">
                  <c:v>0.36</c:v>
                </c:pt>
                <c:pt idx="4">
                  <c:v>0.39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C7-42B1-AE6A-1DF76FE03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344816"/>
        <c:axId val="336344032"/>
      </c:lineChart>
      <c:dateAx>
        <c:axId val="3363448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36344032"/>
        <c:crosses val="autoZero"/>
        <c:auto val="1"/>
        <c:lblOffset val="100"/>
        <c:baseTimeUnit val="years"/>
      </c:dateAx>
      <c:valAx>
        <c:axId val="336344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36344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33.49</c:v>
                </c:pt>
                <c:pt idx="1">
                  <c:v>34.270000000000003</c:v>
                </c:pt>
                <c:pt idx="2">
                  <c:v>33.619999999999997</c:v>
                </c:pt>
                <c:pt idx="3">
                  <c:v>34.54</c:v>
                </c:pt>
                <c:pt idx="4">
                  <c:v>34.630000000000003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4A-4A89-B9AC-124813CCB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977848"/>
        <c:axId val="491979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42.9</c:v>
                </c:pt>
                <c:pt idx="1">
                  <c:v>43.36</c:v>
                </c:pt>
                <c:pt idx="2">
                  <c:v>42.56</c:v>
                </c:pt>
                <c:pt idx="3">
                  <c:v>42.47</c:v>
                </c:pt>
                <c:pt idx="4">
                  <c:v>42.4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4A-4A89-B9AC-124813CCB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977848"/>
        <c:axId val="491979808"/>
      </c:lineChart>
      <c:dateAx>
        <c:axId val="4919778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979808"/>
        <c:crosses val="autoZero"/>
        <c:auto val="1"/>
        <c:lblOffset val="100"/>
        <c:baseTimeUnit val="years"/>
      </c:dateAx>
      <c:valAx>
        <c:axId val="491979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977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80.48</c:v>
                </c:pt>
                <c:pt idx="1">
                  <c:v>81.06</c:v>
                </c:pt>
                <c:pt idx="2">
                  <c:v>81.8</c:v>
                </c:pt>
                <c:pt idx="3">
                  <c:v>82.91</c:v>
                </c:pt>
                <c:pt idx="4">
                  <c:v>83.77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19-4F6C-BBD1-0BB5A06F7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980200"/>
        <c:axId val="49198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83.5</c:v>
                </c:pt>
                <c:pt idx="1">
                  <c:v>83.06</c:v>
                </c:pt>
                <c:pt idx="2">
                  <c:v>83.32</c:v>
                </c:pt>
                <c:pt idx="3">
                  <c:v>83.75</c:v>
                </c:pt>
                <c:pt idx="4">
                  <c:v>84.19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D19-4F6C-BBD1-0BB5A06F7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980200"/>
        <c:axId val="491980592"/>
      </c:lineChart>
      <c:dateAx>
        <c:axId val="4919802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980592"/>
        <c:crosses val="autoZero"/>
        <c:auto val="1"/>
        <c:lblOffset val="100"/>
        <c:baseTimeUnit val="years"/>
      </c:dateAx>
      <c:valAx>
        <c:axId val="49198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980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45.28</c:v>
                </c:pt>
                <c:pt idx="1">
                  <c:v>88.77</c:v>
                </c:pt>
                <c:pt idx="2">
                  <c:v>80.95</c:v>
                </c:pt>
                <c:pt idx="3">
                  <c:v>84.73</c:v>
                </c:pt>
                <c:pt idx="4">
                  <c:v>85.03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EA-45AC-B019-96486D9E3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74368"/>
        <c:axId val="491675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EA-45AC-B019-96486D9E3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74368"/>
        <c:axId val="491675936"/>
      </c:lineChart>
      <c:dateAx>
        <c:axId val="4916743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675936"/>
        <c:crosses val="autoZero"/>
        <c:auto val="1"/>
        <c:lblOffset val="100"/>
        <c:baseTimeUnit val="years"/>
      </c:dateAx>
      <c:valAx>
        <c:axId val="491675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674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40-46B5-8DCF-87BC87E09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80248"/>
        <c:axId val="491679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40-46B5-8DCF-87BC87E09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80248"/>
        <c:axId val="491679072"/>
      </c:lineChart>
      <c:dateAx>
        <c:axId val="4916802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679072"/>
        <c:crosses val="autoZero"/>
        <c:auto val="1"/>
        <c:lblOffset val="100"/>
        <c:baseTimeUnit val="years"/>
      </c:dateAx>
      <c:valAx>
        <c:axId val="491679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680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7C-4EA4-B5CA-B09132B00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76328"/>
        <c:axId val="4916771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E7C-4EA4-B5CA-B09132B00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76328"/>
        <c:axId val="491677112"/>
      </c:lineChart>
      <c:dateAx>
        <c:axId val="4916763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677112"/>
        <c:crosses val="autoZero"/>
        <c:auto val="1"/>
        <c:lblOffset val="100"/>
        <c:baseTimeUnit val="years"/>
      </c:dateAx>
      <c:valAx>
        <c:axId val="4916771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676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A8-4BF5-8C69-60EFDFED1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78288"/>
        <c:axId val="491681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A8-4BF5-8C69-60EFDFED1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78288"/>
        <c:axId val="491681032"/>
      </c:lineChart>
      <c:dateAx>
        <c:axId val="49167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681032"/>
        <c:crosses val="autoZero"/>
        <c:auto val="1"/>
        <c:lblOffset val="100"/>
        <c:baseTimeUnit val="years"/>
      </c:dateAx>
      <c:valAx>
        <c:axId val="491681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67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AA-4A9E-A090-DD3C129FB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75152"/>
        <c:axId val="491677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2AA-4A9E-A090-DD3C129FB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675152"/>
        <c:axId val="491677504"/>
      </c:lineChart>
      <c:dateAx>
        <c:axId val="491675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677504"/>
        <c:crosses val="autoZero"/>
        <c:auto val="1"/>
        <c:lblOffset val="100"/>
        <c:baseTimeUnit val="years"/>
      </c:dateAx>
      <c:valAx>
        <c:axId val="491677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675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2625.21</c:v>
                </c:pt>
                <c:pt idx="1">
                  <c:v>2357.61</c:v>
                </c:pt>
                <c:pt idx="2">
                  <c:v>2629.12</c:v>
                </c:pt>
                <c:pt idx="3">
                  <c:v>1945.14</c:v>
                </c:pt>
                <c:pt idx="4">
                  <c:v>1651.86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F22-44FE-9756-E05BFA135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976280"/>
        <c:axId val="49197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1298.9100000000001</c:v>
                </c:pt>
                <c:pt idx="1">
                  <c:v>1243.71</c:v>
                </c:pt>
                <c:pt idx="2">
                  <c:v>1194.1500000000001</c:v>
                </c:pt>
                <c:pt idx="3">
                  <c:v>1206.79</c:v>
                </c:pt>
                <c:pt idx="4">
                  <c:v>1258.43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22-44FE-9756-E05BFA135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976280"/>
        <c:axId val="491978240"/>
      </c:lineChart>
      <c:dateAx>
        <c:axId val="4919762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978240"/>
        <c:crosses val="autoZero"/>
        <c:auto val="1"/>
        <c:lblOffset val="100"/>
        <c:baseTimeUnit val="years"/>
      </c:dateAx>
      <c:valAx>
        <c:axId val="49197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976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26.67</c:v>
                </c:pt>
                <c:pt idx="1">
                  <c:v>61.05</c:v>
                </c:pt>
                <c:pt idx="2">
                  <c:v>46.17</c:v>
                </c:pt>
                <c:pt idx="3">
                  <c:v>58.15</c:v>
                </c:pt>
                <c:pt idx="4">
                  <c:v>60.51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46-4B9A-AD77-AE62BD878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977064"/>
        <c:axId val="491982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69.87</c:v>
                </c:pt>
                <c:pt idx="1">
                  <c:v>74.3</c:v>
                </c:pt>
                <c:pt idx="2">
                  <c:v>72.260000000000005</c:v>
                </c:pt>
                <c:pt idx="3">
                  <c:v>71.84</c:v>
                </c:pt>
                <c:pt idx="4">
                  <c:v>73.36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46-4B9A-AD77-AE62BD878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977064"/>
        <c:axId val="491982552"/>
      </c:lineChart>
      <c:dateAx>
        <c:axId val="4919770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982552"/>
        <c:crosses val="autoZero"/>
        <c:auto val="1"/>
        <c:lblOffset val="100"/>
        <c:baseTimeUnit val="years"/>
      </c:dateAx>
      <c:valAx>
        <c:axId val="491982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977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1018.58</c:v>
                </c:pt>
                <c:pt idx="1">
                  <c:v>440.8</c:v>
                </c:pt>
                <c:pt idx="2">
                  <c:v>483.11</c:v>
                </c:pt>
                <c:pt idx="3">
                  <c:v>451.4</c:v>
                </c:pt>
                <c:pt idx="4">
                  <c:v>460.97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38-447D-8D41-31040F97E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976672"/>
        <c:axId val="491979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234.96</c:v>
                </c:pt>
                <c:pt idx="1">
                  <c:v>221.81</c:v>
                </c:pt>
                <c:pt idx="2">
                  <c:v>230.02</c:v>
                </c:pt>
                <c:pt idx="3">
                  <c:v>228.47</c:v>
                </c:pt>
                <c:pt idx="4">
                  <c:v>224.88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038-447D-8D41-31040F97E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1976672"/>
        <c:axId val="491979416"/>
      </c:lineChart>
      <c:dateAx>
        <c:axId val="4919766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1979416"/>
        <c:crosses val="autoZero"/>
        <c:auto val="1"/>
        <c:lblOffset val="100"/>
        <c:baseTimeUnit val="years"/>
      </c:dateAx>
      <c:valAx>
        <c:axId val="491979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1976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【1,260.21】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【84.75】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zoomScale="73" zoomScaleNormal="73" workbookViewId="0">
      <selection activeCell="BL66" sqref="BL66:BZ82"/>
    </sheetView>
  </sheetViews>
  <sheetFormatPr defaultColWidth="2.6640625" defaultRowHeight="13.8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6999999999999993" customHeight="1" x14ac:dyDescent="0.2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6999999999999993" customHeight="1" x14ac:dyDescent="0.2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6999999999999993" customHeight="1" x14ac:dyDescent="0.2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6999999999999993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8" customHeight="1" x14ac:dyDescent="0.2">
      <c r="A6" s="2"/>
      <c r="B6" s="75" t="str">
        <f>データ!H6</f>
        <v>広島県　安芸太田町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8" customHeight="1" x14ac:dyDescent="0.2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8" customHeight="1" x14ac:dyDescent="0.2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特定環境保全公共下水道</v>
      </c>
      <c r="Q8" s="72"/>
      <c r="R8" s="72"/>
      <c r="S8" s="72"/>
      <c r="T8" s="72"/>
      <c r="U8" s="72"/>
      <c r="V8" s="72"/>
      <c r="W8" s="72" t="str">
        <f>データ!L6</f>
        <v>D2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6034</v>
      </c>
      <c r="AM8" s="69"/>
      <c r="AN8" s="69"/>
      <c r="AO8" s="69"/>
      <c r="AP8" s="69"/>
      <c r="AQ8" s="69"/>
      <c r="AR8" s="69"/>
      <c r="AS8" s="69"/>
      <c r="AT8" s="68">
        <f>データ!T6</f>
        <v>341.89</v>
      </c>
      <c r="AU8" s="68"/>
      <c r="AV8" s="68"/>
      <c r="AW8" s="68"/>
      <c r="AX8" s="68"/>
      <c r="AY8" s="68"/>
      <c r="AZ8" s="68"/>
      <c r="BA8" s="68"/>
      <c r="BB8" s="68">
        <f>データ!U6</f>
        <v>17.649999999999999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8" customHeight="1" x14ac:dyDescent="0.2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8" customHeight="1" x14ac:dyDescent="0.2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 t="str">
        <f>データ!O6</f>
        <v>該当数値なし</v>
      </c>
      <c r="J10" s="68"/>
      <c r="K10" s="68"/>
      <c r="L10" s="68"/>
      <c r="M10" s="68"/>
      <c r="N10" s="68"/>
      <c r="O10" s="68"/>
      <c r="P10" s="68">
        <f>データ!P6</f>
        <v>41.27</v>
      </c>
      <c r="Q10" s="68"/>
      <c r="R10" s="68"/>
      <c r="S10" s="68"/>
      <c r="T10" s="68"/>
      <c r="U10" s="68"/>
      <c r="V10" s="68"/>
      <c r="W10" s="68">
        <f>データ!Q6</f>
        <v>93.13</v>
      </c>
      <c r="X10" s="68"/>
      <c r="Y10" s="68"/>
      <c r="Z10" s="68"/>
      <c r="AA10" s="68"/>
      <c r="AB10" s="68"/>
      <c r="AC10" s="68"/>
      <c r="AD10" s="69">
        <f>データ!R6</f>
        <v>3918</v>
      </c>
      <c r="AE10" s="69"/>
      <c r="AF10" s="69"/>
      <c r="AG10" s="69"/>
      <c r="AH10" s="69"/>
      <c r="AI10" s="69"/>
      <c r="AJ10" s="69"/>
      <c r="AK10" s="2"/>
      <c r="AL10" s="69">
        <f>データ!V6</f>
        <v>2459</v>
      </c>
      <c r="AM10" s="69"/>
      <c r="AN10" s="69"/>
      <c r="AO10" s="69"/>
      <c r="AP10" s="69"/>
      <c r="AQ10" s="69"/>
      <c r="AR10" s="69"/>
      <c r="AS10" s="69"/>
      <c r="AT10" s="68">
        <f>データ!W6</f>
        <v>1.53</v>
      </c>
      <c r="AU10" s="68"/>
      <c r="AV10" s="68"/>
      <c r="AW10" s="68"/>
      <c r="AX10" s="68"/>
      <c r="AY10" s="68"/>
      <c r="AZ10" s="68"/>
      <c r="BA10" s="68"/>
      <c r="BB10" s="68">
        <f>データ!X6</f>
        <v>1607.19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6999999999999993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6999999999999993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6999999999999993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2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2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118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116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2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2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117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【1,260.21】</v>
      </c>
      <c r="I86" s="26" t="str">
        <f>データ!CA6</f>
        <v>【75.29】</v>
      </c>
      <c r="J86" s="26" t="str">
        <f>データ!CL6</f>
        <v>【215.41】</v>
      </c>
      <c r="K86" s="26" t="str">
        <f>データ!CW6</f>
        <v>【42.90】</v>
      </c>
      <c r="L86" s="26" t="str">
        <f>データ!DH6</f>
        <v>【84.75】</v>
      </c>
      <c r="M86" s="26" t="s">
        <v>44</v>
      </c>
      <c r="N86" s="26" t="s">
        <v>44</v>
      </c>
      <c r="O86" s="26" t="str">
        <f>データ!EO6</f>
        <v>【0.30】</v>
      </c>
    </row>
  </sheetData>
  <sheetProtection algorithmName="SHA-512" hashValue="hYGrJDnm3CtLMFoanYd7NDpQ4cHx5H/srds2MSsSsKz4dLhjAietZWU94qGhtqtdGCRakKfetEA0QVcjFCHXiQ==" saltValue="WFjbSkrfd2NaT4kQwx5vLg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8" x14ac:dyDescent="0.2"/>
  <cols>
    <col min="2" max="144" width="11.8867187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2020</v>
      </c>
      <c r="C6" s="33">
        <f t="shared" ref="C6:X6" si="3">C7</f>
        <v>343684</v>
      </c>
      <c r="D6" s="33">
        <f t="shared" si="3"/>
        <v>47</v>
      </c>
      <c r="E6" s="33">
        <f t="shared" si="3"/>
        <v>17</v>
      </c>
      <c r="F6" s="33">
        <f t="shared" si="3"/>
        <v>4</v>
      </c>
      <c r="G6" s="33">
        <f t="shared" si="3"/>
        <v>0</v>
      </c>
      <c r="H6" s="33" t="str">
        <f t="shared" si="3"/>
        <v>広島県　安芸太田町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特定環境保全公共下水道</v>
      </c>
      <c r="L6" s="33" t="str">
        <f t="shared" si="3"/>
        <v>D2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41.27</v>
      </c>
      <c r="Q6" s="34">
        <f t="shared" si="3"/>
        <v>93.13</v>
      </c>
      <c r="R6" s="34">
        <f t="shared" si="3"/>
        <v>3918</v>
      </c>
      <c r="S6" s="34">
        <f t="shared" si="3"/>
        <v>6034</v>
      </c>
      <c r="T6" s="34">
        <f t="shared" si="3"/>
        <v>341.89</v>
      </c>
      <c r="U6" s="34">
        <f t="shared" si="3"/>
        <v>17.649999999999999</v>
      </c>
      <c r="V6" s="34">
        <f t="shared" si="3"/>
        <v>2459</v>
      </c>
      <c r="W6" s="34">
        <f t="shared" si="3"/>
        <v>1.53</v>
      </c>
      <c r="X6" s="34">
        <f t="shared" si="3"/>
        <v>1607.19</v>
      </c>
      <c r="Y6" s="35">
        <f>IF(Y7="",NA(),Y7)</f>
        <v>45.28</v>
      </c>
      <c r="Z6" s="35">
        <f t="shared" ref="Z6:AH6" si="4">IF(Z7="",NA(),Z7)</f>
        <v>88.77</v>
      </c>
      <c r="AA6" s="35">
        <f t="shared" si="4"/>
        <v>80.95</v>
      </c>
      <c r="AB6" s="35">
        <f t="shared" si="4"/>
        <v>84.73</v>
      </c>
      <c r="AC6" s="35">
        <f t="shared" si="4"/>
        <v>85.03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2625.21</v>
      </c>
      <c r="BG6" s="35">
        <f t="shared" ref="BG6:BO6" si="7">IF(BG7="",NA(),BG7)</f>
        <v>2357.61</v>
      </c>
      <c r="BH6" s="35">
        <f t="shared" si="7"/>
        <v>2629.12</v>
      </c>
      <c r="BI6" s="35">
        <f t="shared" si="7"/>
        <v>1945.14</v>
      </c>
      <c r="BJ6" s="35">
        <f t="shared" si="7"/>
        <v>1651.86</v>
      </c>
      <c r="BK6" s="35">
        <f t="shared" si="7"/>
        <v>1298.9100000000001</v>
      </c>
      <c r="BL6" s="35">
        <f t="shared" si="7"/>
        <v>1243.71</v>
      </c>
      <c r="BM6" s="35">
        <f t="shared" si="7"/>
        <v>1194.1500000000001</v>
      </c>
      <c r="BN6" s="35">
        <f t="shared" si="7"/>
        <v>1206.79</v>
      </c>
      <c r="BO6" s="35">
        <f t="shared" si="7"/>
        <v>1258.43</v>
      </c>
      <c r="BP6" s="34" t="str">
        <f>IF(BP7="","",IF(BP7="-","【-】","【"&amp;SUBSTITUTE(TEXT(BP7,"#,##0.00"),"-","△")&amp;"】"))</f>
        <v>【1,260.21】</v>
      </c>
      <c r="BQ6" s="35">
        <f>IF(BQ7="",NA(),BQ7)</f>
        <v>26.67</v>
      </c>
      <c r="BR6" s="35">
        <f t="shared" ref="BR6:BZ6" si="8">IF(BR7="",NA(),BR7)</f>
        <v>61.05</v>
      </c>
      <c r="BS6" s="35">
        <f t="shared" si="8"/>
        <v>46.17</v>
      </c>
      <c r="BT6" s="35">
        <f t="shared" si="8"/>
        <v>58.15</v>
      </c>
      <c r="BU6" s="35">
        <f t="shared" si="8"/>
        <v>60.51</v>
      </c>
      <c r="BV6" s="35">
        <f t="shared" si="8"/>
        <v>69.87</v>
      </c>
      <c r="BW6" s="35">
        <f t="shared" si="8"/>
        <v>74.3</v>
      </c>
      <c r="BX6" s="35">
        <f t="shared" si="8"/>
        <v>72.260000000000005</v>
      </c>
      <c r="BY6" s="35">
        <f t="shared" si="8"/>
        <v>71.84</v>
      </c>
      <c r="BZ6" s="35">
        <f t="shared" si="8"/>
        <v>73.36</v>
      </c>
      <c r="CA6" s="34" t="str">
        <f>IF(CA7="","",IF(CA7="-","【-】","【"&amp;SUBSTITUTE(TEXT(CA7,"#,##0.00"),"-","△")&amp;"】"))</f>
        <v>【75.29】</v>
      </c>
      <c r="CB6" s="35">
        <f>IF(CB7="",NA(),CB7)</f>
        <v>1018.58</v>
      </c>
      <c r="CC6" s="35">
        <f t="shared" ref="CC6:CK6" si="9">IF(CC7="",NA(),CC7)</f>
        <v>440.8</v>
      </c>
      <c r="CD6" s="35">
        <f t="shared" si="9"/>
        <v>483.11</v>
      </c>
      <c r="CE6" s="35">
        <f t="shared" si="9"/>
        <v>451.4</v>
      </c>
      <c r="CF6" s="35">
        <f t="shared" si="9"/>
        <v>460.97</v>
      </c>
      <c r="CG6" s="35">
        <f t="shared" si="9"/>
        <v>234.96</v>
      </c>
      <c r="CH6" s="35">
        <f t="shared" si="9"/>
        <v>221.81</v>
      </c>
      <c r="CI6" s="35">
        <f t="shared" si="9"/>
        <v>230.02</v>
      </c>
      <c r="CJ6" s="35">
        <f t="shared" si="9"/>
        <v>228.47</v>
      </c>
      <c r="CK6" s="35">
        <f t="shared" si="9"/>
        <v>224.88</v>
      </c>
      <c r="CL6" s="34" t="str">
        <f>IF(CL7="","",IF(CL7="-","【-】","【"&amp;SUBSTITUTE(TEXT(CL7,"#,##0.00"),"-","△")&amp;"】"))</f>
        <v>【215.41】</v>
      </c>
      <c r="CM6" s="35">
        <f>IF(CM7="",NA(),CM7)</f>
        <v>33.49</v>
      </c>
      <c r="CN6" s="35">
        <f t="shared" ref="CN6:CV6" si="10">IF(CN7="",NA(),CN7)</f>
        <v>34.270000000000003</v>
      </c>
      <c r="CO6" s="35">
        <f t="shared" si="10"/>
        <v>33.619999999999997</v>
      </c>
      <c r="CP6" s="35">
        <f t="shared" si="10"/>
        <v>34.54</v>
      </c>
      <c r="CQ6" s="35">
        <f t="shared" si="10"/>
        <v>34.630000000000003</v>
      </c>
      <c r="CR6" s="35">
        <f t="shared" si="10"/>
        <v>42.9</v>
      </c>
      <c r="CS6" s="35">
        <f t="shared" si="10"/>
        <v>43.36</v>
      </c>
      <c r="CT6" s="35">
        <f t="shared" si="10"/>
        <v>42.56</v>
      </c>
      <c r="CU6" s="35">
        <f t="shared" si="10"/>
        <v>42.47</v>
      </c>
      <c r="CV6" s="35">
        <f t="shared" si="10"/>
        <v>42.4</v>
      </c>
      <c r="CW6" s="34" t="str">
        <f>IF(CW7="","",IF(CW7="-","【-】","【"&amp;SUBSTITUTE(TEXT(CW7,"#,##0.00"),"-","△")&amp;"】"))</f>
        <v>【42.90】</v>
      </c>
      <c r="CX6" s="35">
        <f>IF(CX7="",NA(),CX7)</f>
        <v>80.48</v>
      </c>
      <c r="CY6" s="35">
        <f t="shared" ref="CY6:DG6" si="11">IF(CY7="",NA(),CY7)</f>
        <v>81.06</v>
      </c>
      <c r="CZ6" s="35">
        <f t="shared" si="11"/>
        <v>81.8</v>
      </c>
      <c r="DA6" s="35">
        <f t="shared" si="11"/>
        <v>82.91</v>
      </c>
      <c r="DB6" s="35">
        <f t="shared" si="11"/>
        <v>83.77</v>
      </c>
      <c r="DC6" s="35">
        <f t="shared" si="11"/>
        <v>83.5</v>
      </c>
      <c r="DD6" s="35">
        <f t="shared" si="11"/>
        <v>83.06</v>
      </c>
      <c r="DE6" s="35">
        <f t="shared" si="11"/>
        <v>83.32</v>
      </c>
      <c r="DF6" s="35">
        <f t="shared" si="11"/>
        <v>83.75</v>
      </c>
      <c r="DG6" s="35">
        <f t="shared" si="11"/>
        <v>84.19</v>
      </c>
      <c r="DH6" s="34" t="str">
        <f>IF(DH7="","",IF(DH7="-","【-】","【"&amp;SUBSTITUTE(TEXT(DH7,"#,##0.00"),"-","△")&amp;"】"))</f>
        <v>【84.75】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0.09</v>
      </c>
      <c r="EK6" s="35">
        <f t="shared" si="14"/>
        <v>0.09</v>
      </c>
      <c r="EL6" s="35">
        <f t="shared" si="14"/>
        <v>0.13</v>
      </c>
      <c r="EM6" s="35">
        <f t="shared" si="14"/>
        <v>0.36</v>
      </c>
      <c r="EN6" s="35">
        <f t="shared" si="14"/>
        <v>0.39</v>
      </c>
      <c r="EO6" s="34" t="str">
        <f>IF(EO7="","",IF(EO7="-","【-】","【"&amp;SUBSTITUTE(TEXT(EO7,"#,##0.00"),"-","△")&amp;"】"))</f>
        <v>【0.30】</v>
      </c>
    </row>
    <row r="7" spans="1:145" s="36" customFormat="1" x14ac:dyDescent="0.2">
      <c r="A7" s="28"/>
      <c r="B7" s="37">
        <v>2020</v>
      </c>
      <c r="C7" s="37">
        <v>343684</v>
      </c>
      <c r="D7" s="37">
        <v>47</v>
      </c>
      <c r="E7" s="37">
        <v>17</v>
      </c>
      <c r="F7" s="37">
        <v>4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41.27</v>
      </c>
      <c r="Q7" s="38">
        <v>93.13</v>
      </c>
      <c r="R7" s="38">
        <v>3918</v>
      </c>
      <c r="S7" s="38">
        <v>6034</v>
      </c>
      <c r="T7" s="38">
        <v>341.89</v>
      </c>
      <c r="U7" s="38">
        <v>17.649999999999999</v>
      </c>
      <c r="V7" s="38">
        <v>2459</v>
      </c>
      <c r="W7" s="38">
        <v>1.53</v>
      </c>
      <c r="X7" s="38">
        <v>1607.19</v>
      </c>
      <c r="Y7" s="38">
        <v>45.28</v>
      </c>
      <c r="Z7" s="38">
        <v>88.77</v>
      </c>
      <c r="AA7" s="38">
        <v>80.95</v>
      </c>
      <c r="AB7" s="38">
        <v>84.73</v>
      </c>
      <c r="AC7" s="38">
        <v>85.03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2625.21</v>
      </c>
      <c r="BG7" s="38">
        <v>2357.61</v>
      </c>
      <c r="BH7" s="38">
        <v>2629.12</v>
      </c>
      <c r="BI7" s="38">
        <v>1945.14</v>
      </c>
      <c r="BJ7" s="38">
        <v>1651.86</v>
      </c>
      <c r="BK7" s="38">
        <v>1298.9100000000001</v>
      </c>
      <c r="BL7" s="38">
        <v>1243.71</v>
      </c>
      <c r="BM7" s="38">
        <v>1194.1500000000001</v>
      </c>
      <c r="BN7" s="38">
        <v>1206.79</v>
      </c>
      <c r="BO7" s="38">
        <v>1258.43</v>
      </c>
      <c r="BP7" s="38">
        <v>1260.21</v>
      </c>
      <c r="BQ7" s="38">
        <v>26.67</v>
      </c>
      <c r="BR7" s="38">
        <v>61.05</v>
      </c>
      <c r="BS7" s="38">
        <v>46.17</v>
      </c>
      <c r="BT7" s="38">
        <v>58.15</v>
      </c>
      <c r="BU7" s="38">
        <v>60.51</v>
      </c>
      <c r="BV7" s="38">
        <v>69.87</v>
      </c>
      <c r="BW7" s="38">
        <v>74.3</v>
      </c>
      <c r="BX7" s="38">
        <v>72.260000000000005</v>
      </c>
      <c r="BY7" s="38">
        <v>71.84</v>
      </c>
      <c r="BZ7" s="38">
        <v>73.36</v>
      </c>
      <c r="CA7" s="38">
        <v>75.290000000000006</v>
      </c>
      <c r="CB7" s="38">
        <v>1018.58</v>
      </c>
      <c r="CC7" s="38">
        <v>440.8</v>
      </c>
      <c r="CD7" s="38">
        <v>483.11</v>
      </c>
      <c r="CE7" s="38">
        <v>451.4</v>
      </c>
      <c r="CF7" s="38">
        <v>460.97</v>
      </c>
      <c r="CG7" s="38">
        <v>234.96</v>
      </c>
      <c r="CH7" s="38">
        <v>221.81</v>
      </c>
      <c r="CI7" s="38">
        <v>230.02</v>
      </c>
      <c r="CJ7" s="38">
        <v>228.47</v>
      </c>
      <c r="CK7" s="38">
        <v>224.88</v>
      </c>
      <c r="CL7" s="38">
        <v>215.41</v>
      </c>
      <c r="CM7" s="38">
        <v>33.49</v>
      </c>
      <c r="CN7" s="38">
        <v>34.270000000000003</v>
      </c>
      <c r="CO7" s="38">
        <v>33.619999999999997</v>
      </c>
      <c r="CP7" s="38">
        <v>34.54</v>
      </c>
      <c r="CQ7" s="38">
        <v>34.630000000000003</v>
      </c>
      <c r="CR7" s="38">
        <v>42.9</v>
      </c>
      <c r="CS7" s="38">
        <v>43.36</v>
      </c>
      <c r="CT7" s="38">
        <v>42.56</v>
      </c>
      <c r="CU7" s="38">
        <v>42.47</v>
      </c>
      <c r="CV7" s="38">
        <v>42.4</v>
      </c>
      <c r="CW7" s="38">
        <v>42.9</v>
      </c>
      <c r="CX7" s="38">
        <v>80.48</v>
      </c>
      <c r="CY7" s="38">
        <v>81.06</v>
      </c>
      <c r="CZ7" s="38">
        <v>81.8</v>
      </c>
      <c r="DA7" s="38">
        <v>82.91</v>
      </c>
      <c r="DB7" s="38">
        <v>83.77</v>
      </c>
      <c r="DC7" s="38">
        <v>83.5</v>
      </c>
      <c r="DD7" s="38">
        <v>83.06</v>
      </c>
      <c r="DE7" s="38">
        <v>83.32</v>
      </c>
      <c r="DF7" s="38">
        <v>83.75</v>
      </c>
      <c r="DG7" s="38">
        <v>84.19</v>
      </c>
      <c r="DH7" s="38">
        <v>84.75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0.09</v>
      </c>
      <c r="EK7" s="38">
        <v>0.09</v>
      </c>
      <c r="EL7" s="38">
        <v>0.13</v>
      </c>
      <c r="EM7" s="38">
        <v>0.36</v>
      </c>
      <c r="EN7" s="38">
        <v>0.39</v>
      </c>
      <c r="EO7" s="38">
        <v>0.3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2">
      <c r="B12">
        <v>1</v>
      </c>
      <c r="C12">
        <v>1</v>
      </c>
      <c r="D12">
        <v>1</v>
      </c>
      <c r="E12">
        <v>1</v>
      </c>
      <c r="F12">
        <v>2</v>
      </c>
      <c r="G12" t="s">
        <v>112</v>
      </c>
    </row>
    <row r="13" spans="1:145" x14ac:dyDescent="0.2">
      <c r="B13" t="s">
        <v>113</v>
      </c>
      <c r="C13" t="s">
        <v>113</v>
      </c>
      <c r="D13" t="s">
        <v>113</v>
      </c>
      <c r="E13" t="s">
        <v>114</v>
      </c>
      <c r="F13" t="s">
        <v>114</v>
      </c>
      <c r="G13" t="s">
        <v>115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2022-01-19T23:52:45Z</cp:lastPrinted>
  <dcterms:created xsi:type="dcterms:W3CDTF">2021-12-03T07:52:31Z</dcterms:created>
  <dcterms:modified xsi:type="dcterms:W3CDTF">2022-02-17T08:37:26Z</dcterms:modified>
  <cp:category/>
</cp:coreProperties>
</file>