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mc:AlternateContent xmlns:mc="http://schemas.openxmlformats.org/markup-compatibility/2006">
    <mc:Choice Requires="x15">
      <x15ac:absPath xmlns:x15ac="http://schemas.microsoft.com/office/spreadsheetml/2010/11/ac" url="Z:\【調査物】R03年度\5総務課\R04.01.12【転送・1月27日〆切】公営企業に係る経営比較分析表（R2年度決算）の分析等について（依頼）\提出\"/>
    </mc:Choice>
  </mc:AlternateContent>
  <xr:revisionPtr revIDLastSave="0" documentId="8_{277A2023-6CFA-45F0-AB98-35E5527138C1}" xr6:coauthVersionLast="43" xr6:coauthVersionMax="43" xr10:uidLastSave="{00000000-0000-0000-0000-000000000000}"/>
  <workbookProtection workbookAlgorithmName="SHA-512" workbookHashValue="tqkvmTClYx5vX87+oxb2KN8Vd+44wIqiE3ZJLXCMPSHxJ0pRyPnXMVkJfeMbroE0uRuve5fRJqqzr69iUGdxcQ==" workbookSaltValue="28/XsEMYQmitNTl7/hBP/w==" workbookSpinCount="100000" lockStructure="1"/>
  <bookViews>
    <workbookView xWindow="2868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AL8" i="4" s="1"/>
  <c r="R6" i="5"/>
  <c r="Q6" i="5"/>
  <c r="W10" i="4" s="1"/>
  <c r="P6" i="5"/>
  <c r="P10" i="4" s="1"/>
  <c r="O6" i="5"/>
  <c r="I10" i="4" s="1"/>
  <c r="N6" i="5"/>
  <c r="M6" i="5"/>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AL10" i="4"/>
  <c r="AD10" i="4"/>
  <c r="B10" i="4"/>
  <c r="AD8" i="4"/>
  <c r="I8" i="4"/>
</calcChain>
</file>

<file path=xl/sharedStrings.xml><?xml version="1.0" encoding="utf-8"?>
<sst xmlns="http://schemas.openxmlformats.org/spreadsheetml/2006/main" count="236" uniqueCount="121">
  <si>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</si>
  <si>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</si>
  <si>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</si>
  <si>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</si>
  <si>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</si>
  <si>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</si>
  <si>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</si>
  <si>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</si>
  <si>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</si>
  <si>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</si>
  <si>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</si>
  <si>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</si>
  <si>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</si>
  <si>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</si>
  <si>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</si>
  <si>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</si>
  <si>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</si>
  <si>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</si>
  <si>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</si>
  <si>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</si>
  <si>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</si>
  <si>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</si>
  <si>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</si>
  <si>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</si>
  <si>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</si>
  <si>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</si>
  <si>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</si>
  <si>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</si>
  <si>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</si>
  <si>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</si>
  <si>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</si>
  <si>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</si>
  <si>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</si>
  <si>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</si>
  <si>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</si>
  <si>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</si>
  <si>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</si>
  <si>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</si>
  <si>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</si>
  <si>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</si>
  <si>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</si>
  <si>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</si>
  <si>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</si>
  <si>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</si>
  <si>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</si>
  <si>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</si>
  <si>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</si>
  <si>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</si>
  <si>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</si>
  <si>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</si>
  <si>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</si>
  <si>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</si>
  <si>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</si>
  <si>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</si>
  <si>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</si>
  <si>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</si>
  <si>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</si>
  <si>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</si>
  <si>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</si>
  <si>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</si>
  <si>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</si>
  <si>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</si>
  <si>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</si>
  <si>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</si>
  <si>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</si>
  <si>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</si>
  <si>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</si>
  <si>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</si>
  <si>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</si>
  <si>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</si>
  <si>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</si>
  <si>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</si>
  <si>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</si>
  <si>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</si>
  <si>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</si>
  <si>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</si>
  <si>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</si>
  <si>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</si>
  <si>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</si>
  <si>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</si>
  <si>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</si>
  <si>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</si>
  <si>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</si>
  <si>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</si>
  <si>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</si>
  <si>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</si>
  <si>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</si>
  <si>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</si>
  <si>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</si>
  <si>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</si>
  <si>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</si>
  <si>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</si>
  <si>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</si>
  <si>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</si>
  <si>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</si>
  <si>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</si>
  <si>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</si>
  <si>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</si>
  <si>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大崎上島町</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</si>
  <si>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</si>
  <si>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</si>
  <si>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</si>
  <si>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</si>
  <si>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</si>
  <si>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</si>
  <si>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</si>
  <si>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</si>
  <si>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</si>
  <si>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</si>
  <si>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</si>
  <si>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</si>
  <si>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</si>
  <si>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</si>
  <si>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</si>
  <si>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</si>
  <si>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</si>
  <si>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</si>
  <si>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</si>
  <si>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xml:space="preserve"> 収益的収支比率は、近年、約100％となっているが、経費回収率は約約55％と令和元年と比べると向上している傾向にあるが低い水準となっており、一般会計からの繰入金を費用の財源としている状況である。この要因として、汚水処理原価が例年に比べ低下の傾向にあるが、類似団体と比べ高いことが挙げられる。
　施設利用率は約15％と低いことから、汚水処理原価は類似団体に比べて高くなっている。この要因として、人口減少及び下水道への未接続も多いことが挙げられる。
　企業債残高対事業規模比率は、類似団体に比べかなり低くなっている。この要因は、施設整備にあたり、国庫補助金を活用し、企業債の発行額を抑えてきたためである。</t>
    <rPh sb="33" eb="34">
      <t>ヤク</t>
    </rPh>
    <rPh sb="38" eb="40">
      <t>レイワ</t>
    </rPh>
    <rPh sb="40" eb="42">
      <t>ガンネン</t>
    </rPh>
    <rPh sb="43" eb="44">
      <t>クラ</t>
    </rPh>
    <rPh sb="47" eb="49">
      <t>コウジョウ</t>
    </rPh>
    <rPh sb="53" eb="55">
      <t>ケイコウ</t>
    </rPh>
    <rPh sb="59" eb="60">
      <t>ヒク</t>
    </rPh>
    <rPh sb="61" eb="63">
      <t>スイジュン</t>
    </rPh>
    <rPh sb="112" eb="114">
      <t>レイネン</t>
    </rPh>
    <rPh sb="115" eb="116">
      <t>クラ</t>
    </rPh>
    <rPh sb="117" eb="119">
      <t>テイカ</t>
    </rPh>
    <rPh sb="120" eb="122">
      <t>ケイコウ</t>
    </rPh>
    <rPh sb="127" eb="131">
      <t>ルイジダンタイ</t>
    </rPh>
    <rPh sb="132" eb="133">
      <t>クラ</t>
    </rPh>
    <phoneticPr fontId="4"/>
  </si>
  <si>
    <t>　管渠改善率は過去５年間０％となっている。これは、当該事業が平成13年度に供用開始しており、管渠の耐用年数50年に対し、18年程度しか経過していないことから、管渠の更新時期を迎えていないためである。
　設備については、今後、耐用年数を迎えるものについて、計画的な更新が必要である。</t>
    <phoneticPr fontId="4"/>
  </si>
  <si>
    <t>　事業の経営について、経営戦略を策定済みであり、中長期的な経営状況を把握し、経営健全化を図っていく。
　平成26年度に長寿命化計画を策定済みであり、老朽化した施設の改築・更新等を実施している。令和元年度に策定した漁業集落排水施設機能保全事業に基づき、引続き老朽化施設の改築・更新を進める予定である。</t>
    <rPh sb="96" eb="98">
      <t>レイワ</t>
    </rPh>
    <rPh sb="98" eb="100">
      <t>ガンネン</t>
    </rPh>
    <rPh sb="100" eb="101">
      <t>ド</t>
    </rPh>
    <rPh sb="102" eb="104">
      <t>サクテイ</t>
    </rPh>
    <rPh sb="106" eb="112">
      <t>ギョギョウシュウラクハイスイ</t>
    </rPh>
    <rPh sb="112" eb="114">
      <t>シセツ</t>
    </rPh>
    <rPh sb="114" eb="116">
      <t>キノウ</t>
    </rPh>
    <rPh sb="116" eb="118">
      <t>ホゼン</t>
    </rPh>
    <rPh sb="118" eb="120">
      <t>ジギョウ</t>
    </rPh>
    <rPh sb="121" eb="122">
      <t>モト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</si>
</sst>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E1A-43B5-A8B4-F6DE27E78B6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0.09</c:v>
                </c:pt>
                <c:pt idx="2">
                  <c:v>0.02</c:v>
                </c:pt>
                <c:pt idx="3">
                  <c:v>0.01</c:v>
                </c:pt>
                <c:pt idx="4">
                  <c:v>1.6</c:v>
                </c:pt>
              </c:numCache>
            </c:numRef>
          </c:val>
          <c:smooth val="0"/>
          <c:extLst>
            <c:ext xmlns:c16="http://schemas.microsoft.com/office/drawing/2014/chart" uri="{C3380CC4-5D6E-409C-BE32-E72D297353CC}">
              <c16:uniqueId val="{00000001-0E1A-43B5-A8B4-F6DE27E78B6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17.47</c:v>
                </c:pt>
                <c:pt idx="1">
                  <c:v>17.09</c:v>
                </c:pt>
                <c:pt idx="2">
                  <c:v>16.84</c:v>
                </c:pt>
                <c:pt idx="3">
                  <c:v>14.81</c:v>
                </c:pt>
                <c:pt idx="4">
                  <c:v>15.57</c:v>
                </c:pt>
              </c:numCache>
            </c:numRef>
          </c:val>
          <c:extLst>
            <c:ext xmlns:c16="http://schemas.microsoft.com/office/drawing/2014/chart" uri="{C3380CC4-5D6E-409C-BE32-E72D297353CC}">
              <c16:uniqueId val="{00000000-34A3-418A-BB80-4FA06C65418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33.729999999999997</c:v>
                </c:pt>
                <c:pt idx="1">
                  <c:v>33.21</c:v>
                </c:pt>
                <c:pt idx="2">
                  <c:v>32.229999999999997</c:v>
                </c:pt>
                <c:pt idx="3">
                  <c:v>32.479999999999997</c:v>
                </c:pt>
                <c:pt idx="4">
                  <c:v>30.19</c:v>
                </c:pt>
              </c:numCache>
            </c:numRef>
          </c:val>
          <c:smooth val="0"/>
          <c:extLst>
            <c:ext xmlns:c16="http://schemas.microsoft.com/office/drawing/2014/chart" uri="{C3380CC4-5D6E-409C-BE32-E72D297353CC}">
              <c16:uniqueId val="{00000001-34A3-418A-BB80-4FA06C65418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51.12</c:v>
                </c:pt>
                <c:pt idx="1">
                  <c:v>51.94</c:v>
                </c:pt>
                <c:pt idx="2">
                  <c:v>52.41</c:v>
                </c:pt>
                <c:pt idx="3">
                  <c:v>52.66</c:v>
                </c:pt>
                <c:pt idx="4">
                  <c:v>52.85</c:v>
                </c:pt>
              </c:numCache>
            </c:numRef>
          </c:val>
          <c:extLst>
            <c:ext xmlns:c16="http://schemas.microsoft.com/office/drawing/2014/chart" uri="{C3380CC4-5D6E-409C-BE32-E72D297353CC}">
              <c16:uniqueId val="{00000000-9986-44F1-A435-7795308DA2F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79.989999999999995</c:v>
                </c:pt>
                <c:pt idx="1">
                  <c:v>79.98</c:v>
                </c:pt>
                <c:pt idx="2">
                  <c:v>80.8</c:v>
                </c:pt>
                <c:pt idx="3">
                  <c:v>79.2</c:v>
                </c:pt>
                <c:pt idx="4">
                  <c:v>79.09</c:v>
                </c:pt>
              </c:numCache>
            </c:numRef>
          </c:val>
          <c:smooth val="0"/>
          <c:extLst>
            <c:ext xmlns:c16="http://schemas.microsoft.com/office/drawing/2014/chart" uri="{C3380CC4-5D6E-409C-BE32-E72D297353CC}">
              <c16:uniqueId val="{00000001-9986-44F1-A435-7795308DA2F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106.02</c:v>
                </c:pt>
                <c:pt idx="1">
                  <c:v>89.59</c:v>
                </c:pt>
                <c:pt idx="2">
                  <c:v>108.28</c:v>
                </c:pt>
                <c:pt idx="3">
                  <c:v>100.1</c:v>
                </c:pt>
                <c:pt idx="4">
                  <c:v>103.37</c:v>
                </c:pt>
              </c:numCache>
            </c:numRef>
          </c:val>
          <c:extLst>
            <c:ext xmlns:c16="http://schemas.microsoft.com/office/drawing/2014/chart" uri="{C3380CC4-5D6E-409C-BE32-E72D297353CC}">
              <c16:uniqueId val="{00000000-2FA6-4AEF-B58C-6FAEC192DC3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FA6-4AEF-B58C-6FAEC192DC3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E01-4CCF-8A44-6D6872CCE51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E01-4CCF-8A44-6D6872CCE51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532-48E9-9259-C214378D9C7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532-48E9-9259-C214378D9C7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5E5-4F40-A231-DCF840FE93A3}"/>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5E5-4F40-A231-DCF840FE93A3}"/>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29C-448B-8B88-9D28061B15B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29C-448B-8B88-9D28061B15B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708.93</c:v>
                </c:pt>
                <c:pt idx="1">
                  <c:v>674.54</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5036-4A2E-A322-A6C4189EC05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1063.93</c:v>
                </c:pt>
                <c:pt idx="1">
                  <c:v>1060.8599999999999</c:v>
                </c:pt>
                <c:pt idx="2">
                  <c:v>1006.65</c:v>
                </c:pt>
                <c:pt idx="3">
                  <c:v>998.42</c:v>
                </c:pt>
                <c:pt idx="4">
                  <c:v>1095.52</c:v>
                </c:pt>
              </c:numCache>
            </c:numRef>
          </c:val>
          <c:smooth val="0"/>
          <c:extLst>
            <c:ext xmlns:c16="http://schemas.microsoft.com/office/drawing/2014/chart" uri="{C3380CC4-5D6E-409C-BE32-E72D297353CC}">
              <c16:uniqueId val="{00000001-5036-4A2E-A322-A6C4189EC05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37.86</c:v>
                </c:pt>
                <c:pt idx="1">
                  <c:v>33.94</c:v>
                </c:pt>
                <c:pt idx="2">
                  <c:v>40.96</c:v>
                </c:pt>
                <c:pt idx="3">
                  <c:v>44.16</c:v>
                </c:pt>
                <c:pt idx="4">
                  <c:v>55.43</c:v>
                </c:pt>
              </c:numCache>
            </c:numRef>
          </c:val>
          <c:extLst>
            <c:ext xmlns:c16="http://schemas.microsoft.com/office/drawing/2014/chart" uri="{C3380CC4-5D6E-409C-BE32-E72D297353CC}">
              <c16:uniqueId val="{00000000-E9C0-4E43-9E73-BEF41A09ADA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46.26</c:v>
                </c:pt>
                <c:pt idx="1">
                  <c:v>45.81</c:v>
                </c:pt>
                <c:pt idx="2">
                  <c:v>43.43</c:v>
                </c:pt>
                <c:pt idx="3">
                  <c:v>41.41</c:v>
                </c:pt>
                <c:pt idx="4">
                  <c:v>39.64</c:v>
                </c:pt>
              </c:numCache>
            </c:numRef>
          </c:val>
          <c:smooth val="0"/>
          <c:extLst>
            <c:ext xmlns:c16="http://schemas.microsoft.com/office/drawing/2014/chart" uri="{C3380CC4-5D6E-409C-BE32-E72D297353CC}">
              <c16:uniqueId val="{00000001-E9C0-4E43-9E73-BEF41A09ADA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723.71</c:v>
                </c:pt>
                <c:pt idx="1">
                  <c:v>838.69</c:v>
                </c:pt>
                <c:pt idx="2">
                  <c:v>692.11</c:v>
                </c:pt>
                <c:pt idx="3">
                  <c:v>742.69</c:v>
                </c:pt>
                <c:pt idx="4">
                  <c:v>559.79999999999995</c:v>
                </c:pt>
              </c:numCache>
            </c:numRef>
          </c:val>
          <c:extLst>
            <c:ext xmlns:c16="http://schemas.microsoft.com/office/drawing/2014/chart" uri="{C3380CC4-5D6E-409C-BE32-E72D297353CC}">
              <c16:uniqueId val="{00000000-A8FA-4655-851B-04CA2CD4180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376.4</c:v>
                </c:pt>
                <c:pt idx="1">
                  <c:v>383.92</c:v>
                </c:pt>
                <c:pt idx="2">
                  <c:v>400.44</c:v>
                </c:pt>
                <c:pt idx="3">
                  <c:v>417.56</c:v>
                </c:pt>
                <c:pt idx="4">
                  <c:v>449.72</c:v>
                </c:pt>
              </c:numCache>
            </c:numRef>
          </c:val>
          <c:smooth val="0"/>
          <c:extLst>
            <c:ext xmlns:c16="http://schemas.microsoft.com/office/drawing/2014/chart" uri="{C3380CC4-5D6E-409C-BE32-E72D297353CC}">
              <c16:uniqueId val="{00000001-A8FA-4655-851B-04CA2CD4180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【1,042.34】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【80.45】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【410.22】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46"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広島県　大崎上島町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漁業集落排水</v>
      </c>
      <c r="Q8" s="72"/>
      <c r="R8" s="72"/>
      <c r="S8" s="72"/>
      <c r="T8" s="72"/>
      <c r="U8" s="72"/>
      <c r="V8" s="72"/>
      <c r="W8" s="72" t="str">
        <f>データ!L6</f>
        <v>H2</v>
      </c>
      <c r="X8" s="72"/>
      <c r="Y8" s="72"/>
      <c r="Z8" s="72"/>
      <c r="AA8" s="72"/>
      <c r="AB8" s="72"/>
      <c r="AC8" s="72"/>
      <c r="AD8" s="73" t="str">
        <f>データ!$M$6</f>
        <v>非設置</v>
      </c>
      <c r="AE8" s="73"/>
      <c r="AF8" s="73"/>
      <c r="AG8" s="73"/>
      <c r="AH8" s="73"/>
      <c r="AI8" s="73"/>
      <c r="AJ8" s="73"/>
      <c r="AK8" s="3"/>
      <c r="AL8" s="69">
        <f>データ!S6</f>
        <v>7332</v>
      </c>
      <c r="AM8" s="69"/>
      <c r="AN8" s="69"/>
      <c r="AO8" s="69"/>
      <c r="AP8" s="69"/>
      <c r="AQ8" s="69"/>
      <c r="AR8" s="69"/>
      <c r="AS8" s="69"/>
      <c r="AT8" s="68">
        <f>データ!T6</f>
        <v>43.11</v>
      </c>
      <c r="AU8" s="68"/>
      <c r="AV8" s="68"/>
      <c r="AW8" s="68"/>
      <c r="AX8" s="68"/>
      <c r="AY8" s="68"/>
      <c r="AZ8" s="68"/>
      <c r="BA8" s="68"/>
      <c r="BB8" s="68">
        <f>データ!U6</f>
        <v>170.08</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11.31</v>
      </c>
      <c r="Q10" s="68"/>
      <c r="R10" s="68"/>
      <c r="S10" s="68"/>
      <c r="T10" s="68"/>
      <c r="U10" s="68"/>
      <c r="V10" s="68"/>
      <c r="W10" s="68">
        <f>データ!Q6</f>
        <v>100</v>
      </c>
      <c r="X10" s="68"/>
      <c r="Y10" s="68"/>
      <c r="Z10" s="68"/>
      <c r="AA10" s="68"/>
      <c r="AB10" s="68"/>
      <c r="AC10" s="68"/>
      <c r="AD10" s="69">
        <f>データ!R6</f>
        <v>3630</v>
      </c>
      <c r="AE10" s="69"/>
      <c r="AF10" s="69"/>
      <c r="AG10" s="69"/>
      <c r="AH10" s="69"/>
      <c r="AI10" s="69"/>
      <c r="AJ10" s="69"/>
      <c r="AK10" s="2"/>
      <c r="AL10" s="69">
        <f>データ!V6</f>
        <v>808</v>
      </c>
      <c r="AM10" s="69"/>
      <c r="AN10" s="69"/>
      <c r="AO10" s="69"/>
      <c r="AP10" s="69"/>
      <c r="AQ10" s="69"/>
      <c r="AR10" s="69"/>
      <c r="AS10" s="69"/>
      <c r="AT10" s="68">
        <f>データ!W6</f>
        <v>0.52</v>
      </c>
      <c r="AU10" s="68"/>
      <c r="AV10" s="68"/>
      <c r="AW10" s="68"/>
      <c r="AX10" s="68"/>
      <c r="AY10" s="68"/>
      <c r="AZ10" s="68"/>
      <c r="BA10" s="68"/>
      <c r="BB10" s="68">
        <f>データ!X6</f>
        <v>1553.85</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119</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120</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【1,042.34】</v>
      </c>
      <c r="I86" s="26" t="str">
        <f>データ!CA6</f>
        <v>【42.60】</v>
      </c>
      <c r="J86" s="26" t="str">
        <f>データ!CL6</f>
        <v>【410.22】</v>
      </c>
      <c r="K86" s="26" t="str">
        <f>データ!CW6</f>
        <v>【32.98】</v>
      </c>
      <c r="L86" s="26" t="str">
        <f>データ!DH6</f>
        <v>【80.45】</v>
      </c>
      <c r="M86" s="26" t="s">
        <v>44</v>
      </c>
      <c r="N86" s="26" t="s">
        <v>44</v>
      </c>
      <c r="O86" s="26" t="str">
        <f>データ!EO6</f>
        <v>【1.09】</v>
      </c>
    </row>
  </sheetData>
  <sheetProtection algorithmName="SHA-512" hashValue="sm86r5Qd7Dh3vZwFOgq/pOj0j6OPVyBb2y26UWsRsf5w8mtbPibI9zkcndFmPtEPlUx3tDiazlJWcielrXZpoA==" saltValue="0qYrCDaLCM5fmpxClMR+f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344311</v>
      </c>
      <c r="D6" s="33">
        <f t="shared" si="3"/>
        <v>47</v>
      </c>
      <c r="E6" s="33">
        <f t="shared" si="3"/>
        <v>17</v>
      </c>
      <c r="F6" s="33">
        <f t="shared" si="3"/>
        <v>6</v>
      </c>
      <c r="G6" s="33">
        <f t="shared" si="3"/>
        <v>0</v>
      </c>
      <c r="H6" s="33" t="str">
        <f t="shared" si="3"/>
        <v>広島県　大崎上島町</v>
      </c>
      <c r="I6" s="33" t="str">
        <f t="shared" si="3"/>
        <v>法非適用</v>
      </c>
      <c r="J6" s="33" t="str">
        <f t="shared" si="3"/>
        <v>下水道事業</v>
      </c>
      <c r="K6" s="33" t="str">
        <f t="shared" si="3"/>
        <v>漁業集落排水</v>
      </c>
      <c r="L6" s="33" t="str">
        <f t="shared" si="3"/>
        <v>H2</v>
      </c>
      <c r="M6" s="33" t="str">
        <f t="shared" si="3"/>
        <v>非設置</v>
      </c>
      <c r="N6" s="34" t="str">
        <f t="shared" si="3"/>
        <v>-</v>
      </c>
      <c r="O6" s="34" t="str">
        <f t="shared" si="3"/>
        <v>該当数値なし</v>
      </c>
      <c r="P6" s="34">
        <f t="shared" si="3"/>
        <v>11.31</v>
      </c>
      <c r="Q6" s="34">
        <f t="shared" si="3"/>
        <v>100</v>
      </c>
      <c r="R6" s="34">
        <f t="shared" si="3"/>
        <v>3630</v>
      </c>
      <c r="S6" s="34">
        <f t="shared" si="3"/>
        <v>7332</v>
      </c>
      <c r="T6" s="34">
        <f t="shared" si="3"/>
        <v>43.11</v>
      </c>
      <c r="U6" s="34">
        <f t="shared" si="3"/>
        <v>170.08</v>
      </c>
      <c r="V6" s="34">
        <f t="shared" si="3"/>
        <v>808</v>
      </c>
      <c r="W6" s="34">
        <f t="shared" si="3"/>
        <v>0.52</v>
      </c>
      <c r="X6" s="34">
        <f t="shared" si="3"/>
        <v>1553.85</v>
      </c>
      <c r="Y6" s="35">
        <f>IF(Y7="",NA(),Y7)</f>
        <v>106.02</v>
      </c>
      <c r="Z6" s="35">
        <f t="shared" ref="Z6:AH6" si="4">IF(Z7="",NA(),Z7)</f>
        <v>89.59</v>
      </c>
      <c r="AA6" s="35">
        <f t="shared" si="4"/>
        <v>108.28</v>
      </c>
      <c r="AB6" s="35">
        <f t="shared" si="4"/>
        <v>100.1</v>
      </c>
      <c r="AC6" s="35">
        <f t="shared" si="4"/>
        <v>103.37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708.93</v>
      </c>
      <c r="BG6" s="35">
        <f t="shared" ref="BG6:BO6" si="7">IF(BG7="",NA(),BG7)</f>
        <v>674.54</v>
      </c>
      <c r="BH6" s="34">
        <f t="shared" si="7"/>
        <v>0</v>
      </c>
      <c r="BI6" s="34">
        <f t="shared" si="7"/>
        <v>0</v>
      </c>
      <c r="BJ6" s="34">
        <f t="shared" si="7"/>
        <v>0</v>
      </c>
      <c r="BK6" s="35">
        <f t="shared" si="7"/>
        <v>1063.93</v>
      </c>
      <c r="BL6" s="35">
        <f t="shared" si="7"/>
        <v>1060.8599999999999</v>
      </c>
      <c r="BM6" s="35">
        <f t="shared" si="7"/>
        <v>1006.65</v>
      </c>
      <c r="BN6" s="35">
        <f t="shared" si="7"/>
        <v>998.42</v>
      </c>
      <c r="BO6" s="35">
        <f t="shared" si="7"/>
        <v>1095.52</v>
      </c>
      <c r="BP6" s="34" t="str">
        <f>IF(BP7="","",IF(BP7="-","【-】","【"&amp;SUBSTITUTE(TEXT(BP7,"#,##0.00"),"-","△")&amp;"】"))</f>
        <v>【1,042.34】</v>
      </c>
      <c r="BQ6" s="35">
        <f>IF(BQ7="",NA(),BQ7)</f>
        <v>37.86</v>
      </c>
      <c r="BR6" s="35">
        <f t="shared" ref="BR6:BZ6" si="8">IF(BR7="",NA(),BR7)</f>
        <v>33.94</v>
      </c>
      <c r="BS6" s="35">
        <f t="shared" si="8"/>
        <v>40.96</v>
      </c>
      <c r="BT6" s="35">
        <f t="shared" si="8"/>
        <v>44.16</v>
      </c>
      <c r="BU6" s="35">
        <f t="shared" si="8"/>
        <v>55.43</v>
      </c>
      <c r="BV6" s="35">
        <f t="shared" si="8"/>
        <v>46.26</v>
      </c>
      <c r="BW6" s="35">
        <f t="shared" si="8"/>
        <v>45.81</v>
      </c>
      <c r="BX6" s="35">
        <f t="shared" si="8"/>
        <v>43.43</v>
      </c>
      <c r="BY6" s="35">
        <f t="shared" si="8"/>
        <v>41.41</v>
      </c>
      <c r="BZ6" s="35">
        <f t="shared" si="8"/>
        <v>39.64</v>
      </c>
      <c r="CA6" s="34" t="str">
        <f>IF(CA7="","",IF(CA7="-","【-】","【"&amp;SUBSTITUTE(TEXT(CA7,"#,##0.00"),"-","△")&amp;"】"))</f>
        <v>【42.60】</v>
      </c>
      <c r="CB6" s="35">
        <f>IF(CB7="",NA(),CB7)</f>
        <v>723.71</v>
      </c>
      <c r="CC6" s="35">
        <f t="shared" ref="CC6:CK6" si="9">IF(CC7="",NA(),CC7)</f>
        <v>838.69</v>
      </c>
      <c r="CD6" s="35">
        <f t="shared" si="9"/>
        <v>692.11</v>
      </c>
      <c r="CE6" s="35">
        <f t="shared" si="9"/>
        <v>742.69</v>
      </c>
      <c r="CF6" s="35">
        <f t="shared" si="9"/>
        <v>559.79999999999995</v>
      </c>
      <c r="CG6" s="35">
        <f t="shared" si="9"/>
        <v>376.4</v>
      </c>
      <c r="CH6" s="35">
        <f t="shared" si="9"/>
        <v>383.92</v>
      </c>
      <c r="CI6" s="35">
        <f t="shared" si="9"/>
        <v>400.44</v>
      </c>
      <c r="CJ6" s="35">
        <f t="shared" si="9"/>
        <v>417.56</v>
      </c>
      <c r="CK6" s="35">
        <f t="shared" si="9"/>
        <v>449.72</v>
      </c>
      <c r="CL6" s="34" t="str">
        <f>IF(CL7="","",IF(CL7="-","【-】","【"&amp;SUBSTITUTE(TEXT(CL7,"#,##0.00"),"-","△")&amp;"】"))</f>
        <v>【410.22】</v>
      </c>
      <c r="CM6" s="35">
        <f>IF(CM7="",NA(),CM7)</f>
        <v>17.47</v>
      </c>
      <c r="CN6" s="35">
        <f t="shared" ref="CN6:CV6" si="10">IF(CN7="",NA(),CN7)</f>
        <v>17.09</v>
      </c>
      <c r="CO6" s="35">
        <f t="shared" si="10"/>
        <v>16.84</v>
      </c>
      <c r="CP6" s="35">
        <f t="shared" si="10"/>
        <v>14.81</v>
      </c>
      <c r="CQ6" s="35">
        <f t="shared" si="10"/>
        <v>15.57</v>
      </c>
      <c r="CR6" s="35">
        <f t="shared" si="10"/>
        <v>33.729999999999997</v>
      </c>
      <c r="CS6" s="35">
        <f t="shared" si="10"/>
        <v>33.21</v>
      </c>
      <c r="CT6" s="35">
        <f t="shared" si="10"/>
        <v>32.229999999999997</v>
      </c>
      <c r="CU6" s="35">
        <f t="shared" si="10"/>
        <v>32.479999999999997</v>
      </c>
      <c r="CV6" s="35">
        <f t="shared" si="10"/>
        <v>30.19</v>
      </c>
      <c r="CW6" s="34" t="str">
        <f>IF(CW7="","",IF(CW7="-","【-】","【"&amp;SUBSTITUTE(TEXT(CW7,"#,##0.00"),"-","△")&amp;"】"))</f>
        <v>【32.98】</v>
      </c>
      <c r="CX6" s="35">
        <f>IF(CX7="",NA(),CX7)</f>
        <v>51.12</v>
      </c>
      <c r="CY6" s="35">
        <f t="shared" ref="CY6:DG6" si="11">IF(CY7="",NA(),CY7)</f>
        <v>51.94</v>
      </c>
      <c r="CZ6" s="35">
        <f t="shared" si="11"/>
        <v>52.41</v>
      </c>
      <c r="DA6" s="35">
        <f t="shared" si="11"/>
        <v>52.66</v>
      </c>
      <c r="DB6" s="35">
        <f t="shared" si="11"/>
        <v>52.85</v>
      </c>
      <c r="DC6" s="35">
        <f t="shared" si="11"/>
        <v>79.989999999999995</v>
      </c>
      <c r="DD6" s="35">
        <f t="shared" si="11"/>
        <v>79.98</v>
      </c>
      <c r="DE6" s="35">
        <f t="shared" si="11"/>
        <v>80.8</v>
      </c>
      <c r="DF6" s="35">
        <f t="shared" si="11"/>
        <v>79.2</v>
      </c>
      <c r="DG6" s="35">
        <f t="shared" si="11"/>
        <v>79.09</v>
      </c>
      <c r="DH6" s="34" t="str">
        <f>IF(DH7="","",IF(DH7="-","【-】","【"&amp;SUBSTITUTE(TEXT(DH7,"#,##0.00"),"-","△")&amp;"】"))</f>
        <v>【80.45】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0.09</v>
      </c>
      <c r="EL6" s="35">
        <f t="shared" si="14"/>
        <v>0.02</v>
      </c>
      <c r="EM6" s="35">
        <f t="shared" si="14"/>
        <v>0.01</v>
      </c>
      <c r="EN6" s="35">
        <f t="shared" si="14"/>
        <v>1.6</v>
      </c>
      <c r="EO6" s="34" t="str">
        <f>IF(EO7="","",IF(EO7="-","【-】","【"&amp;SUBSTITUTE(TEXT(EO7,"#,##0.00"),"-","△")&amp;"】"))</f>
        <v>【1.09】</v>
      </c>
    </row>
    <row r="7" spans="1:145" s="36" customFormat="1" x14ac:dyDescent="0.15">
      <c r="A7" s="28"/>
      <c r="B7" s="37">
        <v>2020</v>
      </c>
      <c r="C7" s="37">
        <v>344311</v>
      </c>
      <c r="D7" s="37">
        <v>47</v>
      </c>
      <c r="E7" s="37">
        <v>17</v>
      </c>
      <c r="F7" s="37">
        <v>6</v>
      </c>
      <c r="G7" s="37">
        <v>0</v>
      </c>
      <c r="H7" s="37" t="s">
        <v>98</v>
      </c>
      <c r="I7" s="37" t="s">
        <v>99</v>
      </c>
      <c r="J7" s="37" t="s">
        <v>100</v>
      </c>
      <c r="K7" s="37" t="s">
        <v>101</v>
      </c>
      <c r="L7" s="37" t="s">
        <v>102</v>
      </c>
      <c r="M7" s="37" t="s">
        <v>103</v>
      </c>
      <c r="N7" s="38" t="s">
        <v>104</v>
      </c>
      <c r="O7" s="38" t="s">
        <v>105</v>
      </c>
      <c r="P7" s="38">
        <v>11.31</v>
      </c>
      <c r="Q7" s="38">
        <v>100</v>
      </c>
      <c r="R7" s="38">
        <v>3630</v>
      </c>
      <c r="S7" s="38">
        <v>7332</v>
      </c>
      <c r="T7" s="38">
        <v>43.11</v>
      </c>
      <c r="U7" s="38">
        <v>170.08</v>
      </c>
      <c r="V7" s="38">
        <v>808</v>
      </c>
      <c r="W7" s="38">
        <v>0.52</v>
      </c>
      <c r="X7" s="38">
        <v>1553.85</v>
      </c>
      <c r="Y7" s="38">
        <v>106.02</v>
      </c>
      <c r="Z7" s="38">
        <v>89.59</v>
      </c>
      <c r="AA7" s="38">
        <v>108.28</v>
      </c>
      <c r="AB7" s="38">
        <v>100.1</v>
      </c>
      <c r="AC7" s="38">
        <v>103.37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708.93</v>
      </c>
      <c r="BG7" s="38">
        <v>674.54</v>
      </c>
      <c r="BH7" s="38">
        <v>0</v>
      </c>
      <c r="BI7" s="38">
        <v>0</v>
      </c>
      <c r="BJ7" s="38">
        <v>0</v>
      </c>
      <c r="BK7" s="38">
        <v>1063.93</v>
      </c>
      <c r="BL7" s="38">
        <v>1060.8599999999999</v>
      </c>
      <c r="BM7" s="38">
        <v>1006.65</v>
      </c>
      <c r="BN7" s="38">
        <v>998.42</v>
      </c>
      <c r="BO7" s="38">
        <v>1095.52</v>
      </c>
      <c r="BP7" s="38">
        <v>1042.3399999999999</v>
      </c>
      <c r="BQ7" s="38">
        <v>37.86</v>
      </c>
      <c r="BR7" s="38">
        <v>33.94</v>
      </c>
      <c r="BS7" s="38">
        <v>40.96</v>
      </c>
      <c r="BT7" s="38">
        <v>44.16</v>
      </c>
      <c r="BU7" s="38">
        <v>55.43</v>
      </c>
      <c r="BV7" s="38">
        <v>46.26</v>
      </c>
      <c r="BW7" s="38">
        <v>45.81</v>
      </c>
      <c r="BX7" s="38">
        <v>43.43</v>
      </c>
      <c r="BY7" s="38">
        <v>41.41</v>
      </c>
      <c r="BZ7" s="38">
        <v>39.64</v>
      </c>
      <c r="CA7" s="38">
        <v>42.6</v>
      </c>
      <c r="CB7" s="38">
        <v>723.71</v>
      </c>
      <c r="CC7" s="38">
        <v>838.69</v>
      </c>
      <c r="CD7" s="38">
        <v>692.11</v>
      </c>
      <c r="CE7" s="38">
        <v>742.69</v>
      </c>
      <c r="CF7" s="38">
        <v>559.79999999999995</v>
      </c>
      <c r="CG7" s="38">
        <v>376.4</v>
      </c>
      <c r="CH7" s="38">
        <v>383.92</v>
      </c>
      <c r="CI7" s="38">
        <v>400.44</v>
      </c>
      <c r="CJ7" s="38">
        <v>417.56</v>
      </c>
      <c r="CK7" s="38">
        <v>449.72</v>
      </c>
      <c r="CL7" s="38">
        <v>410.22</v>
      </c>
      <c r="CM7" s="38">
        <v>17.47</v>
      </c>
      <c r="CN7" s="38">
        <v>17.09</v>
      </c>
      <c r="CO7" s="38">
        <v>16.84</v>
      </c>
      <c r="CP7" s="38">
        <v>14.81</v>
      </c>
      <c r="CQ7" s="38">
        <v>15.57</v>
      </c>
      <c r="CR7" s="38">
        <v>33.729999999999997</v>
      </c>
      <c r="CS7" s="38">
        <v>33.21</v>
      </c>
      <c r="CT7" s="38">
        <v>32.229999999999997</v>
      </c>
      <c r="CU7" s="38">
        <v>32.479999999999997</v>
      </c>
      <c r="CV7" s="38">
        <v>30.19</v>
      </c>
      <c r="CW7" s="38">
        <v>32.979999999999997</v>
      </c>
      <c r="CX7" s="38">
        <v>51.12</v>
      </c>
      <c r="CY7" s="38">
        <v>51.94</v>
      </c>
      <c r="CZ7" s="38">
        <v>52.41</v>
      </c>
      <c r="DA7" s="38">
        <v>52.66</v>
      </c>
      <c r="DB7" s="38">
        <v>52.85</v>
      </c>
      <c r="DC7" s="38">
        <v>79.989999999999995</v>
      </c>
      <c r="DD7" s="38">
        <v>79.98</v>
      </c>
      <c r="DE7" s="38">
        <v>80.8</v>
      </c>
      <c r="DF7" s="38">
        <v>79.2</v>
      </c>
      <c r="DG7" s="38">
        <v>79.09</v>
      </c>
      <c r="DH7" s="38">
        <v>80.45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0.09</v>
      </c>
      <c r="EL7" s="38">
        <v>0.02</v>
      </c>
      <c r="EM7" s="38">
        <v>0.01</v>
      </c>
      <c r="EN7" s="38">
        <v>1.6</v>
      </c>
      <c r="EO7" s="38">
        <v>1.0900000000000001</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114</v>
      </c>
      <c r="D13" t="s">
        <v>113</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本田　優輝</cp:lastModifiedBy>
  <dcterms:created xsi:type="dcterms:W3CDTF">2021-12-03T08:05:43Z</dcterms:created>
  <dcterms:modified xsi:type="dcterms:W3CDTF">2022-01-27T10:23:56Z</dcterms:modified>
  <cp:category/>
</cp:coreProperties>
</file>