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7113\Downloads\"/>
    </mc:Choice>
  </mc:AlternateContent>
  <workbookProtection workbookAlgorithmName="SHA-512" workbookHashValue="K8aIY1noSqgT9yULPqNEtLO59AB2BMu2rHIKz1/Mi2YrEC1R6Jug5S3+6DaTi4Lh5SUtQIc5bsUmx2SEqQq8ew==" workbookSaltValue="giilKOeh7KEuHGvdt8Xbcg=="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<sst xmlns="http://schemas.openxmlformats.org/spreadsheetml/2006/main" count="299" uniqueCount="117">
  <si>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</si>
  <si>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</si>
  <si>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</si>
  <si>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</si>
  <si>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</si>
  <si>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</si>
  <si>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</si>
  <si>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</si>
  <si>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</si>
  <si>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</si>
  <si>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</si>
  <si>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</si>
  <si>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</si>
  <si>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</si>
  <si>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</si>
  <si>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</si>
  <si>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</si>
  <si>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</si>
  <si>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</si>
  <si>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</si>
  <si>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</si>
  <si>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</si>
  <si>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</si>
  <si>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</si>
  <si>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</si>
  <si>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</si>
  <si>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</si>
  <si>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</si>
  <si>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</si>
  <si>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</si>
  <si>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</si>
  <si>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</si>
  <si>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</si>
  <si>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</si>
  <si>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</si>
  <si>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</si>
  <si>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</si>
  <si>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</si>
  <si>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</si>
  <si>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</si>
  <si>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</si>
  <si>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</si>
  <si>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</si>
  <si>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</si>
  <si>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</si>
  <si>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</si>
  <si>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</si>
  <si>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</si>
  <si>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</si>
  <si>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</si>
  <si>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</si>
  <si>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</si>
  <si>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</si>
  <si>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</si>
  <si>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</si>
  <si>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</si>
  <si>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</si>
  <si>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</si>
  <si>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</si>
  <si>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</si>
  <si>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</si>
  <si>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</si>
  <si>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</si>
  <si>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</si>
  <si>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</si>
  <si>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</si>
  <si>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</si>
  <si>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</si>
  <si>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</si>
  <si>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</si>
  <si>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</si>
  <si>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</si>
  <si>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</si>
  <si>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</si>
  <si>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</si>
  <si>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</si>
  <si>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</si>
  <si>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</si>
  <si>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</si>
  <si>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</si>
  <si>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</si>
  <si>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</si>
  <si>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</si>
  <si>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</si>
  <si>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</si>
  <si>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</si>
  <si>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</si>
  <si>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</si>
  <si>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</si>
  <si>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</si>
  <si>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</si>
  <si>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</si>
  <si>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</si>
  <si>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</si>
  <si>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</si>
  <si>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</si>
  <si>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</si>
  <si>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</si>
  <si>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</si>
  <si>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</si>
  <si>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</si>
  <si>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</si>
  <si>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</si>
  <si>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</si>
  <si>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</si>
  <si>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</si>
  <si>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</si>
  <si>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</si>
  <si>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</si>
  <si>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</si>
  <si>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</si>
  <si>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</si>
  <si>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</si>
  <si>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</si>
  <si>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法適用に伴い，令和２年度から資産の減価償却を開始したため，経理上の減価償却累計額が少なく，有形固定資産減価償却率は類似団体及び全国平均と比較して低い値となっている。
　本市は平成25年度に事業着手し，平成26年度から供用開始を行っている。そのため，管渠や施設・設備などにおいて耐用年数を経過した資産が無い状況であるものの，適切な修繕による施設・設備の長寿命化に取り組むとともに，計画的かつ効率的な維持修繕・改築更新に努める。
</t>
    <phoneticPr fontId="4"/>
  </si>
  <si>
    <t xml:space="preserve">　平成26年度から供用開始し，下水道整備区域の拡大を図っている。さらなる水洗化率向上による有収水量の増加と，使用料収入の確保，維持管理費用の縮減に取り組む必要がある。
　さらに，企業債残高対事業規模比率が類似団体平均を上回っているが，供用開始から間もなく整備区域拡大に取り組んでいることや地理的要因等により建設費の増加により企業債残高の増となっているため，さらなる建設コストの縮減に取り組む必要がある。
　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
</t>
    <phoneticPr fontId="4"/>
  </si>
  <si>
    <t xml:space="preserve">　本市下水道事業は，令和2年度から公営企業会計に移行したため，各項目の数値については令和2年度分からの記載となる。
　経常収支比率は100％であり黒字経営となるが，使用料収入以外の収入に依存しており，経費回収率は41.79％であるため，使用料収入の確保や汚水処理費の縮減に取り組み，経営改善を図る必要がある。
　累積欠損金比率は類似団体平均を上回っており，使用料収入の確保や維持管理費のコスト縮減などにより改善を図っていく必要がある。
　流動比率は，事業開始から間がないため，元金償還が据え置かれている企業債があり，今後償還額の増加により比率の低下が見込まれるため，支払い能力を高める必要がある。
　企業債残高対事業規模比率は類似団体平均を上回っている。これは本市が平成26年度に供用を開始，現在は整備面積を拡大している状況にあり，使用料収入に比べ企業債残高の規模が大きくなっている。
経費回収率は，類似団体平均を下回り，汚水処理原価は平均を上回っている。これらの改善には，適正な使用料収入の確保，汚水処理費の縮減及び有収水量の向上に努め，経営の改善を図る必要がある。
　水洗化率は，類似団体平均を上回っているものの，料金収入の確保を図るため，さらなる有収水量の向上に努める必要がある。
</t>
    <rPh sb="100" eb="105">
      <t>ケイヒカイシュウリツ</t>
    </rPh>
    <rPh sb="118" eb="123">
      <t>シヨウリョウシュウニュウ</t>
    </rPh>
    <rPh sb="124" eb="126">
      <t>カクホ</t>
    </rPh>
    <rPh sb="127" eb="132">
      <t>オスイショリヒ</t>
    </rPh>
    <rPh sb="133" eb="135">
      <t>シュクゲン</t>
    </rPh>
    <rPh sb="136" eb="137">
      <t>ト</t>
    </rPh>
    <rPh sb="138" eb="139">
      <t>ク</t>
    </rPh>
    <rPh sb="283" eb="285">
      <t>シハラ</t>
    </rPh>
    <rPh sb="286" eb="288">
      <t>ノウリョク</t>
    </rPh>
    <rPh sb="289" eb="290">
      <t>タカ</t>
    </rPh>
    <rPh sb="292" eb="294">
      <t>ヒツヨウ</t>
    </rPh>
    <rPh sb="455" eb="457">
      <t>シュクゲン</t>
    </rPh>
    <rPh sb="467" eb="468">
      <t>ツト</t>
    </rPh>
    <rPh sb="470" eb="472">
      <t>ケイエイ</t>
    </rPh>
    <rPh sb="473" eb="475">
      <t>カイゼン</t>
    </rPh>
    <rPh sb="476" eb="477">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</si>
</sst>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CDE-4860-A16B-0B97448CB5C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formatCode="#,##0.00;&quot;△&quot;#,##0.00">
                  <c:v>0</c:v>
                </c:pt>
              </c:numCache>
            </c:numRef>
          </c:val>
          <c:smooth val="0"/>
          <c:extLst>
            <c:ext xmlns:c16="http://schemas.microsoft.com/office/drawing/2014/chart" uri="{C3380CC4-5D6E-409C-BE32-E72D297353CC}">
              <c16:uniqueId val="{00000001-3CDE-4860-A16B-0B97448CB5C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57F-4AF6-8EF7-9B61B44C624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36.71</c:v>
                </c:pt>
                <c:pt idx="4">
                  <c:v>33.799999999999997</c:v>
                </c:pt>
              </c:numCache>
            </c:numRef>
          </c:val>
          <c:smooth val="0"/>
          <c:extLst>
            <c:ext xmlns:c16="http://schemas.microsoft.com/office/drawing/2014/chart" uri="{C3380CC4-5D6E-409C-BE32-E72D297353CC}">
              <c16:uniqueId val="{00000001-157F-4AF6-8EF7-9B61B44C624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83.75</c:v>
                </c:pt>
                <c:pt idx="4">
                  <c:v>87.31</c:v>
                </c:pt>
              </c:numCache>
            </c:numRef>
          </c:val>
          <c:extLst>
            <c:ext xmlns:c16="http://schemas.microsoft.com/office/drawing/2014/chart" uri="{C3380CC4-5D6E-409C-BE32-E72D297353CC}">
              <c16:uniqueId val="{00000000-06B2-45ED-B39D-A6A1C6FEB1D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70.05</c:v>
                </c:pt>
                <c:pt idx="4">
                  <c:v>67.09</c:v>
                </c:pt>
              </c:numCache>
            </c:numRef>
          </c:val>
          <c:smooth val="0"/>
          <c:extLst>
            <c:ext xmlns:c16="http://schemas.microsoft.com/office/drawing/2014/chart" uri="{C3380CC4-5D6E-409C-BE32-E72D297353CC}">
              <c16:uniqueId val="{00000001-06B2-45ED-B39D-A6A1C6FEB1D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114.59</c:v>
                </c:pt>
                <c:pt idx="4">
                  <c:v>100</c:v>
                </c:pt>
              </c:numCache>
            </c:numRef>
          </c:val>
          <c:extLst>
            <c:ext xmlns:c16="http://schemas.microsoft.com/office/drawing/2014/chart" uri="{C3380CC4-5D6E-409C-BE32-E72D297353CC}">
              <c16:uniqueId val="{00000000-99C7-42D9-B184-A6640931522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100.3</c:v>
                </c:pt>
                <c:pt idx="4">
                  <c:v>99.59</c:v>
                </c:pt>
              </c:numCache>
            </c:numRef>
          </c:val>
          <c:smooth val="0"/>
          <c:extLst>
            <c:ext xmlns:c16="http://schemas.microsoft.com/office/drawing/2014/chart" uri="{C3380CC4-5D6E-409C-BE32-E72D297353CC}">
              <c16:uniqueId val="{00000001-99C7-42D9-B184-A6640931522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1.81</c:v>
                </c:pt>
                <c:pt idx="4">
                  <c:v>3.38</c:v>
                </c:pt>
              </c:numCache>
            </c:numRef>
          </c:val>
          <c:extLst>
            <c:ext xmlns:c16="http://schemas.microsoft.com/office/drawing/2014/chart" uri="{C3380CC4-5D6E-409C-BE32-E72D297353CC}">
              <c16:uniqueId val="{00000000-982A-45FF-91AE-13C434013CC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15.82</c:v>
                </c:pt>
                <c:pt idx="4">
                  <c:v>18.97</c:v>
                </c:pt>
              </c:numCache>
            </c:numRef>
          </c:val>
          <c:smooth val="0"/>
          <c:extLst>
            <c:ext xmlns:c16="http://schemas.microsoft.com/office/drawing/2014/chart" uri="{C3380CC4-5D6E-409C-BE32-E72D297353CC}">
              <c16:uniqueId val="{00000001-982A-45FF-91AE-13C434013CC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485-4BF1-8091-5B76AFDDF5B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6485-4BF1-8091-5B76AFDDF5B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1407.33</c:v>
                </c:pt>
                <c:pt idx="4">
                  <c:v>1414.97</c:v>
                </c:pt>
              </c:numCache>
            </c:numRef>
          </c:val>
          <c:extLst>
            <c:ext xmlns:c16="http://schemas.microsoft.com/office/drawing/2014/chart" uri="{C3380CC4-5D6E-409C-BE32-E72D297353CC}">
              <c16:uniqueId val="{00000000-8106-4595-B05D-B2CAB0B01AE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254.91</c:v>
                </c:pt>
                <c:pt idx="4">
                  <c:v>366.52</c:v>
                </c:pt>
              </c:numCache>
            </c:numRef>
          </c:val>
          <c:smooth val="0"/>
          <c:extLst>
            <c:ext xmlns:c16="http://schemas.microsoft.com/office/drawing/2014/chart" uri="{C3380CC4-5D6E-409C-BE32-E72D297353CC}">
              <c16:uniqueId val="{00000001-8106-4595-B05D-B2CAB0B01AE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96.43</c:v>
                </c:pt>
                <c:pt idx="4">
                  <c:v>73.61</c:v>
                </c:pt>
              </c:numCache>
            </c:numRef>
          </c:val>
          <c:extLst>
            <c:ext xmlns:c16="http://schemas.microsoft.com/office/drawing/2014/chart" uri="{C3380CC4-5D6E-409C-BE32-E72D297353CC}">
              <c16:uniqueId val="{00000000-F65B-4849-B3AD-426F2DCA838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64.17</c:v>
                </c:pt>
                <c:pt idx="4">
                  <c:v>89.11</c:v>
                </c:pt>
              </c:numCache>
            </c:numRef>
          </c:val>
          <c:smooth val="0"/>
          <c:extLst>
            <c:ext xmlns:c16="http://schemas.microsoft.com/office/drawing/2014/chart" uri="{C3380CC4-5D6E-409C-BE32-E72D297353CC}">
              <c16:uniqueId val="{00000001-F65B-4849-B3AD-426F2DCA838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8071.3</c:v>
                </c:pt>
                <c:pt idx="4">
                  <c:v>9186.7999999999993</c:v>
                </c:pt>
              </c:numCache>
            </c:numRef>
          </c:val>
          <c:extLst>
            <c:ext xmlns:c16="http://schemas.microsoft.com/office/drawing/2014/chart" uri="{C3380CC4-5D6E-409C-BE32-E72D297353CC}">
              <c16:uniqueId val="{00000000-A54D-412C-A853-B5B38EEFF7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1209.45</c:v>
                </c:pt>
                <c:pt idx="4">
                  <c:v>1042.6400000000001</c:v>
                </c:pt>
              </c:numCache>
            </c:numRef>
          </c:val>
          <c:smooth val="0"/>
          <c:extLst>
            <c:ext xmlns:c16="http://schemas.microsoft.com/office/drawing/2014/chart" uri="{C3380CC4-5D6E-409C-BE32-E72D297353CC}">
              <c16:uniqueId val="{00000001-A54D-412C-A853-B5B38EEFF7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82.88</c:v>
                </c:pt>
                <c:pt idx="4">
                  <c:v>41.79</c:v>
                </c:pt>
              </c:numCache>
            </c:numRef>
          </c:val>
          <c:extLst>
            <c:ext xmlns:c16="http://schemas.microsoft.com/office/drawing/2014/chart" uri="{C3380CC4-5D6E-409C-BE32-E72D297353CC}">
              <c16:uniqueId val="{00000000-D1EB-4C22-8E57-08BB4FB26B2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55.93</c:v>
                </c:pt>
                <c:pt idx="4">
                  <c:v>55.76</c:v>
                </c:pt>
              </c:numCache>
            </c:numRef>
          </c:val>
          <c:smooth val="0"/>
          <c:extLst>
            <c:ext xmlns:c16="http://schemas.microsoft.com/office/drawing/2014/chart" uri="{C3380CC4-5D6E-409C-BE32-E72D297353CC}">
              <c16:uniqueId val="{00000001-D1EB-4C22-8E57-08BB4FB26B2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165.04</c:v>
                </c:pt>
                <c:pt idx="4">
                  <c:v>326.81</c:v>
                </c:pt>
              </c:numCache>
            </c:numRef>
          </c:val>
          <c:extLst>
            <c:ext xmlns:c16="http://schemas.microsoft.com/office/drawing/2014/chart" uri="{C3380CC4-5D6E-409C-BE32-E72D297353CC}">
              <c16:uniqueId val="{00000000-7FE3-4D6A-8077-3B4B8DF8320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289.60000000000002</c:v>
                </c:pt>
                <c:pt idx="4">
                  <c:v>296.14999999999998</c:v>
                </c:pt>
              </c:numCache>
            </c:numRef>
          </c:val>
          <c:smooth val="0"/>
          <c:extLst>
            <c:ext xmlns:c16="http://schemas.microsoft.com/office/drawing/2014/chart" uri="{C3380CC4-5D6E-409C-BE32-E72D297353CC}">
              <c16:uniqueId val="{00000001-7FE3-4D6A-8077-3B4B8DF8320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37" zoomScale="70" zoomScaleNormal="7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2">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2">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1" t="str">
        <f>データ!H6</f>
        <v>広島県　竹原市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D3</v>
      </c>
      <c r="X8" s="66"/>
      <c r="Y8" s="66"/>
      <c r="Z8" s="66"/>
      <c r="AA8" s="66"/>
      <c r="AB8" s="66"/>
      <c r="AC8" s="66"/>
      <c r="AD8" s="67" t="str">
        <f>データ!$M$6</f>
        <v>非設置</v>
      </c>
      <c r="AE8" s="67"/>
      <c r="AF8" s="67"/>
      <c r="AG8" s="67"/>
      <c r="AH8" s="67"/>
      <c r="AI8" s="67"/>
      <c r="AJ8" s="67"/>
      <c r="AK8" s="3"/>
      <c r="AL8" s="55">
        <f>データ!S6</f>
        <v>24071</v>
      </c>
      <c r="AM8" s="55"/>
      <c r="AN8" s="55"/>
      <c r="AO8" s="55"/>
      <c r="AP8" s="55"/>
      <c r="AQ8" s="55"/>
      <c r="AR8" s="55"/>
      <c r="AS8" s="55"/>
      <c r="AT8" s="54">
        <f>データ!T6</f>
        <v>118.23</v>
      </c>
      <c r="AU8" s="54"/>
      <c r="AV8" s="54"/>
      <c r="AW8" s="54"/>
      <c r="AX8" s="54"/>
      <c r="AY8" s="54"/>
      <c r="AZ8" s="54"/>
      <c r="BA8" s="54"/>
      <c r="BB8" s="54">
        <f>データ!U6</f>
        <v>203.59</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2">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2">
      <c r="A10" s="2"/>
      <c r="B10" s="54" t="str">
        <f>データ!N6</f>
        <v>-</v>
      </c>
      <c r="C10" s="54"/>
      <c r="D10" s="54"/>
      <c r="E10" s="54"/>
      <c r="F10" s="54"/>
      <c r="G10" s="54"/>
      <c r="H10" s="54"/>
      <c r="I10" s="54">
        <f>データ!O6</f>
        <v>39.25</v>
      </c>
      <c r="J10" s="54"/>
      <c r="K10" s="54"/>
      <c r="L10" s="54"/>
      <c r="M10" s="54"/>
      <c r="N10" s="54"/>
      <c r="O10" s="54"/>
      <c r="P10" s="54">
        <f>データ!P6</f>
        <v>1.35</v>
      </c>
      <c r="Q10" s="54"/>
      <c r="R10" s="54"/>
      <c r="S10" s="54"/>
      <c r="T10" s="54"/>
      <c r="U10" s="54"/>
      <c r="V10" s="54"/>
      <c r="W10" s="54">
        <f>データ!Q6</f>
        <v>90.06</v>
      </c>
      <c r="X10" s="54"/>
      <c r="Y10" s="54"/>
      <c r="Z10" s="54"/>
      <c r="AA10" s="54"/>
      <c r="AB10" s="54"/>
      <c r="AC10" s="54"/>
      <c r="AD10" s="55">
        <f>データ!R6</f>
        <v>2728</v>
      </c>
      <c r="AE10" s="55"/>
      <c r="AF10" s="55"/>
      <c r="AG10" s="55"/>
      <c r="AH10" s="55"/>
      <c r="AI10" s="55"/>
      <c r="AJ10" s="55"/>
      <c r="AK10" s="2"/>
      <c r="AL10" s="55">
        <f>データ!V6</f>
        <v>323</v>
      </c>
      <c r="AM10" s="55"/>
      <c r="AN10" s="55"/>
      <c r="AO10" s="55"/>
      <c r="AP10" s="55"/>
      <c r="AQ10" s="55"/>
      <c r="AR10" s="55"/>
      <c r="AS10" s="55"/>
      <c r="AT10" s="54">
        <f>データ!W6</f>
        <v>0.09</v>
      </c>
      <c r="AU10" s="54"/>
      <c r="AV10" s="54"/>
      <c r="AW10" s="54"/>
      <c r="AX10" s="54"/>
      <c r="AY10" s="54"/>
      <c r="AZ10" s="54"/>
      <c r="BA10" s="54"/>
      <c r="BB10" s="54">
        <f>データ!X6</f>
        <v>3588.89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2">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qMxCY9McMqOINeUzrsSwVCF+1iz2XTJ6I6FA5jhN3aJb7B9XP0VPCi3TGphNVHyC16GKL+WrMYYCOs06GnRAow==" saltValue="C+trpt9hZt5PJvmwW7Xsd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342033</v>
      </c>
      <c r="D6" s="19">
        <f t="shared" si="3"/>
        <v>46</v>
      </c>
      <c r="E6" s="19">
        <f t="shared" si="3"/>
        <v>17</v>
      </c>
      <c r="F6" s="19">
        <f t="shared" si="3"/>
        <v>4</v>
      </c>
      <c r="G6" s="19">
        <f t="shared" si="3"/>
        <v>0</v>
      </c>
      <c r="H6" s="19" t="str">
        <f t="shared" si="3"/>
        <v>広島県　竹原市</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39.25</v>
      </c>
      <c r="P6" s="20">
        <f t="shared" si="3"/>
        <v>1.35</v>
      </c>
      <c r="Q6" s="20">
        <f t="shared" si="3"/>
        <v>90.06</v>
      </c>
      <c r="R6" s="20">
        <f t="shared" si="3"/>
        <v>2728</v>
      </c>
      <c r="S6" s="20">
        <f t="shared" si="3"/>
        <v>24071</v>
      </c>
      <c r="T6" s="20">
        <f t="shared" si="3"/>
        <v>118.23</v>
      </c>
      <c r="U6" s="20">
        <f t="shared" si="3"/>
        <v>203.59</v>
      </c>
      <c r="V6" s="20">
        <f t="shared" si="3"/>
        <v>323</v>
      </c>
      <c r="W6" s="20">
        <f t="shared" si="3"/>
        <v>0.09</v>
      </c>
      <c r="X6" s="20">
        <f t="shared" si="3"/>
        <v>3588.89</v>
      </c>
      <c r="Y6" s="21" t="str">
        <f>IF(Y7="",NA(),Y7)</f>
        <v>-</v>
      </c>
      <c r="Z6" s="21" t="str">
        <f t="shared" ref="Z6:AH6" si="4">IF(Z7="",NA(),Z7)</f>
        <v>-</v>
      </c>
      <c r="AA6" s="21" t="str">
        <f t="shared" si="4"/>
        <v>-</v>
      </c>
      <c r="AB6" s="21">
        <f t="shared" si="4"/>
        <v>114.59</v>
      </c>
      <c r="AC6" s="21">
        <f t="shared" si="4"/>
        <v>100</v>
      </c>
      <c r="AD6" s="21" t="str">
        <f t="shared" si="4"/>
        <v>-</v>
      </c>
      <c r="AE6" s="21" t="str">
        <f t="shared" si="4"/>
        <v>-</v>
      </c>
      <c r="AF6" s="21" t="str">
        <f t="shared" si="4"/>
        <v>-</v>
      </c>
      <c r="AG6" s="21">
        <f t="shared" si="4"/>
        <v>100.3</v>
      </c>
      <c r="AH6" s="21">
        <f t="shared" si="4"/>
        <v>99.59</v>
      </c>
      <c r="AI6" s="20" t="str">
        <f>IF(AI7="","",IF(AI7="-","【-】","【"&amp;SUBSTITUTE(TEXT(AI7,"#,##0.00"),"-","△")&amp;"】"))</f>
        <v>【105.35】</v>
      </c>
      <c r="AJ6" s="21" t="str">
        <f>IF(AJ7="",NA(),AJ7)</f>
        <v>-</v>
      </c>
      <c r="AK6" s="21" t="str">
        <f t="shared" ref="AK6:AS6" si="5">IF(AK7="",NA(),AK7)</f>
        <v>-</v>
      </c>
      <c r="AL6" s="21" t="str">
        <f t="shared" si="5"/>
        <v>-</v>
      </c>
      <c r="AM6" s="21">
        <f t="shared" si="5"/>
        <v>1407.33</v>
      </c>
      <c r="AN6" s="21">
        <f t="shared" si="5"/>
        <v>1414.97</v>
      </c>
      <c r="AO6" s="21" t="str">
        <f t="shared" si="5"/>
        <v>-</v>
      </c>
      <c r="AP6" s="21" t="str">
        <f t="shared" si="5"/>
        <v>-</v>
      </c>
      <c r="AQ6" s="21" t="str">
        <f t="shared" si="5"/>
        <v>-</v>
      </c>
      <c r="AR6" s="21">
        <f t="shared" si="5"/>
        <v>254.91</v>
      </c>
      <c r="AS6" s="21">
        <f t="shared" si="5"/>
        <v>366.52</v>
      </c>
      <c r="AT6" s="20" t="str">
        <f>IF(AT7="","",IF(AT7="-","【-】","【"&amp;SUBSTITUTE(TEXT(AT7,"#,##0.00"),"-","△")&amp;"】"))</f>
        <v>【63.89】</v>
      </c>
      <c r="AU6" s="21" t="str">
        <f>IF(AU7="",NA(),AU7)</f>
        <v>-</v>
      </c>
      <c r="AV6" s="21" t="str">
        <f t="shared" ref="AV6:BD6" si="6">IF(AV7="",NA(),AV7)</f>
        <v>-</v>
      </c>
      <c r="AW6" s="21" t="str">
        <f t="shared" si="6"/>
        <v>-</v>
      </c>
      <c r="AX6" s="21">
        <f t="shared" si="6"/>
        <v>96.43</v>
      </c>
      <c r="AY6" s="21">
        <f t="shared" si="6"/>
        <v>73.61</v>
      </c>
      <c r="AZ6" s="21" t="str">
        <f t="shared" si="6"/>
        <v>-</v>
      </c>
      <c r="BA6" s="21" t="str">
        <f t="shared" si="6"/>
        <v>-</v>
      </c>
      <c r="BB6" s="21" t="str">
        <f t="shared" si="6"/>
        <v>-</v>
      </c>
      <c r="BC6" s="21">
        <f t="shared" si="6"/>
        <v>64.17</v>
      </c>
      <c r="BD6" s="21">
        <f t="shared" si="6"/>
        <v>89.11</v>
      </c>
      <c r="BE6" s="20" t="str">
        <f>IF(BE7="","",IF(BE7="-","【-】","【"&amp;SUBSTITUTE(TEXT(BE7,"#,##0.00"),"-","△")&amp;"】"))</f>
        <v>【44.07】</v>
      </c>
      <c r="BF6" s="21" t="str">
        <f>IF(BF7="",NA(),BF7)</f>
        <v>-</v>
      </c>
      <c r="BG6" s="21" t="str">
        <f t="shared" ref="BG6:BO6" si="7">IF(BG7="",NA(),BG7)</f>
        <v>-</v>
      </c>
      <c r="BH6" s="21" t="str">
        <f t="shared" si="7"/>
        <v>-</v>
      </c>
      <c r="BI6" s="21">
        <f t="shared" si="7"/>
        <v>8071.3</v>
      </c>
      <c r="BJ6" s="21">
        <f t="shared" si="7"/>
        <v>9186.7999999999993</v>
      </c>
      <c r="BK6" s="21" t="str">
        <f t="shared" si="7"/>
        <v>-</v>
      </c>
      <c r="BL6" s="21" t="str">
        <f t="shared" si="7"/>
        <v>-</v>
      </c>
      <c r="BM6" s="21" t="str">
        <f t="shared" si="7"/>
        <v>-</v>
      </c>
      <c r="BN6" s="21">
        <f t="shared" si="7"/>
        <v>1209.45</v>
      </c>
      <c r="BO6" s="21">
        <f t="shared" si="7"/>
        <v>1042.6400000000001</v>
      </c>
      <c r="BP6" s="20" t="str">
        <f>IF(BP7="","",IF(BP7="-","【-】","【"&amp;SUBSTITUTE(TEXT(BP7,"#,##0.00"),"-","△")&amp;"】"))</f>
        <v>【1,201.79】</v>
      </c>
      <c r="BQ6" s="21" t="str">
        <f>IF(BQ7="",NA(),BQ7)</f>
        <v>-</v>
      </c>
      <c r="BR6" s="21" t="str">
        <f t="shared" ref="BR6:BZ6" si="8">IF(BR7="",NA(),BR7)</f>
        <v>-</v>
      </c>
      <c r="BS6" s="21" t="str">
        <f t="shared" si="8"/>
        <v>-</v>
      </c>
      <c r="BT6" s="21">
        <f t="shared" si="8"/>
        <v>82.88</v>
      </c>
      <c r="BU6" s="21">
        <f t="shared" si="8"/>
        <v>41.79</v>
      </c>
      <c r="BV6" s="21" t="str">
        <f t="shared" si="8"/>
        <v>-</v>
      </c>
      <c r="BW6" s="21" t="str">
        <f t="shared" si="8"/>
        <v>-</v>
      </c>
      <c r="BX6" s="21" t="str">
        <f t="shared" si="8"/>
        <v>-</v>
      </c>
      <c r="BY6" s="21">
        <f t="shared" si="8"/>
        <v>55.93</v>
      </c>
      <c r="BZ6" s="21">
        <f t="shared" si="8"/>
        <v>55.76</v>
      </c>
      <c r="CA6" s="20" t="str">
        <f>IF(CA7="","",IF(CA7="-","【-】","【"&amp;SUBSTITUTE(TEXT(CA7,"#,##0.00"),"-","△")&amp;"】"))</f>
        <v>【75.31】</v>
      </c>
      <c r="CB6" s="21" t="str">
        <f>IF(CB7="",NA(),CB7)</f>
        <v>-</v>
      </c>
      <c r="CC6" s="21" t="str">
        <f t="shared" ref="CC6:CK6" si="9">IF(CC7="",NA(),CC7)</f>
        <v>-</v>
      </c>
      <c r="CD6" s="21" t="str">
        <f t="shared" si="9"/>
        <v>-</v>
      </c>
      <c r="CE6" s="21">
        <f t="shared" si="9"/>
        <v>165.04</v>
      </c>
      <c r="CF6" s="21">
        <f t="shared" si="9"/>
        <v>326.81</v>
      </c>
      <c r="CG6" s="21" t="str">
        <f t="shared" si="9"/>
        <v>-</v>
      </c>
      <c r="CH6" s="21" t="str">
        <f t="shared" si="9"/>
        <v>-</v>
      </c>
      <c r="CI6" s="21" t="str">
        <f t="shared" si="9"/>
        <v>-</v>
      </c>
      <c r="CJ6" s="21">
        <f t="shared" si="9"/>
        <v>289.60000000000002</v>
      </c>
      <c r="CK6" s="21">
        <f t="shared" si="9"/>
        <v>296.14999999999998</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36.71</v>
      </c>
      <c r="CV6" s="21">
        <f t="shared" si="10"/>
        <v>33.799999999999997</v>
      </c>
      <c r="CW6" s="20" t="str">
        <f>IF(CW7="","",IF(CW7="-","【-】","【"&amp;SUBSTITUTE(TEXT(CW7,"#,##0.00"),"-","△")&amp;"】"))</f>
        <v>【42.57】</v>
      </c>
      <c r="CX6" s="21" t="str">
        <f>IF(CX7="",NA(),CX7)</f>
        <v>-</v>
      </c>
      <c r="CY6" s="21" t="str">
        <f t="shared" ref="CY6:DG6" si="11">IF(CY7="",NA(),CY7)</f>
        <v>-</v>
      </c>
      <c r="CZ6" s="21" t="str">
        <f t="shared" si="11"/>
        <v>-</v>
      </c>
      <c r="DA6" s="21">
        <f t="shared" si="11"/>
        <v>83.75</v>
      </c>
      <c r="DB6" s="21">
        <f t="shared" si="11"/>
        <v>87.31</v>
      </c>
      <c r="DC6" s="21" t="str">
        <f t="shared" si="11"/>
        <v>-</v>
      </c>
      <c r="DD6" s="21" t="str">
        <f t="shared" si="11"/>
        <v>-</v>
      </c>
      <c r="DE6" s="21" t="str">
        <f t="shared" si="11"/>
        <v>-</v>
      </c>
      <c r="DF6" s="21">
        <f t="shared" si="11"/>
        <v>70.05</v>
      </c>
      <c r="DG6" s="21">
        <f t="shared" si="11"/>
        <v>67.09</v>
      </c>
      <c r="DH6" s="20" t="str">
        <f>IF(DH7="","",IF(DH7="-","【-】","【"&amp;SUBSTITUTE(TEXT(DH7,"#,##0.00"),"-","△")&amp;"】"))</f>
        <v>【85.24】</v>
      </c>
      <c r="DI6" s="21" t="str">
        <f>IF(DI7="",NA(),DI7)</f>
        <v>-</v>
      </c>
      <c r="DJ6" s="21" t="str">
        <f t="shared" ref="DJ6:DR6" si="12">IF(DJ7="",NA(),DJ7)</f>
        <v>-</v>
      </c>
      <c r="DK6" s="21" t="str">
        <f t="shared" si="12"/>
        <v>-</v>
      </c>
      <c r="DL6" s="21">
        <f t="shared" si="12"/>
        <v>1.81</v>
      </c>
      <c r="DM6" s="21">
        <f t="shared" si="12"/>
        <v>3.38</v>
      </c>
      <c r="DN6" s="21" t="str">
        <f t="shared" si="12"/>
        <v>-</v>
      </c>
      <c r="DO6" s="21" t="str">
        <f t="shared" si="12"/>
        <v>-</v>
      </c>
      <c r="DP6" s="21" t="str">
        <f t="shared" si="12"/>
        <v>-</v>
      </c>
      <c r="DQ6" s="21">
        <f t="shared" si="12"/>
        <v>15.82</v>
      </c>
      <c r="DR6" s="21">
        <f t="shared" si="12"/>
        <v>18.97</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0.02</v>
      </c>
      <c r="EN6" s="20">
        <f t="shared" si="14"/>
        <v>0</v>
      </c>
      <c r="EO6" s="20" t="str">
        <f>IF(EO7="","",IF(EO7="-","【-】","【"&amp;SUBSTITUTE(TEXT(EO7,"#,##0.00"),"-","△")&amp;"】"))</f>
        <v>【0.15】</v>
      </c>
    </row>
    <row r="7" spans="1:148" s="22" customFormat="1" x14ac:dyDescent="0.2">
      <c r="A7" s="14"/>
      <c r="B7" s="23">
        <v>2021</v>
      </c>
      <c r="C7" s="23">
        <v>342033</v>
      </c>
      <c r="D7" s="23">
        <v>46</v>
      </c>
      <c r="E7" s="23">
        <v>17</v>
      </c>
      <c r="F7" s="23">
        <v>4</v>
      </c>
      <c r="G7" s="23">
        <v>0</v>
      </c>
      <c r="H7" s="23" t="s">
        <v>96</v>
      </c>
      <c r="I7" s="23" t="s">
        <v>97</v>
      </c>
      <c r="J7" s="23" t="s">
        <v>98</v>
      </c>
      <c r="K7" s="23" t="s">
        <v>99</v>
      </c>
      <c r="L7" s="23" t="s">
        <v>100</v>
      </c>
      <c r="M7" s="23" t="s">
        <v>101</v>
      </c>
      <c r="N7" s="24" t="s">
        <v>102</v>
      </c>
      <c r="O7" s="24">
        <v>39.25</v>
      </c>
      <c r="P7" s="24">
        <v>1.35</v>
      </c>
      <c r="Q7" s="24">
        <v>90.06</v>
      </c>
      <c r="R7" s="24">
        <v>2728</v>
      </c>
      <c r="S7" s="24">
        <v>24071</v>
      </c>
      <c r="T7" s="24">
        <v>118.23</v>
      </c>
      <c r="U7" s="24">
        <v>203.59</v>
      </c>
      <c r="V7" s="24">
        <v>323</v>
      </c>
      <c r="W7" s="24">
        <v>0.09</v>
      </c>
      <c r="X7" s="24">
        <v>3588.89</v>
      </c>
      <c r="Y7" s="24" t="s">
        <v>102</v>
      </c>
      <c r="Z7" s="24" t="s">
        <v>102</v>
      </c>
      <c r="AA7" s="24" t="s">
        <v>102</v>
      </c>
      <c r="AB7" s="24">
        <v>114.59</v>
      </c>
      <c r="AC7" s="24">
        <v>100</v>
      </c>
      <c r="AD7" s="24" t="s">
        <v>102</v>
      </c>
      <c r="AE7" s="24" t="s">
        <v>102</v>
      </c>
      <c r="AF7" s="24" t="s">
        <v>102</v>
      </c>
      <c r="AG7" s="24">
        <v>100.3</v>
      </c>
      <c r="AH7" s="24">
        <v>99.59</v>
      </c>
      <c r="AI7" s="24">
        <v>105.35</v>
      </c>
      <c r="AJ7" s="24" t="s">
        <v>102</v>
      </c>
      <c r="AK7" s="24" t="s">
        <v>102</v>
      </c>
      <c r="AL7" s="24" t="s">
        <v>102</v>
      </c>
      <c r="AM7" s="24">
        <v>1407.33</v>
      </c>
      <c r="AN7" s="24">
        <v>1414.97</v>
      </c>
      <c r="AO7" s="24" t="s">
        <v>102</v>
      </c>
      <c r="AP7" s="24" t="s">
        <v>102</v>
      </c>
      <c r="AQ7" s="24" t="s">
        <v>102</v>
      </c>
      <c r="AR7" s="24">
        <v>254.91</v>
      </c>
      <c r="AS7" s="24">
        <v>366.52</v>
      </c>
      <c r="AT7" s="24">
        <v>63.89</v>
      </c>
      <c r="AU7" s="24" t="s">
        <v>102</v>
      </c>
      <c r="AV7" s="24" t="s">
        <v>102</v>
      </c>
      <c r="AW7" s="24" t="s">
        <v>102</v>
      </c>
      <c r="AX7" s="24">
        <v>96.43</v>
      </c>
      <c r="AY7" s="24">
        <v>73.61</v>
      </c>
      <c r="AZ7" s="24" t="s">
        <v>102</v>
      </c>
      <c r="BA7" s="24" t="s">
        <v>102</v>
      </c>
      <c r="BB7" s="24" t="s">
        <v>102</v>
      </c>
      <c r="BC7" s="24">
        <v>64.17</v>
      </c>
      <c r="BD7" s="24">
        <v>89.11</v>
      </c>
      <c r="BE7" s="24">
        <v>44.07</v>
      </c>
      <c r="BF7" s="24" t="s">
        <v>102</v>
      </c>
      <c r="BG7" s="24" t="s">
        <v>102</v>
      </c>
      <c r="BH7" s="24" t="s">
        <v>102</v>
      </c>
      <c r="BI7" s="24">
        <v>8071.3</v>
      </c>
      <c r="BJ7" s="24">
        <v>9186.7999999999993</v>
      </c>
      <c r="BK7" s="24" t="s">
        <v>102</v>
      </c>
      <c r="BL7" s="24" t="s">
        <v>102</v>
      </c>
      <c r="BM7" s="24" t="s">
        <v>102</v>
      </c>
      <c r="BN7" s="24">
        <v>1209.45</v>
      </c>
      <c r="BO7" s="24">
        <v>1042.6400000000001</v>
      </c>
      <c r="BP7" s="24">
        <v>1201.79</v>
      </c>
      <c r="BQ7" s="24" t="s">
        <v>102</v>
      </c>
      <c r="BR7" s="24" t="s">
        <v>102</v>
      </c>
      <c r="BS7" s="24" t="s">
        <v>102</v>
      </c>
      <c r="BT7" s="24">
        <v>82.88</v>
      </c>
      <c r="BU7" s="24">
        <v>41.79</v>
      </c>
      <c r="BV7" s="24" t="s">
        <v>102</v>
      </c>
      <c r="BW7" s="24" t="s">
        <v>102</v>
      </c>
      <c r="BX7" s="24" t="s">
        <v>102</v>
      </c>
      <c r="BY7" s="24">
        <v>55.93</v>
      </c>
      <c r="BZ7" s="24">
        <v>55.76</v>
      </c>
      <c r="CA7" s="24">
        <v>75.31</v>
      </c>
      <c r="CB7" s="24" t="s">
        <v>102</v>
      </c>
      <c r="CC7" s="24" t="s">
        <v>102</v>
      </c>
      <c r="CD7" s="24" t="s">
        <v>102</v>
      </c>
      <c r="CE7" s="24">
        <v>165.04</v>
      </c>
      <c r="CF7" s="24">
        <v>326.81</v>
      </c>
      <c r="CG7" s="24" t="s">
        <v>102</v>
      </c>
      <c r="CH7" s="24" t="s">
        <v>102</v>
      </c>
      <c r="CI7" s="24" t="s">
        <v>102</v>
      </c>
      <c r="CJ7" s="24">
        <v>289.60000000000002</v>
      </c>
      <c r="CK7" s="24">
        <v>296.14999999999998</v>
      </c>
      <c r="CL7" s="24">
        <v>216.39</v>
      </c>
      <c r="CM7" s="24" t="s">
        <v>102</v>
      </c>
      <c r="CN7" s="24" t="s">
        <v>102</v>
      </c>
      <c r="CO7" s="24" t="s">
        <v>102</v>
      </c>
      <c r="CP7" s="24" t="s">
        <v>102</v>
      </c>
      <c r="CQ7" s="24" t="s">
        <v>102</v>
      </c>
      <c r="CR7" s="24" t="s">
        <v>102</v>
      </c>
      <c r="CS7" s="24" t="s">
        <v>102</v>
      </c>
      <c r="CT7" s="24" t="s">
        <v>102</v>
      </c>
      <c r="CU7" s="24">
        <v>36.71</v>
      </c>
      <c r="CV7" s="24">
        <v>33.799999999999997</v>
      </c>
      <c r="CW7" s="24">
        <v>42.57</v>
      </c>
      <c r="CX7" s="24" t="s">
        <v>102</v>
      </c>
      <c r="CY7" s="24" t="s">
        <v>102</v>
      </c>
      <c r="CZ7" s="24" t="s">
        <v>102</v>
      </c>
      <c r="DA7" s="24">
        <v>83.75</v>
      </c>
      <c r="DB7" s="24">
        <v>87.31</v>
      </c>
      <c r="DC7" s="24" t="s">
        <v>102</v>
      </c>
      <c r="DD7" s="24" t="s">
        <v>102</v>
      </c>
      <c r="DE7" s="24" t="s">
        <v>102</v>
      </c>
      <c r="DF7" s="24">
        <v>70.05</v>
      </c>
      <c r="DG7" s="24">
        <v>67.09</v>
      </c>
      <c r="DH7" s="24">
        <v>85.24</v>
      </c>
      <c r="DI7" s="24" t="s">
        <v>102</v>
      </c>
      <c r="DJ7" s="24" t="s">
        <v>102</v>
      </c>
      <c r="DK7" s="24" t="s">
        <v>102</v>
      </c>
      <c r="DL7" s="24">
        <v>1.81</v>
      </c>
      <c r="DM7" s="24">
        <v>3.38</v>
      </c>
      <c r="DN7" s="24" t="s">
        <v>102</v>
      </c>
      <c r="DO7" s="24" t="s">
        <v>102</v>
      </c>
      <c r="DP7" s="24" t="s">
        <v>102</v>
      </c>
      <c r="DQ7" s="24">
        <v>15.82</v>
      </c>
      <c r="DR7" s="24">
        <v>18.97</v>
      </c>
      <c r="DS7" s="24">
        <v>25.87</v>
      </c>
      <c r="DT7" s="24" t="s">
        <v>102</v>
      </c>
      <c r="DU7" s="24" t="s">
        <v>102</v>
      </c>
      <c r="DV7" s="24" t="s">
        <v>102</v>
      </c>
      <c r="DW7" s="24">
        <v>0</v>
      </c>
      <c r="DX7" s="24">
        <v>0</v>
      </c>
      <c r="DY7" s="24" t="s">
        <v>102</v>
      </c>
      <c r="DZ7" s="24" t="s">
        <v>102</v>
      </c>
      <c r="EA7" s="24" t="s">
        <v>102</v>
      </c>
      <c r="EB7" s="24">
        <v>0</v>
      </c>
      <c r="EC7" s="24">
        <v>0</v>
      </c>
      <c r="ED7" s="24">
        <v>0.01</v>
      </c>
      <c r="EE7" s="24" t="s">
        <v>102</v>
      </c>
      <c r="EF7" s="24" t="s">
        <v>102</v>
      </c>
      <c r="EG7" s="24" t="s">
        <v>102</v>
      </c>
      <c r="EH7" s="24">
        <v>0</v>
      </c>
      <c r="EI7" s="24">
        <v>0</v>
      </c>
      <c r="EJ7" s="24" t="s">
        <v>102</v>
      </c>
      <c r="EK7" s="24" t="s">
        <v>102</v>
      </c>
      <c r="EL7" s="24" t="s">
        <v>102</v>
      </c>
      <c r="EM7" s="24">
        <v>0.02</v>
      </c>
      <c r="EN7" s="24">
        <v>0</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濱岡 晃太</cp:lastModifiedBy>
  <dcterms:created xsi:type="dcterms:W3CDTF">2022-12-01T01:30:38Z</dcterms:created>
  <dcterms:modified xsi:type="dcterms:W3CDTF">2023-01-16T06:47:34Z</dcterms:modified>
  <cp:category/>
</cp:coreProperties>
</file>