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4\総務\☆ 新_庶務係\12_駐車場関係\地方公営企業　調査もの\Ｒ4年度回答（令和3年度分）\R5.1.24〆切　公営企業に係る経営比較分析表（Ｒ3年度決算）\"/>
    </mc:Choice>
  </mc:AlternateContent>
  <workbookProtection workbookAlgorithmName="SHA-512" workbookHashValue="HU53kzLqeXjsozYH2NGdaA8kg75v991OHkdtxsx8l0bRdfUCxOJwgm3gWZvLxtoSvsZOAICXGrRh/ku+fxXngw==" workbookSaltValue="hMwmwW+CG2wfR8PSoLVh5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30" i="4"/>
  <c r="BZ76" i="4"/>
  <c r="MA51" i="4"/>
  <c r="IT76" i="4"/>
  <c r="CS51" i="4"/>
  <c r="HJ30" i="4"/>
  <c r="C11" i="5"/>
  <c r="D11" i="5"/>
  <c r="E11" i="5"/>
  <c r="B11" i="5"/>
  <c r="BZ30" i="4" l="1"/>
  <c r="BK76" i="4"/>
  <c r="LH51" i="4"/>
  <c r="IE76" i="4"/>
  <c r="LT76" i="4"/>
  <c r="GQ51" i="4"/>
  <c r="LH30" i="4"/>
  <c r="GQ30" i="4"/>
  <c r="BZ51" i="4"/>
  <c r="BG30" i="4"/>
  <c r="KO30" i="4"/>
  <c r="HP76" i="4"/>
  <c r="BG51" i="4"/>
  <c r="AV76" i="4"/>
  <c r="KO51" i="4"/>
  <c r="LE76" i="4"/>
  <c r="FX51" i="4"/>
  <c r="FX30" i="4"/>
  <c r="HA76" i="4"/>
  <c r="AN51" i="4"/>
  <c r="FE30" i="4"/>
  <c r="JV51" i="4"/>
  <c r="KP76" i="4"/>
  <c r="AN30" i="4"/>
  <c r="AG76" i="4"/>
  <c r="FE51" i="4"/>
  <c r="JV30" i="4"/>
  <c r="KA76" i="4"/>
  <c r="EL51" i="4"/>
  <c r="JC30" i="4"/>
  <c r="GL76" i="4"/>
  <c r="U51" i="4"/>
  <c r="EL30" i="4"/>
  <c r="R76" i="4"/>
  <c r="JC51" i="4"/>
  <c r="U30" i="4"/>
</calcChain>
</file>

<file path=xl/sharedStrings.xml><?xml version="1.0" encoding="utf-8"?>
<sst xmlns="http://schemas.openxmlformats.org/spreadsheetml/2006/main" count="278" uniqueCount="140">
  <si>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</si>
  <si>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</si>
  <si>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</si>
  <si>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</si>
  <si>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</si>
  <si>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</si>
  <si>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</si>
  <si>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</si>
  <si>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</si>
  <si>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</si>
  <si>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</si>
  <si>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</si>
  <si>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</si>
  <si>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</si>
  <si>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</si>
  <si>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</si>
  <si>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</si>
  <si>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</si>
  <si>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</si>
  <si>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</si>
  <si>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</si>
  <si>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</si>
  <si>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</si>
  <si>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</si>
  <si>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</si>
  <si>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</si>
  <si>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</si>
  <si>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</si>
  <si>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</si>
  <si>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</si>
  <si>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</si>
  <si>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</si>
  <si>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</si>
  <si>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</si>
  <si>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</si>
  <si>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</si>
  <si>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</si>
  <si>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</si>
  <si>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</si>
  <si>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</si>
  <si>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</si>
  <si>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</si>
  <si>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</si>
  <si>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</si>
  <si>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</si>
  <si>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</si>
  <si>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</si>
  <si>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</si>
  <si>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</si>
  <si>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</si>
  <si>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</si>
  <si>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</si>
  <si>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</si>
  <si>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</si>
  <si>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</si>
  <si>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</si>
  <si>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</si>
  <si>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</si>
  <si>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</si>
  <si>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</si>
  <si>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</si>
  <si>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</si>
  <si>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</si>
  <si>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</si>
  <si>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</si>
  <si>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</si>
  <si>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</si>
  <si>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</si>
  <si>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</si>
  <si>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</si>
  <si>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</si>
  <si>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</si>
  <si>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</si>
  <si>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</si>
  <si>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</si>
  <si>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</si>
  <si>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</si>
  <si>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</si>
  <si>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</si>
  <si>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</si>
  <si>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</si>
  <si>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</si>
  <si>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</si>
  <si>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</si>
  <si>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</si>
  <si>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</si>
  <si>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</si>
  <si>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</si>
  <si>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</si>
  <si>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</si>
  <si>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</si>
  <si>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</si>
  <si>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</si>
  <si>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</si>
  <si>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</si>
  <si>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</si>
  <si>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</si>
  <si>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</si>
  <si>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</si>
  <si>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</si>
  <si>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</si>
  <si>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</si>
  <si>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</si>
  <si>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</si>
  <si>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</si>
  <si>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当該値(N-4)</t>
    <phoneticPr fontId="5"/>
  </si>
  <si>
    <t>当該値(N-1)</t>
    <phoneticPr fontId="5"/>
  </si>
  <si>
    <t>当該値(N)</t>
    <phoneticPr fontId="5"/>
  </si>
  <si>
    <t>当該値(N-4)</t>
    <phoneticPr fontId="5"/>
  </si>
  <si>
    <t>当該値(N)</t>
    <phoneticPr fontId="5"/>
  </si>
  <si>
    <t>当該値(N-2)</t>
    <phoneticPr fontId="5"/>
  </si>
  <si>
    <t>当該値(N-3)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</si>
  <si>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</si>
  <si>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</si>
  <si>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</si>
  <si>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</si>
  <si>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</si>
  <si>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</si>
  <si>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</si>
  <si>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市営中央駐車場</t>
  </si>
  <si>
    <t>法非適用</t>
  </si>
  <si>
    <t>駐車場整備事業</t>
  </si>
  <si>
    <t>-</t>
  </si>
  <si>
    <t>Ａ１Ｂ１</t>
  </si>
  <si>
    <t>非設置</t>
  </si>
  <si>
    <t>該当数値なし</t>
  </si>
  <si>
    <t>都市計画駐車場</t>
  </si>
  <si>
    <t>立体式</t>
  </si>
  <si>
    <t>商業施設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</si>
  <si>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</si>
  <si>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</si>
  <si>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</si>
  <si>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</si>
  <si>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</si>
  <si>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</si>
  <si>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</si>
  <si>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</si>
  <si>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中央駐車場は、指定管理制度を導入した駐車場であり、今後も指定管理者を中心に経営改善に努める。</t>
    <rPh sb="0" eb="2">
      <t>チュウオウ</t>
    </rPh>
    <phoneticPr fontId="5"/>
  </si>
  <si>
    <t>令和3年度に修繕を行ったことで⑩企業債残高対料金収入比率は前年度より高くなった。</t>
    <rPh sb="0" eb="2">
      <t>レイワ</t>
    </rPh>
    <rPh sb="3" eb="5">
      <t>ネンド</t>
    </rPh>
    <rPh sb="6" eb="8">
      <t>シュウゼン</t>
    </rPh>
    <rPh sb="9" eb="10">
      <t>オコナ</t>
    </rPh>
    <rPh sb="29" eb="32">
      <t>ゼンネンド</t>
    </rPh>
    <rPh sb="34" eb="35">
      <t>タカ</t>
    </rPh>
    <phoneticPr fontId="5"/>
  </si>
  <si>
    <t>近隣の商業施設が閉鎖され、郊外に新たな商業施設が設置された経過から、時間利用が低迷した状態にあり、さらに令和3年度は新型コロナウィルス感染症の影響で、貸館の中止期間が令和2年度よりさらに長く、コミュニティの利用者が減り、前年度に比べ微減しているが、当該駐車場は中心市街地に位置し、港に近接していることから、定期利用者の増加を図っている。</t>
    <rPh sb="52" eb="54">
      <t>レイワ</t>
    </rPh>
    <rPh sb="55" eb="57">
      <t>ネンド</t>
    </rPh>
    <rPh sb="83" eb="85">
      <t>レイワ</t>
    </rPh>
    <rPh sb="110" eb="113">
      <t>ゼンネンド</t>
    </rPh>
    <rPh sb="114" eb="115">
      <t>クラ</t>
    </rPh>
    <rPh sb="116" eb="118">
      <t>ビゲン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</si>
</sst>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24.1</c:v>
                </c:pt>
                <c:pt idx="1">
                  <c:v>21.4</c:v>
                </c:pt>
                <c:pt idx="2">
                  <c:v>109</c:v>
                </c:pt>
                <c:pt idx="3">
                  <c:v>21.6</c:v>
                </c:pt>
                <c:pt idx="4">
                  <c:v>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9-4571-BA8B-367A52C1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204.3</c:v>
                </c:pt>
                <c:pt idx="1">
                  <c:v>224.9</c:v>
                </c:pt>
                <c:pt idx="2">
                  <c:v>222.3</c:v>
                </c:pt>
                <c:pt idx="3">
                  <c:v>166.4</c:v>
                </c:pt>
                <c:pt idx="4">
                  <c:v>136.5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09-4571-BA8B-367A52C1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2202.4</c:v>
                </c:pt>
                <c:pt idx="1">
                  <c:v>2211.9</c:v>
                </c:pt>
                <c:pt idx="2">
                  <c:v>123695</c:v>
                </c:pt>
                <c:pt idx="3">
                  <c:v>237.4</c:v>
                </c:pt>
                <c:pt idx="4">
                  <c:v>1845.7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51-4A17-8D44-AD52038DF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119.2</c:v>
                </c:pt>
                <c:pt idx="1">
                  <c:v>107.2</c:v>
                </c:pt>
                <c:pt idx="2">
                  <c:v>1263.5</c:v>
                </c:pt>
                <c:pt idx="3">
                  <c:v>69.3</c:v>
                </c:pt>
                <c:pt idx="4">
                  <c:v>136.19999999999999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51-4A17-8D44-AD52038DF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A4A6-4678-AB01-43F844365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A6-4678-AB01-43F844365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55B2-4910-AB8B-133779B27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B2-4910-AB8B-133779B279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F-4B54-B147-686C5C2BD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3.6</c:v>
                </c:pt>
                <c:pt idx="2">
                  <c:v>3.1</c:v>
                </c:pt>
                <c:pt idx="3">
                  <c:v>9.9</c:v>
                </c:pt>
                <c:pt idx="4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4F-4B54-B147-686C5C2BD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E-4D4D-81D3-70FDA0DE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14</c:v>
                </c:pt>
                <c:pt idx="1">
                  <c:v>11</c:v>
                </c:pt>
                <c:pt idx="2">
                  <c:v>26</c:v>
                </c:pt>
                <c:pt idx="3">
                  <c:v>260</c:v>
                </c:pt>
                <c:pt idx="4">
                  <c:v>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2E-4D4D-81D3-70FDA0DE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78.3</c:v>
                </c:pt>
                <c:pt idx="1">
                  <c:v>80.099999999999994</c:v>
                </c:pt>
                <c:pt idx="2">
                  <c:v>74.3</c:v>
                </c:pt>
                <c:pt idx="3">
                  <c:v>61.5</c:v>
                </c:pt>
                <c:pt idx="4">
                  <c:v>58.8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CA-4A7A-9971-EDA357BDF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159.4</c:v>
                </c:pt>
                <c:pt idx="1">
                  <c:v>160</c:v>
                </c:pt>
                <c:pt idx="2">
                  <c:v>127.8</c:v>
                </c:pt>
                <c:pt idx="3">
                  <c:v>140.30000000000001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CA-4A7A-9971-EDA357BDF5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29.1</c:v>
                </c:pt>
                <c:pt idx="1">
                  <c:v>-8.1</c:v>
                </c:pt>
                <c:pt idx="2">
                  <c:v>91.9</c:v>
                </c:pt>
                <c:pt idx="3">
                  <c:v>36</c:v>
                </c:pt>
                <c:pt idx="4">
                  <c:v>-56.6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6-4D8B-8844-5B2408FD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32.299999999999997</c:v>
                </c:pt>
                <c:pt idx="1">
                  <c:v>43.4</c:v>
                </c:pt>
                <c:pt idx="2">
                  <c:v>13.5</c:v>
                </c:pt>
                <c:pt idx="3">
                  <c:v>-15.8</c:v>
                </c:pt>
                <c:pt idx="4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A6-4D8B-8844-5B2408FD2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-803</c:v>
                </c:pt>
                <c:pt idx="1">
                  <c:v>19605</c:v>
                </c:pt>
                <c:pt idx="2">
                  <c:v>26513</c:v>
                </c:pt>
                <c:pt idx="3">
                  <c:v>22627</c:v>
                </c:pt>
                <c:pt idx="4">
                  <c:v>19221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F0-432B-BB6F-001359FF7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22549</c:v>
                </c:pt>
                <c:pt idx="1">
                  <c:v>26255</c:v>
                </c:pt>
                <c:pt idx="2">
                  <c:v>22466</c:v>
                </c:pt>
                <c:pt idx="3">
                  <c:v>13494</c:v>
                </c:pt>
                <c:pt idx="4">
                  <c:v>10653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F0-432B-BB6F-001359FF7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9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市営中央駐車場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商業施設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9264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126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17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226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170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136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H29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H30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R01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R02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R03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H29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H30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R01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R02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R03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H29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H30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R01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R02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R03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24.1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21.4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109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21.6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12.7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78.3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80.099999999999994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74.3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61.5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58.8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204.3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224.9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222.3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166.4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136.5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3.6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3.1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9.9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4.3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159.4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160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127.8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140.30000000000001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104.3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138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139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H29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H30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R01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R02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R03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H29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H30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R01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R02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R03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H29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H30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R01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R02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R03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29.1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-8.1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91.9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36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-56.6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-803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19605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26513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22627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19221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14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11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26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260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7646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32.299999999999997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43.4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13.5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-15.8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5.6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22549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26255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22466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13494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10653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137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124115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H29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H30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R01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R02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R03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H29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H30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R01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R02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R03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H29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H30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R01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R02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R03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2202.4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2211.9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123695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237.4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1845.7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119.2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107.2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1263.5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69.3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136.19999999999999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HWceCoXpM0wBft3ob5ukgyNu3TanAQWUE2zUEc92+j6f2XhvlKSt2hCLvEoXAtv82RJO69EB7utu6XstjdsEnQ==" saltValue="XVVK8GGlQexdEIM8EbXg7w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8" t="s">
        <v>59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64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65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66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67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68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69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70</v>
      </c>
      <c r="CN4" s="144" t="s">
        <v>71</v>
      </c>
      <c r="CO4" s="135" t="s">
        <v>72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73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74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101</v>
      </c>
      <c r="AL5" s="47" t="s">
        <v>102</v>
      </c>
      <c r="AM5" s="47" t="s">
        <v>103</v>
      </c>
      <c r="AN5" s="47" t="s">
        <v>104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105</v>
      </c>
      <c r="AV5" s="47" t="s">
        <v>91</v>
      </c>
      <c r="AW5" s="47" t="s">
        <v>102</v>
      </c>
      <c r="AX5" s="47" t="s">
        <v>103</v>
      </c>
      <c r="AY5" s="47" t="s">
        <v>104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91</v>
      </c>
      <c r="BH5" s="47" t="s">
        <v>102</v>
      </c>
      <c r="BI5" s="47" t="s">
        <v>106</v>
      </c>
      <c r="BJ5" s="47" t="s">
        <v>107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108</v>
      </c>
      <c r="BR5" s="47" t="s">
        <v>91</v>
      </c>
      <c r="BS5" s="47" t="s">
        <v>102</v>
      </c>
      <c r="BT5" s="47" t="s">
        <v>103</v>
      </c>
      <c r="BU5" s="47" t="s">
        <v>109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90</v>
      </c>
      <c r="CC5" s="47" t="s">
        <v>91</v>
      </c>
      <c r="CD5" s="47" t="s">
        <v>102</v>
      </c>
      <c r="CE5" s="47" t="s">
        <v>103</v>
      </c>
      <c r="CF5" s="47" t="s">
        <v>104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5"/>
      <c r="CN5" s="145"/>
      <c r="CO5" s="47" t="s">
        <v>90</v>
      </c>
      <c r="CP5" s="47" t="s">
        <v>91</v>
      </c>
      <c r="CQ5" s="47" t="s">
        <v>102</v>
      </c>
      <c r="CR5" s="47" t="s">
        <v>93</v>
      </c>
      <c r="CS5" s="47" t="s">
        <v>104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110</v>
      </c>
      <c r="DC5" s="47" t="s">
        <v>93</v>
      </c>
      <c r="DD5" s="47" t="s">
        <v>104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90</v>
      </c>
      <c r="DL5" s="47" t="s">
        <v>111</v>
      </c>
      <c r="DM5" s="47" t="s">
        <v>102</v>
      </c>
      <c r="DN5" s="47" t="s">
        <v>106</v>
      </c>
      <c r="DO5" s="47" t="s">
        <v>112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113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10</v>
      </c>
      <c r="H6" s="48" t="str">
        <f>SUBSTITUTE(H8,"　","")</f>
        <v>広島県尾道市</v>
      </c>
      <c r="I6" s="48" t="str">
        <f t="shared" si="1"/>
        <v>市営中央駐車場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都市計画駐車場</v>
      </c>
      <c r="Q6" s="50" t="str">
        <f t="shared" si="1"/>
        <v>立体式</v>
      </c>
      <c r="R6" s="51">
        <f t="shared" si="1"/>
        <v>17</v>
      </c>
      <c r="S6" s="50" t="str">
        <f t="shared" si="1"/>
        <v>商業施設</v>
      </c>
      <c r="T6" s="50" t="str">
        <f t="shared" si="1"/>
        <v>無</v>
      </c>
      <c r="U6" s="51">
        <f t="shared" si="1"/>
        <v>9264</v>
      </c>
      <c r="V6" s="51">
        <f t="shared" si="1"/>
        <v>226</v>
      </c>
      <c r="W6" s="51">
        <f t="shared" si="1"/>
        <v>170</v>
      </c>
      <c r="X6" s="50" t="str">
        <f t="shared" si="1"/>
        <v>利用料金制</v>
      </c>
      <c r="Y6" s="52">
        <f>IF(Y8="-",NA(),Y8)</f>
        <v>24.1</v>
      </c>
      <c r="Z6" s="52">
        <f t="shared" ref="Z6:AH6" si="2">IF(Z8="-",NA(),Z8)</f>
        <v>21.4</v>
      </c>
      <c r="AA6" s="52">
        <f t="shared" si="2"/>
        <v>109</v>
      </c>
      <c r="AB6" s="52">
        <f t="shared" si="2"/>
        <v>21.6</v>
      </c>
      <c r="AC6" s="52">
        <f t="shared" si="2"/>
        <v>12.7</v>
      </c>
      <c r="AD6" s="52">
        <f t="shared" si="2"/>
        <v>204.3</v>
      </c>
      <c r="AE6" s="52">
        <f t="shared" si="2"/>
        <v>224.9</v>
      </c>
      <c r="AF6" s="52">
        <f t="shared" si="2"/>
        <v>222.3</v>
      </c>
      <c r="AG6" s="52">
        <f t="shared" si="2"/>
        <v>166.4</v>
      </c>
      <c r="AH6" s="52">
        <f t="shared" si="2"/>
        <v>136.5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3.6</v>
      </c>
      <c r="AQ6" s="52">
        <f t="shared" si="3"/>
        <v>3.1</v>
      </c>
      <c r="AR6" s="52">
        <f t="shared" si="3"/>
        <v>9.9</v>
      </c>
      <c r="AS6" s="52">
        <f t="shared" si="3"/>
        <v>4.3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14</v>
      </c>
      <c r="BA6" s="53">
        <f t="shared" si="4"/>
        <v>11</v>
      </c>
      <c r="BB6" s="53">
        <f t="shared" si="4"/>
        <v>26</v>
      </c>
      <c r="BC6" s="53">
        <f t="shared" si="4"/>
        <v>260</v>
      </c>
      <c r="BD6" s="53">
        <f t="shared" si="4"/>
        <v>7646</v>
      </c>
      <c r="BE6" s="51" t="str">
        <f>IF(BE8="-","",IF(BE8="-","【-】","【"&amp;SUBSTITUTE(TEXT(BE8,"#,##0"),"-","△")&amp;"】"))</f>
        <v>【3,111】</v>
      </c>
      <c r="BF6" s="52">
        <f>IF(BF8="-",NA(),BF8)</f>
        <v>29.1</v>
      </c>
      <c r="BG6" s="52">
        <f t="shared" ref="BG6:BO6" si="5">IF(BG8="-",NA(),BG8)</f>
        <v>-8.1</v>
      </c>
      <c r="BH6" s="52">
        <f t="shared" si="5"/>
        <v>91.9</v>
      </c>
      <c r="BI6" s="52">
        <f t="shared" si="5"/>
        <v>36</v>
      </c>
      <c r="BJ6" s="52">
        <f t="shared" si="5"/>
        <v>-56.6</v>
      </c>
      <c r="BK6" s="52">
        <f t="shared" si="5"/>
        <v>32.299999999999997</v>
      </c>
      <c r="BL6" s="52">
        <f t="shared" si="5"/>
        <v>43.4</v>
      </c>
      <c r="BM6" s="52">
        <f t="shared" si="5"/>
        <v>13.5</v>
      </c>
      <c r="BN6" s="52">
        <f t="shared" si="5"/>
        <v>-15.8</v>
      </c>
      <c r="BO6" s="52">
        <f t="shared" si="5"/>
        <v>5.6</v>
      </c>
      <c r="BP6" s="49" t="str">
        <f>IF(BP8="-","",IF(BP8="-","【-】","【"&amp;SUBSTITUTE(TEXT(BP8,"#,##0.0"),"-","△")&amp;"】"))</f>
        <v>【0.8】</v>
      </c>
      <c r="BQ6" s="53">
        <f>IF(BQ8="-",NA(),BQ8)</f>
        <v>-803</v>
      </c>
      <c r="BR6" s="53">
        <f t="shared" ref="BR6:BZ6" si="6">IF(BR8="-",NA(),BR8)</f>
        <v>19605</v>
      </c>
      <c r="BS6" s="53">
        <f t="shared" si="6"/>
        <v>26513</v>
      </c>
      <c r="BT6" s="53">
        <f t="shared" si="6"/>
        <v>22627</v>
      </c>
      <c r="BU6" s="53">
        <f t="shared" si="6"/>
        <v>19221</v>
      </c>
      <c r="BV6" s="53">
        <f t="shared" si="6"/>
        <v>22549</v>
      </c>
      <c r="BW6" s="53">
        <f t="shared" si="6"/>
        <v>26255</v>
      </c>
      <c r="BX6" s="53">
        <f t="shared" si="6"/>
        <v>22466</v>
      </c>
      <c r="BY6" s="53">
        <f t="shared" si="6"/>
        <v>13494</v>
      </c>
      <c r="BZ6" s="53">
        <f t="shared" si="6"/>
        <v>10653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114</v>
      </c>
      <c r="CM6" s="51">
        <f t="shared" ref="CM6:CN6" si="7">CM8</f>
        <v>124115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115</v>
      </c>
      <c r="CZ6" s="52">
        <f>IF(CZ8="-",NA(),CZ8)</f>
        <v>2202.4</v>
      </c>
      <c r="DA6" s="52">
        <f t="shared" ref="DA6:DI6" si="8">IF(DA8="-",NA(),DA8)</f>
        <v>2211.9</v>
      </c>
      <c r="DB6" s="52">
        <f t="shared" si="8"/>
        <v>123695</v>
      </c>
      <c r="DC6" s="52">
        <f t="shared" si="8"/>
        <v>237.4</v>
      </c>
      <c r="DD6" s="52">
        <f t="shared" si="8"/>
        <v>1845.7</v>
      </c>
      <c r="DE6" s="52">
        <f t="shared" si="8"/>
        <v>119.2</v>
      </c>
      <c r="DF6" s="52">
        <f t="shared" si="8"/>
        <v>107.2</v>
      </c>
      <c r="DG6" s="52">
        <f t="shared" si="8"/>
        <v>1263.5</v>
      </c>
      <c r="DH6" s="52">
        <f t="shared" si="8"/>
        <v>69.3</v>
      </c>
      <c r="DI6" s="52">
        <f t="shared" si="8"/>
        <v>136.19999999999999</v>
      </c>
      <c r="DJ6" s="49" t="str">
        <f>IF(DJ8="-","",IF(DJ8="-","【-】","【"&amp;SUBSTITUTE(TEXT(DJ8,"#,##0.0"),"-","△")&amp;"】"))</f>
        <v>【99.8】</v>
      </c>
      <c r="DK6" s="52">
        <f>IF(DK8="-",NA(),DK8)</f>
        <v>78.3</v>
      </c>
      <c r="DL6" s="52">
        <f t="shared" ref="DL6:DT6" si="9">IF(DL8="-",NA(),DL8)</f>
        <v>80.099999999999994</v>
      </c>
      <c r="DM6" s="52">
        <f t="shared" si="9"/>
        <v>74.3</v>
      </c>
      <c r="DN6" s="52">
        <f t="shared" si="9"/>
        <v>61.5</v>
      </c>
      <c r="DO6" s="52">
        <f t="shared" si="9"/>
        <v>58.8</v>
      </c>
      <c r="DP6" s="52">
        <f t="shared" si="9"/>
        <v>159.4</v>
      </c>
      <c r="DQ6" s="52">
        <f t="shared" si="9"/>
        <v>160</v>
      </c>
      <c r="DR6" s="52">
        <f t="shared" si="9"/>
        <v>127.8</v>
      </c>
      <c r="DS6" s="52">
        <f t="shared" si="9"/>
        <v>140.30000000000001</v>
      </c>
      <c r="DT6" s="52">
        <f t="shared" si="9"/>
        <v>104.3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116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10</v>
      </c>
      <c r="H7" s="48" t="str">
        <f t="shared" si="10"/>
        <v>広島県　尾道市</v>
      </c>
      <c r="I7" s="48" t="str">
        <f t="shared" si="10"/>
        <v>市営中央駐車場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都市計画駐車場</v>
      </c>
      <c r="Q7" s="50" t="str">
        <f t="shared" si="10"/>
        <v>立体式</v>
      </c>
      <c r="R7" s="51">
        <f t="shared" si="10"/>
        <v>17</v>
      </c>
      <c r="S7" s="50" t="str">
        <f t="shared" si="10"/>
        <v>商業施設</v>
      </c>
      <c r="T7" s="50" t="str">
        <f t="shared" si="10"/>
        <v>無</v>
      </c>
      <c r="U7" s="51">
        <f t="shared" si="10"/>
        <v>9264</v>
      </c>
      <c r="V7" s="51">
        <f t="shared" si="10"/>
        <v>226</v>
      </c>
      <c r="W7" s="51">
        <f t="shared" si="10"/>
        <v>170</v>
      </c>
      <c r="X7" s="50" t="str">
        <f t="shared" si="10"/>
        <v>利用料金制</v>
      </c>
      <c r="Y7" s="52">
        <f>Y8</f>
        <v>24.1</v>
      </c>
      <c r="Z7" s="52">
        <f t="shared" ref="Z7:AH7" si="11">Z8</f>
        <v>21.4</v>
      </c>
      <c r="AA7" s="52">
        <f t="shared" si="11"/>
        <v>109</v>
      </c>
      <c r="AB7" s="52">
        <f t="shared" si="11"/>
        <v>21.6</v>
      </c>
      <c r="AC7" s="52">
        <f t="shared" si="11"/>
        <v>12.7</v>
      </c>
      <c r="AD7" s="52">
        <f t="shared" si="11"/>
        <v>204.3</v>
      </c>
      <c r="AE7" s="52">
        <f t="shared" si="11"/>
        <v>224.9</v>
      </c>
      <c r="AF7" s="52">
        <f t="shared" si="11"/>
        <v>222.3</v>
      </c>
      <c r="AG7" s="52">
        <f t="shared" si="11"/>
        <v>166.4</v>
      </c>
      <c r="AH7" s="52">
        <f t="shared" si="11"/>
        <v>136.5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3.6</v>
      </c>
      <c r="AQ7" s="52">
        <f t="shared" si="12"/>
        <v>3.1</v>
      </c>
      <c r="AR7" s="52">
        <f t="shared" si="12"/>
        <v>9.9</v>
      </c>
      <c r="AS7" s="52">
        <f t="shared" si="12"/>
        <v>4.3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14</v>
      </c>
      <c r="BA7" s="53">
        <f t="shared" si="13"/>
        <v>11</v>
      </c>
      <c r="BB7" s="53">
        <f t="shared" si="13"/>
        <v>26</v>
      </c>
      <c r="BC7" s="53">
        <f t="shared" si="13"/>
        <v>260</v>
      </c>
      <c r="BD7" s="53">
        <f t="shared" si="13"/>
        <v>7646</v>
      </c>
      <c r="BE7" s="51"/>
      <c r="BF7" s="52">
        <f>BF8</f>
        <v>29.1</v>
      </c>
      <c r="BG7" s="52">
        <f t="shared" ref="BG7:BO7" si="14">BG8</f>
        <v>-8.1</v>
      </c>
      <c r="BH7" s="52">
        <f t="shared" si="14"/>
        <v>91.9</v>
      </c>
      <c r="BI7" s="52">
        <f t="shared" si="14"/>
        <v>36</v>
      </c>
      <c r="BJ7" s="52">
        <f t="shared" si="14"/>
        <v>-56.6</v>
      </c>
      <c r="BK7" s="52">
        <f t="shared" si="14"/>
        <v>32.299999999999997</v>
      </c>
      <c r="BL7" s="52">
        <f t="shared" si="14"/>
        <v>43.4</v>
      </c>
      <c r="BM7" s="52">
        <f t="shared" si="14"/>
        <v>13.5</v>
      </c>
      <c r="BN7" s="52">
        <f t="shared" si="14"/>
        <v>-15.8</v>
      </c>
      <c r="BO7" s="52">
        <f t="shared" si="14"/>
        <v>5.6</v>
      </c>
      <c r="BP7" s="49"/>
      <c r="BQ7" s="53">
        <f>BQ8</f>
        <v>-803</v>
      </c>
      <c r="BR7" s="53">
        <f t="shared" ref="BR7:BZ7" si="15">BR8</f>
        <v>19605</v>
      </c>
      <c r="BS7" s="53">
        <f t="shared" si="15"/>
        <v>26513</v>
      </c>
      <c r="BT7" s="53">
        <f t="shared" si="15"/>
        <v>22627</v>
      </c>
      <c r="BU7" s="53">
        <f t="shared" si="15"/>
        <v>19221</v>
      </c>
      <c r="BV7" s="53">
        <f t="shared" si="15"/>
        <v>22549</v>
      </c>
      <c r="BW7" s="53">
        <f t="shared" si="15"/>
        <v>26255</v>
      </c>
      <c r="BX7" s="53">
        <f t="shared" si="15"/>
        <v>22466</v>
      </c>
      <c r="BY7" s="53">
        <f t="shared" si="15"/>
        <v>13494</v>
      </c>
      <c r="BZ7" s="53">
        <f t="shared" si="15"/>
        <v>10653</v>
      </c>
      <c r="CA7" s="51"/>
      <c r="CB7" s="52" t="s">
        <v>117</v>
      </c>
      <c r="CC7" s="52" t="s">
        <v>117</v>
      </c>
      <c r="CD7" s="52" t="s">
        <v>117</v>
      </c>
      <c r="CE7" s="52" t="s">
        <v>117</v>
      </c>
      <c r="CF7" s="52" t="s">
        <v>117</v>
      </c>
      <c r="CG7" s="52" t="s">
        <v>117</v>
      </c>
      <c r="CH7" s="52" t="s">
        <v>117</v>
      </c>
      <c r="CI7" s="52" t="s">
        <v>117</v>
      </c>
      <c r="CJ7" s="52" t="s">
        <v>117</v>
      </c>
      <c r="CK7" s="52" t="s">
        <v>114</v>
      </c>
      <c r="CL7" s="49"/>
      <c r="CM7" s="51">
        <f>CM8</f>
        <v>124115</v>
      </c>
      <c r="CN7" s="51">
        <f>CN8</f>
        <v>0</v>
      </c>
      <c r="CO7" s="52" t="s">
        <v>117</v>
      </c>
      <c r="CP7" s="52" t="s">
        <v>117</v>
      </c>
      <c r="CQ7" s="52" t="s">
        <v>117</v>
      </c>
      <c r="CR7" s="52" t="s">
        <v>117</v>
      </c>
      <c r="CS7" s="52" t="s">
        <v>117</v>
      </c>
      <c r="CT7" s="52" t="s">
        <v>117</v>
      </c>
      <c r="CU7" s="52" t="s">
        <v>117</v>
      </c>
      <c r="CV7" s="52" t="s">
        <v>117</v>
      </c>
      <c r="CW7" s="52" t="s">
        <v>117</v>
      </c>
      <c r="CX7" s="52" t="s">
        <v>115</v>
      </c>
      <c r="CY7" s="49"/>
      <c r="CZ7" s="52">
        <f>CZ8</f>
        <v>2202.4</v>
      </c>
      <c r="DA7" s="52">
        <f t="shared" ref="DA7:DI7" si="16">DA8</f>
        <v>2211.9</v>
      </c>
      <c r="DB7" s="52">
        <f t="shared" si="16"/>
        <v>123695</v>
      </c>
      <c r="DC7" s="52">
        <f t="shared" si="16"/>
        <v>237.4</v>
      </c>
      <c r="DD7" s="52">
        <f t="shared" si="16"/>
        <v>1845.7</v>
      </c>
      <c r="DE7" s="52">
        <f t="shared" si="16"/>
        <v>119.2</v>
      </c>
      <c r="DF7" s="52">
        <f t="shared" si="16"/>
        <v>107.2</v>
      </c>
      <c r="DG7" s="52">
        <f t="shared" si="16"/>
        <v>1263.5</v>
      </c>
      <c r="DH7" s="52">
        <f t="shared" si="16"/>
        <v>69.3</v>
      </c>
      <c r="DI7" s="52">
        <f t="shared" si="16"/>
        <v>136.19999999999999</v>
      </c>
      <c r="DJ7" s="49"/>
      <c r="DK7" s="52">
        <f>DK8</f>
        <v>78.3</v>
      </c>
      <c r="DL7" s="52">
        <f t="shared" ref="DL7:DT7" si="17">DL8</f>
        <v>80.099999999999994</v>
      </c>
      <c r="DM7" s="52">
        <f t="shared" si="17"/>
        <v>74.3</v>
      </c>
      <c r="DN7" s="52">
        <f t="shared" si="17"/>
        <v>61.5</v>
      </c>
      <c r="DO7" s="52">
        <f t="shared" si="17"/>
        <v>58.8</v>
      </c>
      <c r="DP7" s="52">
        <f t="shared" si="17"/>
        <v>159.4</v>
      </c>
      <c r="DQ7" s="52">
        <f t="shared" si="17"/>
        <v>160</v>
      </c>
      <c r="DR7" s="52">
        <f t="shared" si="17"/>
        <v>127.8</v>
      </c>
      <c r="DS7" s="52">
        <f t="shared" si="17"/>
        <v>140.30000000000001</v>
      </c>
      <c r="DT7" s="52">
        <f t="shared" si="17"/>
        <v>104.3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10</v>
      </c>
      <c r="H8" s="55" t="s">
        <v>118</v>
      </c>
      <c r="I8" s="55" t="s">
        <v>119</v>
      </c>
      <c r="J8" s="55" t="s">
        <v>120</v>
      </c>
      <c r="K8" s="55" t="s">
        <v>121</v>
      </c>
      <c r="L8" s="55" t="s">
        <v>122</v>
      </c>
      <c r="M8" s="55" t="s">
        <v>123</v>
      </c>
      <c r="N8" s="55" t="s">
        <v>124</v>
      </c>
      <c r="O8" s="56" t="s">
        <v>125</v>
      </c>
      <c r="P8" s="57" t="s">
        <v>126</v>
      </c>
      <c r="Q8" s="57" t="s">
        <v>127</v>
      </c>
      <c r="R8" s="58">
        <v>17</v>
      </c>
      <c r="S8" s="57" t="s">
        <v>128</v>
      </c>
      <c r="T8" s="57" t="s">
        <v>129</v>
      </c>
      <c r="U8" s="58">
        <v>9264</v>
      </c>
      <c r="V8" s="58">
        <v>226</v>
      </c>
      <c r="W8" s="58">
        <v>170</v>
      </c>
      <c r="X8" s="57" t="s">
        <v>130</v>
      </c>
      <c r="Y8" s="59">
        <v>24.1</v>
      </c>
      <c r="Z8" s="59">
        <v>21.4</v>
      </c>
      <c r="AA8" s="59">
        <v>109</v>
      </c>
      <c r="AB8" s="59">
        <v>21.6</v>
      </c>
      <c r="AC8" s="59">
        <v>12.7</v>
      </c>
      <c r="AD8" s="59">
        <v>204.3</v>
      </c>
      <c r="AE8" s="59">
        <v>224.9</v>
      </c>
      <c r="AF8" s="59">
        <v>222.3</v>
      </c>
      <c r="AG8" s="59">
        <v>166.4</v>
      </c>
      <c r="AH8" s="59">
        <v>136.5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3.6</v>
      </c>
      <c r="AQ8" s="59">
        <v>3.1</v>
      </c>
      <c r="AR8" s="59">
        <v>9.9</v>
      </c>
      <c r="AS8" s="59">
        <v>4.3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14</v>
      </c>
      <c r="BA8" s="60">
        <v>11</v>
      </c>
      <c r="BB8" s="60">
        <v>26</v>
      </c>
      <c r="BC8" s="60">
        <v>260</v>
      </c>
      <c r="BD8" s="60">
        <v>7646</v>
      </c>
      <c r="BE8" s="60">
        <v>3111</v>
      </c>
      <c r="BF8" s="59">
        <v>29.1</v>
      </c>
      <c r="BG8" s="59">
        <v>-8.1</v>
      </c>
      <c r="BH8" s="59">
        <v>91.9</v>
      </c>
      <c r="BI8" s="59">
        <v>36</v>
      </c>
      <c r="BJ8" s="59">
        <v>-56.6</v>
      </c>
      <c r="BK8" s="59">
        <v>32.299999999999997</v>
      </c>
      <c r="BL8" s="59">
        <v>43.4</v>
      </c>
      <c r="BM8" s="59">
        <v>13.5</v>
      </c>
      <c r="BN8" s="59">
        <v>-15.8</v>
      </c>
      <c r="BO8" s="59">
        <v>5.6</v>
      </c>
      <c r="BP8" s="56">
        <v>0.8</v>
      </c>
      <c r="BQ8" s="60">
        <v>-803</v>
      </c>
      <c r="BR8" s="60">
        <v>19605</v>
      </c>
      <c r="BS8" s="60">
        <v>26513</v>
      </c>
      <c r="BT8" s="61">
        <v>22627</v>
      </c>
      <c r="BU8" s="61">
        <v>19221</v>
      </c>
      <c r="BV8" s="60">
        <v>22549</v>
      </c>
      <c r="BW8" s="60">
        <v>26255</v>
      </c>
      <c r="BX8" s="60">
        <v>22466</v>
      </c>
      <c r="BY8" s="60">
        <v>13494</v>
      </c>
      <c r="BZ8" s="60">
        <v>10653</v>
      </c>
      <c r="CA8" s="58">
        <v>10906</v>
      </c>
      <c r="CB8" s="59" t="s">
        <v>122</v>
      </c>
      <c r="CC8" s="59" t="s">
        <v>122</v>
      </c>
      <c r="CD8" s="59" t="s">
        <v>122</v>
      </c>
      <c r="CE8" s="59" t="s">
        <v>122</v>
      </c>
      <c r="CF8" s="59" t="s">
        <v>122</v>
      </c>
      <c r="CG8" s="59" t="s">
        <v>122</v>
      </c>
      <c r="CH8" s="59" t="s">
        <v>122</v>
      </c>
      <c r="CI8" s="59" t="s">
        <v>122</v>
      </c>
      <c r="CJ8" s="59" t="s">
        <v>122</v>
      </c>
      <c r="CK8" s="59" t="s">
        <v>122</v>
      </c>
      <c r="CL8" s="56" t="s">
        <v>122</v>
      </c>
      <c r="CM8" s="58">
        <v>124115</v>
      </c>
      <c r="CN8" s="58">
        <v>0</v>
      </c>
      <c r="CO8" s="59" t="s">
        <v>122</v>
      </c>
      <c r="CP8" s="59" t="s">
        <v>122</v>
      </c>
      <c r="CQ8" s="59" t="s">
        <v>122</v>
      </c>
      <c r="CR8" s="59" t="s">
        <v>122</v>
      </c>
      <c r="CS8" s="59" t="s">
        <v>122</v>
      </c>
      <c r="CT8" s="59" t="s">
        <v>122</v>
      </c>
      <c r="CU8" s="59" t="s">
        <v>122</v>
      </c>
      <c r="CV8" s="59" t="s">
        <v>122</v>
      </c>
      <c r="CW8" s="59" t="s">
        <v>122</v>
      </c>
      <c r="CX8" s="59" t="s">
        <v>122</v>
      </c>
      <c r="CY8" s="56" t="s">
        <v>122</v>
      </c>
      <c r="CZ8" s="59">
        <v>2202.4</v>
      </c>
      <c r="DA8" s="59">
        <v>2211.9</v>
      </c>
      <c r="DB8" s="59">
        <v>123695</v>
      </c>
      <c r="DC8" s="59">
        <v>237.4</v>
      </c>
      <c r="DD8" s="59">
        <v>1845.7</v>
      </c>
      <c r="DE8" s="59">
        <v>119.2</v>
      </c>
      <c r="DF8" s="59">
        <v>107.2</v>
      </c>
      <c r="DG8" s="59">
        <v>1263.5</v>
      </c>
      <c r="DH8" s="59">
        <v>69.3</v>
      </c>
      <c r="DI8" s="59">
        <v>136.19999999999999</v>
      </c>
      <c r="DJ8" s="56">
        <v>99.8</v>
      </c>
      <c r="DK8" s="59">
        <v>78.3</v>
      </c>
      <c r="DL8" s="59">
        <v>80.099999999999994</v>
      </c>
      <c r="DM8" s="59">
        <v>74.3</v>
      </c>
      <c r="DN8" s="59">
        <v>61.5</v>
      </c>
      <c r="DO8" s="59">
        <v>58.8</v>
      </c>
      <c r="DP8" s="59">
        <v>159.4</v>
      </c>
      <c r="DQ8" s="59">
        <v>160</v>
      </c>
      <c r="DR8" s="59">
        <v>127.8</v>
      </c>
      <c r="DS8" s="59">
        <v>140.30000000000001</v>
      </c>
      <c r="DT8" s="59">
        <v>104.3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131</v>
      </c>
      <c r="C10" s="64" t="s">
        <v>132</v>
      </c>
      <c r="D10" s="64" t="s">
        <v>133</v>
      </c>
      <c r="E10" s="64" t="s">
        <v>134</v>
      </c>
      <c r="F10" s="64" t="s">
        <v>135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島谷　凌河</cp:lastModifiedBy>
  <cp:lastPrinted>2023-01-30T07:49:26Z</cp:lastPrinted>
  <dcterms:created xsi:type="dcterms:W3CDTF">2022-12-09T03:30:31Z</dcterms:created>
  <dcterms:modified xsi:type="dcterms:W3CDTF">2023-01-30T08:42:27Z</dcterms:modified>
  <cp:category/>
</cp:coreProperties>
</file>