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lsvm11\課別共有フォルダ（本庁・支所・出先機関）\017224000_農林整備課\FS_移行データ（農林整備課）\■集落排水担当\【重要】主事共通業務\【重要】財政課回答\02経営比較分析表\令和３年度決算\"/>
    </mc:Choice>
  </mc:AlternateContent>
  <workbookProtection workbookAlgorithmName="SHA-512" workbookHashValue="jK4WOffNMv5bMN1KabCqo33SdYQrDRlz4eX6ZAMjXbwSgvTA7b10Uw2Ul3SRqjqxjKtpXgnXINJMLaCQgdSH7g==" workbookSaltValue="04L8wO53FzHhyejHoTL3CA==" workbookSpinCount="100000" lockStructure="1"/>
  <bookViews>
    <workbookView xWindow="0" yWindow="0" windowWidth="15360" windowHeight="7632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AT10" i="4"/>
  <c r="AL10" i="4"/>
  <c r="AD10" i="4"/>
  <c r="W10" i="4"/>
  <c r="I10" i="4"/>
  <c r="B10" i="4"/>
  <c r="BB8" i="4"/>
  <c r="AL8" i="4"/>
  <c r="P8" i="4"/>
  <c r="I8" i="4"/>
</calcChain>
</file>

<file path=xl/sharedStrings.xml><?xml version="1.0" encoding="utf-8"?>
<sst xmlns="http://schemas.openxmlformats.org/spreadsheetml/2006/main" count="240" uniqueCount="121">
  <si>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</si>
  <si>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</si>
  <si>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</si>
  <si>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</si>
  <si>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</si>
  <si>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</si>
  <si>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</si>
  <si>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</si>
  <si>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</si>
  <si>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</si>
  <si>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</si>
  <si>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</si>
  <si>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</si>
  <si>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</si>
  <si>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</si>
  <si>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</si>
  <si>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</si>
  <si>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</si>
  <si>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</si>
  <si>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</si>
  <si>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</si>
  <si>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</si>
  <si>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</si>
  <si>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</si>
  <si>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</si>
  <si>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</si>
  <si>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</si>
  <si>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</si>
  <si>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</si>
  <si>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</si>
  <si>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</si>
  <si>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</si>
  <si>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</si>
  <si>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</si>
  <si>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</si>
  <si>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</si>
  <si>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</si>
  <si>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</si>
  <si>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</si>
  <si>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</si>
  <si>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</si>
  <si>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</si>
  <si>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</si>
  <si>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</si>
  <si>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</si>
  <si>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</si>
  <si>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</si>
  <si>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</si>
  <si>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</si>
  <si>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</si>
  <si>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</si>
  <si>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</si>
  <si>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</si>
  <si>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</si>
  <si>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</si>
  <si>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</si>
  <si>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</si>
  <si>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</si>
  <si>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</si>
  <si>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</si>
  <si>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</si>
  <si>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</si>
  <si>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</si>
  <si>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</si>
  <si>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</si>
  <si>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</si>
  <si>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</si>
  <si>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</si>
  <si>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</si>
  <si>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</si>
  <si>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</si>
  <si>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</si>
  <si>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</si>
  <si>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</si>
  <si>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</si>
  <si>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</si>
  <si>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</si>
  <si>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</si>
  <si>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</si>
  <si>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</si>
  <si>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</si>
  <si>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</si>
  <si>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</si>
  <si>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</si>
  <si>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</si>
  <si>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</si>
  <si>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</si>
  <si>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</si>
  <si>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</si>
  <si>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</si>
  <si>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</si>
  <si>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</si>
  <si>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</si>
  <si>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</si>
  <si>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</si>
  <si>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</si>
  <si>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</si>
  <si>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</si>
  <si>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</si>
  <si>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</si>
  <si>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</si>
  <si>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</si>
  <si>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</si>
  <si>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</si>
  <si>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</si>
  <si>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</si>
  <si>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</si>
  <si>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</si>
  <si>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</si>
  <si>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</si>
  <si>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</si>
  <si>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</si>
  <si>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</si>
  <si>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</si>
  <si>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</si>
  <si>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</si>
  <si>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</si>
  <si>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</si>
  <si>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本市においては，平成8年度から整備をすすめ，平成13・14年度に建設事業費の縮減のために，経済比較検討の結果，公共下水道への接続工事を行い，平成15年度に供用を開始しました。
　①収益的収支比率は前年と変わらず，黒字となっており，使用料収入で施設の維持管理費が賄えていることを表しています。
　④企業債残高対事業規模比率は，当該地区においては建設事業が終了しており，使用料収入が安定していることから，今後も類似団体平均値を下回って推移することが予想されます。
　⑤経費回収率は，前年と同様に100％以上となっており，⑧水洗化率は類似団体平均値を下回っているものの，⑥汚水処理原価は平均より低廉に抑えられています。
　なお，⑦施設利用率については，公共下水道へ接続のため，該当数値はありません。</t>
    <rPh sb="243" eb="245">
      <t>ドウヨウ</t>
    </rPh>
    <rPh sb="250" eb="252">
      <t>イジョウ</t>
    </rPh>
    <phoneticPr fontId="4"/>
  </si>
  <si>
    <t xml:space="preserve">　本市においては，平成15年度に供用を開始し，管渠の耐用年数の50年と比較して，経過年数が17年と短く，老朽化対策や更新は具体的に発生しておらず，「管渠改善率」は0％となっています。
　今後は経過年数が増えていくことを踏まえて，事故の未然防止や維持管理・改修費用の抑制のため，長寿命化や更新投資を計画的に実施していく必要があります。
</t>
    <phoneticPr fontId="4"/>
  </si>
  <si>
    <t>　農業集落排水事業においては，収益と経費の均衡が図られていますが、地区の過疎化に伴う人口減の動向を注視しつつ，今後も経営戦略に沿って，健全性・効率性の向上に努めます。
　また，利用者の公平性の観点から，処理施設使用料の滞納には厳正に対処するとともに，経営の財源たる収納率の向上に努めます。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</si>
</sst>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AF-4228-A958-C7118B8A1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847048"/>
        <c:axId val="273848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0.25</c:v>
                </c:pt>
                <c:pt idx="4">
                  <c:v>0.05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AF-4228-A958-C7118B8A1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847048"/>
        <c:axId val="273848616"/>
      </c:lineChart>
      <c:dateAx>
        <c:axId val="273847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73848616"/>
        <c:crosses val="autoZero"/>
        <c:auto val="1"/>
        <c:lblOffset val="100"/>
        <c:baseTimeUnit val="years"/>
      </c:dateAx>
      <c:valAx>
        <c:axId val="273848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73847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41.78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E4-474F-97C5-B74FDE591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53024"/>
        <c:axId val="469251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40.93</c:v>
                </c:pt>
                <c:pt idx="1">
                  <c:v>50.68</c:v>
                </c:pt>
                <c:pt idx="2">
                  <c:v>50.14</c:v>
                </c:pt>
                <c:pt idx="3">
                  <c:v>54.83</c:v>
                </c:pt>
                <c:pt idx="4">
                  <c:v>66.53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E4-474F-97C5-B74FDE591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53024"/>
        <c:axId val="469251848"/>
      </c:lineChart>
      <c:dateAx>
        <c:axId val="4692530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251848"/>
        <c:crosses val="autoZero"/>
        <c:auto val="1"/>
        <c:lblOffset val="100"/>
        <c:baseTimeUnit val="years"/>
      </c:dateAx>
      <c:valAx>
        <c:axId val="469251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253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73.84</c:v>
                </c:pt>
                <c:pt idx="1">
                  <c:v>73.97</c:v>
                </c:pt>
                <c:pt idx="2">
                  <c:v>73.66</c:v>
                </c:pt>
                <c:pt idx="3">
                  <c:v>72.599999999999994</c:v>
                </c:pt>
                <c:pt idx="4">
                  <c:v>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CA-4723-92CF-E431C70D5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51064"/>
        <c:axId val="469256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62.73</c:v>
                </c:pt>
                <c:pt idx="1">
                  <c:v>84.86</c:v>
                </c:pt>
                <c:pt idx="2">
                  <c:v>84.98</c:v>
                </c:pt>
                <c:pt idx="3">
                  <c:v>84.7</c:v>
                </c:pt>
                <c:pt idx="4">
                  <c:v>84.67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CA-4723-92CF-E431C70D5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51064"/>
        <c:axId val="469256944"/>
      </c:lineChart>
      <c:dateAx>
        <c:axId val="469251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256944"/>
        <c:crosses val="autoZero"/>
        <c:auto val="1"/>
        <c:lblOffset val="100"/>
        <c:baseTimeUnit val="years"/>
      </c:dateAx>
      <c:valAx>
        <c:axId val="469256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251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100.06</c:v>
                </c:pt>
                <c:pt idx="1">
                  <c:v>100.04</c:v>
                </c:pt>
                <c:pt idx="2">
                  <c:v>100.08</c:v>
                </c:pt>
                <c:pt idx="3">
                  <c:v>100.06</c:v>
                </c:pt>
                <c:pt idx="4">
                  <c:v>101.38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EB-4180-83C2-F72EADCCC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847832"/>
        <c:axId val="273850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EB-4180-83C2-F72EADCCC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847832"/>
        <c:axId val="273850184"/>
      </c:lineChart>
      <c:dateAx>
        <c:axId val="273847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73850184"/>
        <c:crosses val="autoZero"/>
        <c:auto val="1"/>
        <c:lblOffset val="100"/>
        <c:baseTimeUnit val="years"/>
      </c:dateAx>
      <c:valAx>
        <c:axId val="273850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73847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BF-4D06-B4BC-CCDCECCB1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852144"/>
        <c:axId val="273852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BF-4D06-B4BC-CCDCECCB1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852144"/>
        <c:axId val="273852536"/>
      </c:lineChart>
      <c:dateAx>
        <c:axId val="273852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73852536"/>
        <c:crosses val="autoZero"/>
        <c:auto val="1"/>
        <c:lblOffset val="100"/>
        <c:baseTimeUnit val="years"/>
      </c:dateAx>
      <c:valAx>
        <c:axId val="273852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73852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52-4AE2-8022-0E62B7EE1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689744"/>
        <c:axId val="392352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52-4AE2-8022-0E62B7EE1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689744"/>
        <c:axId val="392352888"/>
      </c:lineChart>
      <c:dateAx>
        <c:axId val="273689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2352888"/>
        <c:crosses val="autoZero"/>
        <c:auto val="1"/>
        <c:lblOffset val="100"/>
        <c:baseTimeUnit val="years"/>
      </c:dateAx>
      <c:valAx>
        <c:axId val="392352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73689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A7-436D-BDBA-32252D721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073600"/>
        <c:axId val="469069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A7-436D-BDBA-32252D721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073600"/>
        <c:axId val="469069680"/>
      </c:lineChart>
      <c:dateAx>
        <c:axId val="4690736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069680"/>
        <c:crosses val="autoZero"/>
        <c:auto val="1"/>
        <c:lblOffset val="100"/>
        <c:baseTimeUnit val="years"/>
      </c:dateAx>
      <c:valAx>
        <c:axId val="469069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073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FB-42E7-AEC0-A74BE7F1D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075952"/>
        <c:axId val="469071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FB-42E7-AEC0-A74BE7F1D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075952"/>
        <c:axId val="469071640"/>
      </c:lineChart>
      <c:dateAx>
        <c:axId val="4690759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071640"/>
        <c:crosses val="autoZero"/>
        <c:auto val="1"/>
        <c:lblOffset val="100"/>
        <c:baseTimeUnit val="years"/>
      </c:dateAx>
      <c:valAx>
        <c:axId val="469071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075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35.51</c:v>
                </c:pt>
                <c:pt idx="1">
                  <c:v>8.9</c:v>
                </c:pt>
                <c:pt idx="2">
                  <c:v>8.3000000000000007</c:v>
                </c:pt>
                <c:pt idx="3">
                  <c:v>69.37</c:v>
                </c:pt>
                <c:pt idx="4">
                  <c:v>126.3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29-4AC3-9EB8-91BA12BE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070464"/>
        <c:axId val="469076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982.29</c:v>
                </c:pt>
                <c:pt idx="1">
                  <c:v>789.46</c:v>
                </c:pt>
                <c:pt idx="2">
                  <c:v>826.83</c:v>
                </c:pt>
                <c:pt idx="3">
                  <c:v>867.83</c:v>
                </c:pt>
                <c:pt idx="4">
                  <c:v>791.76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29-4AC3-9EB8-91BA12BE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070464"/>
        <c:axId val="469076344"/>
      </c:lineChart>
      <c:dateAx>
        <c:axId val="4690704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076344"/>
        <c:crosses val="autoZero"/>
        <c:auto val="1"/>
        <c:lblOffset val="100"/>
        <c:baseTimeUnit val="years"/>
      </c:dateAx>
      <c:valAx>
        <c:axId val="469076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070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98.07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F5-4C46-9B45-327A55A96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070072"/>
        <c:axId val="4690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41.25</c:v>
                </c:pt>
                <c:pt idx="1">
                  <c:v>57.77</c:v>
                </c:pt>
                <c:pt idx="2">
                  <c:v>57.31</c:v>
                </c:pt>
                <c:pt idx="3">
                  <c:v>57.08</c:v>
                </c:pt>
                <c:pt idx="4">
                  <c:v>56.26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1F5-4C46-9B45-327A55A96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070072"/>
        <c:axId val="469072032"/>
      </c:lineChart>
      <c:dateAx>
        <c:axId val="469070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072032"/>
        <c:crosses val="autoZero"/>
        <c:auto val="1"/>
        <c:lblOffset val="100"/>
        <c:baseTimeUnit val="years"/>
      </c:dateAx>
      <c:valAx>
        <c:axId val="4690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070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190.96</c:v>
                </c:pt>
                <c:pt idx="1">
                  <c:v>183.09</c:v>
                </c:pt>
                <c:pt idx="2">
                  <c:v>185.05</c:v>
                </c:pt>
                <c:pt idx="3">
                  <c:v>187.81</c:v>
                </c:pt>
                <c:pt idx="4">
                  <c:v>188.61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71-4803-941A-116A1A25C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54984"/>
        <c:axId val="469255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334.48</c:v>
                </c:pt>
                <c:pt idx="1">
                  <c:v>274.35000000000002</c:v>
                </c:pt>
                <c:pt idx="2">
                  <c:v>273.52</c:v>
                </c:pt>
                <c:pt idx="3">
                  <c:v>274.99</c:v>
                </c:pt>
                <c:pt idx="4">
                  <c:v>282.08999999999997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71-4803-941A-116A1A25C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54984"/>
        <c:axId val="469255376"/>
      </c:lineChart>
      <c:dateAx>
        <c:axId val="4692549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69255376"/>
        <c:crosses val="autoZero"/>
        <c:auto val="1"/>
        <c:lblOffset val="100"/>
        <c:baseTimeUnit val="years"/>
      </c:dateAx>
      <c:valAx>
        <c:axId val="469255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9254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【786.37】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【256.97】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M47" zoomScaleNormal="100" workbookViewId="0">
      <selection activeCell="BL47" sqref="BL47:BZ63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</row>
    <row r="3" spans="1:78" ht="9.75" customHeight="1" x14ac:dyDescent="0.2">
      <c r="A3" s="2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</row>
    <row r="4" spans="1:78" ht="9.75" customHeight="1" x14ac:dyDescent="0.2">
      <c r="A4" s="2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1" t="str">
        <f>データ!H6</f>
        <v>広島県　福山市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0" t="s">
        <v>1</v>
      </c>
      <c r="C7" s="60"/>
      <c r="D7" s="60"/>
      <c r="E7" s="60"/>
      <c r="F7" s="60"/>
      <c r="G7" s="60"/>
      <c r="H7" s="60"/>
      <c r="I7" s="60" t="s">
        <v>2</v>
      </c>
      <c r="J7" s="60"/>
      <c r="K7" s="60"/>
      <c r="L7" s="60"/>
      <c r="M7" s="60"/>
      <c r="N7" s="60"/>
      <c r="O7" s="60"/>
      <c r="P7" s="60" t="s">
        <v>3</v>
      </c>
      <c r="Q7" s="60"/>
      <c r="R7" s="60"/>
      <c r="S7" s="60"/>
      <c r="T7" s="60"/>
      <c r="U7" s="60"/>
      <c r="V7" s="60"/>
      <c r="W7" s="60" t="s">
        <v>4</v>
      </c>
      <c r="X7" s="60"/>
      <c r="Y7" s="60"/>
      <c r="Z7" s="60"/>
      <c r="AA7" s="60"/>
      <c r="AB7" s="60"/>
      <c r="AC7" s="60"/>
      <c r="AD7" s="60" t="s">
        <v>5</v>
      </c>
      <c r="AE7" s="60"/>
      <c r="AF7" s="60"/>
      <c r="AG7" s="60"/>
      <c r="AH7" s="60"/>
      <c r="AI7" s="60"/>
      <c r="AJ7" s="60"/>
      <c r="AK7" s="3"/>
      <c r="AL7" s="60" t="s">
        <v>6</v>
      </c>
      <c r="AM7" s="60"/>
      <c r="AN7" s="60"/>
      <c r="AO7" s="60"/>
      <c r="AP7" s="60"/>
      <c r="AQ7" s="60"/>
      <c r="AR7" s="60"/>
      <c r="AS7" s="60"/>
      <c r="AT7" s="60" t="s">
        <v>7</v>
      </c>
      <c r="AU7" s="60"/>
      <c r="AV7" s="60"/>
      <c r="AW7" s="60"/>
      <c r="AX7" s="60"/>
      <c r="AY7" s="60"/>
      <c r="AZ7" s="60"/>
      <c r="BA7" s="60"/>
      <c r="BB7" s="60" t="s">
        <v>8</v>
      </c>
      <c r="BC7" s="60"/>
      <c r="BD7" s="60"/>
      <c r="BE7" s="60"/>
      <c r="BF7" s="60"/>
      <c r="BG7" s="60"/>
      <c r="BH7" s="60"/>
      <c r="BI7" s="60"/>
      <c r="BJ7" s="3"/>
      <c r="BK7" s="3"/>
      <c r="BL7" s="63" t="s">
        <v>9</v>
      </c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5"/>
    </row>
    <row r="8" spans="1:78" ht="18.75" customHeight="1" x14ac:dyDescent="0.2">
      <c r="A8" s="2"/>
      <c r="B8" s="66" t="str">
        <f>データ!I6</f>
        <v>法非適用</v>
      </c>
      <c r="C8" s="66"/>
      <c r="D8" s="66"/>
      <c r="E8" s="66"/>
      <c r="F8" s="66"/>
      <c r="G8" s="66"/>
      <c r="H8" s="66"/>
      <c r="I8" s="66" t="str">
        <f>データ!J6</f>
        <v>下水道事業</v>
      </c>
      <c r="J8" s="66"/>
      <c r="K8" s="66"/>
      <c r="L8" s="66"/>
      <c r="M8" s="66"/>
      <c r="N8" s="66"/>
      <c r="O8" s="66"/>
      <c r="P8" s="66" t="str">
        <f>データ!K6</f>
        <v>農業集落排水</v>
      </c>
      <c r="Q8" s="66"/>
      <c r="R8" s="66"/>
      <c r="S8" s="66"/>
      <c r="T8" s="66"/>
      <c r="U8" s="66"/>
      <c r="V8" s="66"/>
      <c r="W8" s="66" t="str">
        <f>データ!L6</f>
        <v>F2</v>
      </c>
      <c r="X8" s="66"/>
      <c r="Y8" s="66"/>
      <c r="Z8" s="66"/>
      <c r="AA8" s="66"/>
      <c r="AB8" s="66"/>
      <c r="AC8" s="66"/>
      <c r="AD8" s="67" t="str">
        <f>データ!$M$6</f>
        <v>非設置</v>
      </c>
      <c r="AE8" s="67"/>
      <c r="AF8" s="67"/>
      <c r="AG8" s="67"/>
      <c r="AH8" s="67"/>
      <c r="AI8" s="67"/>
      <c r="AJ8" s="67"/>
      <c r="AK8" s="3"/>
      <c r="AL8" s="55">
        <f>データ!S6</f>
        <v>463324</v>
      </c>
      <c r="AM8" s="55"/>
      <c r="AN8" s="55"/>
      <c r="AO8" s="55"/>
      <c r="AP8" s="55"/>
      <c r="AQ8" s="55"/>
      <c r="AR8" s="55"/>
      <c r="AS8" s="55"/>
      <c r="AT8" s="54">
        <f>データ!T6</f>
        <v>517.72</v>
      </c>
      <c r="AU8" s="54"/>
      <c r="AV8" s="54"/>
      <c r="AW8" s="54"/>
      <c r="AX8" s="54"/>
      <c r="AY8" s="54"/>
      <c r="AZ8" s="54"/>
      <c r="BA8" s="54"/>
      <c r="BB8" s="54">
        <f>データ!U6</f>
        <v>894.93</v>
      </c>
      <c r="BC8" s="54"/>
      <c r="BD8" s="54"/>
      <c r="BE8" s="54"/>
      <c r="BF8" s="54"/>
      <c r="BG8" s="54"/>
      <c r="BH8" s="54"/>
      <c r="BI8" s="54"/>
      <c r="BJ8" s="3"/>
      <c r="BK8" s="3"/>
      <c r="BL8" s="68" t="s">
        <v>10</v>
      </c>
      <c r="BM8" s="69"/>
      <c r="BN8" s="58" t="s">
        <v>11</v>
      </c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9"/>
    </row>
    <row r="9" spans="1:78" ht="18.75" customHeight="1" x14ac:dyDescent="0.2">
      <c r="A9" s="2"/>
      <c r="B9" s="60" t="s">
        <v>12</v>
      </c>
      <c r="C9" s="60"/>
      <c r="D9" s="60"/>
      <c r="E9" s="60"/>
      <c r="F9" s="60"/>
      <c r="G9" s="60"/>
      <c r="H9" s="60"/>
      <c r="I9" s="60" t="s">
        <v>13</v>
      </c>
      <c r="J9" s="60"/>
      <c r="K9" s="60"/>
      <c r="L9" s="60"/>
      <c r="M9" s="60"/>
      <c r="N9" s="60"/>
      <c r="O9" s="60"/>
      <c r="P9" s="60" t="s">
        <v>14</v>
      </c>
      <c r="Q9" s="60"/>
      <c r="R9" s="60"/>
      <c r="S9" s="60"/>
      <c r="T9" s="60"/>
      <c r="U9" s="60"/>
      <c r="V9" s="60"/>
      <c r="W9" s="60" t="s">
        <v>15</v>
      </c>
      <c r="X9" s="60"/>
      <c r="Y9" s="60"/>
      <c r="Z9" s="60"/>
      <c r="AA9" s="60"/>
      <c r="AB9" s="60"/>
      <c r="AC9" s="60"/>
      <c r="AD9" s="60" t="s">
        <v>16</v>
      </c>
      <c r="AE9" s="60"/>
      <c r="AF9" s="60"/>
      <c r="AG9" s="60"/>
      <c r="AH9" s="60"/>
      <c r="AI9" s="60"/>
      <c r="AJ9" s="60"/>
      <c r="AK9" s="3"/>
      <c r="AL9" s="60" t="s">
        <v>17</v>
      </c>
      <c r="AM9" s="60"/>
      <c r="AN9" s="60"/>
      <c r="AO9" s="60"/>
      <c r="AP9" s="60"/>
      <c r="AQ9" s="60"/>
      <c r="AR9" s="60"/>
      <c r="AS9" s="60"/>
      <c r="AT9" s="60" t="s">
        <v>18</v>
      </c>
      <c r="AU9" s="60"/>
      <c r="AV9" s="60"/>
      <c r="AW9" s="60"/>
      <c r="AX9" s="60"/>
      <c r="AY9" s="60"/>
      <c r="AZ9" s="60"/>
      <c r="BA9" s="60"/>
      <c r="BB9" s="60" t="s">
        <v>19</v>
      </c>
      <c r="BC9" s="60"/>
      <c r="BD9" s="60"/>
      <c r="BE9" s="60"/>
      <c r="BF9" s="60"/>
      <c r="BG9" s="60"/>
      <c r="BH9" s="60"/>
      <c r="BI9" s="60"/>
      <c r="BJ9" s="3"/>
      <c r="BK9" s="3"/>
      <c r="BL9" s="61" t="s">
        <v>20</v>
      </c>
      <c r="BM9" s="62"/>
      <c r="BN9" s="52" t="s">
        <v>21</v>
      </c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3"/>
    </row>
    <row r="10" spans="1:78" ht="18.75" customHeight="1" x14ac:dyDescent="0.2">
      <c r="A10" s="2"/>
      <c r="B10" s="54" t="str">
        <f>データ!N6</f>
        <v>-</v>
      </c>
      <c r="C10" s="54"/>
      <c r="D10" s="54"/>
      <c r="E10" s="54"/>
      <c r="F10" s="54"/>
      <c r="G10" s="54"/>
      <c r="H10" s="54"/>
      <c r="I10" s="54" t="str">
        <f>データ!O6</f>
        <v>該当数値なし</v>
      </c>
      <c r="J10" s="54"/>
      <c r="K10" s="54"/>
      <c r="L10" s="54"/>
      <c r="M10" s="54"/>
      <c r="N10" s="54"/>
      <c r="O10" s="54"/>
      <c r="P10" s="54">
        <f>データ!P6</f>
        <v>0.28999999999999998</v>
      </c>
      <c r="Q10" s="54"/>
      <c r="R10" s="54"/>
      <c r="S10" s="54"/>
      <c r="T10" s="54"/>
      <c r="U10" s="54"/>
      <c r="V10" s="54"/>
      <c r="W10" s="54">
        <f>データ!Q6</f>
        <v>100</v>
      </c>
      <c r="X10" s="54"/>
      <c r="Y10" s="54"/>
      <c r="Z10" s="54"/>
      <c r="AA10" s="54"/>
      <c r="AB10" s="54"/>
      <c r="AC10" s="54"/>
      <c r="AD10" s="55">
        <f>データ!R6</f>
        <v>4400</v>
      </c>
      <c r="AE10" s="55"/>
      <c r="AF10" s="55"/>
      <c r="AG10" s="55"/>
      <c r="AH10" s="55"/>
      <c r="AI10" s="55"/>
      <c r="AJ10" s="55"/>
      <c r="AK10" s="2"/>
      <c r="AL10" s="55">
        <f>データ!V6</f>
        <v>1337</v>
      </c>
      <c r="AM10" s="55"/>
      <c r="AN10" s="55"/>
      <c r="AO10" s="55"/>
      <c r="AP10" s="55"/>
      <c r="AQ10" s="55"/>
      <c r="AR10" s="55"/>
      <c r="AS10" s="55"/>
      <c r="AT10" s="54">
        <f>データ!W6</f>
        <v>0.78</v>
      </c>
      <c r="AU10" s="54"/>
      <c r="AV10" s="54"/>
      <c r="AW10" s="54"/>
      <c r="AX10" s="54"/>
      <c r="AY10" s="54"/>
      <c r="AZ10" s="54"/>
      <c r="BA10" s="54"/>
      <c r="BB10" s="54">
        <f>データ!X6</f>
        <v>1714.1</v>
      </c>
      <c r="BC10" s="54"/>
      <c r="BD10" s="54"/>
      <c r="BE10" s="54"/>
      <c r="BF10" s="54"/>
      <c r="BG10" s="54"/>
      <c r="BH10" s="54"/>
      <c r="BI10" s="54"/>
      <c r="BJ10" s="2"/>
      <c r="BK10" s="2"/>
      <c r="BL10" s="56" t="s">
        <v>22</v>
      </c>
      <c r="BM10" s="57"/>
      <c r="BN10" s="45" t="s">
        <v>23</v>
      </c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6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7" t="s">
        <v>24</v>
      </c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</row>
    <row r="14" spans="1:78" ht="13.5" customHeight="1" x14ac:dyDescent="0.2">
      <c r="A14" s="2"/>
      <c r="B14" s="49" t="s">
        <v>25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1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2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2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118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2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2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2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2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2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2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2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2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2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2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2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2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2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2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2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2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2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2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2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2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2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2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2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2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2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2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2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2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2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2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2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119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2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2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2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2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2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2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2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2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2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2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2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2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2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2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2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2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2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2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2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120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2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2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2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2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2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2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2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2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2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2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2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2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2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2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2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2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2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x14ac:dyDescent="0.2">
      <c r="C84" s="2"/>
    </row>
    <row r="85" spans="1:78" hidden="1" x14ac:dyDescent="0.2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2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【786.37】</v>
      </c>
      <c r="I86" s="12" t="str">
        <f>データ!CA6</f>
        <v>【60.65】</v>
      </c>
      <c r="J86" s="12" t="str">
        <f>データ!CL6</f>
        <v>【256.97】</v>
      </c>
      <c r="K86" s="12" t="str">
        <f>データ!CW6</f>
        <v>【61.14】</v>
      </c>
      <c r="L86" s="12" t="str">
        <f>データ!DH6</f>
        <v>【86.91】</v>
      </c>
      <c r="M86" s="12" t="s">
        <v>44</v>
      </c>
      <c r="N86" s="12" t="s">
        <v>44</v>
      </c>
      <c r="O86" s="12" t="str">
        <f>データ!EO6</f>
        <v>【0.03】</v>
      </c>
    </row>
  </sheetData>
  <sheetProtection algorithmName="SHA-512" hashValue="fWoSlk1i6EEE+mcdO3bEY05KQoaUCX4KFP9H04M8Fpce2VtTtsc8O/YSPnSwWGP1PqE6uc3a8hmTkxkHlyql/A==" saltValue="Wlijv/Z7H88hkTfETE/3cQ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L45:BZ46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2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2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3" t="s">
        <v>54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55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56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2">
      <c r="A4" s="14" t="s">
        <v>57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58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59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60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61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62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63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64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65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66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67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68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2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2">
      <c r="A6" s="14" t="s">
        <v>97</v>
      </c>
      <c r="B6" s="19">
        <f>B7</f>
        <v>2021</v>
      </c>
      <c r="C6" s="19">
        <f t="shared" ref="C6:X6" si="3">C7</f>
        <v>342076</v>
      </c>
      <c r="D6" s="19">
        <f t="shared" si="3"/>
        <v>47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広島県　福山市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0.28999999999999998</v>
      </c>
      <c r="Q6" s="20">
        <f t="shared" si="3"/>
        <v>100</v>
      </c>
      <c r="R6" s="20">
        <f t="shared" si="3"/>
        <v>4400</v>
      </c>
      <c r="S6" s="20">
        <f t="shared" si="3"/>
        <v>463324</v>
      </c>
      <c r="T6" s="20">
        <f t="shared" si="3"/>
        <v>517.72</v>
      </c>
      <c r="U6" s="20">
        <f t="shared" si="3"/>
        <v>894.93</v>
      </c>
      <c r="V6" s="20">
        <f t="shared" si="3"/>
        <v>1337</v>
      </c>
      <c r="W6" s="20">
        <f t="shared" si="3"/>
        <v>0.78</v>
      </c>
      <c r="X6" s="20">
        <f t="shared" si="3"/>
        <v>1714.1</v>
      </c>
      <c r="Y6" s="21">
        <f>IF(Y7="",NA(),Y7)</f>
        <v>100.06</v>
      </c>
      <c r="Z6" s="21">
        <f t="shared" ref="Z6:AH6" si="4">IF(Z7="",NA(),Z7)</f>
        <v>100.04</v>
      </c>
      <c r="AA6" s="21">
        <f t="shared" si="4"/>
        <v>100.08</v>
      </c>
      <c r="AB6" s="21">
        <f t="shared" si="4"/>
        <v>100.06</v>
      </c>
      <c r="AC6" s="21">
        <f t="shared" si="4"/>
        <v>101.38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35.51</v>
      </c>
      <c r="BG6" s="21">
        <f t="shared" ref="BG6:BO6" si="7">IF(BG7="",NA(),BG7)</f>
        <v>8.9</v>
      </c>
      <c r="BH6" s="21">
        <f t="shared" si="7"/>
        <v>8.3000000000000007</v>
      </c>
      <c r="BI6" s="21">
        <f t="shared" si="7"/>
        <v>69.37</v>
      </c>
      <c r="BJ6" s="21">
        <f t="shared" si="7"/>
        <v>126.3</v>
      </c>
      <c r="BK6" s="21">
        <f t="shared" si="7"/>
        <v>982.29</v>
      </c>
      <c r="BL6" s="21">
        <f t="shared" si="7"/>
        <v>789.46</v>
      </c>
      <c r="BM6" s="21">
        <f t="shared" si="7"/>
        <v>826.83</v>
      </c>
      <c r="BN6" s="21">
        <f t="shared" si="7"/>
        <v>867.83</v>
      </c>
      <c r="BO6" s="21">
        <f t="shared" si="7"/>
        <v>791.76</v>
      </c>
      <c r="BP6" s="20" t="str">
        <f>IF(BP7="","",IF(BP7="-","【-】","【"&amp;SUBSTITUTE(TEXT(BP7,"#,##0.00"),"-","△")&amp;"】"))</f>
        <v>【786.37】</v>
      </c>
      <c r="BQ6" s="21">
        <f>IF(BQ7="",NA(),BQ7)</f>
        <v>98.07</v>
      </c>
      <c r="BR6" s="21">
        <f t="shared" ref="BR6:BZ6" si="8">IF(BR7="",NA(),BR7)</f>
        <v>100</v>
      </c>
      <c r="BS6" s="21">
        <f t="shared" si="8"/>
        <v>100</v>
      </c>
      <c r="BT6" s="21">
        <f t="shared" si="8"/>
        <v>100</v>
      </c>
      <c r="BU6" s="21">
        <f t="shared" si="8"/>
        <v>100.37</v>
      </c>
      <c r="BV6" s="21">
        <f t="shared" si="8"/>
        <v>41.25</v>
      </c>
      <c r="BW6" s="21">
        <f t="shared" si="8"/>
        <v>57.77</v>
      </c>
      <c r="BX6" s="21">
        <f t="shared" si="8"/>
        <v>57.31</v>
      </c>
      <c r="BY6" s="21">
        <f t="shared" si="8"/>
        <v>57.08</v>
      </c>
      <c r="BZ6" s="21">
        <f t="shared" si="8"/>
        <v>56.26</v>
      </c>
      <c r="CA6" s="20" t="str">
        <f>IF(CA7="","",IF(CA7="-","【-】","【"&amp;SUBSTITUTE(TEXT(CA7,"#,##0.00"),"-","△")&amp;"】"))</f>
        <v>【60.65】</v>
      </c>
      <c r="CB6" s="21">
        <f>IF(CB7="",NA(),CB7)</f>
        <v>190.96</v>
      </c>
      <c r="CC6" s="21">
        <f t="shared" ref="CC6:CK6" si="9">IF(CC7="",NA(),CC7)</f>
        <v>183.09</v>
      </c>
      <c r="CD6" s="21">
        <f t="shared" si="9"/>
        <v>185.05</v>
      </c>
      <c r="CE6" s="21">
        <f t="shared" si="9"/>
        <v>187.81</v>
      </c>
      <c r="CF6" s="21">
        <f t="shared" si="9"/>
        <v>188.61</v>
      </c>
      <c r="CG6" s="21">
        <f t="shared" si="9"/>
        <v>334.48</v>
      </c>
      <c r="CH6" s="21">
        <f t="shared" si="9"/>
        <v>274.35000000000002</v>
      </c>
      <c r="CI6" s="21">
        <f t="shared" si="9"/>
        <v>273.52</v>
      </c>
      <c r="CJ6" s="21">
        <f t="shared" si="9"/>
        <v>274.99</v>
      </c>
      <c r="CK6" s="21">
        <f t="shared" si="9"/>
        <v>282.08999999999997</v>
      </c>
      <c r="CL6" s="20" t="str">
        <f>IF(CL7="","",IF(CL7="-","【-】","【"&amp;SUBSTITUTE(TEXT(CL7,"#,##0.00"),"-","△")&amp;"】"))</f>
        <v>【256.97】</v>
      </c>
      <c r="CM6" s="21">
        <f>IF(CM7="",NA(),CM7)</f>
        <v>41.78</v>
      </c>
      <c r="CN6" s="21" t="str">
        <f t="shared" ref="CN6:CV6" si="10">IF(CN7="",NA(),CN7)</f>
        <v>-</v>
      </c>
      <c r="CO6" s="21" t="str">
        <f t="shared" si="10"/>
        <v>-</v>
      </c>
      <c r="CP6" s="21" t="str">
        <f t="shared" si="10"/>
        <v>-</v>
      </c>
      <c r="CQ6" s="21" t="str">
        <f t="shared" si="10"/>
        <v>-</v>
      </c>
      <c r="CR6" s="21">
        <f t="shared" si="10"/>
        <v>40.93</v>
      </c>
      <c r="CS6" s="21">
        <f t="shared" si="10"/>
        <v>50.68</v>
      </c>
      <c r="CT6" s="21">
        <f t="shared" si="10"/>
        <v>50.14</v>
      </c>
      <c r="CU6" s="21">
        <f t="shared" si="10"/>
        <v>54.83</v>
      </c>
      <c r="CV6" s="21">
        <f t="shared" si="10"/>
        <v>66.53</v>
      </c>
      <c r="CW6" s="20" t="str">
        <f>IF(CW7="","",IF(CW7="-","【-】","【"&amp;SUBSTITUTE(TEXT(CW7,"#,##0.00"),"-","△")&amp;"】"))</f>
        <v>【61.14】</v>
      </c>
      <c r="CX6" s="21">
        <f>IF(CX7="",NA(),CX7)</f>
        <v>73.84</v>
      </c>
      <c r="CY6" s="21">
        <f t="shared" ref="CY6:DG6" si="11">IF(CY7="",NA(),CY7)</f>
        <v>73.97</v>
      </c>
      <c r="CZ6" s="21">
        <f t="shared" si="11"/>
        <v>73.66</v>
      </c>
      <c r="DA6" s="21">
        <f t="shared" si="11"/>
        <v>72.599999999999994</v>
      </c>
      <c r="DB6" s="21">
        <f t="shared" si="11"/>
        <v>73</v>
      </c>
      <c r="DC6" s="21">
        <f t="shared" si="11"/>
        <v>62.73</v>
      </c>
      <c r="DD6" s="21">
        <f t="shared" si="11"/>
        <v>84.86</v>
      </c>
      <c r="DE6" s="21">
        <f t="shared" si="11"/>
        <v>84.98</v>
      </c>
      <c r="DF6" s="21">
        <f t="shared" si="11"/>
        <v>84.7</v>
      </c>
      <c r="DG6" s="21">
        <f t="shared" si="11"/>
        <v>84.67</v>
      </c>
      <c r="DH6" s="20" t="str">
        <f>IF(DH7="","",IF(DH7="-","【-】","【"&amp;SUBSTITUTE(TEXT(DH7,"#,##0.00"),"-","△")&amp;"】"))</f>
        <v>【86.91】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0">
        <f t="shared" si="14"/>
        <v>0</v>
      </c>
      <c r="EK6" s="21">
        <f t="shared" si="14"/>
        <v>0.01</v>
      </c>
      <c r="EL6" s="21">
        <f t="shared" si="14"/>
        <v>0.02</v>
      </c>
      <c r="EM6" s="21">
        <f t="shared" si="14"/>
        <v>0.25</v>
      </c>
      <c r="EN6" s="21">
        <f t="shared" si="14"/>
        <v>0.05</v>
      </c>
      <c r="EO6" s="20" t="str">
        <f>IF(EO7="","",IF(EO7="-","【-】","【"&amp;SUBSTITUTE(TEXT(EO7,"#,##0.00"),"-","△")&amp;"】"))</f>
        <v>【0.03】</v>
      </c>
    </row>
    <row r="7" spans="1:145" s="22" customFormat="1" x14ac:dyDescent="0.2">
      <c r="A7" s="14"/>
      <c r="B7" s="23">
        <v>2021</v>
      </c>
      <c r="C7" s="23">
        <v>342076</v>
      </c>
      <c r="D7" s="23">
        <v>47</v>
      </c>
      <c r="E7" s="23">
        <v>17</v>
      </c>
      <c r="F7" s="23">
        <v>5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0.28999999999999998</v>
      </c>
      <c r="Q7" s="24">
        <v>100</v>
      </c>
      <c r="R7" s="24">
        <v>4400</v>
      </c>
      <c r="S7" s="24">
        <v>463324</v>
      </c>
      <c r="T7" s="24">
        <v>517.72</v>
      </c>
      <c r="U7" s="24">
        <v>894.93</v>
      </c>
      <c r="V7" s="24">
        <v>1337</v>
      </c>
      <c r="W7" s="24">
        <v>0.78</v>
      </c>
      <c r="X7" s="24">
        <v>1714.1</v>
      </c>
      <c r="Y7" s="24">
        <v>100.06</v>
      </c>
      <c r="Z7" s="24">
        <v>100.04</v>
      </c>
      <c r="AA7" s="24">
        <v>100.08</v>
      </c>
      <c r="AB7" s="24">
        <v>100.06</v>
      </c>
      <c r="AC7" s="24">
        <v>101.38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35.51</v>
      </c>
      <c r="BG7" s="24">
        <v>8.9</v>
      </c>
      <c r="BH7" s="24">
        <v>8.3000000000000007</v>
      </c>
      <c r="BI7" s="24">
        <v>69.37</v>
      </c>
      <c r="BJ7" s="24">
        <v>126.3</v>
      </c>
      <c r="BK7" s="24">
        <v>982.29</v>
      </c>
      <c r="BL7" s="24">
        <v>789.46</v>
      </c>
      <c r="BM7" s="24">
        <v>826.83</v>
      </c>
      <c r="BN7" s="24">
        <v>867.83</v>
      </c>
      <c r="BO7" s="24">
        <v>791.76</v>
      </c>
      <c r="BP7" s="24">
        <v>786.37</v>
      </c>
      <c r="BQ7" s="24">
        <v>98.07</v>
      </c>
      <c r="BR7" s="24">
        <v>100</v>
      </c>
      <c r="BS7" s="24">
        <v>100</v>
      </c>
      <c r="BT7" s="24">
        <v>100</v>
      </c>
      <c r="BU7" s="24">
        <v>100.37</v>
      </c>
      <c r="BV7" s="24">
        <v>41.25</v>
      </c>
      <c r="BW7" s="24">
        <v>57.77</v>
      </c>
      <c r="BX7" s="24">
        <v>57.31</v>
      </c>
      <c r="BY7" s="24">
        <v>57.08</v>
      </c>
      <c r="BZ7" s="24">
        <v>56.26</v>
      </c>
      <c r="CA7" s="24">
        <v>60.65</v>
      </c>
      <c r="CB7" s="24">
        <v>190.96</v>
      </c>
      <c r="CC7" s="24">
        <v>183.09</v>
      </c>
      <c r="CD7" s="24">
        <v>185.05</v>
      </c>
      <c r="CE7" s="24">
        <v>187.81</v>
      </c>
      <c r="CF7" s="24">
        <v>188.61</v>
      </c>
      <c r="CG7" s="24">
        <v>334.48</v>
      </c>
      <c r="CH7" s="24">
        <v>274.35000000000002</v>
      </c>
      <c r="CI7" s="24">
        <v>273.52</v>
      </c>
      <c r="CJ7" s="24">
        <v>274.99</v>
      </c>
      <c r="CK7" s="24">
        <v>282.08999999999997</v>
      </c>
      <c r="CL7" s="24">
        <v>256.97000000000003</v>
      </c>
      <c r="CM7" s="24">
        <v>41.78</v>
      </c>
      <c r="CN7" s="24" t="s">
        <v>104</v>
      </c>
      <c r="CO7" s="24" t="s">
        <v>104</v>
      </c>
      <c r="CP7" s="24" t="s">
        <v>104</v>
      </c>
      <c r="CQ7" s="24" t="s">
        <v>104</v>
      </c>
      <c r="CR7" s="24">
        <v>40.93</v>
      </c>
      <c r="CS7" s="24">
        <v>50.68</v>
      </c>
      <c r="CT7" s="24">
        <v>50.14</v>
      </c>
      <c r="CU7" s="24">
        <v>54.83</v>
      </c>
      <c r="CV7" s="24">
        <v>66.53</v>
      </c>
      <c r="CW7" s="24">
        <v>61.14</v>
      </c>
      <c r="CX7" s="24">
        <v>73.84</v>
      </c>
      <c r="CY7" s="24">
        <v>73.97</v>
      </c>
      <c r="CZ7" s="24">
        <v>73.66</v>
      </c>
      <c r="DA7" s="24">
        <v>72.599999999999994</v>
      </c>
      <c r="DB7" s="24">
        <v>73</v>
      </c>
      <c r="DC7" s="24">
        <v>62.73</v>
      </c>
      <c r="DD7" s="24">
        <v>84.86</v>
      </c>
      <c r="DE7" s="24">
        <v>84.98</v>
      </c>
      <c r="DF7" s="24">
        <v>84.7</v>
      </c>
      <c r="DG7" s="24">
        <v>84.67</v>
      </c>
      <c r="DH7" s="24">
        <v>86.91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0.01</v>
      </c>
      <c r="EL7" s="24">
        <v>0.02</v>
      </c>
      <c r="EM7" s="24">
        <v>0.25</v>
      </c>
      <c r="EN7" s="24">
        <v>0.05</v>
      </c>
      <c r="EO7" s="24">
        <v>0.03</v>
      </c>
    </row>
    <row r="8" spans="1:145" x14ac:dyDescent="0.2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2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2">
      <c r="A10" s="26" t="s">
        <v>48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2</v>
      </c>
      <c r="F12">
        <v>3</v>
      </c>
      <c r="G12" t="s">
        <v>112</v>
      </c>
    </row>
    <row r="13" spans="1:145" x14ac:dyDescent="0.2">
      <c r="B13" t="s">
        <v>113</v>
      </c>
      <c r="C13" t="s">
        <v>113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今岡　晃治</cp:lastModifiedBy>
  <dcterms:created xsi:type="dcterms:W3CDTF">2022-12-01T01:59:41Z</dcterms:created>
  <dcterms:modified xsi:type="dcterms:W3CDTF">2023-01-17T02:30:20Z</dcterms:modified>
  <cp:category/>
</cp:coreProperties>
</file>