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ビジネス\01_財政関係\03_県庁からの調査依頼関係\01_市町行財政課からの調査\03_公営企業 繰出金\令和04年度\R050201経営比較分析表\"/>
    </mc:Choice>
  </mc:AlternateContent>
  <workbookProtection workbookAlgorithmName="SHA-512" workbookHashValue="prozzl2Z4ABbql+OontQ5UCezxD/mum4rxjCV9758qgQXZqaCcyhEVftZ8aLCkjuBBDKBN+5o/iIXKYnlzfg2g==" workbookSaltValue="fE/T1U4cu8irPUKqtNPQHw==" workbookSpinCount="100000" lockStructure="1"/>
  <bookViews>
    <workbookView xWindow="0" yWindow="0" windowWidth="19260" windowHeight="11055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R6" i="5"/>
  <c r="Q6" i="5"/>
  <c r="W10" i="4" s="1"/>
  <c r="P6" i="5"/>
  <c r="P10" i="4" s="1"/>
  <c r="O6" i="5"/>
  <c r="N6" i="5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AD10" i="4"/>
  <c r="I10" i="4"/>
  <c r="B10" i="4"/>
  <c r="AL8" i="4"/>
  <c r="P8" i="4"/>
  <c r="I8" i="4"/>
</calcChain>
</file>

<file path=xl/sharedStrings.xml><?xml version="1.0" encoding="utf-8"?>
<sst xmlns="http://schemas.openxmlformats.org/spreadsheetml/2006/main" count="252" uniqueCount="122">
  <si>
    <t>経営比較分析表（令和3年度決算）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</si>
  <si>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</si>
  <si>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</si>
  <si>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</si>
  <si>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</si>
  <si>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</si>
  <si>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</si>
  <si>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</si>
  <si>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</si>
  <si>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</si>
  <si>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</si>
  <si>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</si>
  <si>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</si>
  <si>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</si>
  <si>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</si>
  <si>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</si>
  <si>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</si>
  <si>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</si>
  <si>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</si>
  <si>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</si>
  <si>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</si>
  <si>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</si>
  <si>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</si>
  <si>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令和3年度全国平均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</si>
  <si>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</si>
  <si>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</si>
  <si>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</si>
  <si>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</si>
  <si>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</si>
  <si>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</si>
  <si>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</si>
  <si>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</si>
  <si>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</si>
  <si>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</si>
  <si>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</si>
  <si>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</si>
  <si>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</si>
  <si>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</si>
  <si>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</si>
  <si>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</si>
  <si>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</si>
  <si>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</si>
  <si>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</si>
  <si>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</si>
  <si>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</si>
  <si>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</si>
  <si>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</si>
  <si>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</si>
  <si>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</si>
  <si>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</si>
  <si>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</si>
  <si>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</si>
  <si>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</si>
  <si>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</si>
  <si>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</si>
  <si>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</si>
  <si>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</si>
  <si>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</si>
  <si>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</si>
  <si>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</si>
  <si>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</si>
  <si>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</si>
  <si>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</si>
  <si>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</si>
  <si>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</si>
  <si>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</si>
  <si>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</si>
  <si>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</si>
  <si>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</si>
  <si>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</si>
  <si>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</si>
  <si>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</si>
  <si>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</si>
  <si>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</si>
  <si>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</si>
  <si>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</si>
  <si>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</si>
  <si>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</si>
  <si>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</si>
  <si>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</si>
  <si>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</si>
  <si>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</si>
  <si>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</si>
  <si>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</si>
  <si>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</si>
  <si>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</si>
  <si>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</si>
  <si>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</si>
  <si>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</si>
  <si>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</si>
  <si>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</si>
  <si>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</si>
  <si>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</si>
  <si>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</si>
  <si>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</si>
  <si>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</si>
  <si>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</si>
  <si>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</si>
  <si>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</si>
  <si>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安芸太田町</t>
  </si>
  <si>
    <t>法非適用</t>
  </si>
  <si>
    <t>下水道事業</t>
  </si>
  <si>
    <t>個別排水処理</t>
  </si>
  <si>
    <t>L2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</si>
  <si>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</si>
  <si>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</si>
  <si>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</si>
  <si>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</si>
  <si>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</si>
  <si>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</si>
  <si>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</si>
  <si>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</si>
  <si>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</si>
  <si>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</si>
  <si>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</si>
  <si>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</si>
  <si>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</si>
  <si>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</si>
  <si>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</si>
  <si>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供用開始後10年以上経過しており、各浄化槽の老朽化は否めない。故障の場合は緊急的に対応している状況であり、更新計画は未策定である。
　</t>
    <rPh sb="0" eb="2">
      <t>キョウヨウ</t>
    </rPh>
    <rPh sb="2" eb="5">
      <t>カイシゴ</t>
    </rPh>
    <rPh sb="7" eb="8">
      <t>ネン</t>
    </rPh>
    <rPh sb="8" eb="10">
      <t>イジョウ</t>
    </rPh>
    <rPh sb="10" eb="12">
      <t>ケイカ</t>
    </rPh>
    <rPh sb="17" eb="18">
      <t>カク</t>
    </rPh>
    <rPh sb="18" eb="21">
      <t>ジョウカソウ</t>
    </rPh>
    <rPh sb="22" eb="25">
      <t>ロウキュウカ</t>
    </rPh>
    <rPh sb="26" eb="27">
      <t>イナ</t>
    </rPh>
    <rPh sb="31" eb="33">
      <t>コショウ</t>
    </rPh>
    <rPh sb="34" eb="36">
      <t>バアイ</t>
    </rPh>
    <rPh sb="37" eb="40">
      <t>キンキュウテキ</t>
    </rPh>
    <rPh sb="41" eb="43">
      <t>タイオウ</t>
    </rPh>
    <rPh sb="47" eb="49">
      <t>ジョウキョウ</t>
    </rPh>
    <rPh sb="53" eb="55">
      <t>コウシン</t>
    </rPh>
    <rPh sb="55" eb="57">
      <t>ケイカク</t>
    </rPh>
    <rPh sb="58" eb="59">
      <t>ミ</t>
    </rPh>
    <rPh sb="59" eb="61">
      <t>サクテイ</t>
    </rPh>
    <phoneticPr fontId="4"/>
  </si>
  <si>
    <t>一般会計に依存した状況であり、地方債償還金が大きな負担となっている。料金改定等経営改善に向けた取組みが必要である。</t>
    <rPh sb="0" eb="2">
      <t>イッパン</t>
    </rPh>
    <rPh sb="2" eb="4">
      <t>カイケイ</t>
    </rPh>
    <rPh sb="5" eb="7">
      <t>イゾン</t>
    </rPh>
    <rPh sb="9" eb="11">
      <t>ジョウキョウ</t>
    </rPh>
    <rPh sb="34" eb="39">
      <t>リョウキンカイテイトウ</t>
    </rPh>
    <rPh sb="39" eb="43">
      <t>ケイエイカイゼン</t>
    </rPh>
    <rPh sb="44" eb="45">
      <t>ム</t>
    </rPh>
    <rPh sb="47" eb="49">
      <t>トリク</t>
    </rPh>
    <rPh sb="51" eb="53">
      <t>ヒツヨウ</t>
    </rPh>
    <phoneticPr fontId="4"/>
  </si>
  <si>
    <t>①収益的収支比率…当該指標は100％未満であり、一般会計繰入金に依存している状況である。料金改定等経営改善に向けた取組みが必要である。                                          ④企業債残高対事業規模比率…類似団体と比較して大幅に高い数値となっている。債務割合が高く継続的に経営を圧迫している状況である。　　　　　　　　　　⑤経費回収率…類似団体と比較して大幅に低い数値となっており、一般会計に依存している。　  　　　⑥汚水処理原価…類似団体と比較して高い数値で推移している。債務割合が高く、地理的要因等により処理経費が高くなる、また有収水量は今後も減少傾向となることから厳しい状況である。　　　　　　　　　　　　　　⑧水洗化率…類似団体と比較して高い数値となっている。今後は人口減少による水洗化率の低下が予想される。</t>
    <rPh sb="1" eb="4">
      <t>シュウエキテキ</t>
    </rPh>
    <rPh sb="4" eb="6">
      <t>シュウシ</t>
    </rPh>
    <rPh sb="6" eb="8">
      <t>ヒリツ</t>
    </rPh>
    <rPh sb="9" eb="11">
      <t>トウガイ</t>
    </rPh>
    <rPh sb="11" eb="13">
      <t>シヒョウ</t>
    </rPh>
    <rPh sb="18" eb="20">
      <t>ミマン</t>
    </rPh>
    <rPh sb="24" eb="26">
      <t>イッパン</t>
    </rPh>
    <rPh sb="26" eb="28">
      <t>カイケイ</t>
    </rPh>
    <rPh sb="28" eb="30">
      <t>クリイレ</t>
    </rPh>
    <rPh sb="30" eb="31">
      <t>キン</t>
    </rPh>
    <rPh sb="32" eb="34">
      <t>イゾン</t>
    </rPh>
    <rPh sb="38" eb="40">
      <t>ジョウキョウ</t>
    </rPh>
    <rPh sb="44" eb="49">
      <t>リョウキンカイテイトウ</t>
    </rPh>
    <rPh sb="49" eb="51">
      <t>ケイエイ</t>
    </rPh>
    <rPh sb="51" eb="53">
      <t>カイゼン</t>
    </rPh>
    <rPh sb="54" eb="55">
      <t>ム</t>
    </rPh>
    <rPh sb="57" eb="59">
      <t>トリク</t>
    </rPh>
    <rPh sb="61" eb="63">
      <t>ヒツヨウ</t>
    </rPh>
    <rPh sb="110" eb="112">
      <t>キギョウ</t>
    </rPh>
    <rPh sb="112" eb="113">
      <t>サイ</t>
    </rPh>
    <rPh sb="113" eb="115">
      <t>ザンダカ</t>
    </rPh>
    <rPh sb="115" eb="116">
      <t>タイ</t>
    </rPh>
    <rPh sb="116" eb="118">
      <t>ジギョウ</t>
    </rPh>
    <rPh sb="118" eb="120">
      <t>キボ</t>
    </rPh>
    <rPh sb="120" eb="122">
      <t>ヒリツ</t>
    </rPh>
    <rPh sb="123" eb="125">
      <t>ルイジ</t>
    </rPh>
    <rPh sb="125" eb="127">
      <t>ダンタイ</t>
    </rPh>
    <rPh sb="128" eb="130">
      <t>ヒカク</t>
    </rPh>
    <rPh sb="132" eb="134">
      <t>オオハバ</t>
    </rPh>
    <rPh sb="135" eb="136">
      <t>タカ</t>
    </rPh>
    <rPh sb="137" eb="139">
      <t>スウチ</t>
    </rPh>
    <rPh sb="146" eb="148">
      <t>サイム</t>
    </rPh>
    <rPh sb="148" eb="150">
      <t>ワリアイ</t>
    </rPh>
    <rPh sb="151" eb="152">
      <t>タカ</t>
    </rPh>
    <rPh sb="153" eb="156">
      <t>ケイゾクテキ</t>
    </rPh>
    <rPh sb="157" eb="159">
      <t>ケイエイ</t>
    </rPh>
    <rPh sb="160" eb="162">
      <t>アッパク</t>
    </rPh>
    <rPh sb="166" eb="168">
      <t>ジョウキョウ</t>
    </rPh>
    <rPh sb="183" eb="185">
      <t>ケイヒ</t>
    </rPh>
    <rPh sb="185" eb="187">
      <t>カイシュウ</t>
    </rPh>
    <rPh sb="187" eb="188">
      <t>リツ</t>
    </rPh>
    <rPh sb="189" eb="191">
      <t>ルイジ</t>
    </rPh>
    <rPh sb="191" eb="193">
      <t>ダンタイ</t>
    </rPh>
    <rPh sb="194" eb="196">
      <t>ヒカク</t>
    </rPh>
    <rPh sb="198" eb="200">
      <t>オオハバ</t>
    </rPh>
    <rPh sb="201" eb="202">
      <t>ヒク</t>
    </rPh>
    <rPh sb="203" eb="205">
      <t>スウチ</t>
    </rPh>
    <rPh sb="212" eb="214">
      <t>イッパン</t>
    </rPh>
    <rPh sb="214" eb="216">
      <t>カイケイ</t>
    </rPh>
    <rPh sb="217" eb="219">
      <t>イゾン</t>
    </rPh>
    <rPh sb="238" eb="240">
      <t>ルイジ</t>
    </rPh>
    <rPh sb="240" eb="242">
      <t>ダンタイ</t>
    </rPh>
    <rPh sb="243" eb="245">
      <t>ヒカク</t>
    </rPh>
    <rPh sb="247" eb="248">
      <t>タカ</t>
    </rPh>
    <rPh sb="249" eb="251">
      <t>スウチ</t>
    </rPh>
    <rPh sb="252" eb="254">
      <t>スイイ</t>
    </rPh>
    <rPh sb="259" eb="263">
      <t>サイムワリアイ</t>
    </rPh>
    <rPh sb="264" eb="265">
      <t>タカ</t>
    </rPh>
    <rPh sb="267" eb="270">
      <t>チリテキ</t>
    </rPh>
    <rPh sb="270" eb="272">
      <t>ヨウイン</t>
    </rPh>
    <rPh sb="272" eb="273">
      <t>トウ</t>
    </rPh>
    <rPh sb="276" eb="280">
      <t>ショリケイヒ</t>
    </rPh>
    <rPh sb="281" eb="282">
      <t>タカ</t>
    </rPh>
    <rPh sb="288" eb="292">
      <t>ユウシュウスイリョウ</t>
    </rPh>
    <rPh sb="293" eb="295">
      <t>コンゴ</t>
    </rPh>
    <rPh sb="296" eb="298">
      <t>ゲンショウ</t>
    </rPh>
    <rPh sb="298" eb="300">
      <t>ケイコウ</t>
    </rPh>
    <rPh sb="307" eb="308">
      <t>キビ</t>
    </rPh>
    <rPh sb="310" eb="312">
      <t>ジョウキョウ</t>
    </rPh>
    <rPh sb="331" eb="334">
      <t>スイセンカ</t>
    </rPh>
    <rPh sb="334" eb="335">
      <t>リツ</t>
    </rPh>
    <rPh sb="336" eb="338">
      <t>ルイジ</t>
    </rPh>
    <rPh sb="338" eb="340">
      <t>ダンタイ</t>
    </rPh>
    <rPh sb="341" eb="343">
      <t>ヒカク</t>
    </rPh>
    <rPh sb="345" eb="346">
      <t>タカ</t>
    </rPh>
    <rPh sb="347" eb="349">
      <t>スウチ</t>
    </rPh>
    <rPh sb="356" eb="358">
      <t>コンゴ</t>
    </rPh>
    <rPh sb="359" eb="361">
      <t>ジンコウ</t>
    </rPh>
    <rPh sb="361" eb="363">
      <t>ゲンショウ</t>
    </rPh>
    <rPh sb="366" eb="369">
      <t>スイセンカ</t>
    </rPh>
    <rPh sb="369" eb="370">
      <t>リツ</t>
    </rPh>
    <rPh sb="371" eb="373">
      <t>テイカ</t>
    </rPh>
    <rPh sb="374" eb="376">
      <t>ヨソウ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</si>
</sst>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32E-4A63-A367-D617E654C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511736"/>
        <c:axId val="3225121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32E-4A63-A367-D617E654C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511736"/>
        <c:axId val="322512120"/>
      </c:lineChart>
      <c:dateAx>
        <c:axId val="3225117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2512120"/>
        <c:crosses val="autoZero"/>
        <c:auto val="1"/>
        <c:lblOffset val="100"/>
        <c:baseTimeUnit val="years"/>
      </c:dateAx>
      <c:valAx>
        <c:axId val="3225121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511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55B-42A7-A886-64D2BC3B9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5988552"/>
        <c:axId val="395988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51.71</c:v>
                </c:pt>
                <c:pt idx="1">
                  <c:v>50.56</c:v>
                </c:pt>
                <c:pt idx="2">
                  <c:v>47.35</c:v>
                </c:pt>
                <c:pt idx="3">
                  <c:v>46.36</c:v>
                </c:pt>
                <c:pt idx="4">
                  <c:v>228.91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55B-42A7-A886-64D2BC3B9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988552"/>
        <c:axId val="395988944"/>
      </c:lineChart>
      <c:dateAx>
        <c:axId val="3959885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95988944"/>
        <c:crosses val="autoZero"/>
        <c:auto val="1"/>
        <c:lblOffset val="100"/>
        <c:baseTimeUnit val="years"/>
      </c:dateAx>
      <c:valAx>
        <c:axId val="395988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959885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93.52</c:v>
                </c:pt>
                <c:pt idx="1">
                  <c:v>92.93</c:v>
                </c:pt>
                <c:pt idx="2">
                  <c:v>92.93</c:v>
                </c:pt>
                <c:pt idx="3">
                  <c:v>92.71</c:v>
                </c:pt>
                <c:pt idx="4">
                  <c:v>92.78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0D-4A9A-836C-BEBD7DD0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903744"/>
        <c:axId val="3229049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82.91</c:v>
                </c:pt>
                <c:pt idx="1">
                  <c:v>83.85</c:v>
                </c:pt>
                <c:pt idx="2">
                  <c:v>81.209999999999994</c:v>
                </c:pt>
                <c:pt idx="3">
                  <c:v>83.08</c:v>
                </c:pt>
                <c:pt idx="4">
                  <c:v>82.61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A0D-4A9A-836C-BEBD7DD0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903744"/>
        <c:axId val="322904920"/>
      </c:lineChart>
      <c:dateAx>
        <c:axId val="3229037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2904920"/>
        <c:crosses val="autoZero"/>
        <c:auto val="1"/>
        <c:lblOffset val="100"/>
        <c:baseTimeUnit val="years"/>
      </c:dateAx>
      <c:valAx>
        <c:axId val="3229049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9037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65.17</c:v>
                </c:pt>
                <c:pt idx="1">
                  <c:v>64.94</c:v>
                </c:pt>
                <c:pt idx="2">
                  <c:v>65.61</c:v>
                </c:pt>
                <c:pt idx="3">
                  <c:v>63.84</c:v>
                </c:pt>
                <c:pt idx="4">
                  <c:v>64.02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4F5-4302-804D-7178847C0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493536"/>
        <c:axId val="3224939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4F5-4302-804D-7178847C0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493536"/>
        <c:axId val="322493920"/>
      </c:lineChart>
      <c:dateAx>
        <c:axId val="3224935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2493920"/>
        <c:crosses val="autoZero"/>
        <c:auto val="1"/>
        <c:lblOffset val="100"/>
        <c:baseTimeUnit val="years"/>
      </c:dateAx>
      <c:valAx>
        <c:axId val="3224939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4935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632-46FF-9623-AB5976629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118744"/>
        <c:axId val="323119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632-46FF-9623-AB5976629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118744"/>
        <c:axId val="323119128"/>
      </c:lineChart>
      <c:dateAx>
        <c:axId val="3231187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3119128"/>
        <c:crosses val="autoZero"/>
        <c:auto val="1"/>
        <c:lblOffset val="100"/>
        <c:baseTimeUnit val="years"/>
      </c:dateAx>
      <c:valAx>
        <c:axId val="323119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31187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C6A-4C21-8A80-97435405D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905704"/>
        <c:axId val="3229064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C6A-4C21-8A80-97435405D7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905704"/>
        <c:axId val="322906488"/>
      </c:lineChart>
      <c:dateAx>
        <c:axId val="3229057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2906488"/>
        <c:crosses val="autoZero"/>
        <c:auto val="1"/>
        <c:lblOffset val="100"/>
        <c:baseTimeUnit val="years"/>
      </c:dateAx>
      <c:valAx>
        <c:axId val="3229064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9057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4E-4B92-9E9E-D7348D4B9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906880"/>
        <c:axId val="322907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74E-4B92-9E9E-D7348D4B9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906880"/>
        <c:axId val="322907272"/>
      </c:lineChart>
      <c:dateAx>
        <c:axId val="3229068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2907272"/>
        <c:crosses val="autoZero"/>
        <c:auto val="1"/>
        <c:lblOffset val="100"/>
        <c:baseTimeUnit val="years"/>
      </c:dateAx>
      <c:valAx>
        <c:axId val="322907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906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45-4B3B-9CA2-98B9114F4B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5985024"/>
        <c:axId val="3959869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545-4B3B-9CA2-98B9114F4B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985024"/>
        <c:axId val="395986984"/>
      </c:lineChart>
      <c:dateAx>
        <c:axId val="3959850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95986984"/>
        <c:crosses val="autoZero"/>
        <c:auto val="1"/>
        <c:lblOffset val="100"/>
        <c:baseTimeUnit val="years"/>
      </c:dateAx>
      <c:valAx>
        <c:axId val="3959869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959850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3022.42</c:v>
                </c:pt>
                <c:pt idx="1">
                  <c:v>2863.09</c:v>
                </c:pt>
                <c:pt idx="2">
                  <c:v>2589.36</c:v>
                </c:pt>
                <c:pt idx="3">
                  <c:v>2308.36</c:v>
                </c:pt>
                <c:pt idx="4">
                  <c:v>2019.06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95-42ED-81B2-2E65EE6D4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5987376"/>
        <c:axId val="3959881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888.8</c:v>
                </c:pt>
                <c:pt idx="1">
                  <c:v>855.65</c:v>
                </c:pt>
                <c:pt idx="2">
                  <c:v>862.99</c:v>
                </c:pt>
                <c:pt idx="3">
                  <c:v>782.91</c:v>
                </c:pt>
                <c:pt idx="4">
                  <c:v>783.21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95-42ED-81B2-2E65EE6D4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987376"/>
        <c:axId val="395988160"/>
      </c:lineChart>
      <c:dateAx>
        <c:axId val="3959873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95988160"/>
        <c:crosses val="autoZero"/>
        <c:auto val="1"/>
        <c:lblOffset val="100"/>
        <c:baseTimeUnit val="years"/>
      </c:dateAx>
      <c:valAx>
        <c:axId val="3959881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959873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29.76</c:v>
                </c:pt>
                <c:pt idx="1">
                  <c:v>28.61</c:v>
                </c:pt>
                <c:pt idx="2">
                  <c:v>27.35</c:v>
                </c:pt>
                <c:pt idx="3">
                  <c:v>29.7</c:v>
                </c:pt>
                <c:pt idx="4">
                  <c:v>29.51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C59-4FBD-9C22-9AA3E1E5E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5990120"/>
        <c:axId val="3959924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52.55</c:v>
                </c:pt>
                <c:pt idx="1">
                  <c:v>52.23</c:v>
                </c:pt>
                <c:pt idx="2">
                  <c:v>50.06</c:v>
                </c:pt>
                <c:pt idx="3">
                  <c:v>49.38</c:v>
                </c:pt>
                <c:pt idx="4">
                  <c:v>48.53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C59-4FBD-9C22-9AA3E1E5E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990120"/>
        <c:axId val="395992472"/>
      </c:lineChart>
      <c:dateAx>
        <c:axId val="3959901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95992472"/>
        <c:crosses val="autoZero"/>
        <c:auto val="1"/>
        <c:lblOffset val="100"/>
        <c:baseTimeUnit val="years"/>
      </c:dateAx>
      <c:valAx>
        <c:axId val="3959924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959901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758.83</c:v>
                </c:pt>
                <c:pt idx="1">
                  <c:v>859.23</c:v>
                </c:pt>
                <c:pt idx="2">
                  <c:v>924.49</c:v>
                </c:pt>
                <c:pt idx="3">
                  <c:v>818.83</c:v>
                </c:pt>
                <c:pt idx="4">
                  <c:v>826.45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4F-45C2-A452-967DF4F0A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5992080"/>
        <c:axId val="3959912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292.45</c:v>
                </c:pt>
                <c:pt idx="1">
                  <c:v>294.05</c:v>
                </c:pt>
                <c:pt idx="2">
                  <c:v>309.22000000000003</c:v>
                </c:pt>
                <c:pt idx="3">
                  <c:v>316.97000000000003</c:v>
                </c:pt>
                <c:pt idx="4">
                  <c:v>326.17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04F-45C2-A452-967DF4F0A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992080"/>
        <c:axId val="395991296"/>
      </c:lineChart>
      <c:dateAx>
        <c:axId val="3959920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95991296"/>
        <c:crosses val="autoZero"/>
        <c:auto val="1"/>
        <c:lblOffset val="100"/>
        <c:baseTimeUnit val="years"/>
      </c:dateAx>
      <c:valAx>
        <c:axId val="3959912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959920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【765.05】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【81.92】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【224.12】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【328.76】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【48.97】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Normal="100" workbookViewId="0">
      <selection activeCell="B2" sqref="B2:BZ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29" t="s">
        <v>0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</row>
    <row r="3" spans="1:78" ht="9.75" customHeight="1" x14ac:dyDescent="0.15">
      <c r="A3" s="2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</row>
    <row r="4" spans="1:78" ht="9.75" customHeight="1" x14ac:dyDescent="0.15">
      <c r="A4" s="2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30" t="str">
        <f>データ!H6</f>
        <v>広島県　安芸太田町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31" t="s">
        <v>1</v>
      </c>
      <c r="C7" s="31"/>
      <c r="D7" s="31"/>
      <c r="E7" s="31"/>
      <c r="F7" s="31"/>
      <c r="G7" s="31"/>
      <c r="H7" s="31"/>
      <c r="I7" s="31" t="s">
        <v>2</v>
      </c>
      <c r="J7" s="31"/>
      <c r="K7" s="31"/>
      <c r="L7" s="31"/>
      <c r="M7" s="31"/>
      <c r="N7" s="31"/>
      <c r="O7" s="31"/>
      <c r="P7" s="31" t="s">
        <v>3</v>
      </c>
      <c r="Q7" s="31"/>
      <c r="R7" s="31"/>
      <c r="S7" s="31"/>
      <c r="T7" s="31"/>
      <c r="U7" s="31"/>
      <c r="V7" s="31"/>
      <c r="W7" s="31" t="s">
        <v>4</v>
      </c>
      <c r="X7" s="31"/>
      <c r="Y7" s="31"/>
      <c r="Z7" s="31"/>
      <c r="AA7" s="31"/>
      <c r="AB7" s="31"/>
      <c r="AC7" s="31"/>
      <c r="AD7" s="31" t="s">
        <v>5</v>
      </c>
      <c r="AE7" s="31"/>
      <c r="AF7" s="31"/>
      <c r="AG7" s="31"/>
      <c r="AH7" s="31"/>
      <c r="AI7" s="31"/>
      <c r="AJ7" s="31"/>
      <c r="AK7" s="3"/>
      <c r="AL7" s="31" t="s">
        <v>6</v>
      </c>
      <c r="AM7" s="31"/>
      <c r="AN7" s="31"/>
      <c r="AO7" s="31"/>
      <c r="AP7" s="31"/>
      <c r="AQ7" s="31"/>
      <c r="AR7" s="31"/>
      <c r="AS7" s="31"/>
      <c r="AT7" s="31" t="s">
        <v>7</v>
      </c>
      <c r="AU7" s="31"/>
      <c r="AV7" s="31"/>
      <c r="AW7" s="31"/>
      <c r="AX7" s="31"/>
      <c r="AY7" s="31"/>
      <c r="AZ7" s="31"/>
      <c r="BA7" s="31"/>
      <c r="BB7" s="31" t="s">
        <v>8</v>
      </c>
      <c r="BC7" s="31"/>
      <c r="BD7" s="31"/>
      <c r="BE7" s="31"/>
      <c r="BF7" s="31"/>
      <c r="BG7" s="31"/>
      <c r="BH7" s="31"/>
      <c r="BI7" s="31"/>
      <c r="BJ7" s="3"/>
      <c r="BK7" s="3"/>
      <c r="BL7" s="32" t="s">
        <v>9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4"/>
    </row>
    <row r="8" spans="1:78" ht="18.75" customHeight="1" x14ac:dyDescent="0.15">
      <c r="A8" s="2"/>
      <c r="B8" s="40" t="str">
        <f>データ!I6</f>
        <v>法非適用</v>
      </c>
      <c r="C8" s="40"/>
      <c r="D8" s="40"/>
      <c r="E8" s="40"/>
      <c r="F8" s="40"/>
      <c r="G8" s="40"/>
      <c r="H8" s="40"/>
      <c r="I8" s="40" t="str">
        <f>データ!J6</f>
        <v>下水道事業</v>
      </c>
      <c r="J8" s="40"/>
      <c r="K8" s="40"/>
      <c r="L8" s="40"/>
      <c r="M8" s="40"/>
      <c r="N8" s="40"/>
      <c r="O8" s="40"/>
      <c r="P8" s="40" t="str">
        <f>データ!K6</f>
        <v>個別排水処理</v>
      </c>
      <c r="Q8" s="40"/>
      <c r="R8" s="40"/>
      <c r="S8" s="40"/>
      <c r="T8" s="40"/>
      <c r="U8" s="40"/>
      <c r="V8" s="40"/>
      <c r="W8" s="40" t="str">
        <f>データ!L6</f>
        <v>L2</v>
      </c>
      <c r="X8" s="40"/>
      <c r="Y8" s="40"/>
      <c r="Z8" s="40"/>
      <c r="AA8" s="40"/>
      <c r="AB8" s="40"/>
      <c r="AC8" s="40"/>
      <c r="AD8" s="41" t="str">
        <f>データ!$M$6</f>
        <v>非設置</v>
      </c>
      <c r="AE8" s="41"/>
      <c r="AF8" s="41"/>
      <c r="AG8" s="41"/>
      <c r="AH8" s="41"/>
      <c r="AI8" s="41"/>
      <c r="AJ8" s="41"/>
      <c r="AK8" s="3"/>
      <c r="AL8" s="42">
        <f>データ!S6</f>
        <v>5840</v>
      </c>
      <c r="AM8" s="42"/>
      <c r="AN8" s="42"/>
      <c r="AO8" s="42"/>
      <c r="AP8" s="42"/>
      <c r="AQ8" s="42"/>
      <c r="AR8" s="42"/>
      <c r="AS8" s="42"/>
      <c r="AT8" s="35">
        <f>データ!T6</f>
        <v>341.89</v>
      </c>
      <c r="AU8" s="35"/>
      <c r="AV8" s="35"/>
      <c r="AW8" s="35"/>
      <c r="AX8" s="35"/>
      <c r="AY8" s="35"/>
      <c r="AZ8" s="35"/>
      <c r="BA8" s="35"/>
      <c r="BB8" s="35">
        <f>データ!U6</f>
        <v>17.079999999999998</v>
      </c>
      <c r="BC8" s="35"/>
      <c r="BD8" s="35"/>
      <c r="BE8" s="35"/>
      <c r="BF8" s="35"/>
      <c r="BG8" s="35"/>
      <c r="BH8" s="35"/>
      <c r="BI8" s="35"/>
      <c r="BJ8" s="3"/>
      <c r="BK8" s="3"/>
      <c r="BL8" s="36" t="s">
        <v>10</v>
      </c>
      <c r="BM8" s="37"/>
      <c r="BN8" s="38" t="s">
        <v>11</v>
      </c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9"/>
    </row>
    <row r="9" spans="1:78" ht="18.75" customHeight="1" x14ac:dyDescent="0.15">
      <c r="A9" s="2"/>
      <c r="B9" s="31" t="s">
        <v>12</v>
      </c>
      <c r="C9" s="31"/>
      <c r="D9" s="31"/>
      <c r="E9" s="31"/>
      <c r="F9" s="31"/>
      <c r="G9" s="31"/>
      <c r="H9" s="31"/>
      <c r="I9" s="31" t="s">
        <v>13</v>
      </c>
      <c r="J9" s="31"/>
      <c r="K9" s="31"/>
      <c r="L9" s="31"/>
      <c r="M9" s="31"/>
      <c r="N9" s="31"/>
      <c r="O9" s="31"/>
      <c r="P9" s="31" t="s">
        <v>14</v>
      </c>
      <c r="Q9" s="31"/>
      <c r="R9" s="31"/>
      <c r="S9" s="31"/>
      <c r="T9" s="31"/>
      <c r="U9" s="31"/>
      <c r="V9" s="31"/>
      <c r="W9" s="31" t="s">
        <v>15</v>
      </c>
      <c r="X9" s="31"/>
      <c r="Y9" s="31"/>
      <c r="Z9" s="31"/>
      <c r="AA9" s="31"/>
      <c r="AB9" s="31"/>
      <c r="AC9" s="31"/>
      <c r="AD9" s="31" t="s">
        <v>16</v>
      </c>
      <c r="AE9" s="31"/>
      <c r="AF9" s="31"/>
      <c r="AG9" s="31"/>
      <c r="AH9" s="31"/>
      <c r="AI9" s="31"/>
      <c r="AJ9" s="31"/>
      <c r="AK9" s="3"/>
      <c r="AL9" s="31" t="s">
        <v>17</v>
      </c>
      <c r="AM9" s="31"/>
      <c r="AN9" s="31"/>
      <c r="AO9" s="31"/>
      <c r="AP9" s="31"/>
      <c r="AQ9" s="31"/>
      <c r="AR9" s="31"/>
      <c r="AS9" s="31"/>
      <c r="AT9" s="31" t="s">
        <v>18</v>
      </c>
      <c r="AU9" s="31"/>
      <c r="AV9" s="31"/>
      <c r="AW9" s="31"/>
      <c r="AX9" s="31"/>
      <c r="AY9" s="31"/>
      <c r="AZ9" s="31"/>
      <c r="BA9" s="31"/>
      <c r="BB9" s="31" t="s">
        <v>19</v>
      </c>
      <c r="BC9" s="31"/>
      <c r="BD9" s="31"/>
      <c r="BE9" s="31"/>
      <c r="BF9" s="31"/>
      <c r="BG9" s="31"/>
      <c r="BH9" s="31"/>
      <c r="BI9" s="31"/>
      <c r="BJ9" s="3"/>
      <c r="BK9" s="3"/>
      <c r="BL9" s="43" t="s">
        <v>20</v>
      </c>
      <c r="BM9" s="44"/>
      <c r="BN9" s="51" t="s">
        <v>21</v>
      </c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2"/>
    </row>
    <row r="10" spans="1:78" ht="18.75" customHeight="1" x14ac:dyDescent="0.15">
      <c r="A10" s="2"/>
      <c r="B10" s="35" t="str">
        <f>データ!N6</f>
        <v>-</v>
      </c>
      <c r="C10" s="35"/>
      <c r="D10" s="35"/>
      <c r="E10" s="35"/>
      <c r="F10" s="35"/>
      <c r="G10" s="35"/>
      <c r="H10" s="35"/>
      <c r="I10" s="35" t="str">
        <f>データ!O6</f>
        <v>該当数値なし</v>
      </c>
      <c r="J10" s="35"/>
      <c r="K10" s="35"/>
      <c r="L10" s="35"/>
      <c r="M10" s="35"/>
      <c r="N10" s="35"/>
      <c r="O10" s="35"/>
      <c r="P10" s="35">
        <f>データ!P6</f>
        <v>1.67</v>
      </c>
      <c r="Q10" s="35"/>
      <c r="R10" s="35"/>
      <c r="S10" s="35"/>
      <c r="T10" s="35"/>
      <c r="U10" s="35"/>
      <c r="V10" s="35"/>
      <c r="W10" s="35">
        <f>データ!Q6</f>
        <v>100</v>
      </c>
      <c r="X10" s="35"/>
      <c r="Y10" s="35"/>
      <c r="Z10" s="35"/>
      <c r="AA10" s="35"/>
      <c r="AB10" s="35"/>
      <c r="AC10" s="35"/>
      <c r="AD10" s="42">
        <f>データ!R6</f>
        <v>3918</v>
      </c>
      <c r="AE10" s="42"/>
      <c r="AF10" s="42"/>
      <c r="AG10" s="42"/>
      <c r="AH10" s="42"/>
      <c r="AI10" s="42"/>
      <c r="AJ10" s="42"/>
      <c r="AK10" s="2"/>
      <c r="AL10" s="42">
        <f>データ!V6</f>
        <v>97</v>
      </c>
      <c r="AM10" s="42"/>
      <c r="AN10" s="42"/>
      <c r="AO10" s="42"/>
      <c r="AP10" s="42"/>
      <c r="AQ10" s="42"/>
      <c r="AR10" s="42"/>
      <c r="AS10" s="42"/>
      <c r="AT10" s="35">
        <f>データ!W6</f>
        <v>0.03</v>
      </c>
      <c r="AU10" s="35"/>
      <c r="AV10" s="35"/>
      <c r="AW10" s="35"/>
      <c r="AX10" s="35"/>
      <c r="AY10" s="35"/>
      <c r="AZ10" s="35"/>
      <c r="BA10" s="35"/>
      <c r="BB10" s="35">
        <f>データ!X6</f>
        <v>3233.33</v>
      </c>
      <c r="BC10" s="35"/>
      <c r="BD10" s="35"/>
      <c r="BE10" s="35"/>
      <c r="BF10" s="35"/>
      <c r="BG10" s="35"/>
      <c r="BH10" s="35"/>
      <c r="BI10" s="35"/>
      <c r="BJ10" s="2"/>
      <c r="BK10" s="2"/>
      <c r="BL10" s="67" t="s">
        <v>22</v>
      </c>
      <c r="BM10" s="68"/>
      <c r="BN10" s="69" t="s">
        <v>23</v>
      </c>
      <c r="BO10" s="69"/>
      <c r="BP10" s="69"/>
      <c r="BQ10" s="69"/>
      <c r="BR10" s="69"/>
      <c r="BS10" s="69"/>
      <c r="BT10" s="69"/>
      <c r="BU10" s="69"/>
      <c r="BV10" s="69"/>
      <c r="BW10" s="69"/>
      <c r="BX10" s="69"/>
      <c r="BY10" s="70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3" t="s">
        <v>24</v>
      </c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</row>
    <row r="14" spans="1:78" ht="13.5" customHeight="1" x14ac:dyDescent="0.15">
      <c r="A14" s="2"/>
      <c r="B14" s="55" t="s">
        <v>25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7"/>
      <c r="BK14" s="2"/>
      <c r="BL14" s="45" t="s">
        <v>26</v>
      </c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7"/>
    </row>
    <row r="15" spans="1:78" ht="13.5" customHeight="1" x14ac:dyDescent="0.15">
      <c r="A15" s="2"/>
      <c r="B15" s="58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60"/>
      <c r="BK15" s="2"/>
      <c r="BL15" s="48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50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61" t="s">
        <v>121</v>
      </c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3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61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3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61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3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61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3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61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3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61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3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61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3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61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3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61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  <c r="BZ24" s="63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61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3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61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3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61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3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61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3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61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3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61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3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61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3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61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3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61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3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61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3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61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3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61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3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61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3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61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3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61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3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61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3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61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3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61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3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61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3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64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6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45" t="s">
        <v>27</v>
      </c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7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8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50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61" t="s">
        <v>119</v>
      </c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3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61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3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61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3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61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3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61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3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61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3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61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3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61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63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61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  <c r="BZ55" s="63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61"/>
      <c r="BM56" s="62"/>
      <c r="BN56" s="62"/>
      <c r="BO56" s="62"/>
      <c r="BP56" s="62"/>
      <c r="BQ56" s="62"/>
      <c r="BR56" s="62"/>
      <c r="BS56" s="62"/>
      <c r="BT56" s="62"/>
      <c r="BU56" s="62"/>
      <c r="BV56" s="62"/>
      <c r="BW56" s="62"/>
      <c r="BX56" s="62"/>
      <c r="BY56" s="62"/>
      <c r="BZ56" s="63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61"/>
      <c r="BM57" s="62"/>
      <c r="BN57" s="62"/>
      <c r="BO57" s="62"/>
      <c r="BP57" s="62"/>
      <c r="BQ57" s="62"/>
      <c r="BR57" s="62"/>
      <c r="BS57" s="62"/>
      <c r="BT57" s="62"/>
      <c r="BU57" s="62"/>
      <c r="BV57" s="62"/>
      <c r="BW57" s="62"/>
      <c r="BX57" s="62"/>
      <c r="BY57" s="62"/>
      <c r="BZ57" s="63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61"/>
      <c r="BM58" s="62"/>
      <c r="BN58" s="62"/>
      <c r="BO58" s="62"/>
      <c r="BP58" s="62"/>
      <c r="BQ58" s="62"/>
      <c r="BR58" s="62"/>
      <c r="BS58" s="62"/>
      <c r="BT58" s="62"/>
      <c r="BU58" s="62"/>
      <c r="BV58" s="62"/>
      <c r="BW58" s="62"/>
      <c r="BX58" s="62"/>
      <c r="BY58" s="62"/>
      <c r="BZ58" s="63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61"/>
      <c r="BM59" s="62"/>
      <c r="BN59" s="62"/>
      <c r="BO59" s="62"/>
      <c r="BP59" s="62"/>
      <c r="BQ59" s="62"/>
      <c r="BR59" s="62"/>
      <c r="BS59" s="62"/>
      <c r="BT59" s="62"/>
      <c r="BU59" s="62"/>
      <c r="BV59" s="62"/>
      <c r="BW59" s="62"/>
      <c r="BX59" s="62"/>
      <c r="BY59" s="62"/>
      <c r="BZ59" s="63"/>
    </row>
    <row r="60" spans="1:78" ht="13.5" customHeight="1" x14ac:dyDescent="0.15">
      <c r="A60" s="2"/>
      <c r="B60" s="58" t="s">
        <v>28</v>
      </c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60"/>
      <c r="BK60" s="2"/>
      <c r="BL60" s="61"/>
      <c r="BM60" s="62"/>
      <c r="BN60" s="62"/>
      <c r="BO60" s="62"/>
      <c r="BP60" s="62"/>
      <c r="BQ60" s="62"/>
      <c r="BR60" s="62"/>
      <c r="BS60" s="62"/>
      <c r="BT60" s="62"/>
      <c r="BU60" s="62"/>
      <c r="BV60" s="62"/>
      <c r="BW60" s="62"/>
      <c r="BX60" s="62"/>
      <c r="BY60" s="62"/>
      <c r="BZ60" s="63"/>
    </row>
    <row r="61" spans="1:78" ht="13.5" customHeight="1" x14ac:dyDescent="0.15">
      <c r="A61" s="2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60"/>
      <c r="BK61" s="2"/>
      <c r="BL61" s="61"/>
      <c r="BM61" s="62"/>
      <c r="BN61" s="62"/>
      <c r="BO61" s="62"/>
      <c r="BP61" s="62"/>
      <c r="BQ61" s="62"/>
      <c r="BR61" s="62"/>
      <c r="BS61" s="62"/>
      <c r="BT61" s="62"/>
      <c r="BU61" s="62"/>
      <c r="BV61" s="62"/>
      <c r="BW61" s="62"/>
      <c r="BX61" s="62"/>
      <c r="BY61" s="62"/>
      <c r="BZ61" s="63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61"/>
      <c r="BM62" s="62"/>
      <c r="BN62" s="62"/>
      <c r="BO62" s="62"/>
      <c r="BP62" s="62"/>
      <c r="BQ62" s="62"/>
      <c r="BR62" s="62"/>
      <c r="BS62" s="62"/>
      <c r="BT62" s="62"/>
      <c r="BU62" s="62"/>
      <c r="BV62" s="62"/>
      <c r="BW62" s="62"/>
      <c r="BX62" s="62"/>
      <c r="BY62" s="62"/>
      <c r="BZ62" s="63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64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6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45" t="s">
        <v>29</v>
      </c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7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8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50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61" t="s">
        <v>120</v>
      </c>
      <c r="BM66" s="62"/>
      <c r="BN66" s="62"/>
      <c r="BO66" s="62"/>
      <c r="BP66" s="62"/>
      <c r="BQ66" s="62"/>
      <c r="BR66" s="62"/>
      <c r="BS66" s="62"/>
      <c r="BT66" s="62"/>
      <c r="BU66" s="62"/>
      <c r="BV66" s="62"/>
      <c r="BW66" s="62"/>
      <c r="BX66" s="62"/>
      <c r="BY66" s="62"/>
      <c r="BZ66" s="63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61"/>
      <c r="BM67" s="62"/>
      <c r="BN67" s="62"/>
      <c r="BO67" s="62"/>
      <c r="BP67" s="62"/>
      <c r="BQ67" s="62"/>
      <c r="BR67" s="62"/>
      <c r="BS67" s="62"/>
      <c r="BT67" s="62"/>
      <c r="BU67" s="62"/>
      <c r="BV67" s="62"/>
      <c r="BW67" s="62"/>
      <c r="BX67" s="62"/>
      <c r="BY67" s="62"/>
      <c r="BZ67" s="63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61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  <c r="BZ68" s="63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61"/>
      <c r="BM69" s="62"/>
      <c r="BN69" s="62"/>
      <c r="BO69" s="62"/>
      <c r="BP69" s="62"/>
      <c r="BQ69" s="62"/>
      <c r="BR69" s="62"/>
      <c r="BS69" s="62"/>
      <c r="BT69" s="62"/>
      <c r="BU69" s="62"/>
      <c r="BV69" s="62"/>
      <c r="BW69" s="62"/>
      <c r="BX69" s="62"/>
      <c r="BY69" s="62"/>
      <c r="BZ69" s="63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61"/>
      <c r="BM70" s="62"/>
      <c r="BN70" s="62"/>
      <c r="BO70" s="62"/>
      <c r="BP70" s="62"/>
      <c r="BQ70" s="62"/>
      <c r="BR70" s="62"/>
      <c r="BS70" s="62"/>
      <c r="BT70" s="62"/>
      <c r="BU70" s="62"/>
      <c r="BV70" s="62"/>
      <c r="BW70" s="62"/>
      <c r="BX70" s="62"/>
      <c r="BY70" s="62"/>
      <c r="BZ70" s="63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61"/>
      <c r="BM71" s="62"/>
      <c r="BN71" s="62"/>
      <c r="BO71" s="62"/>
      <c r="BP71" s="62"/>
      <c r="BQ71" s="62"/>
      <c r="BR71" s="62"/>
      <c r="BS71" s="62"/>
      <c r="BT71" s="62"/>
      <c r="BU71" s="62"/>
      <c r="BV71" s="62"/>
      <c r="BW71" s="62"/>
      <c r="BX71" s="62"/>
      <c r="BY71" s="62"/>
      <c r="BZ71" s="63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61"/>
      <c r="BM72" s="62"/>
      <c r="BN72" s="62"/>
      <c r="BO72" s="62"/>
      <c r="BP72" s="62"/>
      <c r="BQ72" s="62"/>
      <c r="BR72" s="62"/>
      <c r="BS72" s="62"/>
      <c r="BT72" s="62"/>
      <c r="BU72" s="62"/>
      <c r="BV72" s="62"/>
      <c r="BW72" s="62"/>
      <c r="BX72" s="62"/>
      <c r="BY72" s="62"/>
      <c r="BZ72" s="63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61"/>
      <c r="BM73" s="62"/>
      <c r="BN73" s="62"/>
      <c r="BO73" s="62"/>
      <c r="BP73" s="62"/>
      <c r="BQ73" s="62"/>
      <c r="BR73" s="62"/>
      <c r="BS73" s="62"/>
      <c r="BT73" s="62"/>
      <c r="BU73" s="62"/>
      <c r="BV73" s="62"/>
      <c r="BW73" s="62"/>
      <c r="BX73" s="62"/>
      <c r="BY73" s="62"/>
      <c r="BZ73" s="63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61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3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61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2"/>
      <c r="BY75" s="62"/>
      <c r="BZ75" s="63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61"/>
      <c r="BM76" s="62"/>
      <c r="BN76" s="62"/>
      <c r="BO76" s="62"/>
      <c r="BP76" s="62"/>
      <c r="BQ76" s="62"/>
      <c r="BR76" s="62"/>
      <c r="BS76" s="62"/>
      <c r="BT76" s="62"/>
      <c r="BU76" s="62"/>
      <c r="BV76" s="62"/>
      <c r="BW76" s="62"/>
      <c r="BX76" s="62"/>
      <c r="BY76" s="62"/>
      <c r="BZ76" s="63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61"/>
      <c r="BM77" s="62"/>
      <c r="BN77" s="62"/>
      <c r="BO77" s="62"/>
      <c r="BP77" s="62"/>
      <c r="BQ77" s="62"/>
      <c r="BR77" s="62"/>
      <c r="BS77" s="62"/>
      <c r="BT77" s="62"/>
      <c r="BU77" s="62"/>
      <c r="BV77" s="62"/>
      <c r="BW77" s="62"/>
      <c r="BX77" s="62"/>
      <c r="BY77" s="62"/>
      <c r="BZ77" s="63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61"/>
      <c r="BM78" s="62"/>
      <c r="BN78" s="62"/>
      <c r="BO78" s="62"/>
      <c r="BP78" s="62"/>
      <c r="BQ78" s="62"/>
      <c r="BR78" s="62"/>
      <c r="BS78" s="62"/>
      <c r="BT78" s="62"/>
      <c r="BU78" s="62"/>
      <c r="BV78" s="62"/>
      <c r="BW78" s="62"/>
      <c r="BX78" s="62"/>
      <c r="BY78" s="62"/>
      <c r="BZ78" s="63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61"/>
      <c r="BM79" s="62"/>
      <c r="BN79" s="62"/>
      <c r="BO79" s="62"/>
      <c r="BP79" s="62"/>
      <c r="BQ79" s="62"/>
      <c r="BR79" s="62"/>
      <c r="BS79" s="62"/>
      <c r="BT79" s="62"/>
      <c r="BU79" s="62"/>
      <c r="BV79" s="62"/>
      <c r="BW79" s="62"/>
      <c r="BX79" s="62"/>
      <c r="BY79" s="62"/>
      <c r="BZ79" s="63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61"/>
      <c r="BM80" s="62"/>
      <c r="BN80" s="62"/>
      <c r="BO80" s="62"/>
      <c r="BP80" s="62"/>
      <c r="BQ80" s="62"/>
      <c r="BR80" s="62"/>
      <c r="BS80" s="62"/>
      <c r="BT80" s="62"/>
      <c r="BU80" s="62"/>
      <c r="BV80" s="62"/>
      <c r="BW80" s="62"/>
      <c r="BX80" s="62"/>
      <c r="BY80" s="62"/>
      <c r="BZ80" s="63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61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2"/>
      <c r="BY81" s="62"/>
      <c r="BZ81" s="63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64"/>
      <c r="BM82" s="65"/>
      <c r="BN82" s="65"/>
      <c r="BO82" s="65"/>
      <c r="BP82" s="65"/>
      <c r="BQ82" s="65"/>
      <c r="BR82" s="65"/>
      <c r="BS82" s="65"/>
      <c r="BT82" s="65"/>
      <c r="BU82" s="65"/>
      <c r="BV82" s="65"/>
      <c r="BW82" s="65"/>
      <c r="BX82" s="65"/>
      <c r="BY82" s="65"/>
      <c r="BZ82" s="66"/>
    </row>
    <row r="83" spans="1:78" x14ac:dyDescent="0.15">
      <c r="C83" s="71" t="s">
        <v>30</v>
      </c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</row>
    <row r="84" spans="1:78" x14ac:dyDescent="0.15">
      <c r="C84" s="2"/>
    </row>
    <row r="85" spans="1:78" hidden="1" x14ac:dyDescent="0.15">
      <c r="B85" s="12" t="s">
        <v>31</v>
      </c>
      <c r="C85" s="12"/>
      <c r="D85" s="12"/>
      <c r="E85" s="12" t="s">
        <v>32</v>
      </c>
      <c r="F85" s="12" t="s">
        <v>33</v>
      </c>
      <c r="G85" s="12" t="s">
        <v>34</v>
      </c>
      <c r="H85" s="12" t="s">
        <v>35</v>
      </c>
      <c r="I85" s="12" t="s">
        <v>36</v>
      </c>
      <c r="J85" s="12" t="s">
        <v>37</v>
      </c>
      <c r="K85" s="12" t="s">
        <v>38</v>
      </c>
      <c r="L85" s="12" t="s">
        <v>39</v>
      </c>
      <c r="M85" s="12" t="s">
        <v>40</v>
      </c>
      <c r="N85" s="12" t="s">
        <v>41</v>
      </c>
      <c r="O85" s="12" t="s">
        <v>42</v>
      </c>
    </row>
    <row r="86" spans="1:78" hidden="1" x14ac:dyDescent="0.15">
      <c r="B86" s="12"/>
      <c r="C86" s="12"/>
      <c r="D86" s="12"/>
      <c r="E86" s="12" t="str">
        <f>データ!AI6</f>
        <v/>
      </c>
      <c r="F86" s="12" t="s">
        <v>43</v>
      </c>
      <c r="G86" s="12" t="s">
        <v>43</v>
      </c>
      <c r="H86" s="12" t="str">
        <f>データ!BP6</f>
        <v>【765.05】</v>
      </c>
      <c r="I86" s="12" t="str">
        <f>データ!CA6</f>
        <v>【48.97】</v>
      </c>
      <c r="J86" s="12" t="str">
        <f>データ!CL6</f>
        <v>【328.76】</v>
      </c>
      <c r="K86" s="12" t="str">
        <f>データ!CW6</f>
        <v>【224.12】</v>
      </c>
      <c r="L86" s="12" t="str">
        <f>データ!DH6</f>
        <v>【81.92】</v>
      </c>
      <c r="M86" s="12" t="s">
        <v>44</v>
      </c>
      <c r="N86" s="12" t="s">
        <v>45</v>
      </c>
      <c r="O86" s="12" t="str">
        <f>データ!EO6</f>
        <v>【-】</v>
      </c>
    </row>
  </sheetData>
  <sheetProtection algorithmName="SHA-512" hashValue="FFyZyIVlvhB0VybEY+AS/hu8u/lEjMTPCCH4oTbm5vL8p47gaPy6gY2xhcgOr77A6w96ECXYmRcq7h0tjAYcPA==" saltValue="wuvvQJ+1y7bzIdhxqayz1w==" spinCount="100000" sheet="1" objects="1" scenarios="1" formatCells="0" formatColumns="0" formatRows="0"/>
  <mergeCells count="51">
    <mergeCell ref="BL47:BZ63"/>
    <mergeCell ref="B60:BJ61"/>
    <mergeCell ref="BL64:BZ65"/>
    <mergeCell ref="BL66:BZ82"/>
    <mergeCell ref="C83:BJ83"/>
    <mergeCell ref="AL10:AS10"/>
    <mergeCell ref="AT10:BA10"/>
    <mergeCell ref="BB10:BI10"/>
    <mergeCell ref="BL10:BM10"/>
    <mergeCell ref="BN10:BY10"/>
    <mergeCell ref="AT9:BA9"/>
    <mergeCell ref="BB9:BI9"/>
    <mergeCell ref="BL9:BM9"/>
    <mergeCell ref="BL45:BZ46"/>
    <mergeCell ref="BN9:BY9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I9:O9"/>
    <mergeCell ref="P9:V9"/>
    <mergeCell ref="W9:AC9"/>
    <mergeCell ref="AD9:AJ9"/>
    <mergeCell ref="AL8:AS8"/>
    <mergeCell ref="AL9:AS9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46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5" x14ac:dyDescent="0.15">
      <c r="A2" s="14" t="s">
        <v>47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5" x14ac:dyDescent="0.15">
      <c r="A3" s="14" t="s">
        <v>48</v>
      </c>
      <c r="B3" s="15" t="s">
        <v>49</v>
      </c>
      <c r="C3" s="15" t="s">
        <v>50</v>
      </c>
      <c r="D3" s="15" t="s">
        <v>51</v>
      </c>
      <c r="E3" s="15" t="s">
        <v>52</v>
      </c>
      <c r="F3" s="15" t="s">
        <v>53</v>
      </c>
      <c r="G3" s="15" t="s">
        <v>54</v>
      </c>
      <c r="H3" s="73" t="s">
        <v>55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5"/>
      <c r="Y3" s="79" t="s">
        <v>56</v>
      </c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 t="s">
        <v>57</v>
      </c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</row>
    <row r="4" spans="1:145" x14ac:dyDescent="0.15">
      <c r="A4" s="14" t="s">
        <v>58</v>
      </c>
      <c r="B4" s="16"/>
      <c r="C4" s="16"/>
      <c r="D4" s="16"/>
      <c r="E4" s="16"/>
      <c r="F4" s="16"/>
      <c r="G4" s="16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  <c r="Y4" s="72" t="s">
        <v>59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 t="s">
        <v>60</v>
      </c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 t="s">
        <v>61</v>
      </c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 t="s">
        <v>62</v>
      </c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63</v>
      </c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 t="s">
        <v>64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 t="s">
        <v>65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 t="s">
        <v>66</v>
      </c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 t="s">
        <v>67</v>
      </c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 t="s">
        <v>68</v>
      </c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 t="s">
        <v>69</v>
      </c>
      <c r="EF4" s="72"/>
      <c r="EG4" s="72"/>
      <c r="EH4" s="72"/>
      <c r="EI4" s="72"/>
      <c r="EJ4" s="72"/>
      <c r="EK4" s="72"/>
      <c r="EL4" s="72"/>
      <c r="EM4" s="72"/>
      <c r="EN4" s="72"/>
      <c r="EO4" s="72"/>
    </row>
    <row r="5" spans="1:145" x14ac:dyDescent="0.15">
      <c r="A5" s="14" t="s">
        <v>70</v>
      </c>
      <c r="B5" s="17"/>
      <c r="C5" s="17"/>
      <c r="D5" s="17"/>
      <c r="E5" s="17"/>
      <c r="F5" s="17"/>
      <c r="G5" s="17"/>
      <c r="H5" s="18" t="s">
        <v>71</v>
      </c>
      <c r="I5" s="18" t="s">
        <v>72</v>
      </c>
      <c r="J5" s="18" t="s">
        <v>73</v>
      </c>
      <c r="K5" s="18" t="s">
        <v>74</v>
      </c>
      <c r="L5" s="18" t="s">
        <v>75</v>
      </c>
      <c r="M5" s="18" t="s">
        <v>5</v>
      </c>
      <c r="N5" s="18" t="s">
        <v>76</v>
      </c>
      <c r="O5" s="18" t="s">
        <v>77</v>
      </c>
      <c r="P5" s="18" t="s">
        <v>78</v>
      </c>
      <c r="Q5" s="18" t="s">
        <v>79</v>
      </c>
      <c r="R5" s="18" t="s">
        <v>80</v>
      </c>
      <c r="S5" s="18" t="s">
        <v>81</v>
      </c>
      <c r="T5" s="18" t="s">
        <v>82</v>
      </c>
      <c r="U5" s="18" t="s">
        <v>83</v>
      </c>
      <c r="V5" s="18" t="s">
        <v>84</v>
      </c>
      <c r="W5" s="18" t="s">
        <v>85</v>
      </c>
      <c r="X5" s="18" t="s">
        <v>86</v>
      </c>
      <c r="Y5" s="18" t="s">
        <v>87</v>
      </c>
      <c r="Z5" s="18" t="s">
        <v>88</v>
      </c>
      <c r="AA5" s="18" t="s">
        <v>89</v>
      </c>
      <c r="AB5" s="18" t="s">
        <v>90</v>
      </c>
      <c r="AC5" s="18" t="s">
        <v>91</v>
      </c>
      <c r="AD5" s="18" t="s">
        <v>92</v>
      </c>
      <c r="AE5" s="18" t="s">
        <v>93</v>
      </c>
      <c r="AF5" s="18" t="s">
        <v>94</v>
      </c>
      <c r="AG5" s="18" t="s">
        <v>95</v>
      </c>
      <c r="AH5" s="18" t="s">
        <v>96</v>
      </c>
      <c r="AI5" s="18" t="s">
        <v>31</v>
      </c>
      <c r="AJ5" s="18" t="s">
        <v>87</v>
      </c>
      <c r="AK5" s="18" t="s">
        <v>88</v>
      </c>
      <c r="AL5" s="18" t="s">
        <v>89</v>
      </c>
      <c r="AM5" s="18" t="s">
        <v>90</v>
      </c>
      <c r="AN5" s="18" t="s">
        <v>91</v>
      </c>
      <c r="AO5" s="18" t="s">
        <v>92</v>
      </c>
      <c r="AP5" s="18" t="s">
        <v>93</v>
      </c>
      <c r="AQ5" s="18" t="s">
        <v>94</v>
      </c>
      <c r="AR5" s="18" t="s">
        <v>95</v>
      </c>
      <c r="AS5" s="18" t="s">
        <v>96</v>
      </c>
      <c r="AT5" s="18" t="s">
        <v>97</v>
      </c>
      <c r="AU5" s="18" t="s">
        <v>87</v>
      </c>
      <c r="AV5" s="18" t="s">
        <v>88</v>
      </c>
      <c r="AW5" s="18" t="s">
        <v>89</v>
      </c>
      <c r="AX5" s="18" t="s">
        <v>90</v>
      </c>
      <c r="AY5" s="18" t="s">
        <v>91</v>
      </c>
      <c r="AZ5" s="18" t="s">
        <v>92</v>
      </c>
      <c r="BA5" s="18" t="s">
        <v>93</v>
      </c>
      <c r="BB5" s="18" t="s">
        <v>94</v>
      </c>
      <c r="BC5" s="18" t="s">
        <v>95</v>
      </c>
      <c r="BD5" s="18" t="s">
        <v>96</v>
      </c>
      <c r="BE5" s="18" t="s">
        <v>97</v>
      </c>
      <c r="BF5" s="18" t="s">
        <v>87</v>
      </c>
      <c r="BG5" s="18" t="s">
        <v>88</v>
      </c>
      <c r="BH5" s="18" t="s">
        <v>89</v>
      </c>
      <c r="BI5" s="18" t="s">
        <v>90</v>
      </c>
      <c r="BJ5" s="18" t="s">
        <v>91</v>
      </c>
      <c r="BK5" s="18" t="s">
        <v>92</v>
      </c>
      <c r="BL5" s="18" t="s">
        <v>93</v>
      </c>
      <c r="BM5" s="18" t="s">
        <v>94</v>
      </c>
      <c r="BN5" s="18" t="s">
        <v>95</v>
      </c>
      <c r="BO5" s="18" t="s">
        <v>96</v>
      </c>
      <c r="BP5" s="18" t="s">
        <v>97</v>
      </c>
      <c r="BQ5" s="18" t="s">
        <v>87</v>
      </c>
      <c r="BR5" s="18" t="s">
        <v>88</v>
      </c>
      <c r="BS5" s="18" t="s">
        <v>89</v>
      </c>
      <c r="BT5" s="18" t="s">
        <v>90</v>
      </c>
      <c r="BU5" s="18" t="s">
        <v>91</v>
      </c>
      <c r="BV5" s="18" t="s">
        <v>92</v>
      </c>
      <c r="BW5" s="18" t="s">
        <v>93</v>
      </c>
      <c r="BX5" s="18" t="s">
        <v>94</v>
      </c>
      <c r="BY5" s="18" t="s">
        <v>95</v>
      </c>
      <c r="BZ5" s="18" t="s">
        <v>96</v>
      </c>
      <c r="CA5" s="18" t="s">
        <v>97</v>
      </c>
      <c r="CB5" s="18" t="s">
        <v>87</v>
      </c>
      <c r="CC5" s="18" t="s">
        <v>88</v>
      </c>
      <c r="CD5" s="18" t="s">
        <v>89</v>
      </c>
      <c r="CE5" s="18" t="s">
        <v>90</v>
      </c>
      <c r="CF5" s="18" t="s">
        <v>91</v>
      </c>
      <c r="CG5" s="18" t="s">
        <v>92</v>
      </c>
      <c r="CH5" s="18" t="s">
        <v>93</v>
      </c>
      <c r="CI5" s="18" t="s">
        <v>94</v>
      </c>
      <c r="CJ5" s="18" t="s">
        <v>95</v>
      </c>
      <c r="CK5" s="18" t="s">
        <v>96</v>
      </c>
      <c r="CL5" s="18" t="s">
        <v>97</v>
      </c>
      <c r="CM5" s="18" t="s">
        <v>87</v>
      </c>
      <c r="CN5" s="18" t="s">
        <v>88</v>
      </c>
      <c r="CO5" s="18" t="s">
        <v>89</v>
      </c>
      <c r="CP5" s="18" t="s">
        <v>90</v>
      </c>
      <c r="CQ5" s="18" t="s">
        <v>91</v>
      </c>
      <c r="CR5" s="18" t="s">
        <v>92</v>
      </c>
      <c r="CS5" s="18" t="s">
        <v>93</v>
      </c>
      <c r="CT5" s="18" t="s">
        <v>94</v>
      </c>
      <c r="CU5" s="18" t="s">
        <v>95</v>
      </c>
      <c r="CV5" s="18" t="s">
        <v>96</v>
      </c>
      <c r="CW5" s="18" t="s">
        <v>97</v>
      </c>
      <c r="CX5" s="18" t="s">
        <v>87</v>
      </c>
      <c r="CY5" s="18" t="s">
        <v>88</v>
      </c>
      <c r="CZ5" s="18" t="s">
        <v>89</v>
      </c>
      <c r="DA5" s="18" t="s">
        <v>90</v>
      </c>
      <c r="DB5" s="18" t="s">
        <v>91</v>
      </c>
      <c r="DC5" s="18" t="s">
        <v>92</v>
      </c>
      <c r="DD5" s="18" t="s">
        <v>93</v>
      </c>
      <c r="DE5" s="18" t="s">
        <v>94</v>
      </c>
      <c r="DF5" s="18" t="s">
        <v>95</v>
      </c>
      <c r="DG5" s="18" t="s">
        <v>96</v>
      </c>
      <c r="DH5" s="18" t="s">
        <v>97</v>
      </c>
      <c r="DI5" s="18" t="s">
        <v>87</v>
      </c>
      <c r="DJ5" s="18" t="s">
        <v>88</v>
      </c>
      <c r="DK5" s="18" t="s">
        <v>89</v>
      </c>
      <c r="DL5" s="18" t="s">
        <v>90</v>
      </c>
      <c r="DM5" s="18" t="s">
        <v>91</v>
      </c>
      <c r="DN5" s="18" t="s">
        <v>92</v>
      </c>
      <c r="DO5" s="18" t="s">
        <v>93</v>
      </c>
      <c r="DP5" s="18" t="s">
        <v>94</v>
      </c>
      <c r="DQ5" s="18" t="s">
        <v>95</v>
      </c>
      <c r="DR5" s="18" t="s">
        <v>96</v>
      </c>
      <c r="DS5" s="18" t="s">
        <v>97</v>
      </c>
      <c r="DT5" s="18" t="s">
        <v>87</v>
      </c>
      <c r="DU5" s="18" t="s">
        <v>88</v>
      </c>
      <c r="DV5" s="18" t="s">
        <v>89</v>
      </c>
      <c r="DW5" s="18" t="s">
        <v>90</v>
      </c>
      <c r="DX5" s="18" t="s">
        <v>91</v>
      </c>
      <c r="DY5" s="18" t="s">
        <v>92</v>
      </c>
      <c r="DZ5" s="18" t="s">
        <v>93</v>
      </c>
      <c r="EA5" s="18" t="s">
        <v>94</v>
      </c>
      <c r="EB5" s="18" t="s">
        <v>95</v>
      </c>
      <c r="EC5" s="18" t="s">
        <v>96</v>
      </c>
      <c r="ED5" s="18" t="s">
        <v>97</v>
      </c>
      <c r="EE5" s="18" t="s">
        <v>87</v>
      </c>
      <c r="EF5" s="18" t="s">
        <v>88</v>
      </c>
      <c r="EG5" s="18" t="s">
        <v>89</v>
      </c>
      <c r="EH5" s="18" t="s">
        <v>90</v>
      </c>
      <c r="EI5" s="18" t="s">
        <v>91</v>
      </c>
      <c r="EJ5" s="18" t="s">
        <v>92</v>
      </c>
      <c r="EK5" s="18" t="s">
        <v>93</v>
      </c>
      <c r="EL5" s="18" t="s">
        <v>94</v>
      </c>
      <c r="EM5" s="18" t="s">
        <v>95</v>
      </c>
      <c r="EN5" s="18" t="s">
        <v>96</v>
      </c>
      <c r="EO5" s="18" t="s">
        <v>97</v>
      </c>
    </row>
    <row r="6" spans="1:145" s="22" customFormat="1" x14ac:dyDescent="0.15">
      <c r="A6" s="14" t="s">
        <v>98</v>
      </c>
      <c r="B6" s="19">
        <f>B7</f>
        <v>2021</v>
      </c>
      <c r="C6" s="19">
        <f t="shared" ref="C6:X6" si="3">C7</f>
        <v>343684</v>
      </c>
      <c r="D6" s="19">
        <f t="shared" si="3"/>
        <v>47</v>
      </c>
      <c r="E6" s="19">
        <f t="shared" si="3"/>
        <v>18</v>
      </c>
      <c r="F6" s="19">
        <f t="shared" si="3"/>
        <v>1</v>
      </c>
      <c r="G6" s="19">
        <f t="shared" si="3"/>
        <v>0</v>
      </c>
      <c r="H6" s="19" t="str">
        <f t="shared" si="3"/>
        <v>広島県　安芸太田町</v>
      </c>
      <c r="I6" s="19" t="str">
        <f t="shared" si="3"/>
        <v>法非適用</v>
      </c>
      <c r="J6" s="19" t="str">
        <f t="shared" si="3"/>
        <v>下水道事業</v>
      </c>
      <c r="K6" s="19" t="str">
        <f t="shared" si="3"/>
        <v>個別排水処理</v>
      </c>
      <c r="L6" s="19" t="str">
        <f t="shared" si="3"/>
        <v>L2</v>
      </c>
      <c r="M6" s="19" t="str">
        <f t="shared" si="3"/>
        <v>非設置</v>
      </c>
      <c r="N6" s="20" t="str">
        <f t="shared" si="3"/>
        <v>-</v>
      </c>
      <c r="O6" s="20" t="str">
        <f t="shared" si="3"/>
        <v>該当数値なし</v>
      </c>
      <c r="P6" s="20">
        <f t="shared" si="3"/>
        <v>1.67</v>
      </c>
      <c r="Q6" s="20">
        <f t="shared" si="3"/>
        <v>100</v>
      </c>
      <c r="R6" s="20">
        <f t="shared" si="3"/>
        <v>3918</v>
      </c>
      <c r="S6" s="20">
        <f t="shared" si="3"/>
        <v>5840</v>
      </c>
      <c r="T6" s="20">
        <f t="shared" si="3"/>
        <v>341.89</v>
      </c>
      <c r="U6" s="20">
        <f t="shared" si="3"/>
        <v>17.079999999999998</v>
      </c>
      <c r="V6" s="20">
        <f t="shared" si="3"/>
        <v>97</v>
      </c>
      <c r="W6" s="20">
        <f t="shared" si="3"/>
        <v>0.03</v>
      </c>
      <c r="X6" s="20">
        <f t="shared" si="3"/>
        <v>3233.33</v>
      </c>
      <c r="Y6" s="21">
        <f>IF(Y7="",NA(),Y7)</f>
        <v>65.17</v>
      </c>
      <c r="Z6" s="21">
        <f t="shared" ref="Z6:AH6" si="4">IF(Z7="",NA(),Z7)</f>
        <v>64.94</v>
      </c>
      <c r="AA6" s="21">
        <f t="shared" si="4"/>
        <v>65.61</v>
      </c>
      <c r="AB6" s="21">
        <f t="shared" si="4"/>
        <v>63.84</v>
      </c>
      <c r="AC6" s="21">
        <f t="shared" si="4"/>
        <v>64.02</v>
      </c>
      <c r="AD6" s="20" t="e">
        <f t="shared" si="4"/>
        <v>#N/A</v>
      </c>
      <c r="AE6" s="20" t="e">
        <f t="shared" si="4"/>
        <v>#N/A</v>
      </c>
      <c r="AF6" s="20" t="e">
        <f t="shared" si="4"/>
        <v>#N/A</v>
      </c>
      <c r="AG6" s="20" t="e">
        <f t="shared" si="4"/>
        <v>#N/A</v>
      </c>
      <c r="AH6" s="20" t="e">
        <f t="shared" si="4"/>
        <v>#N/A</v>
      </c>
      <c r="AI6" s="20" t="str">
        <f>IF(AI7="","",IF(AI7="-","【-】","【"&amp;SUBSTITUTE(TEXT(AI7,"#,##0.00"),"-","△")&amp;"】"))</f>
        <v/>
      </c>
      <c r="AJ6" s="20" t="e">
        <f>IF(AJ7="",NA(),AJ7)</f>
        <v>#N/A</v>
      </c>
      <c r="AK6" s="20" t="e">
        <f t="shared" ref="AK6:AS6" si="5">IF(AK7="",NA(),AK7)</f>
        <v>#N/A</v>
      </c>
      <c r="AL6" s="20" t="e">
        <f t="shared" si="5"/>
        <v>#N/A</v>
      </c>
      <c r="AM6" s="20" t="e">
        <f t="shared" si="5"/>
        <v>#N/A</v>
      </c>
      <c r="AN6" s="20" t="e">
        <f t="shared" si="5"/>
        <v>#N/A</v>
      </c>
      <c r="AO6" s="20" t="e">
        <f t="shared" si="5"/>
        <v>#N/A</v>
      </c>
      <c r="AP6" s="20" t="e">
        <f t="shared" si="5"/>
        <v>#N/A</v>
      </c>
      <c r="AQ6" s="20" t="e">
        <f t="shared" si="5"/>
        <v>#N/A</v>
      </c>
      <c r="AR6" s="20" t="e">
        <f t="shared" si="5"/>
        <v>#N/A</v>
      </c>
      <c r="AS6" s="20" t="e">
        <f t="shared" si="5"/>
        <v>#N/A</v>
      </c>
      <c r="AT6" s="20" t="str">
        <f>IF(AT7="","",IF(AT7="-","【-】","【"&amp;SUBSTITUTE(TEXT(AT7,"#,##0.00"),"-","△")&amp;"】"))</f>
        <v/>
      </c>
      <c r="AU6" s="20" t="e">
        <f>IF(AU7="",NA(),AU7)</f>
        <v>#N/A</v>
      </c>
      <c r="AV6" s="20" t="e">
        <f t="shared" ref="AV6:BD6" si="6">IF(AV7="",NA(),AV7)</f>
        <v>#N/A</v>
      </c>
      <c r="AW6" s="20" t="e">
        <f t="shared" si="6"/>
        <v>#N/A</v>
      </c>
      <c r="AX6" s="20" t="e">
        <f t="shared" si="6"/>
        <v>#N/A</v>
      </c>
      <c r="AY6" s="20" t="e">
        <f t="shared" si="6"/>
        <v>#N/A</v>
      </c>
      <c r="AZ6" s="20" t="e">
        <f t="shared" si="6"/>
        <v>#N/A</v>
      </c>
      <c r="BA6" s="20" t="e">
        <f t="shared" si="6"/>
        <v>#N/A</v>
      </c>
      <c r="BB6" s="20" t="e">
        <f t="shared" si="6"/>
        <v>#N/A</v>
      </c>
      <c r="BC6" s="20" t="e">
        <f t="shared" si="6"/>
        <v>#N/A</v>
      </c>
      <c r="BD6" s="20" t="e">
        <f t="shared" si="6"/>
        <v>#N/A</v>
      </c>
      <c r="BE6" s="20" t="str">
        <f>IF(BE7="","",IF(BE7="-","【-】","【"&amp;SUBSTITUTE(TEXT(BE7,"#,##0.00"),"-","△")&amp;"】"))</f>
        <v/>
      </c>
      <c r="BF6" s="21">
        <f>IF(BF7="",NA(),BF7)</f>
        <v>3022.42</v>
      </c>
      <c r="BG6" s="21">
        <f t="shared" ref="BG6:BO6" si="7">IF(BG7="",NA(),BG7)</f>
        <v>2863.09</v>
      </c>
      <c r="BH6" s="21">
        <f t="shared" si="7"/>
        <v>2589.36</v>
      </c>
      <c r="BI6" s="21">
        <f t="shared" si="7"/>
        <v>2308.36</v>
      </c>
      <c r="BJ6" s="21">
        <f t="shared" si="7"/>
        <v>2019.06</v>
      </c>
      <c r="BK6" s="21">
        <f t="shared" si="7"/>
        <v>888.8</v>
      </c>
      <c r="BL6" s="21">
        <f t="shared" si="7"/>
        <v>855.65</v>
      </c>
      <c r="BM6" s="21">
        <f t="shared" si="7"/>
        <v>862.99</v>
      </c>
      <c r="BN6" s="21">
        <f t="shared" si="7"/>
        <v>782.91</v>
      </c>
      <c r="BO6" s="21">
        <f t="shared" si="7"/>
        <v>783.21</v>
      </c>
      <c r="BP6" s="20" t="str">
        <f>IF(BP7="","",IF(BP7="-","【-】","【"&amp;SUBSTITUTE(TEXT(BP7,"#,##0.00"),"-","△")&amp;"】"))</f>
        <v>【765.05】</v>
      </c>
      <c r="BQ6" s="21">
        <f>IF(BQ7="",NA(),BQ7)</f>
        <v>29.76</v>
      </c>
      <c r="BR6" s="21">
        <f t="shared" ref="BR6:BZ6" si="8">IF(BR7="",NA(),BR7)</f>
        <v>28.61</v>
      </c>
      <c r="BS6" s="21">
        <f t="shared" si="8"/>
        <v>27.35</v>
      </c>
      <c r="BT6" s="21">
        <f t="shared" si="8"/>
        <v>29.7</v>
      </c>
      <c r="BU6" s="21">
        <f t="shared" si="8"/>
        <v>29.51</v>
      </c>
      <c r="BV6" s="21">
        <f t="shared" si="8"/>
        <v>52.55</v>
      </c>
      <c r="BW6" s="21">
        <f t="shared" si="8"/>
        <v>52.23</v>
      </c>
      <c r="BX6" s="21">
        <f t="shared" si="8"/>
        <v>50.06</v>
      </c>
      <c r="BY6" s="21">
        <f t="shared" si="8"/>
        <v>49.38</v>
      </c>
      <c r="BZ6" s="21">
        <f t="shared" si="8"/>
        <v>48.53</v>
      </c>
      <c r="CA6" s="20" t="str">
        <f>IF(CA7="","",IF(CA7="-","【-】","【"&amp;SUBSTITUTE(TEXT(CA7,"#,##0.00"),"-","△")&amp;"】"))</f>
        <v>【48.97】</v>
      </c>
      <c r="CB6" s="21">
        <f>IF(CB7="",NA(),CB7)</f>
        <v>758.83</v>
      </c>
      <c r="CC6" s="21">
        <f t="shared" ref="CC6:CK6" si="9">IF(CC7="",NA(),CC7)</f>
        <v>859.23</v>
      </c>
      <c r="CD6" s="21">
        <f t="shared" si="9"/>
        <v>924.49</v>
      </c>
      <c r="CE6" s="21">
        <f t="shared" si="9"/>
        <v>818.83</v>
      </c>
      <c r="CF6" s="21">
        <f t="shared" si="9"/>
        <v>826.45</v>
      </c>
      <c r="CG6" s="21">
        <f t="shared" si="9"/>
        <v>292.45</v>
      </c>
      <c r="CH6" s="21">
        <f t="shared" si="9"/>
        <v>294.05</v>
      </c>
      <c r="CI6" s="21">
        <f t="shared" si="9"/>
        <v>309.22000000000003</v>
      </c>
      <c r="CJ6" s="21">
        <f t="shared" si="9"/>
        <v>316.97000000000003</v>
      </c>
      <c r="CK6" s="21">
        <f t="shared" si="9"/>
        <v>326.17</v>
      </c>
      <c r="CL6" s="20" t="str">
        <f>IF(CL7="","",IF(CL7="-","【-】","【"&amp;SUBSTITUTE(TEXT(CL7,"#,##0.00"),"-","△")&amp;"】"))</f>
        <v>【328.76】</v>
      </c>
      <c r="CM6" s="21" t="str">
        <f>IF(CM7="",NA(),CM7)</f>
        <v>-</v>
      </c>
      <c r="CN6" s="21" t="str">
        <f t="shared" ref="CN6:CV6" si="10">IF(CN7="",NA(),CN7)</f>
        <v>-</v>
      </c>
      <c r="CO6" s="21" t="str">
        <f t="shared" si="10"/>
        <v>-</v>
      </c>
      <c r="CP6" s="21" t="str">
        <f t="shared" si="10"/>
        <v>-</v>
      </c>
      <c r="CQ6" s="21" t="str">
        <f t="shared" si="10"/>
        <v>-</v>
      </c>
      <c r="CR6" s="21">
        <f t="shared" si="10"/>
        <v>51.71</v>
      </c>
      <c r="CS6" s="21">
        <f t="shared" si="10"/>
        <v>50.56</v>
      </c>
      <c r="CT6" s="21">
        <f t="shared" si="10"/>
        <v>47.35</v>
      </c>
      <c r="CU6" s="21">
        <f t="shared" si="10"/>
        <v>46.36</v>
      </c>
      <c r="CV6" s="21">
        <f t="shared" si="10"/>
        <v>228.91</v>
      </c>
      <c r="CW6" s="20" t="str">
        <f>IF(CW7="","",IF(CW7="-","【-】","【"&amp;SUBSTITUTE(TEXT(CW7,"#,##0.00"),"-","△")&amp;"】"))</f>
        <v>【224.12】</v>
      </c>
      <c r="CX6" s="21">
        <f>IF(CX7="",NA(),CX7)</f>
        <v>93.52</v>
      </c>
      <c r="CY6" s="21">
        <f t="shared" ref="CY6:DG6" si="11">IF(CY7="",NA(),CY7)</f>
        <v>92.93</v>
      </c>
      <c r="CZ6" s="21">
        <f t="shared" si="11"/>
        <v>92.93</v>
      </c>
      <c r="DA6" s="21">
        <f t="shared" si="11"/>
        <v>92.71</v>
      </c>
      <c r="DB6" s="21">
        <f t="shared" si="11"/>
        <v>92.78</v>
      </c>
      <c r="DC6" s="21">
        <f t="shared" si="11"/>
        <v>82.91</v>
      </c>
      <c r="DD6" s="21">
        <f t="shared" si="11"/>
        <v>83.85</v>
      </c>
      <c r="DE6" s="21">
        <f t="shared" si="11"/>
        <v>81.209999999999994</v>
      </c>
      <c r="DF6" s="21">
        <f t="shared" si="11"/>
        <v>83.08</v>
      </c>
      <c r="DG6" s="21">
        <f t="shared" si="11"/>
        <v>82.61</v>
      </c>
      <c r="DH6" s="20" t="str">
        <f>IF(DH7="","",IF(DH7="-","【-】","【"&amp;SUBSTITUTE(TEXT(DH7,"#,##0.00"),"-","△")&amp;"】"))</f>
        <v>【81.92】</v>
      </c>
      <c r="DI6" s="20" t="e">
        <f>IF(DI7="",NA(),DI7)</f>
        <v>#N/A</v>
      </c>
      <c r="DJ6" s="20" t="e">
        <f t="shared" ref="DJ6:DR6" si="12">IF(DJ7="",NA(),DJ7)</f>
        <v>#N/A</v>
      </c>
      <c r="DK6" s="20" t="e">
        <f t="shared" si="12"/>
        <v>#N/A</v>
      </c>
      <c r="DL6" s="20" t="e">
        <f t="shared" si="12"/>
        <v>#N/A</v>
      </c>
      <c r="DM6" s="20" t="e">
        <f t="shared" si="12"/>
        <v>#N/A</v>
      </c>
      <c r="DN6" s="20" t="e">
        <f t="shared" si="12"/>
        <v>#N/A</v>
      </c>
      <c r="DO6" s="20" t="e">
        <f t="shared" si="12"/>
        <v>#N/A</v>
      </c>
      <c r="DP6" s="20" t="e">
        <f t="shared" si="12"/>
        <v>#N/A</v>
      </c>
      <c r="DQ6" s="20" t="e">
        <f t="shared" si="12"/>
        <v>#N/A</v>
      </c>
      <c r="DR6" s="20" t="e">
        <f t="shared" si="12"/>
        <v>#N/A</v>
      </c>
      <c r="DS6" s="20" t="str">
        <f>IF(DS7="","",IF(DS7="-","【-】","【"&amp;SUBSTITUTE(TEXT(DS7,"#,##0.00"),"-","△")&amp;"】"))</f>
        <v/>
      </c>
      <c r="DT6" s="20" t="e">
        <f>IF(DT7="",NA(),DT7)</f>
        <v>#N/A</v>
      </c>
      <c r="DU6" s="20" t="e">
        <f t="shared" ref="DU6:EC6" si="13">IF(DU7="",NA(),DU7)</f>
        <v>#N/A</v>
      </c>
      <c r="DV6" s="20" t="e">
        <f t="shared" si="13"/>
        <v>#N/A</v>
      </c>
      <c r="DW6" s="20" t="e">
        <f t="shared" si="13"/>
        <v>#N/A</v>
      </c>
      <c r="DX6" s="20" t="e">
        <f t="shared" si="13"/>
        <v>#N/A</v>
      </c>
      <c r="DY6" s="20" t="e">
        <f t="shared" si="13"/>
        <v>#N/A</v>
      </c>
      <c r="DZ6" s="20" t="e">
        <f t="shared" si="13"/>
        <v>#N/A</v>
      </c>
      <c r="EA6" s="20" t="e">
        <f t="shared" si="13"/>
        <v>#N/A</v>
      </c>
      <c r="EB6" s="20" t="e">
        <f t="shared" si="13"/>
        <v>#N/A</v>
      </c>
      <c r="EC6" s="20" t="e">
        <f t="shared" si="13"/>
        <v>#N/A</v>
      </c>
      <c r="ED6" s="20" t="str">
        <f>IF(ED7="","",IF(ED7="-","【-】","【"&amp;SUBSTITUTE(TEXT(ED7,"#,##0.00"),"-","△")&amp;"】"))</f>
        <v/>
      </c>
      <c r="EE6" s="21" t="str">
        <f>IF(EE7="",NA(),EE7)</f>
        <v>-</v>
      </c>
      <c r="EF6" s="21" t="str">
        <f t="shared" ref="EF6:EN6" si="14">IF(EF7="",NA(),EF7)</f>
        <v>-</v>
      </c>
      <c r="EG6" s="21" t="str">
        <f t="shared" si="14"/>
        <v>-</v>
      </c>
      <c r="EH6" s="21" t="str">
        <f t="shared" si="14"/>
        <v>-</v>
      </c>
      <c r="EI6" s="21" t="str">
        <f t="shared" si="14"/>
        <v>-</v>
      </c>
      <c r="EJ6" s="21" t="str">
        <f t="shared" si="14"/>
        <v>-</v>
      </c>
      <c r="EK6" s="21" t="str">
        <f t="shared" si="14"/>
        <v>-</v>
      </c>
      <c r="EL6" s="21" t="str">
        <f t="shared" si="14"/>
        <v>-</v>
      </c>
      <c r="EM6" s="21" t="str">
        <f t="shared" si="14"/>
        <v>-</v>
      </c>
      <c r="EN6" s="21" t="str">
        <f t="shared" si="14"/>
        <v>-</v>
      </c>
      <c r="EO6" s="20" t="str">
        <f>IF(EO7="","",IF(EO7="-","【-】","【"&amp;SUBSTITUTE(TEXT(EO7,"#,##0.00"),"-","△")&amp;"】"))</f>
        <v>【-】</v>
      </c>
    </row>
    <row r="7" spans="1:145" s="22" customFormat="1" x14ac:dyDescent="0.15">
      <c r="A7" s="14"/>
      <c r="B7" s="23">
        <v>2021</v>
      </c>
      <c r="C7" s="23">
        <v>343684</v>
      </c>
      <c r="D7" s="23">
        <v>47</v>
      </c>
      <c r="E7" s="23">
        <v>18</v>
      </c>
      <c r="F7" s="23">
        <v>1</v>
      </c>
      <c r="G7" s="23">
        <v>0</v>
      </c>
      <c r="H7" s="23" t="s">
        <v>99</v>
      </c>
      <c r="I7" s="23" t="s">
        <v>100</v>
      </c>
      <c r="J7" s="23" t="s">
        <v>101</v>
      </c>
      <c r="K7" s="23" t="s">
        <v>102</v>
      </c>
      <c r="L7" s="23" t="s">
        <v>103</v>
      </c>
      <c r="M7" s="23" t="s">
        <v>104</v>
      </c>
      <c r="N7" s="24" t="s">
        <v>105</v>
      </c>
      <c r="O7" s="24" t="s">
        <v>106</v>
      </c>
      <c r="P7" s="24">
        <v>1.67</v>
      </c>
      <c r="Q7" s="24">
        <v>100</v>
      </c>
      <c r="R7" s="24">
        <v>3918</v>
      </c>
      <c r="S7" s="24">
        <v>5840</v>
      </c>
      <c r="T7" s="24">
        <v>341.89</v>
      </c>
      <c r="U7" s="24">
        <v>17.079999999999998</v>
      </c>
      <c r="V7" s="24">
        <v>97</v>
      </c>
      <c r="W7" s="24">
        <v>0.03</v>
      </c>
      <c r="X7" s="24">
        <v>3233.33</v>
      </c>
      <c r="Y7" s="24">
        <v>65.17</v>
      </c>
      <c r="Z7" s="24">
        <v>64.94</v>
      </c>
      <c r="AA7" s="24">
        <v>65.61</v>
      </c>
      <c r="AB7" s="24">
        <v>63.84</v>
      </c>
      <c r="AC7" s="24">
        <v>64.02</v>
      </c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>
        <v>3022.42</v>
      </c>
      <c r="BG7" s="24">
        <v>2863.09</v>
      </c>
      <c r="BH7" s="24">
        <v>2589.36</v>
      </c>
      <c r="BI7" s="24">
        <v>2308.36</v>
      </c>
      <c r="BJ7" s="24">
        <v>2019.06</v>
      </c>
      <c r="BK7" s="24">
        <v>888.8</v>
      </c>
      <c r="BL7" s="24">
        <v>855.65</v>
      </c>
      <c r="BM7" s="24">
        <v>862.99</v>
      </c>
      <c r="BN7" s="24">
        <v>782.91</v>
      </c>
      <c r="BO7" s="24">
        <v>783.21</v>
      </c>
      <c r="BP7" s="24">
        <v>765.05</v>
      </c>
      <c r="BQ7" s="24">
        <v>29.76</v>
      </c>
      <c r="BR7" s="24">
        <v>28.61</v>
      </c>
      <c r="BS7" s="24">
        <v>27.35</v>
      </c>
      <c r="BT7" s="24">
        <v>29.7</v>
      </c>
      <c r="BU7" s="24">
        <v>29.51</v>
      </c>
      <c r="BV7" s="24">
        <v>52.55</v>
      </c>
      <c r="BW7" s="24">
        <v>52.23</v>
      </c>
      <c r="BX7" s="24">
        <v>50.06</v>
      </c>
      <c r="BY7" s="24">
        <v>49.38</v>
      </c>
      <c r="BZ7" s="24">
        <v>48.53</v>
      </c>
      <c r="CA7" s="24">
        <v>48.97</v>
      </c>
      <c r="CB7" s="24">
        <v>758.83</v>
      </c>
      <c r="CC7" s="24">
        <v>859.23</v>
      </c>
      <c r="CD7" s="24">
        <v>924.49</v>
      </c>
      <c r="CE7" s="24">
        <v>818.83</v>
      </c>
      <c r="CF7" s="24">
        <v>826.45</v>
      </c>
      <c r="CG7" s="24">
        <v>292.45</v>
      </c>
      <c r="CH7" s="24">
        <v>294.05</v>
      </c>
      <c r="CI7" s="24">
        <v>309.22000000000003</v>
      </c>
      <c r="CJ7" s="24">
        <v>316.97000000000003</v>
      </c>
      <c r="CK7" s="24">
        <v>326.17</v>
      </c>
      <c r="CL7" s="24">
        <v>328.76</v>
      </c>
      <c r="CM7" s="24" t="s">
        <v>105</v>
      </c>
      <c r="CN7" s="24" t="s">
        <v>105</v>
      </c>
      <c r="CO7" s="24" t="s">
        <v>105</v>
      </c>
      <c r="CP7" s="24" t="s">
        <v>105</v>
      </c>
      <c r="CQ7" s="24" t="s">
        <v>105</v>
      </c>
      <c r="CR7" s="24">
        <v>51.71</v>
      </c>
      <c r="CS7" s="24">
        <v>50.56</v>
      </c>
      <c r="CT7" s="24">
        <v>47.35</v>
      </c>
      <c r="CU7" s="24">
        <v>46.36</v>
      </c>
      <c r="CV7" s="24">
        <v>228.91</v>
      </c>
      <c r="CW7" s="24">
        <v>224.12</v>
      </c>
      <c r="CX7" s="24">
        <v>93.52</v>
      </c>
      <c r="CY7" s="24">
        <v>92.93</v>
      </c>
      <c r="CZ7" s="24">
        <v>92.93</v>
      </c>
      <c r="DA7" s="24">
        <v>92.71</v>
      </c>
      <c r="DB7" s="24">
        <v>92.78</v>
      </c>
      <c r="DC7" s="24">
        <v>82.91</v>
      </c>
      <c r="DD7" s="24">
        <v>83.85</v>
      </c>
      <c r="DE7" s="24">
        <v>81.209999999999994</v>
      </c>
      <c r="DF7" s="24">
        <v>83.08</v>
      </c>
      <c r="DG7" s="24">
        <v>82.61</v>
      </c>
      <c r="DH7" s="24">
        <v>81.92</v>
      </c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 t="s">
        <v>105</v>
      </c>
      <c r="EF7" s="24" t="s">
        <v>105</v>
      </c>
      <c r="EG7" s="24" t="s">
        <v>105</v>
      </c>
      <c r="EH7" s="24" t="s">
        <v>105</v>
      </c>
      <c r="EI7" s="24" t="s">
        <v>105</v>
      </c>
      <c r="EJ7" s="24" t="s">
        <v>105</v>
      </c>
      <c r="EK7" s="24" t="s">
        <v>105</v>
      </c>
      <c r="EL7" s="24" t="s">
        <v>105</v>
      </c>
      <c r="EM7" s="24" t="s">
        <v>105</v>
      </c>
      <c r="EN7" s="24" t="s">
        <v>105</v>
      </c>
      <c r="EO7" s="24" t="s">
        <v>105</v>
      </c>
    </row>
    <row r="8" spans="1:145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</row>
    <row r="9" spans="1:145" x14ac:dyDescent="0.15">
      <c r="A9" s="26"/>
      <c r="B9" s="26" t="s">
        <v>107</v>
      </c>
      <c r="C9" s="26" t="s">
        <v>108</v>
      </c>
      <c r="D9" s="26" t="s">
        <v>109</v>
      </c>
      <c r="E9" s="26" t="s">
        <v>110</v>
      </c>
      <c r="F9" s="26" t="s">
        <v>111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5" x14ac:dyDescent="0.15">
      <c r="A10" s="26" t="s">
        <v>49</v>
      </c>
      <c r="B10" s="27">
        <f t="shared" ref="B10:C10" si="15">DATEVALUE($B7+12-B11&amp;"/1/"&amp;B12)</f>
        <v>47119</v>
      </c>
      <c r="C10" s="27">
        <f t="shared" si="15"/>
        <v>47484</v>
      </c>
      <c r="D10" s="28">
        <f>DATEVALUE($B7+12-D11&amp;"/1/"&amp;D12)</f>
        <v>47849</v>
      </c>
      <c r="E10" s="28">
        <f>DATEVALUE($B7+12-E11&amp;"/1/"&amp;E12)</f>
        <v>48215</v>
      </c>
      <c r="F10" s="28">
        <f>DATEVALUE($B7+12-F11&amp;"/1/"&amp;F12)</f>
        <v>48582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112</v>
      </c>
    </row>
    <row r="12" spans="1:145" x14ac:dyDescent="0.15">
      <c r="B12">
        <v>1</v>
      </c>
      <c r="C12">
        <v>1</v>
      </c>
      <c r="D12">
        <v>1</v>
      </c>
      <c r="E12">
        <v>2</v>
      </c>
      <c r="F12">
        <v>3</v>
      </c>
      <c r="G12" t="s">
        <v>113</v>
      </c>
    </row>
    <row r="13" spans="1:145" x14ac:dyDescent="0.15">
      <c r="B13" t="s">
        <v>114</v>
      </c>
      <c r="C13" t="s">
        <v>115</v>
      </c>
      <c r="D13" t="s">
        <v>116</v>
      </c>
      <c r="E13" t="s">
        <v>116</v>
      </c>
      <c r="F13" t="s">
        <v>117</v>
      </c>
      <c r="G13" t="s">
        <v>118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Administrator</cp:lastModifiedBy>
  <cp:lastPrinted>2023-01-26T06:36:59Z</cp:lastPrinted>
  <dcterms:created xsi:type="dcterms:W3CDTF">2022-12-01T02:10:45Z</dcterms:created>
  <dcterms:modified xsi:type="dcterms:W3CDTF">2023-02-03T10:03:44Z</dcterms:modified>
  <cp:category/>
</cp:coreProperties>
</file>