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27 経営比較分析表\R4経営比較分析表\提出用\"/>
    </mc:Choice>
  </mc:AlternateContent>
  <workbookProtection workbookAlgorithmName="SHA-512" workbookHashValue="PG5e7X6R2AQVKm/m7CoBRo65e6PW3v9EI1IQovlvY8Bcv04fIf4WjxBaZNxNuw9g6JHxXpYS0po2QwMfeg1DRw==" workbookSaltValue="MApntcq/Ib+V3lQNvU4Rw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<sst xmlns="http://schemas.openxmlformats.org/spreadsheetml/2006/main" count="253" uniqueCount="116">
  <si>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</si>
  <si>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</si>
  <si>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</si>
  <si>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</si>
  <si>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</si>
  <si>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</si>
  <si>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</si>
  <si>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</si>
  <si>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</si>
  <si>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</si>
  <si>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</si>
  <si>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</si>
  <si>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</si>
  <si>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</si>
  <si>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</si>
  <si>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</si>
  <si>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</si>
  <si>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</si>
  <si>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</si>
  <si>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</si>
  <si>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</si>
  <si>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</si>
  <si>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</si>
  <si>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</si>
  <si>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</si>
  <si>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</si>
  <si>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</si>
  <si>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</si>
  <si>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</si>
  <si>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</si>
  <si>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</si>
  <si>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</si>
  <si>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</si>
  <si>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</si>
  <si>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</si>
  <si>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</si>
  <si>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</si>
  <si>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</si>
  <si>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</si>
  <si>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</si>
  <si>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</si>
  <si>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</si>
  <si>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</si>
  <si>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</si>
  <si>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</si>
  <si>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</si>
  <si>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</si>
  <si>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</si>
  <si>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</si>
  <si>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</si>
  <si>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</si>
  <si>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</si>
  <si>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</si>
  <si>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</si>
  <si>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</si>
  <si>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</si>
  <si>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</si>
  <si>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</si>
  <si>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</si>
  <si>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</si>
  <si>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</si>
  <si>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</si>
  <si>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</si>
  <si>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</si>
  <si>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</si>
  <si>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</si>
  <si>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</si>
  <si>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</si>
  <si>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</si>
  <si>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</si>
  <si>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</si>
  <si>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</si>
  <si>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</si>
  <si>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</si>
  <si>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</si>
  <si>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</si>
  <si>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</si>
  <si>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</si>
  <si>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</si>
  <si>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</si>
  <si>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</si>
  <si>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</si>
  <si>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</si>
  <si>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</si>
  <si>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</si>
  <si>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</si>
  <si>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</si>
  <si>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</si>
  <si>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</si>
  <si>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</si>
  <si>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</si>
  <si>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</si>
  <si>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</si>
  <si>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</si>
  <si>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</si>
  <si>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</si>
  <si>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</si>
  <si>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</si>
  <si>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</si>
  <si>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</si>
  <si>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</si>
  <si>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</si>
  <si>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</si>
  <si>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</si>
  <si>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</si>
  <si>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</si>
  <si>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</si>
  <si>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</si>
  <si>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</si>
  <si>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</si>
  <si>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</si>
  <si>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</si>
  <si>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</si>
  <si>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農業集落排水事業は，昭和63年から管渠整備に着手し，平成4年に供用を開始しているため，管渠・管路はさほど老朽化が進んでいません。
　施設については，機能強化対策計画に基づき，効率的に老朽化した施設の更新に努めています。</t>
    <phoneticPr fontId="4"/>
  </si>
  <si>
    <t>　農業集落排水事業は，既に面整備を完了しており，今後は，人口減少に伴う使用料収入の減少や，老朽化した管路・施設の維持管理費の増大が見込まれます。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これらに基づき，経営状況を分析し，下水道事業の効率化及び合理化を図ることで，将来にわたって持続可能な下水道事業の経営をめざします。</t>
    <phoneticPr fontId="4"/>
  </si>
  <si>
    <t>　農業集落排水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経費回収率は100％未満であるため，処理場の統廃合や処理方式の見直しなどの汚水処理費の削減につながる取組により改善を図る必要があります。
　汚水処理原価は，現在13箇所の処理場を有しているため，類似団体と比較して高く，処理場の統廃合や処理方式の見直しにより汚水処理費の削減に努めなければなりません。
　施設利用率については，類似団体と同程度の水準で推移しており，効率性に特段問題はありません。
　水洗化率は，全国平均や類似団体平均と比べ低い水準にありますが，普及促進活動を積極的に行うことにより，改善を図らなければなりません。</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</si>
</sst>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C48-4175-8873-12CAED01EDE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0.02</c:v>
                </c:pt>
                <c:pt idx="2">
                  <c:v>0.25</c:v>
                </c:pt>
                <c:pt idx="3">
                  <c:v>0.05</c:v>
                </c:pt>
                <c:pt idx="4">
                  <c:v>0.01</c:v>
                </c:pt>
              </c:numCache>
            </c:numRef>
          </c:val>
          <c:smooth val="0"/>
          <c:extLst>
            <c:ext xmlns:c16="http://schemas.microsoft.com/office/drawing/2014/chart" uri="{C3380CC4-5D6E-409C-BE32-E72D297353CC}">
              <c16:uniqueId val="{00000001-9C48-4175-8873-12CAED01EDE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49.73</c:v>
                </c:pt>
                <c:pt idx="2">
                  <c:v>53.42</c:v>
                </c:pt>
                <c:pt idx="3">
                  <c:v>54.78</c:v>
                </c:pt>
                <c:pt idx="4">
                  <c:v>49.17</c:v>
                </c:pt>
              </c:numCache>
            </c:numRef>
          </c:val>
          <c:extLst>
            <c:ext xmlns:c16="http://schemas.microsoft.com/office/drawing/2014/chart" uri="{C3380CC4-5D6E-409C-BE32-E72D297353CC}">
              <c16:uniqueId val="{00000000-C446-482A-972D-4DE85F90FC6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50.14</c:v>
                </c:pt>
                <c:pt idx="2">
                  <c:v>54.83</c:v>
                </c:pt>
                <c:pt idx="3">
                  <c:v>66.53</c:v>
                </c:pt>
                <c:pt idx="4">
                  <c:v>52.9</c:v>
                </c:pt>
              </c:numCache>
            </c:numRef>
          </c:val>
          <c:smooth val="0"/>
          <c:extLst>
            <c:ext xmlns:c16="http://schemas.microsoft.com/office/drawing/2014/chart" uri="{C3380CC4-5D6E-409C-BE32-E72D297353CC}">
              <c16:uniqueId val="{00000001-C446-482A-972D-4DE85F90FC6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87.89</c:v>
                </c:pt>
                <c:pt idx="2">
                  <c:v>88.65</c:v>
                </c:pt>
                <c:pt idx="3">
                  <c:v>89.7</c:v>
                </c:pt>
                <c:pt idx="4">
                  <c:v>89.68</c:v>
                </c:pt>
              </c:numCache>
            </c:numRef>
          </c:val>
          <c:extLst>
            <c:ext xmlns:c16="http://schemas.microsoft.com/office/drawing/2014/chart" uri="{C3380CC4-5D6E-409C-BE32-E72D297353CC}">
              <c16:uniqueId val="{00000000-843B-481E-92B5-9572E814745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84.98</c:v>
                </c:pt>
                <c:pt idx="2">
                  <c:v>84.7</c:v>
                </c:pt>
                <c:pt idx="3">
                  <c:v>84.67</c:v>
                </c:pt>
                <c:pt idx="4">
                  <c:v>90.3</c:v>
                </c:pt>
              </c:numCache>
            </c:numRef>
          </c:val>
          <c:smooth val="0"/>
          <c:extLst>
            <c:ext xmlns:c16="http://schemas.microsoft.com/office/drawing/2014/chart" uri="{C3380CC4-5D6E-409C-BE32-E72D297353CC}">
              <c16:uniqueId val="{00000001-843B-481E-92B5-9572E814745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103.62</c:v>
                </c:pt>
                <c:pt idx="2">
                  <c:v>100.02</c:v>
                </c:pt>
                <c:pt idx="3">
                  <c:v>100.02</c:v>
                </c:pt>
                <c:pt idx="4">
                  <c:v>100.01</c:v>
                </c:pt>
              </c:numCache>
            </c:numRef>
          </c:val>
          <c:extLst>
            <c:ext xmlns:c16="http://schemas.microsoft.com/office/drawing/2014/chart" uri="{C3380CC4-5D6E-409C-BE32-E72D297353CC}">
              <c16:uniqueId val="{00000000-21B5-4A15-BAD0-182E93ABB40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103.6</c:v>
                </c:pt>
                <c:pt idx="2">
                  <c:v>106.37</c:v>
                </c:pt>
                <c:pt idx="3">
                  <c:v>106.07</c:v>
                </c:pt>
                <c:pt idx="4">
                  <c:v>101.91</c:v>
                </c:pt>
              </c:numCache>
            </c:numRef>
          </c:val>
          <c:smooth val="0"/>
          <c:extLst>
            <c:ext xmlns:c16="http://schemas.microsoft.com/office/drawing/2014/chart" uri="{C3380CC4-5D6E-409C-BE32-E72D297353CC}">
              <c16:uniqueId val="{00000001-21B5-4A15-BAD0-182E93ABB40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3.3</c:v>
                </c:pt>
                <c:pt idx="2">
                  <c:v>6.59</c:v>
                </c:pt>
                <c:pt idx="3">
                  <c:v>9.7899999999999991</c:v>
                </c:pt>
                <c:pt idx="4">
                  <c:v>12.91</c:v>
                </c:pt>
              </c:numCache>
            </c:numRef>
          </c:val>
          <c:extLst>
            <c:ext xmlns:c16="http://schemas.microsoft.com/office/drawing/2014/chart" uri="{C3380CC4-5D6E-409C-BE32-E72D297353CC}">
              <c16:uniqueId val="{00000000-88D3-4885-9B65-DE100A1AD3B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23.06</c:v>
                </c:pt>
                <c:pt idx="2">
                  <c:v>20.34</c:v>
                </c:pt>
                <c:pt idx="3">
                  <c:v>21.85</c:v>
                </c:pt>
                <c:pt idx="4">
                  <c:v>28.79</c:v>
                </c:pt>
              </c:numCache>
            </c:numRef>
          </c:val>
          <c:smooth val="0"/>
          <c:extLst>
            <c:ext xmlns:c16="http://schemas.microsoft.com/office/drawing/2014/chart" uri="{C3380CC4-5D6E-409C-BE32-E72D297353CC}">
              <c16:uniqueId val="{00000001-88D3-4885-9B65-DE100A1AD3B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055-4A26-BCAB-FD400D7BE17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0055-4A26-BCAB-FD400D7BE17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8C2-4AFA-9E10-FC48BC51327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193.99</c:v>
                </c:pt>
                <c:pt idx="2">
                  <c:v>139.02000000000001</c:v>
                </c:pt>
                <c:pt idx="3">
                  <c:v>132.04</c:v>
                </c:pt>
                <c:pt idx="4">
                  <c:v>124.8</c:v>
                </c:pt>
              </c:numCache>
            </c:numRef>
          </c:val>
          <c:smooth val="0"/>
          <c:extLst>
            <c:ext xmlns:c16="http://schemas.microsoft.com/office/drawing/2014/chart" uri="{C3380CC4-5D6E-409C-BE32-E72D297353CC}">
              <c16:uniqueId val="{00000001-C8C2-4AFA-9E10-FC48BC51327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30.35</c:v>
                </c:pt>
                <c:pt idx="2">
                  <c:v>26.79</c:v>
                </c:pt>
                <c:pt idx="3">
                  <c:v>18.920000000000002</c:v>
                </c:pt>
                <c:pt idx="4">
                  <c:v>16.760000000000002</c:v>
                </c:pt>
              </c:numCache>
            </c:numRef>
          </c:val>
          <c:extLst>
            <c:ext xmlns:c16="http://schemas.microsoft.com/office/drawing/2014/chart" uri="{C3380CC4-5D6E-409C-BE32-E72D297353CC}">
              <c16:uniqueId val="{00000000-085C-46A6-933D-BAAAFE7F298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26.99</c:v>
                </c:pt>
                <c:pt idx="2">
                  <c:v>29.13</c:v>
                </c:pt>
                <c:pt idx="3">
                  <c:v>35.69</c:v>
                </c:pt>
                <c:pt idx="4">
                  <c:v>35.42</c:v>
                </c:pt>
              </c:numCache>
            </c:numRef>
          </c:val>
          <c:smooth val="0"/>
          <c:extLst>
            <c:ext xmlns:c16="http://schemas.microsoft.com/office/drawing/2014/chart" uri="{C3380CC4-5D6E-409C-BE32-E72D297353CC}">
              <c16:uniqueId val="{00000001-085C-46A6-933D-BAAAFE7F298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2241.9</c:v>
                </c:pt>
                <c:pt idx="2">
                  <c:v>2172.44</c:v>
                </c:pt>
                <c:pt idx="3">
                  <c:v>2090.42</c:v>
                </c:pt>
                <c:pt idx="4">
                  <c:v>2000.57</c:v>
                </c:pt>
              </c:numCache>
            </c:numRef>
          </c:val>
          <c:extLst>
            <c:ext xmlns:c16="http://schemas.microsoft.com/office/drawing/2014/chart" uri="{C3380CC4-5D6E-409C-BE32-E72D297353CC}">
              <c16:uniqueId val="{00000000-5FF6-4533-A486-F7FB8FAED7D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826.83</c:v>
                </c:pt>
                <c:pt idx="2">
                  <c:v>867.83</c:v>
                </c:pt>
                <c:pt idx="3">
                  <c:v>791.76</c:v>
                </c:pt>
                <c:pt idx="4">
                  <c:v>718.49</c:v>
                </c:pt>
              </c:numCache>
            </c:numRef>
          </c:val>
          <c:smooth val="0"/>
          <c:extLst>
            <c:ext xmlns:c16="http://schemas.microsoft.com/office/drawing/2014/chart" uri="{C3380CC4-5D6E-409C-BE32-E72D297353CC}">
              <c16:uniqueId val="{00000001-5FF6-4533-A486-F7FB8FAED7D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58.67</c:v>
                </c:pt>
                <c:pt idx="2">
                  <c:v>58.14</c:v>
                </c:pt>
                <c:pt idx="3">
                  <c:v>56.97</c:v>
                </c:pt>
                <c:pt idx="4">
                  <c:v>52.97</c:v>
                </c:pt>
              </c:numCache>
            </c:numRef>
          </c:val>
          <c:extLst>
            <c:ext xmlns:c16="http://schemas.microsoft.com/office/drawing/2014/chart" uri="{C3380CC4-5D6E-409C-BE32-E72D297353CC}">
              <c16:uniqueId val="{00000000-527A-41EC-8863-C9BE6AEEC0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57.31</c:v>
                </c:pt>
                <c:pt idx="2">
                  <c:v>57.08</c:v>
                </c:pt>
                <c:pt idx="3">
                  <c:v>56.26</c:v>
                </c:pt>
                <c:pt idx="4">
                  <c:v>61.82</c:v>
                </c:pt>
              </c:numCache>
            </c:numRef>
          </c:val>
          <c:smooth val="0"/>
          <c:extLst>
            <c:ext xmlns:c16="http://schemas.microsoft.com/office/drawing/2014/chart" uri="{C3380CC4-5D6E-409C-BE32-E72D297353CC}">
              <c16:uniqueId val="{00000001-527A-41EC-8863-C9BE6AEEC0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382.27</c:v>
                </c:pt>
                <c:pt idx="2">
                  <c:v>370.58</c:v>
                </c:pt>
                <c:pt idx="3">
                  <c:v>411.76</c:v>
                </c:pt>
                <c:pt idx="4">
                  <c:v>447.8</c:v>
                </c:pt>
              </c:numCache>
            </c:numRef>
          </c:val>
          <c:extLst>
            <c:ext xmlns:c16="http://schemas.microsoft.com/office/drawing/2014/chart" uri="{C3380CC4-5D6E-409C-BE32-E72D297353CC}">
              <c16:uniqueId val="{00000000-AED4-413E-806E-44293CC83BF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273.52</c:v>
                </c:pt>
                <c:pt idx="2">
                  <c:v>274.99</c:v>
                </c:pt>
                <c:pt idx="3">
                  <c:v>282.08999999999997</c:v>
                </c:pt>
                <c:pt idx="4">
                  <c:v>246.9</c:v>
                </c:pt>
              </c:numCache>
            </c:numRef>
          </c:val>
          <c:smooth val="0"/>
          <c:extLst>
            <c:ext xmlns:c16="http://schemas.microsoft.com/office/drawing/2014/chart" uri="{C3380CC4-5D6E-409C-BE32-E72D297353CC}">
              <c16:uniqueId val="{00000001-AED4-413E-806E-44293CC83BF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D34" sqref="CD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三次市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F1</v>
      </c>
      <c r="X8" s="65"/>
      <c r="Y8" s="65"/>
      <c r="Z8" s="65"/>
      <c r="AA8" s="65"/>
      <c r="AB8" s="65"/>
      <c r="AC8" s="65"/>
      <c r="AD8" s="66" t="str">
        <f>データ!$M$6</f>
        <v>非設置</v>
      </c>
      <c r="AE8" s="66"/>
      <c r="AF8" s="66"/>
      <c r="AG8" s="66"/>
      <c r="AH8" s="66"/>
      <c r="AI8" s="66"/>
      <c r="AJ8" s="66"/>
      <c r="AK8" s="3"/>
      <c r="AL8" s="45">
        <f>データ!S6</f>
        <v>49557</v>
      </c>
      <c r="AM8" s="45"/>
      <c r="AN8" s="45"/>
      <c r="AO8" s="45"/>
      <c r="AP8" s="45"/>
      <c r="AQ8" s="45"/>
      <c r="AR8" s="45"/>
      <c r="AS8" s="45"/>
      <c r="AT8" s="46">
        <f>データ!T6</f>
        <v>778.18</v>
      </c>
      <c r="AU8" s="46"/>
      <c r="AV8" s="46"/>
      <c r="AW8" s="46"/>
      <c r="AX8" s="46"/>
      <c r="AY8" s="46"/>
      <c r="AZ8" s="46"/>
      <c r="BA8" s="46"/>
      <c r="BB8" s="46">
        <f>データ!U6</f>
        <v>63.68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72.430000000000007</v>
      </c>
      <c r="J10" s="46"/>
      <c r="K10" s="46"/>
      <c r="L10" s="46"/>
      <c r="M10" s="46"/>
      <c r="N10" s="46"/>
      <c r="O10" s="46"/>
      <c r="P10" s="46">
        <f>データ!P6</f>
        <v>11.9</v>
      </c>
      <c r="Q10" s="46"/>
      <c r="R10" s="46"/>
      <c r="S10" s="46"/>
      <c r="T10" s="46"/>
      <c r="U10" s="46"/>
      <c r="V10" s="46"/>
      <c r="W10" s="46">
        <f>データ!Q6</f>
        <v>94.06</v>
      </c>
      <c r="X10" s="46"/>
      <c r="Y10" s="46"/>
      <c r="Z10" s="46"/>
      <c r="AA10" s="46"/>
      <c r="AB10" s="46"/>
      <c r="AC10" s="46"/>
      <c r="AD10" s="45">
        <f>データ!R6</f>
        <v>5005</v>
      </c>
      <c r="AE10" s="45"/>
      <c r="AF10" s="45"/>
      <c r="AG10" s="45"/>
      <c r="AH10" s="45"/>
      <c r="AI10" s="45"/>
      <c r="AJ10" s="45"/>
      <c r="AK10" s="2"/>
      <c r="AL10" s="45">
        <f>データ!V6</f>
        <v>5844</v>
      </c>
      <c r="AM10" s="45"/>
      <c r="AN10" s="45"/>
      <c r="AO10" s="45"/>
      <c r="AP10" s="45"/>
      <c r="AQ10" s="45"/>
      <c r="AR10" s="45"/>
      <c r="AS10" s="45"/>
      <c r="AT10" s="46">
        <f>データ!W6</f>
        <v>3.59</v>
      </c>
      <c r="AU10" s="46"/>
      <c r="AV10" s="46"/>
      <c r="AW10" s="46"/>
      <c r="AX10" s="46"/>
      <c r="AY10" s="46"/>
      <c r="AZ10" s="46"/>
      <c r="BA10" s="46"/>
      <c r="BB10" s="46">
        <f>データ!X6</f>
        <v>1627.86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0TlggJK+1k8Tcs8sPXxuNltuXi+A1YZdotCvcaq09BvWjFUU155HWEksWcY0kClPhAA+5t20mn4N67WsvuJ0KQ==" saltValue="JH3ZtKYlAFJpC6kANBAxD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342092</v>
      </c>
      <c r="D6" s="19">
        <f t="shared" si="3"/>
        <v>46</v>
      </c>
      <c r="E6" s="19">
        <f t="shared" si="3"/>
        <v>17</v>
      </c>
      <c r="F6" s="19">
        <f t="shared" si="3"/>
        <v>5</v>
      </c>
      <c r="G6" s="19">
        <f t="shared" si="3"/>
        <v>0</v>
      </c>
      <c r="H6" s="19" t="str">
        <f t="shared" si="3"/>
        <v>広島県　三次市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72.430000000000007</v>
      </c>
      <c r="P6" s="20">
        <f t="shared" si="3"/>
        <v>11.9</v>
      </c>
      <c r="Q6" s="20">
        <f t="shared" si="3"/>
        <v>94.06</v>
      </c>
      <c r="R6" s="20">
        <f t="shared" si="3"/>
        <v>5005</v>
      </c>
      <c r="S6" s="20">
        <f t="shared" si="3"/>
        <v>49557</v>
      </c>
      <c r="T6" s="20">
        <f t="shared" si="3"/>
        <v>778.18</v>
      </c>
      <c r="U6" s="20">
        <f t="shared" si="3"/>
        <v>63.68</v>
      </c>
      <c r="V6" s="20">
        <f t="shared" si="3"/>
        <v>5844</v>
      </c>
      <c r="W6" s="20">
        <f t="shared" si="3"/>
        <v>3.59</v>
      </c>
      <c r="X6" s="20">
        <f t="shared" si="3"/>
        <v>1627.86</v>
      </c>
      <c r="Y6" s="21" t="str">
        <f>IF(Y7="",NA(),Y7)</f>
        <v>-</v>
      </c>
      <c r="Z6" s="21">
        <f t="shared" ref="Z6:AH6" si="4">IF(Z7="",NA(),Z7)</f>
        <v>103.62</v>
      </c>
      <c r="AA6" s="21">
        <f t="shared" si="4"/>
        <v>100.02</v>
      </c>
      <c r="AB6" s="21">
        <f t="shared" si="4"/>
        <v>100.02</v>
      </c>
      <c r="AC6" s="21">
        <f t="shared" si="4"/>
        <v>100.01</v>
      </c>
      <c r="AD6" s="21" t="str">
        <f t="shared" si="4"/>
        <v>-</v>
      </c>
      <c r="AE6" s="21">
        <f t="shared" si="4"/>
        <v>103.6</v>
      </c>
      <c r="AF6" s="21">
        <f t="shared" si="4"/>
        <v>106.37</v>
      </c>
      <c r="AG6" s="21">
        <f t="shared" si="4"/>
        <v>106.07</v>
      </c>
      <c r="AH6" s="21">
        <f t="shared" si="4"/>
        <v>101.91</v>
      </c>
      <c r="AI6" s="20" t="str">
        <f>IF(AI7="","",IF(AI7="-","【-】","【"&amp;SUBSTITUTE(TEXT(AI7,"#,##0.00"),"-","△")&amp;"】"))</f>
        <v>【103.61】</v>
      </c>
      <c r="AJ6" s="21" t="str">
        <f>IF(AJ7="",NA(),AJ7)</f>
        <v>-</v>
      </c>
      <c r="AK6" s="20">
        <f t="shared" ref="AK6:AS6" si="5">IF(AK7="",NA(),AK7)</f>
        <v>0</v>
      </c>
      <c r="AL6" s="20">
        <f t="shared" si="5"/>
        <v>0</v>
      </c>
      <c r="AM6" s="20">
        <f t="shared" si="5"/>
        <v>0</v>
      </c>
      <c r="AN6" s="20">
        <f t="shared" si="5"/>
        <v>0</v>
      </c>
      <c r="AO6" s="21" t="str">
        <f t="shared" si="5"/>
        <v>-</v>
      </c>
      <c r="AP6" s="21">
        <f t="shared" si="5"/>
        <v>193.99</v>
      </c>
      <c r="AQ6" s="21">
        <f t="shared" si="5"/>
        <v>139.02000000000001</v>
      </c>
      <c r="AR6" s="21">
        <f t="shared" si="5"/>
        <v>132.04</v>
      </c>
      <c r="AS6" s="21">
        <f t="shared" si="5"/>
        <v>124.8</v>
      </c>
      <c r="AT6" s="20" t="str">
        <f>IF(AT7="","",IF(AT7="-","【-】","【"&amp;SUBSTITUTE(TEXT(AT7,"#,##0.00"),"-","△")&amp;"】"))</f>
        <v>【133.62】</v>
      </c>
      <c r="AU6" s="21" t="str">
        <f>IF(AU7="",NA(),AU7)</f>
        <v>-</v>
      </c>
      <c r="AV6" s="21">
        <f t="shared" ref="AV6:BD6" si="6">IF(AV7="",NA(),AV7)</f>
        <v>30.35</v>
      </c>
      <c r="AW6" s="21">
        <f t="shared" si="6"/>
        <v>26.79</v>
      </c>
      <c r="AX6" s="21">
        <f t="shared" si="6"/>
        <v>18.920000000000002</v>
      </c>
      <c r="AY6" s="21">
        <f t="shared" si="6"/>
        <v>16.760000000000002</v>
      </c>
      <c r="AZ6" s="21" t="str">
        <f t="shared" si="6"/>
        <v>-</v>
      </c>
      <c r="BA6" s="21">
        <f t="shared" si="6"/>
        <v>26.99</v>
      </c>
      <c r="BB6" s="21">
        <f t="shared" si="6"/>
        <v>29.13</v>
      </c>
      <c r="BC6" s="21">
        <f t="shared" si="6"/>
        <v>35.69</v>
      </c>
      <c r="BD6" s="21">
        <f t="shared" si="6"/>
        <v>35.42</v>
      </c>
      <c r="BE6" s="20" t="str">
        <f>IF(BE7="","",IF(BE7="-","【-】","【"&amp;SUBSTITUTE(TEXT(BE7,"#,##0.00"),"-","△")&amp;"】"))</f>
        <v>【36.94】</v>
      </c>
      <c r="BF6" s="21" t="str">
        <f>IF(BF7="",NA(),BF7)</f>
        <v>-</v>
      </c>
      <c r="BG6" s="21">
        <f t="shared" ref="BG6:BO6" si="7">IF(BG7="",NA(),BG7)</f>
        <v>2241.9</v>
      </c>
      <c r="BH6" s="21">
        <f t="shared" si="7"/>
        <v>2172.44</v>
      </c>
      <c r="BI6" s="21">
        <f t="shared" si="7"/>
        <v>2090.42</v>
      </c>
      <c r="BJ6" s="21">
        <f t="shared" si="7"/>
        <v>2000.57</v>
      </c>
      <c r="BK6" s="21" t="str">
        <f t="shared" si="7"/>
        <v>-</v>
      </c>
      <c r="BL6" s="21">
        <f t="shared" si="7"/>
        <v>826.83</v>
      </c>
      <c r="BM6" s="21">
        <f t="shared" si="7"/>
        <v>867.83</v>
      </c>
      <c r="BN6" s="21">
        <f t="shared" si="7"/>
        <v>791.76</v>
      </c>
      <c r="BO6" s="21">
        <f t="shared" si="7"/>
        <v>718.49</v>
      </c>
      <c r="BP6" s="20" t="str">
        <f>IF(BP7="","",IF(BP7="-","【-】","【"&amp;SUBSTITUTE(TEXT(BP7,"#,##0.00"),"-","△")&amp;"】"))</f>
        <v>【809.19】</v>
      </c>
      <c r="BQ6" s="21" t="str">
        <f>IF(BQ7="",NA(),BQ7)</f>
        <v>-</v>
      </c>
      <c r="BR6" s="21">
        <f t="shared" ref="BR6:BZ6" si="8">IF(BR7="",NA(),BR7)</f>
        <v>58.67</v>
      </c>
      <c r="BS6" s="21">
        <f t="shared" si="8"/>
        <v>58.14</v>
      </c>
      <c r="BT6" s="21">
        <f t="shared" si="8"/>
        <v>56.97</v>
      </c>
      <c r="BU6" s="21">
        <f t="shared" si="8"/>
        <v>52.97</v>
      </c>
      <c r="BV6" s="21" t="str">
        <f t="shared" si="8"/>
        <v>-</v>
      </c>
      <c r="BW6" s="21">
        <f t="shared" si="8"/>
        <v>57.31</v>
      </c>
      <c r="BX6" s="21">
        <f t="shared" si="8"/>
        <v>57.08</v>
      </c>
      <c r="BY6" s="21">
        <f t="shared" si="8"/>
        <v>56.26</v>
      </c>
      <c r="BZ6" s="21">
        <f t="shared" si="8"/>
        <v>61.82</v>
      </c>
      <c r="CA6" s="20" t="str">
        <f>IF(CA7="","",IF(CA7="-","【-】","【"&amp;SUBSTITUTE(TEXT(CA7,"#,##0.00"),"-","△")&amp;"】"))</f>
        <v>【57.02】</v>
      </c>
      <c r="CB6" s="21" t="str">
        <f>IF(CB7="",NA(),CB7)</f>
        <v>-</v>
      </c>
      <c r="CC6" s="21">
        <f t="shared" ref="CC6:CK6" si="9">IF(CC7="",NA(),CC7)</f>
        <v>382.27</v>
      </c>
      <c r="CD6" s="21">
        <f t="shared" si="9"/>
        <v>370.58</v>
      </c>
      <c r="CE6" s="21">
        <f t="shared" si="9"/>
        <v>411.76</v>
      </c>
      <c r="CF6" s="21">
        <f t="shared" si="9"/>
        <v>447.8</v>
      </c>
      <c r="CG6" s="21" t="str">
        <f t="shared" si="9"/>
        <v>-</v>
      </c>
      <c r="CH6" s="21">
        <f t="shared" si="9"/>
        <v>273.52</v>
      </c>
      <c r="CI6" s="21">
        <f t="shared" si="9"/>
        <v>274.99</v>
      </c>
      <c r="CJ6" s="21">
        <f t="shared" si="9"/>
        <v>282.08999999999997</v>
      </c>
      <c r="CK6" s="21">
        <f t="shared" si="9"/>
        <v>246.9</v>
      </c>
      <c r="CL6" s="20" t="str">
        <f>IF(CL7="","",IF(CL7="-","【-】","【"&amp;SUBSTITUTE(TEXT(CL7,"#,##0.00"),"-","△")&amp;"】"))</f>
        <v>【273.68】</v>
      </c>
      <c r="CM6" s="21" t="str">
        <f>IF(CM7="",NA(),CM7)</f>
        <v>-</v>
      </c>
      <c r="CN6" s="21">
        <f t="shared" ref="CN6:CV6" si="10">IF(CN7="",NA(),CN7)</f>
        <v>49.73</v>
      </c>
      <c r="CO6" s="21">
        <f t="shared" si="10"/>
        <v>53.42</v>
      </c>
      <c r="CP6" s="21">
        <f t="shared" si="10"/>
        <v>54.78</v>
      </c>
      <c r="CQ6" s="21">
        <f t="shared" si="10"/>
        <v>49.17</v>
      </c>
      <c r="CR6" s="21" t="str">
        <f t="shared" si="10"/>
        <v>-</v>
      </c>
      <c r="CS6" s="21">
        <f t="shared" si="10"/>
        <v>50.14</v>
      </c>
      <c r="CT6" s="21">
        <f t="shared" si="10"/>
        <v>54.83</v>
      </c>
      <c r="CU6" s="21">
        <f t="shared" si="10"/>
        <v>66.53</v>
      </c>
      <c r="CV6" s="21">
        <f t="shared" si="10"/>
        <v>52.9</v>
      </c>
      <c r="CW6" s="20" t="str">
        <f>IF(CW7="","",IF(CW7="-","【-】","【"&amp;SUBSTITUTE(TEXT(CW7,"#,##0.00"),"-","△")&amp;"】"))</f>
        <v>【52.55】</v>
      </c>
      <c r="CX6" s="21" t="str">
        <f>IF(CX7="",NA(),CX7)</f>
        <v>-</v>
      </c>
      <c r="CY6" s="21">
        <f t="shared" ref="CY6:DG6" si="11">IF(CY7="",NA(),CY7)</f>
        <v>87.89</v>
      </c>
      <c r="CZ6" s="21">
        <f t="shared" si="11"/>
        <v>88.65</v>
      </c>
      <c r="DA6" s="21">
        <f t="shared" si="11"/>
        <v>89.7</v>
      </c>
      <c r="DB6" s="21">
        <f t="shared" si="11"/>
        <v>89.68</v>
      </c>
      <c r="DC6" s="21" t="str">
        <f t="shared" si="11"/>
        <v>-</v>
      </c>
      <c r="DD6" s="21">
        <f t="shared" si="11"/>
        <v>84.98</v>
      </c>
      <c r="DE6" s="21">
        <f t="shared" si="11"/>
        <v>84.7</v>
      </c>
      <c r="DF6" s="21">
        <f t="shared" si="11"/>
        <v>84.67</v>
      </c>
      <c r="DG6" s="21">
        <f t="shared" si="11"/>
        <v>90.3</v>
      </c>
      <c r="DH6" s="20" t="str">
        <f>IF(DH7="","",IF(DH7="-","【-】","【"&amp;SUBSTITUTE(TEXT(DH7,"#,##0.00"),"-","△")&amp;"】"))</f>
        <v>【87.30】</v>
      </c>
      <c r="DI6" s="21" t="str">
        <f>IF(DI7="",NA(),DI7)</f>
        <v>-</v>
      </c>
      <c r="DJ6" s="21">
        <f t="shared" ref="DJ6:DR6" si="12">IF(DJ7="",NA(),DJ7)</f>
        <v>3.3</v>
      </c>
      <c r="DK6" s="21">
        <f t="shared" si="12"/>
        <v>6.59</v>
      </c>
      <c r="DL6" s="21">
        <f t="shared" si="12"/>
        <v>9.7899999999999991</v>
      </c>
      <c r="DM6" s="21">
        <f t="shared" si="12"/>
        <v>12.91</v>
      </c>
      <c r="DN6" s="21" t="str">
        <f t="shared" si="12"/>
        <v>-</v>
      </c>
      <c r="DO6" s="21">
        <f t="shared" si="12"/>
        <v>23.06</v>
      </c>
      <c r="DP6" s="21">
        <f t="shared" si="12"/>
        <v>20.34</v>
      </c>
      <c r="DQ6" s="21">
        <f t="shared" si="12"/>
        <v>21.85</v>
      </c>
      <c r="DR6" s="21">
        <f t="shared" si="12"/>
        <v>28.79</v>
      </c>
      <c r="DS6" s="20" t="str">
        <f>IF(DS7="","",IF(DS7="-","【-】","【"&amp;SUBSTITUTE(TEXT(DS7,"#,##0.00"),"-","△")&amp;"】"))</f>
        <v>【27.11】</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0.02</v>
      </c>
      <c r="EL6" s="21">
        <f t="shared" si="14"/>
        <v>0.25</v>
      </c>
      <c r="EM6" s="21">
        <f t="shared" si="14"/>
        <v>0.05</v>
      </c>
      <c r="EN6" s="21">
        <f t="shared" si="14"/>
        <v>0.01</v>
      </c>
      <c r="EO6" s="20" t="str">
        <f>IF(EO7="","",IF(EO7="-","【-】","【"&amp;SUBSTITUTE(TEXT(EO7,"#,##0.00"),"-","△")&amp;"】"))</f>
        <v>【0.02】</v>
      </c>
    </row>
    <row r="7" spans="1:148" s="22" customFormat="1" x14ac:dyDescent="0.15">
      <c r="A7" s="14"/>
      <c r="B7" s="23">
        <v>2022</v>
      </c>
      <c r="C7" s="23">
        <v>342092</v>
      </c>
      <c r="D7" s="23">
        <v>46</v>
      </c>
      <c r="E7" s="23">
        <v>17</v>
      </c>
      <c r="F7" s="23">
        <v>5</v>
      </c>
      <c r="G7" s="23">
        <v>0</v>
      </c>
      <c r="H7" s="23" t="s">
        <v>96</v>
      </c>
      <c r="I7" s="23" t="s">
        <v>97</v>
      </c>
      <c r="J7" s="23" t="s">
        <v>98</v>
      </c>
      <c r="K7" s="23" t="s">
        <v>99</v>
      </c>
      <c r="L7" s="23" t="s">
        <v>100</v>
      </c>
      <c r="M7" s="23" t="s">
        <v>101</v>
      </c>
      <c r="N7" s="24" t="s">
        <v>102</v>
      </c>
      <c r="O7" s="24">
        <v>72.430000000000007</v>
      </c>
      <c r="P7" s="24">
        <v>11.9</v>
      </c>
      <c r="Q7" s="24">
        <v>94.06</v>
      </c>
      <c r="R7" s="24">
        <v>5005</v>
      </c>
      <c r="S7" s="24">
        <v>49557</v>
      </c>
      <c r="T7" s="24">
        <v>778.18</v>
      </c>
      <c r="U7" s="24">
        <v>63.68</v>
      </c>
      <c r="V7" s="24">
        <v>5844</v>
      </c>
      <c r="W7" s="24">
        <v>3.59</v>
      </c>
      <c r="X7" s="24">
        <v>1627.86</v>
      </c>
      <c r="Y7" s="24" t="s">
        <v>102</v>
      </c>
      <c r="Z7" s="24">
        <v>103.62</v>
      </c>
      <c r="AA7" s="24">
        <v>100.02</v>
      </c>
      <c r="AB7" s="24">
        <v>100.02</v>
      </c>
      <c r="AC7" s="24">
        <v>100.01</v>
      </c>
      <c r="AD7" s="24" t="s">
        <v>102</v>
      </c>
      <c r="AE7" s="24">
        <v>103.6</v>
      </c>
      <c r="AF7" s="24">
        <v>106.37</v>
      </c>
      <c r="AG7" s="24">
        <v>106.07</v>
      </c>
      <c r="AH7" s="24">
        <v>101.91</v>
      </c>
      <c r="AI7" s="24">
        <v>103.61</v>
      </c>
      <c r="AJ7" s="24" t="s">
        <v>102</v>
      </c>
      <c r="AK7" s="24">
        <v>0</v>
      </c>
      <c r="AL7" s="24">
        <v>0</v>
      </c>
      <c r="AM7" s="24">
        <v>0</v>
      </c>
      <c r="AN7" s="24">
        <v>0</v>
      </c>
      <c r="AO7" s="24" t="s">
        <v>102</v>
      </c>
      <c r="AP7" s="24">
        <v>193.99</v>
      </c>
      <c r="AQ7" s="24">
        <v>139.02000000000001</v>
      </c>
      <c r="AR7" s="24">
        <v>132.04</v>
      </c>
      <c r="AS7" s="24">
        <v>124.8</v>
      </c>
      <c r="AT7" s="24">
        <v>133.62</v>
      </c>
      <c r="AU7" s="24" t="s">
        <v>102</v>
      </c>
      <c r="AV7" s="24">
        <v>30.35</v>
      </c>
      <c r="AW7" s="24">
        <v>26.79</v>
      </c>
      <c r="AX7" s="24">
        <v>18.920000000000002</v>
      </c>
      <c r="AY7" s="24">
        <v>16.760000000000002</v>
      </c>
      <c r="AZ7" s="24" t="s">
        <v>102</v>
      </c>
      <c r="BA7" s="24">
        <v>26.99</v>
      </c>
      <c r="BB7" s="24">
        <v>29.13</v>
      </c>
      <c r="BC7" s="24">
        <v>35.69</v>
      </c>
      <c r="BD7" s="24">
        <v>35.42</v>
      </c>
      <c r="BE7" s="24">
        <v>36.94</v>
      </c>
      <c r="BF7" s="24" t="s">
        <v>102</v>
      </c>
      <c r="BG7" s="24">
        <v>2241.9</v>
      </c>
      <c r="BH7" s="24">
        <v>2172.44</v>
      </c>
      <c r="BI7" s="24">
        <v>2090.42</v>
      </c>
      <c r="BJ7" s="24">
        <v>2000.57</v>
      </c>
      <c r="BK7" s="24" t="s">
        <v>102</v>
      </c>
      <c r="BL7" s="24">
        <v>826.83</v>
      </c>
      <c r="BM7" s="24">
        <v>867.83</v>
      </c>
      <c r="BN7" s="24">
        <v>791.76</v>
      </c>
      <c r="BO7" s="24">
        <v>718.49</v>
      </c>
      <c r="BP7" s="24">
        <v>809.19</v>
      </c>
      <c r="BQ7" s="24" t="s">
        <v>102</v>
      </c>
      <c r="BR7" s="24">
        <v>58.67</v>
      </c>
      <c r="BS7" s="24">
        <v>58.14</v>
      </c>
      <c r="BT7" s="24">
        <v>56.97</v>
      </c>
      <c r="BU7" s="24">
        <v>52.97</v>
      </c>
      <c r="BV7" s="24" t="s">
        <v>102</v>
      </c>
      <c r="BW7" s="24">
        <v>57.31</v>
      </c>
      <c r="BX7" s="24">
        <v>57.08</v>
      </c>
      <c r="BY7" s="24">
        <v>56.26</v>
      </c>
      <c r="BZ7" s="24">
        <v>61.82</v>
      </c>
      <c r="CA7" s="24">
        <v>57.02</v>
      </c>
      <c r="CB7" s="24" t="s">
        <v>102</v>
      </c>
      <c r="CC7" s="24">
        <v>382.27</v>
      </c>
      <c r="CD7" s="24">
        <v>370.58</v>
      </c>
      <c r="CE7" s="24">
        <v>411.76</v>
      </c>
      <c r="CF7" s="24">
        <v>447.8</v>
      </c>
      <c r="CG7" s="24" t="s">
        <v>102</v>
      </c>
      <c r="CH7" s="24">
        <v>273.52</v>
      </c>
      <c r="CI7" s="24">
        <v>274.99</v>
      </c>
      <c r="CJ7" s="24">
        <v>282.08999999999997</v>
      </c>
      <c r="CK7" s="24">
        <v>246.9</v>
      </c>
      <c r="CL7" s="24">
        <v>273.68</v>
      </c>
      <c r="CM7" s="24" t="s">
        <v>102</v>
      </c>
      <c r="CN7" s="24">
        <v>49.73</v>
      </c>
      <c r="CO7" s="24">
        <v>53.42</v>
      </c>
      <c r="CP7" s="24">
        <v>54.78</v>
      </c>
      <c r="CQ7" s="24">
        <v>49.17</v>
      </c>
      <c r="CR7" s="24" t="s">
        <v>102</v>
      </c>
      <c r="CS7" s="24">
        <v>50.14</v>
      </c>
      <c r="CT7" s="24">
        <v>54.83</v>
      </c>
      <c r="CU7" s="24">
        <v>66.53</v>
      </c>
      <c r="CV7" s="24">
        <v>52.9</v>
      </c>
      <c r="CW7" s="24">
        <v>52.55</v>
      </c>
      <c r="CX7" s="24" t="s">
        <v>102</v>
      </c>
      <c r="CY7" s="24">
        <v>87.89</v>
      </c>
      <c r="CZ7" s="24">
        <v>88.65</v>
      </c>
      <c r="DA7" s="24">
        <v>89.7</v>
      </c>
      <c r="DB7" s="24">
        <v>89.68</v>
      </c>
      <c r="DC7" s="24" t="s">
        <v>102</v>
      </c>
      <c r="DD7" s="24">
        <v>84.98</v>
      </c>
      <c r="DE7" s="24">
        <v>84.7</v>
      </c>
      <c r="DF7" s="24">
        <v>84.67</v>
      </c>
      <c r="DG7" s="24">
        <v>90.3</v>
      </c>
      <c r="DH7" s="24">
        <v>87.3</v>
      </c>
      <c r="DI7" s="24" t="s">
        <v>102</v>
      </c>
      <c r="DJ7" s="24">
        <v>3.3</v>
      </c>
      <c r="DK7" s="24">
        <v>6.59</v>
      </c>
      <c r="DL7" s="24">
        <v>9.7899999999999991</v>
      </c>
      <c r="DM7" s="24">
        <v>12.91</v>
      </c>
      <c r="DN7" s="24" t="s">
        <v>102</v>
      </c>
      <c r="DO7" s="24">
        <v>23.06</v>
      </c>
      <c r="DP7" s="24">
        <v>20.34</v>
      </c>
      <c r="DQ7" s="24">
        <v>21.85</v>
      </c>
      <c r="DR7" s="24">
        <v>28.79</v>
      </c>
      <c r="DS7" s="24">
        <v>27.11</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0.02</v>
      </c>
      <c r="EL7" s="24">
        <v>0.25</v>
      </c>
      <c r="EM7" s="24">
        <v>0.05</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2023-12-12T01:03:56Z</dcterms:created>
  <dcterms:modified xsi:type="dcterms:W3CDTF">2024-01-24T01:26:15Z</dcterms:modified>
  <cp:category/>
</cp:coreProperties>
</file>