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M:\総務部\企画財政課\財政係\99_その他\親玉バックアップ\県等回答\R5\R6.1.17公営企業に係る経営比較分析表（令和４年度決算）の分析等について\2市→県\"/>
    </mc:Choice>
  </mc:AlternateContent>
  <xr:revisionPtr revIDLastSave="0" documentId="13_ncr:1_{6EFF94C8-E6B8-4D60-B83F-9F7889293931}" xr6:coauthVersionLast="47" xr6:coauthVersionMax="47" xr10:uidLastSave="{00000000-0000-0000-0000-000000000000}"/>
  <workbookProtection workbookAlgorithmName="SHA-512" workbookHashValue="ykvqdUX16Do1ZTODTAVMarIDSofvrlM9U2/usS8qJpW/x5vMdhw+vA6BADrVaa0Unz44VoCA8FfYc/UtPCnUKQ==" workbookSaltValue="e0sY9PUfWP3VAX9ZaxrW/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AL10" i="4"/>
  <c r="AD10" i="4"/>
  <c r="B10" i="4"/>
  <c r="AD8" i="4"/>
  <c r="I8" i="4"/>
  <c r="B8" i="4"/>
</calcChain>
</file>

<file path=xl/sharedStrings.xml><?xml version="1.0" encoding="utf-8"?>
<sst xmlns="http://schemas.openxmlformats.org/spreadsheetml/2006/main" count="236" uniqueCount="117">
  <si>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</si>
  <si>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</si>
  <si>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</si>
  <si>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</si>
  <si>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</si>
  <si>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</si>
  <si>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</si>
  <si>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</si>
  <si>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</si>
  <si>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</si>
  <si>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</si>
  <si>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</si>
  <si>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</si>
  <si>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</si>
  <si>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</si>
  <si>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</si>
  <si>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</si>
  <si>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</si>
  <si>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</si>
  <si>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</si>
  <si>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</si>
  <si>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</si>
  <si>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</si>
  <si>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</si>
  <si>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</si>
  <si>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</si>
  <si>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</si>
  <si>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</si>
  <si>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</si>
  <si>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</si>
  <si>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</si>
  <si>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</si>
  <si>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</si>
  <si>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</si>
  <si>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</si>
  <si>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</si>
  <si>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</si>
  <si>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</si>
  <si>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</si>
  <si>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</si>
  <si>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</si>
  <si>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</si>
  <si>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</si>
  <si>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</si>
  <si>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</si>
  <si>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</si>
  <si>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</si>
  <si>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</si>
  <si>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</si>
  <si>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</si>
  <si>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</si>
  <si>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</si>
  <si>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</si>
  <si>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</si>
  <si>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</si>
  <si>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</si>
  <si>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</si>
  <si>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</si>
  <si>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</si>
  <si>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</si>
  <si>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</si>
  <si>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</si>
  <si>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</si>
  <si>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</si>
  <si>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</si>
  <si>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</si>
  <si>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</si>
  <si>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</si>
  <si>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</si>
  <si>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</si>
  <si>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</si>
  <si>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</si>
  <si>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</si>
  <si>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</si>
  <si>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</si>
  <si>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</si>
  <si>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</si>
  <si>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</si>
  <si>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</si>
  <si>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</si>
  <si>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</si>
  <si>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</si>
  <si>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</si>
  <si>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</si>
  <si>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</si>
  <si>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</si>
  <si>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</si>
  <si>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</si>
  <si>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</si>
  <si>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</si>
  <si>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</si>
  <si>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</si>
  <si>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</si>
  <si>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</si>
  <si>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</si>
  <si>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</si>
  <si>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</si>
  <si>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</si>
  <si>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</si>
  <si>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</si>
  <si>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</si>
  <si>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</si>
  <si>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</si>
  <si>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</si>
  <si>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</si>
  <si>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</si>
  <si>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</si>
  <si>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</si>
  <si>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</si>
  <si>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</si>
  <si>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</si>
  <si>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</si>
  <si>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</si>
  <si>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</si>
  <si>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③管渠改善率
　管渠の改善はできていません。</t>
    <phoneticPr fontId="4"/>
  </si>
  <si>
    <t>　処理区域内の人口の減少に伴い、使用料収入も減少しており、一般会計からの繰入金により収支の均衡を保っている状況です。
　比較的新しい施設であるため、構造物を更新するまでには至っていませんが、管渠施設の改修や付帯施設の電気機械設備の修繕が増加しており、今後は計画的な修繕と更新が必要です。
　本事業は、施設規模に対して処理人口が少なく、使用料収入だけでは経費を賄えません。公共下水道事業の利用者との負担の公平性を考慮すると、大幅な使用料の引き上げは難しく、引き続き一般会計からの繰入金によって事業を維持していく必要があります。</t>
    <phoneticPr fontId="4"/>
  </si>
  <si>
    <t>①収益的収支比率
　100％を下回っており、単年度収支は赤字です。
④企業債残高対事業規模比率
　類似団体平均値を大きく上回っています。
⑤経費回収率
　100％を下回っており、類似団体平均値も大きく下回っていますが、利用者の負担を大きく増加することは、公共下水道利用者との公平性の観点から現実的ではありません。
⑥汚水処理原価
　類似団体平均値を大きく上回っています。
⑦施設利用率
　減少傾向にあります。処理人口が計画人口の６割程度しかなく、今後も人口は減少する見込みであるため、数値の改善は望めない状況です。
⑧水洗化率
　ほぼ100％で推移しています。</t>
    <rPh sb="1" eb="4">
      <t>シュウエキテキ</t>
    </rPh>
    <rPh sb="42" eb="46">
      <t>ジギョウキボ</t>
    </rPh>
    <rPh sb="219" eb="220">
      <t>ワリ</t>
    </rPh>
    <rPh sb="220" eb="222">
      <t>テイド</t>
    </rPh>
    <rPh sb="227" eb="229">
      <t>コンゴ</t>
    </rPh>
    <rPh sb="237" eb="239">
      <t>ミコ</t>
    </rPh>
    <rPh sb="277" eb="279">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</si>
</sst>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52-435E-857D-DDE6AC0495F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1.6</c:v>
                </c:pt>
                <c:pt idx="3">
                  <c:v>0.01</c:v>
                </c:pt>
                <c:pt idx="4">
                  <c:v>0.01</c:v>
                </c:pt>
              </c:numCache>
            </c:numRef>
          </c:val>
          <c:smooth val="0"/>
          <c:extLst>
            <c:ext xmlns:c16="http://schemas.microsoft.com/office/drawing/2014/chart" uri="{C3380CC4-5D6E-409C-BE32-E72D297353CC}">
              <c16:uniqueId val="{00000001-1E52-435E-857D-DDE6AC0495F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39.74</c:v>
                </c:pt>
                <c:pt idx="1">
                  <c:v>39.1</c:v>
                </c:pt>
                <c:pt idx="2">
                  <c:v>39.74</c:v>
                </c:pt>
                <c:pt idx="3">
                  <c:v>36.54</c:v>
                </c:pt>
                <c:pt idx="4">
                  <c:v>35.26</c:v>
                </c:pt>
              </c:numCache>
            </c:numRef>
          </c:val>
          <c:extLst>
            <c:ext xmlns:c16="http://schemas.microsoft.com/office/drawing/2014/chart" uri="{C3380CC4-5D6E-409C-BE32-E72D297353CC}">
              <c16:uniqueId val="{00000000-126C-44F9-A61E-49B9384F2A6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32.229999999999997</c:v>
                </c:pt>
                <c:pt idx="1">
                  <c:v>32.479999999999997</c:v>
                </c:pt>
                <c:pt idx="2">
                  <c:v>30.19</c:v>
                </c:pt>
                <c:pt idx="3">
                  <c:v>28.77</c:v>
                </c:pt>
                <c:pt idx="4">
                  <c:v>26.22</c:v>
                </c:pt>
              </c:numCache>
            </c:numRef>
          </c:val>
          <c:smooth val="0"/>
          <c:extLst>
            <c:ext xmlns:c16="http://schemas.microsoft.com/office/drawing/2014/chart" uri="{C3380CC4-5D6E-409C-BE32-E72D297353CC}">
              <c16:uniqueId val="{00000001-126C-44F9-A61E-49B9384F2A6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99.64</c:v>
                </c:pt>
                <c:pt idx="1">
                  <c:v>99.62</c:v>
                </c:pt>
                <c:pt idx="2">
                  <c:v>99.6</c:v>
                </c:pt>
                <c:pt idx="3">
                  <c:v>99.59</c:v>
                </c:pt>
                <c:pt idx="4">
                  <c:v>99.58</c:v>
                </c:pt>
              </c:numCache>
            </c:numRef>
          </c:val>
          <c:extLst>
            <c:ext xmlns:c16="http://schemas.microsoft.com/office/drawing/2014/chart" uri="{C3380CC4-5D6E-409C-BE32-E72D297353CC}">
              <c16:uniqueId val="{00000000-8A7F-4370-ADC7-64C5E583C36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80.8</c:v>
                </c:pt>
                <c:pt idx="1">
                  <c:v>79.2</c:v>
                </c:pt>
                <c:pt idx="2">
                  <c:v>79.09</c:v>
                </c:pt>
                <c:pt idx="3">
                  <c:v>78.900000000000006</c:v>
                </c:pt>
                <c:pt idx="4">
                  <c:v>78.03</c:v>
                </c:pt>
              </c:numCache>
            </c:numRef>
          </c:val>
          <c:smooth val="0"/>
          <c:extLst>
            <c:ext xmlns:c16="http://schemas.microsoft.com/office/drawing/2014/chart" uri="{C3380CC4-5D6E-409C-BE32-E72D297353CC}">
              <c16:uniqueId val="{00000001-8A7F-4370-ADC7-64C5E583C36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92.7</c:v>
                </c:pt>
                <c:pt idx="1">
                  <c:v>91.05</c:v>
                </c:pt>
                <c:pt idx="2">
                  <c:v>91.38</c:v>
                </c:pt>
                <c:pt idx="3">
                  <c:v>89.44</c:v>
                </c:pt>
                <c:pt idx="4">
                  <c:v>88.43</c:v>
                </c:pt>
              </c:numCache>
            </c:numRef>
          </c:val>
          <c:extLst>
            <c:ext xmlns:c16="http://schemas.microsoft.com/office/drawing/2014/chart" uri="{C3380CC4-5D6E-409C-BE32-E72D297353CC}">
              <c16:uniqueId val="{00000000-57F0-401A-B628-58B08D598A6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F0-401A-B628-58B08D598A6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71-4948-9E51-970C1A43CFC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71-4948-9E51-970C1A43CFC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CB-4C77-BDB5-EE4B0CD6F06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CB-4C77-BDB5-EE4B0CD6F06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B0-483F-9B3B-EE04C34E210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B0-483F-9B3B-EE04C34E210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EA-4731-93D0-78E5FF13617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EA-4731-93D0-78E5FF13617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1764.22</c:v>
                </c:pt>
                <c:pt idx="1">
                  <c:v>1646.97</c:v>
                </c:pt>
                <c:pt idx="2">
                  <c:v>1516.73</c:v>
                </c:pt>
                <c:pt idx="3">
                  <c:v>1723.28</c:v>
                </c:pt>
                <c:pt idx="4">
                  <c:v>1729.75</c:v>
                </c:pt>
              </c:numCache>
            </c:numRef>
          </c:val>
          <c:extLst>
            <c:ext xmlns:c16="http://schemas.microsoft.com/office/drawing/2014/chart" uri="{C3380CC4-5D6E-409C-BE32-E72D297353CC}">
              <c16:uniqueId val="{00000000-7107-4C86-881E-87325180FDB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1006.65</c:v>
                </c:pt>
                <c:pt idx="1">
                  <c:v>998.42</c:v>
                </c:pt>
                <c:pt idx="2">
                  <c:v>1095.52</c:v>
                </c:pt>
                <c:pt idx="3">
                  <c:v>1056.55</c:v>
                </c:pt>
                <c:pt idx="4">
                  <c:v>1278.54</c:v>
                </c:pt>
              </c:numCache>
            </c:numRef>
          </c:val>
          <c:smooth val="0"/>
          <c:extLst>
            <c:ext xmlns:c16="http://schemas.microsoft.com/office/drawing/2014/chart" uri="{C3380CC4-5D6E-409C-BE32-E72D297353CC}">
              <c16:uniqueId val="{00000001-7107-4C86-881E-87325180FDB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18.82</c:v>
                </c:pt>
                <c:pt idx="1">
                  <c:v>15.93</c:v>
                </c:pt>
                <c:pt idx="2">
                  <c:v>13.84</c:v>
                </c:pt>
                <c:pt idx="3">
                  <c:v>16.11</c:v>
                </c:pt>
                <c:pt idx="4">
                  <c:v>15.17</c:v>
                </c:pt>
              </c:numCache>
            </c:numRef>
          </c:val>
          <c:extLst>
            <c:ext xmlns:c16="http://schemas.microsoft.com/office/drawing/2014/chart" uri="{C3380CC4-5D6E-409C-BE32-E72D297353CC}">
              <c16:uniqueId val="{00000000-52C6-49D8-8E46-DA7A1B4A91F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43.43</c:v>
                </c:pt>
                <c:pt idx="1">
                  <c:v>41.41</c:v>
                </c:pt>
                <c:pt idx="2">
                  <c:v>39.64</c:v>
                </c:pt>
                <c:pt idx="3">
                  <c:v>40</c:v>
                </c:pt>
                <c:pt idx="4">
                  <c:v>38.74</c:v>
                </c:pt>
              </c:numCache>
            </c:numRef>
          </c:val>
          <c:smooth val="0"/>
          <c:extLst>
            <c:ext xmlns:c16="http://schemas.microsoft.com/office/drawing/2014/chart" uri="{C3380CC4-5D6E-409C-BE32-E72D297353CC}">
              <c16:uniqueId val="{00000001-52C6-49D8-8E46-DA7A1B4A91F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865.66</c:v>
                </c:pt>
                <c:pt idx="1">
                  <c:v>1049.03</c:v>
                </c:pt>
                <c:pt idx="2">
                  <c:v>1228.5999999999999</c:v>
                </c:pt>
                <c:pt idx="3">
                  <c:v>1045.54</c:v>
                </c:pt>
                <c:pt idx="4">
                  <c:v>1090.97</c:v>
                </c:pt>
              </c:numCache>
            </c:numRef>
          </c:val>
          <c:extLst>
            <c:ext xmlns:c16="http://schemas.microsoft.com/office/drawing/2014/chart" uri="{C3380CC4-5D6E-409C-BE32-E72D297353CC}">
              <c16:uniqueId val="{00000000-CBEA-4A31-873F-A5B6737270C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400.44</c:v>
                </c:pt>
                <c:pt idx="1">
                  <c:v>417.56</c:v>
                </c:pt>
                <c:pt idx="2">
                  <c:v>449.72</c:v>
                </c:pt>
                <c:pt idx="3">
                  <c:v>437.27</c:v>
                </c:pt>
                <c:pt idx="4">
                  <c:v>456.72</c:v>
                </c:pt>
              </c:numCache>
            </c:numRef>
          </c:val>
          <c:smooth val="0"/>
          <c:extLst>
            <c:ext xmlns:c16="http://schemas.microsoft.com/office/drawing/2014/chart" uri="{C3380CC4-5D6E-409C-BE32-E72D297353CC}">
              <c16:uniqueId val="{00000001-CBEA-4A31-873F-A5B6737270C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大竹市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46">
        <f>データ!S6</f>
        <v>26064</v>
      </c>
      <c r="AM8" s="46"/>
      <c r="AN8" s="46"/>
      <c r="AO8" s="46"/>
      <c r="AP8" s="46"/>
      <c r="AQ8" s="46"/>
      <c r="AR8" s="46"/>
      <c r="AS8" s="46"/>
      <c r="AT8" s="45">
        <f>データ!T6</f>
        <v>78.66</v>
      </c>
      <c r="AU8" s="45"/>
      <c r="AV8" s="45"/>
      <c r="AW8" s="45"/>
      <c r="AX8" s="45"/>
      <c r="AY8" s="45"/>
      <c r="AZ8" s="45"/>
      <c r="BA8" s="45"/>
      <c r="BB8" s="45">
        <f>データ!U6</f>
        <v>331.35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0.92</v>
      </c>
      <c r="Q10" s="45"/>
      <c r="R10" s="45"/>
      <c r="S10" s="45"/>
      <c r="T10" s="45"/>
      <c r="U10" s="45"/>
      <c r="V10" s="45"/>
      <c r="W10" s="45">
        <f>データ!Q6</f>
        <v>100</v>
      </c>
      <c r="X10" s="45"/>
      <c r="Y10" s="45"/>
      <c r="Z10" s="45"/>
      <c r="AA10" s="45"/>
      <c r="AB10" s="45"/>
      <c r="AC10" s="45"/>
      <c r="AD10" s="46">
        <f>データ!R6</f>
        <v>2801</v>
      </c>
      <c r="AE10" s="46"/>
      <c r="AF10" s="46"/>
      <c r="AG10" s="46"/>
      <c r="AH10" s="46"/>
      <c r="AI10" s="46"/>
      <c r="AJ10" s="46"/>
      <c r="AK10" s="2"/>
      <c r="AL10" s="46">
        <f>データ!V6</f>
        <v>240</v>
      </c>
      <c r="AM10" s="46"/>
      <c r="AN10" s="46"/>
      <c r="AO10" s="46"/>
      <c r="AP10" s="46"/>
      <c r="AQ10" s="46"/>
      <c r="AR10" s="46"/>
      <c r="AS10" s="46"/>
      <c r="AT10" s="45">
        <f>データ!W6</f>
        <v>0.1</v>
      </c>
      <c r="AU10" s="45"/>
      <c r="AV10" s="45"/>
      <c r="AW10" s="45"/>
      <c r="AX10" s="45"/>
      <c r="AY10" s="45"/>
      <c r="AZ10" s="45"/>
      <c r="BA10" s="45"/>
      <c r="BB10" s="45">
        <f>データ!X6</f>
        <v>2400</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【1,078.44】</v>
      </c>
      <c r="I86" s="12" t="str">
        <f>データ!CA6</f>
        <v>【41.91】</v>
      </c>
      <c r="J86" s="12" t="str">
        <f>データ!CL6</f>
        <v>【420.17】</v>
      </c>
      <c r="K86" s="12" t="str">
        <f>データ!CW6</f>
        <v>【29.92】</v>
      </c>
      <c r="L86" s="12" t="str">
        <f>データ!DH6</f>
        <v>【80.39】</v>
      </c>
      <c r="M86" s="12" t="s">
        <v>43</v>
      </c>
      <c r="N86" s="12" t="s">
        <v>43</v>
      </c>
      <c r="O86" s="12" t="str">
        <f>データ!EO6</f>
        <v>【0.01】</v>
      </c>
    </row>
  </sheetData>
  <sheetProtection algorithmName="SHA-512" hashValue="J2DZTbrGYuyBo8vsUbQY1j+VtPX31plaxvg67ozX5oeRfIZjP6yrdClInVQ1RZKXksrN+pot/yFK0jYALJrpjQ==" saltValue="hlPd7UxBOAedKrlf6yw5z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2022</v>
      </c>
      <c r="C6" s="19">
        <f t="shared" ref="C6:X6" si="3">C7</f>
        <v>342114</v>
      </c>
      <c r="D6" s="19">
        <f t="shared" si="3"/>
        <v>47</v>
      </c>
      <c r="E6" s="19">
        <f t="shared" si="3"/>
        <v>17</v>
      </c>
      <c r="F6" s="19">
        <f t="shared" si="3"/>
        <v>6</v>
      </c>
      <c r="G6" s="19">
        <f t="shared" si="3"/>
        <v>0</v>
      </c>
      <c r="H6" s="19" t="str">
        <f t="shared" si="3"/>
        <v>広島県　大竹市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0.92</v>
      </c>
      <c r="Q6" s="20">
        <f t="shared" si="3"/>
        <v>100</v>
      </c>
      <c r="R6" s="20">
        <f t="shared" si="3"/>
        <v>2801</v>
      </c>
      <c r="S6" s="20">
        <f t="shared" si="3"/>
        <v>26064</v>
      </c>
      <c r="T6" s="20">
        <f t="shared" si="3"/>
        <v>78.66</v>
      </c>
      <c r="U6" s="20">
        <f t="shared" si="3"/>
        <v>331.35</v>
      </c>
      <c r="V6" s="20">
        <f t="shared" si="3"/>
        <v>240</v>
      </c>
      <c r="W6" s="20">
        <f t="shared" si="3"/>
        <v>0.1</v>
      </c>
      <c r="X6" s="20">
        <f t="shared" si="3"/>
        <v>2400</v>
      </c>
      <c r="Y6" s="21">
        <f>IF(Y7="",NA(),Y7)</f>
        <v>92.7</v>
      </c>
      <c r="Z6" s="21">
        <f t="shared" ref="Z6:AH6" si="4">IF(Z7="",NA(),Z7)</f>
        <v>91.05</v>
      </c>
      <c r="AA6" s="21">
        <f t="shared" si="4"/>
        <v>91.38</v>
      </c>
      <c r="AB6" s="21">
        <f t="shared" si="4"/>
        <v>89.44</v>
      </c>
      <c r="AC6" s="21">
        <f t="shared" si="4"/>
        <v>88.43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1764.22</v>
      </c>
      <c r="BG6" s="21">
        <f t="shared" ref="BG6:BO6" si="7">IF(BG7="",NA(),BG7)</f>
        <v>1646.97</v>
      </c>
      <c r="BH6" s="21">
        <f t="shared" si="7"/>
        <v>1516.73</v>
      </c>
      <c r="BI6" s="21">
        <f t="shared" si="7"/>
        <v>1723.28</v>
      </c>
      <c r="BJ6" s="21">
        <f t="shared" si="7"/>
        <v>1729.75</v>
      </c>
      <c r="BK6" s="21">
        <f t="shared" si="7"/>
        <v>1006.65</v>
      </c>
      <c r="BL6" s="21">
        <f t="shared" si="7"/>
        <v>998.42</v>
      </c>
      <c r="BM6" s="21">
        <f t="shared" si="7"/>
        <v>1095.52</v>
      </c>
      <c r="BN6" s="21">
        <f t="shared" si="7"/>
        <v>1056.55</v>
      </c>
      <c r="BO6" s="21">
        <f t="shared" si="7"/>
        <v>1278.54</v>
      </c>
      <c r="BP6" s="20" t="str">
        <f>IF(BP7="","",IF(BP7="-","【-】","【"&amp;SUBSTITUTE(TEXT(BP7,"#,##0.00"),"-","△")&amp;"】"))</f>
        <v>【1,078.44】</v>
      </c>
      <c r="BQ6" s="21">
        <f>IF(BQ7="",NA(),BQ7)</f>
        <v>18.82</v>
      </c>
      <c r="BR6" s="21">
        <f t="shared" ref="BR6:BZ6" si="8">IF(BR7="",NA(),BR7)</f>
        <v>15.93</v>
      </c>
      <c r="BS6" s="21">
        <f t="shared" si="8"/>
        <v>13.84</v>
      </c>
      <c r="BT6" s="21">
        <f t="shared" si="8"/>
        <v>16.11</v>
      </c>
      <c r="BU6" s="21">
        <f t="shared" si="8"/>
        <v>15.17</v>
      </c>
      <c r="BV6" s="21">
        <f t="shared" si="8"/>
        <v>43.43</v>
      </c>
      <c r="BW6" s="21">
        <f t="shared" si="8"/>
        <v>41.41</v>
      </c>
      <c r="BX6" s="21">
        <f t="shared" si="8"/>
        <v>39.64</v>
      </c>
      <c r="BY6" s="21">
        <f t="shared" si="8"/>
        <v>40</v>
      </c>
      <c r="BZ6" s="21">
        <f t="shared" si="8"/>
        <v>38.74</v>
      </c>
      <c r="CA6" s="20" t="str">
        <f>IF(CA7="","",IF(CA7="-","【-】","【"&amp;SUBSTITUTE(TEXT(CA7,"#,##0.00"),"-","△")&amp;"】"))</f>
        <v>【41.91】</v>
      </c>
      <c r="CB6" s="21">
        <f>IF(CB7="",NA(),CB7)</f>
        <v>865.66</v>
      </c>
      <c r="CC6" s="21">
        <f t="shared" ref="CC6:CK6" si="9">IF(CC7="",NA(),CC7)</f>
        <v>1049.03</v>
      </c>
      <c r="CD6" s="21">
        <f t="shared" si="9"/>
        <v>1228.5999999999999</v>
      </c>
      <c r="CE6" s="21">
        <f t="shared" si="9"/>
        <v>1045.54</v>
      </c>
      <c r="CF6" s="21">
        <f t="shared" si="9"/>
        <v>1090.97</v>
      </c>
      <c r="CG6" s="21">
        <f t="shared" si="9"/>
        <v>400.44</v>
      </c>
      <c r="CH6" s="21">
        <f t="shared" si="9"/>
        <v>417.56</v>
      </c>
      <c r="CI6" s="21">
        <f t="shared" si="9"/>
        <v>449.72</v>
      </c>
      <c r="CJ6" s="21">
        <f t="shared" si="9"/>
        <v>437.27</v>
      </c>
      <c r="CK6" s="21">
        <f t="shared" si="9"/>
        <v>456.72</v>
      </c>
      <c r="CL6" s="20" t="str">
        <f>IF(CL7="","",IF(CL7="-","【-】","【"&amp;SUBSTITUTE(TEXT(CL7,"#,##0.00"),"-","△")&amp;"】"))</f>
        <v>【420.17】</v>
      </c>
      <c r="CM6" s="21">
        <f>IF(CM7="",NA(),CM7)</f>
        <v>39.74</v>
      </c>
      <c r="CN6" s="21">
        <f t="shared" ref="CN6:CV6" si="10">IF(CN7="",NA(),CN7)</f>
        <v>39.1</v>
      </c>
      <c r="CO6" s="21">
        <f t="shared" si="10"/>
        <v>39.74</v>
      </c>
      <c r="CP6" s="21">
        <f t="shared" si="10"/>
        <v>36.54</v>
      </c>
      <c r="CQ6" s="21">
        <f t="shared" si="10"/>
        <v>35.26</v>
      </c>
      <c r="CR6" s="21">
        <f t="shared" si="10"/>
        <v>32.229999999999997</v>
      </c>
      <c r="CS6" s="21">
        <f t="shared" si="10"/>
        <v>32.479999999999997</v>
      </c>
      <c r="CT6" s="21">
        <f t="shared" si="10"/>
        <v>30.19</v>
      </c>
      <c r="CU6" s="21">
        <f t="shared" si="10"/>
        <v>28.77</v>
      </c>
      <c r="CV6" s="21">
        <f t="shared" si="10"/>
        <v>26.22</v>
      </c>
      <c r="CW6" s="20" t="str">
        <f>IF(CW7="","",IF(CW7="-","【-】","【"&amp;SUBSTITUTE(TEXT(CW7,"#,##0.00"),"-","△")&amp;"】"))</f>
        <v>【29.92】</v>
      </c>
      <c r="CX6" s="21">
        <f>IF(CX7="",NA(),CX7)</f>
        <v>99.64</v>
      </c>
      <c r="CY6" s="21">
        <f t="shared" ref="CY6:DG6" si="11">IF(CY7="",NA(),CY7)</f>
        <v>99.62</v>
      </c>
      <c r="CZ6" s="21">
        <f t="shared" si="11"/>
        <v>99.6</v>
      </c>
      <c r="DA6" s="21">
        <f t="shared" si="11"/>
        <v>99.59</v>
      </c>
      <c r="DB6" s="21">
        <f t="shared" si="11"/>
        <v>99.58</v>
      </c>
      <c r="DC6" s="21">
        <f t="shared" si="11"/>
        <v>80.8</v>
      </c>
      <c r="DD6" s="21">
        <f t="shared" si="11"/>
        <v>79.2</v>
      </c>
      <c r="DE6" s="21">
        <f t="shared" si="11"/>
        <v>79.09</v>
      </c>
      <c r="DF6" s="21">
        <f t="shared" si="11"/>
        <v>78.900000000000006</v>
      </c>
      <c r="DG6" s="21">
        <f t="shared" si="11"/>
        <v>78.03</v>
      </c>
      <c r="DH6" s="20" t="str">
        <f>IF(DH7="","",IF(DH7="-","【-】","【"&amp;SUBSTITUTE(TEXT(DH7,"#,##0.00"),"-","△")&amp;"】"))</f>
        <v>【80.39】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0.01</v>
      </c>
      <c r="EL6" s="21">
        <f t="shared" si="14"/>
        <v>1.6</v>
      </c>
      <c r="EM6" s="21">
        <f t="shared" si="14"/>
        <v>0.01</v>
      </c>
      <c r="EN6" s="21">
        <f t="shared" si="14"/>
        <v>0.01</v>
      </c>
      <c r="EO6" s="20" t="str">
        <f>IF(EO7="","",IF(EO7="-","【-】","【"&amp;SUBSTITUTE(TEXT(EO7,"#,##0.00"),"-","△")&amp;"】"))</f>
        <v>【0.01】</v>
      </c>
    </row>
    <row r="7" spans="1:145" s="22" customFormat="1" x14ac:dyDescent="0.15">
      <c r="A7" s="14"/>
      <c r="B7" s="23">
        <v>2022</v>
      </c>
      <c r="C7" s="23">
        <v>342114</v>
      </c>
      <c r="D7" s="23">
        <v>47</v>
      </c>
      <c r="E7" s="23">
        <v>17</v>
      </c>
      <c r="F7" s="23">
        <v>6</v>
      </c>
      <c r="G7" s="23">
        <v>0</v>
      </c>
      <c r="H7" s="23" t="s">
        <v>96</v>
      </c>
      <c r="I7" s="23" t="s">
        <v>97</v>
      </c>
      <c r="J7" s="23" t="s">
        <v>98</v>
      </c>
      <c r="K7" s="23" t="s">
        <v>99</v>
      </c>
      <c r="L7" s="23" t="s">
        <v>100</v>
      </c>
      <c r="M7" s="23" t="s">
        <v>101</v>
      </c>
      <c r="N7" s="24" t="s">
        <v>102</v>
      </c>
      <c r="O7" s="24" t="s">
        <v>103</v>
      </c>
      <c r="P7" s="24">
        <v>0.92</v>
      </c>
      <c r="Q7" s="24">
        <v>100</v>
      </c>
      <c r="R7" s="24">
        <v>2801</v>
      </c>
      <c r="S7" s="24">
        <v>26064</v>
      </c>
      <c r="T7" s="24">
        <v>78.66</v>
      </c>
      <c r="U7" s="24">
        <v>331.35</v>
      </c>
      <c r="V7" s="24">
        <v>240</v>
      </c>
      <c r="W7" s="24">
        <v>0.1</v>
      </c>
      <c r="X7" s="24">
        <v>2400</v>
      </c>
      <c r="Y7" s="24">
        <v>92.7</v>
      </c>
      <c r="Z7" s="24">
        <v>91.05</v>
      </c>
      <c r="AA7" s="24">
        <v>91.38</v>
      </c>
      <c r="AB7" s="24">
        <v>89.44</v>
      </c>
      <c r="AC7" s="24">
        <v>88.43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1764.22</v>
      </c>
      <c r="BG7" s="24">
        <v>1646.97</v>
      </c>
      <c r="BH7" s="24">
        <v>1516.73</v>
      </c>
      <c r="BI7" s="24">
        <v>1723.28</v>
      </c>
      <c r="BJ7" s="24">
        <v>1729.75</v>
      </c>
      <c r="BK7" s="24">
        <v>1006.65</v>
      </c>
      <c r="BL7" s="24">
        <v>998.42</v>
      </c>
      <c r="BM7" s="24">
        <v>1095.52</v>
      </c>
      <c r="BN7" s="24">
        <v>1056.55</v>
      </c>
      <c r="BO7" s="24">
        <v>1278.54</v>
      </c>
      <c r="BP7" s="24">
        <v>1078.44</v>
      </c>
      <c r="BQ7" s="24">
        <v>18.82</v>
      </c>
      <c r="BR7" s="24">
        <v>15.93</v>
      </c>
      <c r="BS7" s="24">
        <v>13.84</v>
      </c>
      <c r="BT7" s="24">
        <v>16.11</v>
      </c>
      <c r="BU7" s="24">
        <v>15.17</v>
      </c>
      <c r="BV7" s="24">
        <v>43.43</v>
      </c>
      <c r="BW7" s="24">
        <v>41.41</v>
      </c>
      <c r="BX7" s="24">
        <v>39.64</v>
      </c>
      <c r="BY7" s="24">
        <v>40</v>
      </c>
      <c r="BZ7" s="24">
        <v>38.74</v>
      </c>
      <c r="CA7" s="24">
        <v>41.91</v>
      </c>
      <c r="CB7" s="24">
        <v>865.66</v>
      </c>
      <c r="CC7" s="24">
        <v>1049.03</v>
      </c>
      <c r="CD7" s="24">
        <v>1228.5999999999999</v>
      </c>
      <c r="CE7" s="24">
        <v>1045.54</v>
      </c>
      <c r="CF7" s="24">
        <v>1090.97</v>
      </c>
      <c r="CG7" s="24">
        <v>400.44</v>
      </c>
      <c r="CH7" s="24">
        <v>417.56</v>
      </c>
      <c r="CI7" s="24">
        <v>449.72</v>
      </c>
      <c r="CJ7" s="24">
        <v>437.27</v>
      </c>
      <c r="CK7" s="24">
        <v>456.72</v>
      </c>
      <c r="CL7" s="24">
        <v>420.17</v>
      </c>
      <c r="CM7" s="24">
        <v>39.74</v>
      </c>
      <c r="CN7" s="24">
        <v>39.1</v>
      </c>
      <c r="CO7" s="24">
        <v>39.74</v>
      </c>
      <c r="CP7" s="24">
        <v>36.54</v>
      </c>
      <c r="CQ7" s="24">
        <v>35.26</v>
      </c>
      <c r="CR7" s="24">
        <v>32.229999999999997</v>
      </c>
      <c r="CS7" s="24">
        <v>32.479999999999997</v>
      </c>
      <c r="CT7" s="24">
        <v>30.19</v>
      </c>
      <c r="CU7" s="24">
        <v>28.77</v>
      </c>
      <c r="CV7" s="24">
        <v>26.22</v>
      </c>
      <c r="CW7" s="24">
        <v>29.92</v>
      </c>
      <c r="CX7" s="24">
        <v>99.64</v>
      </c>
      <c r="CY7" s="24">
        <v>99.62</v>
      </c>
      <c r="CZ7" s="24">
        <v>99.6</v>
      </c>
      <c r="DA7" s="24">
        <v>99.59</v>
      </c>
      <c r="DB7" s="24">
        <v>99.58</v>
      </c>
      <c r="DC7" s="24">
        <v>80.8</v>
      </c>
      <c r="DD7" s="24">
        <v>79.2</v>
      </c>
      <c r="DE7" s="24">
        <v>79.09</v>
      </c>
      <c r="DF7" s="24">
        <v>78.900000000000006</v>
      </c>
      <c r="DG7" s="24">
        <v>78.03</v>
      </c>
      <c r="DH7" s="24">
        <v>80.39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0.01</v>
      </c>
      <c r="EL7" s="24">
        <v>1.6</v>
      </c>
      <c r="EM7" s="24">
        <v>0.01</v>
      </c>
      <c r="EN7" s="24">
        <v>0.01</v>
      </c>
      <c r="EO7" s="24">
        <v>0.01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109</v>
      </c>
    </row>
    <row r="12" spans="1:145" x14ac:dyDescent="0.15">
      <c r="B12">
        <v>1</v>
      </c>
      <c r="C12">
        <v>1</v>
      </c>
      <c r="D12">
        <v>2</v>
      </c>
      <c r="E12">
        <v>3</v>
      </c>
      <c r="F12">
        <v>4</v>
      </c>
      <c r="G12" t="s">
        <v>110</v>
      </c>
    </row>
    <row r="13" spans="1:145" x14ac:dyDescent="0.15">
      <c r="B13" t="s">
        <v>111</v>
      </c>
      <c r="C13" t="s">
        <v>112</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2024-01-24T11:00:30Z</cp:lastPrinted>
  <dcterms:created xsi:type="dcterms:W3CDTF">2023-12-12T02:57:48Z</dcterms:created>
  <dcterms:modified xsi:type="dcterms:W3CDTF">2024-01-26T08:29:34Z</dcterms:modified>
  <cp:category/>
</cp:coreProperties>
</file>