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s0bpitpf5qTDVE1TsF3lDtQVKepd+b/9gxgktH0ZcKfHoK7xB5JwyjryJhN7cCEvO9r/vzr4vcJUY86+G5QN2A==" workbookSaltValue="Xuy+784oF08pmL2NIh9wT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<sst xmlns="http://schemas.openxmlformats.org/spreadsheetml/2006/main" xmlns:r="http://schemas.openxmlformats.org/officeDocument/2006/relationships" count="115" uniqueCount="115">
  <si>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</si>
  <si>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</si>
  <si>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</si>
  <si>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</si>
  <si>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</si>
  <si>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</si>
  <si>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</si>
  <si>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</si>
  <si>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</si>
  <si>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</si>
  <si>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</si>
  <si>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</si>
  <si>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</si>
  <si>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</si>
  <si>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</si>
  <si>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</si>
  <si>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</si>
  <si>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</si>
  <si>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</si>
  <si>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</si>
  <si>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</si>
  <si>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</si>
  <si>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</si>
  <si>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</si>
  <si>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</si>
  <si>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</si>
  <si>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</si>
  <si>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</si>
  <si>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</si>
  <si>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</si>
  <si>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</si>
  <si>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</si>
  <si>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</si>
  <si>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</si>
  <si>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</si>
  <si>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</si>
  <si>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</si>
  <si>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</si>
  <si>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</si>
  <si>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</si>
  <si>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</si>
  <si>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</si>
  <si>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</si>
  <si>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</si>
  <si>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</si>
  <si>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</si>
  <si>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</si>
  <si>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</si>
  <si>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</si>
  <si>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</si>
  <si>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</si>
  <si>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</si>
  <si>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</si>
  <si>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</si>
  <si>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</si>
  <si>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</si>
  <si>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</si>
  <si>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</si>
  <si>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</si>
  <si>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</si>
  <si>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</si>
  <si>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</si>
  <si>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</si>
  <si>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</si>
  <si>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</si>
  <si>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</si>
  <si>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</si>
  <si>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</si>
  <si>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</si>
  <si>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</si>
  <si>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</si>
  <si>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</si>
  <si>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</si>
  <si>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</si>
  <si>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</si>
  <si>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</si>
  <si>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</si>
  <si>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</si>
  <si>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</si>
  <si>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</si>
  <si>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</si>
  <si>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</si>
  <si>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</si>
  <si>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</si>
  <si>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</si>
  <si>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</si>
  <si>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</si>
  <si>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</si>
  <si>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</si>
  <si>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</si>
  <si>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</si>
  <si>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</si>
  <si>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</si>
  <si>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</si>
  <si>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</si>
  <si>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</si>
  <si>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</si>
  <si>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</si>
  <si>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</si>
  <si>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</si>
  <si>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</si>
  <si>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</si>
  <si>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</si>
  <si>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</si>
  <si>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</si>
  <si>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</si>
  <si>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</si>
  <si>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</si>
  <si>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</si>
  <si>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</si>
  <si>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</si>
  <si>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</si>
  <si>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
　100%を下回っており、費用の削減や更新投資に備えた計画的な財源の確保を行い、経営の改善に取り組む必要がある。
②累積欠損金比率
　類似団体平均値を上回り、維持管理費等の削減など欠損金の解消に向けて経営の改善に取り組む必要がある。
③流動比率
　内部資金等流動資産が少ないため、類似団体平均値を下回っている。今後も整備を進めるため、100%の到達まで相当期間を要すると考えている。
④企業債残高対事業規模比率
　類似団体平均値より低い状況にある。今後も建設投資と使用料水準の適正化に努めていく。
⑤経費回収率
　100%を下回っており、収支不足を一般会計からの繰入金で賄っている状況である。
　今後も、維持管理に要する経費の見直しを図るとともに、適正な使用料水準による収入確保に向けた取組が必要である。
⑥汚水処理原価　
　類似団体平均値を上回っており、接続率の向上による有収水量の増加と維持管理費等の削減に努める必要がある。　
⑦施設使用率
　類似団体平均値より下回っている。計画処理能力や施設の耐用年数等を踏まえながら適切な施設規模の維持に努める必要がある。
⑧水洗化率
　類似団体平均値と比較して下回っている。今後100%に近づいていくよう、普及啓発活動等により接続促進に努める必要がある。</t>
    <rPh sb="45" eb="46">
      <t>オコナ</t>
    </rPh>
    <rPh sb="332" eb="334">
      <t>テキセイ</t>
    </rPh>
    <rPh sb="335" eb="338">
      <t>シヨウリョウ</t>
    </rPh>
    <rPh sb="338" eb="340">
      <t>スイジュン</t>
    </rPh>
    <rPh sb="408" eb="409">
      <t>トウ</t>
    </rPh>
    <rPh sb="432" eb="434">
      <t>ルイジ</t>
    </rPh>
    <rPh sb="434" eb="436">
      <t>ダンタイ</t>
    </rPh>
    <rPh sb="436" eb="439">
      <t>ヘイキンチ</t>
    </rPh>
    <rPh sb="441" eb="443">
      <t>シタマワ</t>
    </rPh>
    <rPh sb="484" eb="486">
      <t>ヒツヨウ</t>
    </rPh>
    <rPh sb="502" eb="504">
      <t>ヘイキン</t>
    </rPh>
    <rPh sb="504" eb="505">
      <t>チ</t>
    </rPh>
    <phoneticPr fontId="1"/>
  </si>
  <si>
    <t xml:space="preserve"> 経費回収率が低く、収入の大部分を一般会計繰入金や借入金に依存している状況となっている。
　令和２年４月から地方公営企業法の財務規定を適用し、令和３年度に経営戦略を策定した。今後の整備の必要性に加え、施設の更新への対応も必要な状況である。将来的に安定した下水道サービスを提供していくために、中長期的な経営の基本計画である経営戦略に基づき、経営健全化の取組を推進していく必要がある。</t>
  </si>
  <si>
    <t xml:space="preserve">①有形固定資産減価償却率
　類似団体平均値を上回っており、施設の老朽化が進んでいる。
　ストックマネジメント計画により適切な点検調査や更新等を行う必要がある。
</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</si>
</sst>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1"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0.25</c:v>
                </c:pt>
                <c:pt idx="3">
                  <c:v>5.e-002</c:v>
                </c:pt>
                <c:pt idx="4">
                  <c:v>3.e-002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50.79</c:v>
                </c:pt>
                <c:pt idx="3">
                  <c:v>52.76</c:v>
                </c:pt>
                <c:pt idx="4">
                  <c:v>35.43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54.83</c:v>
                </c:pt>
                <c:pt idx="3">
                  <c:v>66.53</c:v>
                </c:pt>
                <c:pt idx="4">
                  <c:v>52.35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72.19</c:v>
                </c:pt>
                <c:pt idx="3">
                  <c:v>73.89</c:v>
                </c:pt>
                <c:pt idx="4">
                  <c:v>73.22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84.7</c:v>
                </c:pt>
                <c:pt idx="3">
                  <c:v>84.67</c:v>
                </c:pt>
                <c:pt idx="4">
                  <c:v>84.39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63.09</c:v>
                </c:pt>
                <c:pt idx="3">
                  <c:v>73.27</c:v>
                </c:pt>
                <c:pt idx="4">
                  <c:v>63.97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106.37</c:v>
                </c:pt>
                <c:pt idx="3">
                  <c:v>106.07</c:v>
                </c:pt>
                <c:pt idx="4">
                  <c:v>105.5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33.25</c:v>
                </c:pt>
                <c:pt idx="3">
                  <c:v>35.270000000000003</c:v>
                </c:pt>
                <c:pt idx="4">
                  <c:v>36.81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20.34</c:v>
                </c:pt>
                <c:pt idx="3">
                  <c:v>21.85</c:v>
                </c:pt>
                <c:pt idx="4">
                  <c:v>25.19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446.42</c:v>
                </c:pt>
                <c:pt idx="3">
                  <c:v>226.96</c:v>
                </c:pt>
                <c:pt idx="4">
                  <c:v>369.38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139.02000000000001</c:v>
                </c:pt>
                <c:pt idx="3">
                  <c:v>132.04</c:v>
                </c:pt>
                <c:pt idx="4">
                  <c:v>145.43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29.13</c:v>
                </c:pt>
                <c:pt idx="3">
                  <c:v>35.69</c:v>
                </c:pt>
                <c:pt idx="4">
                  <c:v>38.4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867.83</c:v>
                </c:pt>
                <c:pt idx="3">
                  <c:v>791.76</c:v>
                </c:pt>
                <c:pt idx="4">
                  <c:v>900.82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21.94</c:v>
                </c:pt>
                <c:pt idx="3">
                  <c:v>33.43</c:v>
                </c:pt>
                <c:pt idx="4">
                  <c:v>17.53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57.08</c:v>
                </c:pt>
                <c:pt idx="3">
                  <c:v>56.26</c:v>
                </c:pt>
                <c:pt idx="4">
                  <c:v>52.94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663.97</c:v>
                </c:pt>
                <c:pt idx="3">
                  <c:v>437.22</c:v>
                </c:pt>
                <c:pt idx="4">
                  <c:v>814.73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274.99</c:v>
                </c:pt>
                <c:pt idx="3">
                  <c:v>282.08999999999997</c:v>
                </c:pt>
                <c:pt idx="4">
                  <c:v>303.27999999999997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【103.61】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【133.62】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【36.94】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【809.19】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【52.55】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【273.68】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【27.11】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H43"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12</v>
      </c>
      <c r="J7" s="5"/>
      <c r="K7" s="5"/>
      <c r="L7" s="5"/>
      <c r="M7" s="5"/>
      <c r="N7" s="5"/>
      <c r="O7" s="5"/>
      <c r="P7" s="5" t="s">
        <v>5</v>
      </c>
      <c r="Q7" s="5"/>
      <c r="R7" s="5"/>
      <c r="S7" s="5"/>
      <c r="T7" s="5"/>
      <c r="U7" s="5"/>
      <c r="V7" s="5"/>
      <c r="W7" s="5" t="s">
        <v>14</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16</v>
      </c>
      <c r="BC7" s="5"/>
      <c r="BD7" s="5"/>
      <c r="BE7" s="5"/>
      <c r="BF7" s="5"/>
      <c r="BG7" s="5"/>
      <c r="BH7" s="5"/>
      <c r="BI7" s="5"/>
      <c r="BJ7" s="3"/>
      <c r="BK7" s="3"/>
      <c r="BL7" s="26" t="s">
        <v>17</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116219</v>
      </c>
      <c r="AM8" s="21"/>
      <c r="AN8" s="21"/>
      <c r="AO8" s="21"/>
      <c r="AP8" s="21"/>
      <c r="AQ8" s="21"/>
      <c r="AR8" s="21"/>
      <c r="AS8" s="21"/>
      <c r="AT8" s="7">
        <f>データ!T6</f>
        <v>489.49</v>
      </c>
      <c r="AU8" s="7"/>
      <c r="AV8" s="7"/>
      <c r="AW8" s="7"/>
      <c r="AX8" s="7"/>
      <c r="AY8" s="7"/>
      <c r="AZ8" s="7"/>
      <c r="BA8" s="7"/>
      <c r="BB8" s="7">
        <f>データ!U6</f>
        <v>237.43</v>
      </c>
      <c r="BC8" s="7"/>
      <c r="BD8" s="7"/>
      <c r="BE8" s="7"/>
      <c r="BF8" s="7"/>
      <c r="BG8" s="7"/>
      <c r="BH8" s="7"/>
      <c r="BI8" s="7"/>
      <c r="BJ8" s="3"/>
      <c r="BK8" s="3"/>
      <c r="BL8" s="27" t="s">
        <v>11</v>
      </c>
      <c r="BM8" s="39"/>
      <c r="BN8" s="48" t="s">
        <v>19</v>
      </c>
      <c r="BO8" s="48"/>
      <c r="BP8" s="48"/>
      <c r="BQ8" s="48"/>
      <c r="BR8" s="48"/>
      <c r="BS8" s="48"/>
      <c r="BT8" s="48"/>
      <c r="BU8" s="48"/>
      <c r="BV8" s="48"/>
      <c r="BW8" s="48"/>
      <c r="BX8" s="48"/>
      <c r="BY8" s="52"/>
    </row>
    <row r="9" spans="1:78" ht="18.75" customHeight="1">
      <c r="A9" s="2"/>
      <c r="B9" s="5" t="s">
        <v>21</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20</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8" t="s">
        <v>33</v>
      </c>
      <c r="BM9" s="40"/>
      <c r="BN9" s="49"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85.48</v>
      </c>
      <c r="J10" s="7"/>
      <c r="K10" s="7"/>
      <c r="L10" s="7"/>
      <c r="M10" s="7"/>
      <c r="N10" s="7"/>
      <c r="O10" s="7"/>
      <c r="P10" s="7">
        <f>データ!P6</f>
        <v>0.41</v>
      </c>
      <c r="Q10" s="7"/>
      <c r="R10" s="7"/>
      <c r="S10" s="7"/>
      <c r="T10" s="7"/>
      <c r="U10" s="7"/>
      <c r="V10" s="7"/>
      <c r="W10" s="7">
        <f>データ!Q6</f>
        <v>70.319999999999993</v>
      </c>
      <c r="X10" s="7"/>
      <c r="Y10" s="7"/>
      <c r="Z10" s="7"/>
      <c r="AA10" s="7"/>
      <c r="AB10" s="7"/>
      <c r="AC10" s="7"/>
      <c r="AD10" s="21">
        <f>データ!R6</f>
        <v>2882</v>
      </c>
      <c r="AE10" s="21"/>
      <c r="AF10" s="21"/>
      <c r="AG10" s="21"/>
      <c r="AH10" s="21"/>
      <c r="AI10" s="21"/>
      <c r="AJ10" s="21"/>
      <c r="AK10" s="2"/>
      <c r="AL10" s="21">
        <f>データ!V6</f>
        <v>478</v>
      </c>
      <c r="AM10" s="21"/>
      <c r="AN10" s="21"/>
      <c r="AO10" s="21"/>
      <c r="AP10" s="21"/>
      <c r="AQ10" s="21"/>
      <c r="AR10" s="21"/>
      <c r="AS10" s="21"/>
      <c r="AT10" s="7">
        <f>データ!W6</f>
        <v>0.17</v>
      </c>
      <c r="AU10" s="7"/>
      <c r="AV10" s="7"/>
      <c r="AW10" s="7"/>
      <c r="AX10" s="7"/>
      <c r="AY10" s="7"/>
      <c r="AZ10" s="7"/>
      <c r="BA10" s="7"/>
      <c r="BB10" s="7">
        <f>データ!X6</f>
        <v>2811.76</v>
      </c>
      <c r="BC10" s="7"/>
      <c r="BD10" s="7"/>
      <c r="BE10" s="7"/>
      <c r="BF10" s="7"/>
      <c r="BG10" s="7"/>
      <c r="BH10" s="7"/>
      <c r="BI10" s="7"/>
      <c r="BJ10" s="2"/>
      <c r="BK10" s="2"/>
      <c r="BL10" s="29" t="s">
        <v>36</v>
      </c>
      <c r="BM10" s="41"/>
      <c r="BN10" s="50" t="s">
        <v>15</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114</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7</v>
      </c>
      <c r="J84" s="12" t="s">
        <v>47</v>
      </c>
      <c r="K84" s="12" t="s">
        <v>48</v>
      </c>
      <c r="L84" s="12" t="s">
        <v>31</v>
      </c>
      <c r="M84" s="12" t="s">
        <v>34</v>
      </c>
      <c r="N84" s="12" t="s">
        <v>50</v>
      </c>
      <c r="O84" s="12" t="s">
        <v>52</v>
      </c>
    </row>
    <row r="85" spans="1:78" hidden="1">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xcNIxRVTn5gLLbQsoVaTtY+NXo3LCtTcSF5Crhsjl2mhtR61xsjzzgW8j/hPPeUxtp9EsFe8akM+vS5apjjCsA==" saltValue="o1HKtePZqdiynJQxIgbwU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81">
        <v>1</v>
      </c>
      <c r="Z1" s="81">
        <v>1</v>
      </c>
      <c r="AA1" s="81">
        <v>1</v>
      </c>
      <c r="AB1" s="81">
        <v>1</v>
      </c>
      <c r="AC1" s="81">
        <v>1</v>
      </c>
      <c r="AD1" s="81">
        <v>1</v>
      </c>
      <c r="AE1" s="81">
        <v>1</v>
      </c>
      <c r="AF1" s="81">
        <v>1</v>
      </c>
      <c r="AG1" s="81">
        <v>1</v>
      </c>
      <c r="AH1" s="81">
        <v>1</v>
      </c>
      <c r="AI1" s="81"/>
      <c r="AJ1" s="81">
        <v>1</v>
      </c>
      <c r="AK1" s="81">
        <v>1</v>
      </c>
      <c r="AL1" s="81">
        <v>1</v>
      </c>
      <c r="AM1" s="81">
        <v>1</v>
      </c>
      <c r="AN1" s="81">
        <v>1</v>
      </c>
      <c r="AO1" s="81">
        <v>1</v>
      </c>
      <c r="AP1" s="81">
        <v>1</v>
      </c>
      <c r="AQ1" s="81">
        <v>1</v>
      </c>
      <c r="AR1" s="81">
        <v>1</v>
      </c>
      <c r="AS1" s="81">
        <v>1</v>
      </c>
      <c r="AT1" s="81"/>
      <c r="AU1" s="81">
        <v>1</v>
      </c>
      <c r="AV1" s="81">
        <v>1</v>
      </c>
      <c r="AW1" s="81">
        <v>1</v>
      </c>
      <c r="AX1" s="81">
        <v>1</v>
      </c>
      <c r="AY1" s="81">
        <v>1</v>
      </c>
      <c r="AZ1" s="81">
        <v>1</v>
      </c>
      <c r="BA1" s="81">
        <v>1</v>
      </c>
      <c r="BB1" s="81">
        <v>1</v>
      </c>
      <c r="BC1" s="81">
        <v>1</v>
      </c>
      <c r="BD1" s="81">
        <v>1</v>
      </c>
      <c r="BE1" s="81"/>
      <c r="BF1" s="81">
        <v>1</v>
      </c>
      <c r="BG1" s="81">
        <v>1</v>
      </c>
      <c r="BH1" s="81">
        <v>1</v>
      </c>
      <c r="BI1" s="81">
        <v>1</v>
      </c>
      <c r="BJ1" s="81">
        <v>1</v>
      </c>
      <c r="BK1" s="81">
        <v>1</v>
      </c>
      <c r="BL1" s="81">
        <v>1</v>
      </c>
      <c r="BM1" s="81">
        <v>1</v>
      </c>
      <c r="BN1" s="81">
        <v>1</v>
      </c>
      <c r="BO1" s="81">
        <v>1</v>
      </c>
      <c r="BP1" s="81"/>
      <c r="BQ1" s="81">
        <v>1</v>
      </c>
      <c r="BR1" s="81">
        <v>1</v>
      </c>
      <c r="BS1" s="81">
        <v>1</v>
      </c>
      <c r="BT1" s="81">
        <v>1</v>
      </c>
      <c r="BU1" s="81">
        <v>1</v>
      </c>
      <c r="BV1" s="81">
        <v>1</v>
      </c>
      <c r="BW1" s="81">
        <v>1</v>
      </c>
      <c r="BX1" s="81">
        <v>1</v>
      </c>
      <c r="BY1" s="81">
        <v>1</v>
      </c>
      <c r="BZ1" s="81">
        <v>1</v>
      </c>
      <c r="CA1" s="81"/>
      <c r="CB1" s="81">
        <v>1</v>
      </c>
      <c r="CC1" s="81">
        <v>1</v>
      </c>
      <c r="CD1" s="81">
        <v>1</v>
      </c>
      <c r="CE1" s="81">
        <v>1</v>
      </c>
      <c r="CF1" s="81">
        <v>1</v>
      </c>
      <c r="CG1" s="81">
        <v>1</v>
      </c>
      <c r="CH1" s="81">
        <v>1</v>
      </c>
      <c r="CI1" s="81">
        <v>1</v>
      </c>
      <c r="CJ1" s="81">
        <v>1</v>
      </c>
      <c r="CK1" s="81">
        <v>1</v>
      </c>
      <c r="CL1" s="81"/>
      <c r="CM1" s="81">
        <v>1</v>
      </c>
      <c r="CN1" s="81">
        <v>1</v>
      </c>
      <c r="CO1" s="81">
        <v>1</v>
      </c>
      <c r="CP1" s="81">
        <v>1</v>
      </c>
      <c r="CQ1" s="81">
        <v>1</v>
      </c>
      <c r="CR1" s="81">
        <v>1</v>
      </c>
      <c r="CS1" s="81">
        <v>1</v>
      </c>
      <c r="CT1" s="81">
        <v>1</v>
      </c>
      <c r="CU1" s="81">
        <v>1</v>
      </c>
      <c r="CV1" s="81">
        <v>1</v>
      </c>
      <c r="CW1" s="81"/>
      <c r="CX1" s="81">
        <v>1</v>
      </c>
      <c r="CY1" s="81">
        <v>1</v>
      </c>
      <c r="CZ1" s="81">
        <v>1</v>
      </c>
      <c r="DA1" s="81">
        <v>1</v>
      </c>
      <c r="DB1" s="81">
        <v>1</v>
      </c>
      <c r="DC1" s="81">
        <v>1</v>
      </c>
      <c r="DD1" s="81">
        <v>1</v>
      </c>
      <c r="DE1" s="81">
        <v>1</v>
      </c>
      <c r="DF1" s="81">
        <v>1</v>
      </c>
      <c r="DG1" s="81">
        <v>1</v>
      </c>
      <c r="DH1" s="81"/>
      <c r="DI1" s="81">
        <v>1</v>
      </c>
      <c r="DJ1" s="81">
        <v>1</v>
      </c>
      <c r="DK1" s="81">
        <v>1</v>
      </c>
      <c r="DL1" s="81">
        <v>1</v>
      </c>
      <c r="DM1" s="81">
        <v>1</v>
      </c>
      <c r="DN1" s="81">
        <v>1</v>
      </c>
      <c r="DO1" s="81">
        <v>1</v>
      </c>
      <c r="DP1" s="81">
        <v>1</v>
      </c>
      <c r="DQ1" s="81">
        <v>1</v>
      </c>
      <c r="DR1" s="81">
        <v>1</v>
      </c>
      <c r="DS1" s="81"/>
      <c r="DT1" s="81">
        <v>1</v>
      </c>
      <c r="DU1" s="81">
        <v>1</v>
      </c>
      <c r="DV1" s="81">
        <v>1</v>
      </c>
      <c r="DW1" s="81">
        <v>1</v>
      </c>
      <c r="DX1" s="81">
        <v>1</v>
      </c>
      <c r="DY1" s="81">
        <v>1</v>
      </c>
      <c r="DZ1" s="81">
        <v>1</v>
      </c>
      <c r="EA1" s="81">
        <v>1</v>
      </c>
      <c r="EB1" s="81">
        <v>1</v>
      </c>
      <c r="EC1" s="81">
        <v>1</v>
      </c>
      <c r="ED1" s="81"/>
      <c r="EE1" s="81">
        <v>1</v>
      </c>
      <c r="EF1" s="81">
        <v>1</v>
      </c>
      <c r="EG1" s="81">
        <v>1</v>
      </c>
      <c r="EH1" s="81">
        <v>1</v>
      </c>
      <c r="EI1" s="81">
        <v>1</v>
      </c>
      <c r="EJ1" s="81">
        <v>1</v>
      </c>
      <c r="EK1" s="81">
        <v>1</v>
      </c>
      <c r="EL1" s="81">
        <v>1</v>
      </c>
      <c r="EM1" s="81">
        <v>1</v>
      </c>
      <c r="EN1" s="81">
        <v>1</v>
      </c>
      <c r="EO1" s="81"/>
    </row>
    <row r="2" spans="1:148">
      <c r="A2" s="62" t="s">
        <v>54</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18</v>
      </c>
      <c r="B3" s="64" t="s">
        <v>30</v>
      </c>
      <c r="C3" s="64" t="s">
        <v>56</v>
      </c>
      <c r="D3" s="64" t="s">
        <v>57</v>
      </c>
      <c r="E3" s="64" t="s">
        <v>3</v>
      </c>
      <c r="F3" s="64" t="s">
        <v>2</v>
      </c>
      <c r="G3" s="64" t="s">
        <v>23</v>
      </c>
      <c r="H3" s="71" t="s">
        <v>58</v>
      </c>
      <c r="I3" s="74"/>
      <c r="J3" s="74"/>
      <c r="K3" s="74"/>
      <c r="L3" s="74"/>
      <c r="M3" s="74"/>
      <c r="N3" s="74"/>
      <c r="O3" s="74"/>
      <c r="P3" s="74"/>
      <c r="Q3" s="74"/>
      <c r="R3" s="74"/>
      <c r="S3" s="74"/>
      <c r="T3" s="74"/>
      <c r="U3" s="74"/>
      <c r="V3" s="74"/>
      <c r="W3" s="74"/>
      <c r="X3" s="79"/>
      <c r="Y3" s="82" t="s">
        <v>51</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9</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62" t="s">
        <v>59</v>
      </c>
      <c r="B4" s="65"/>
      <c r="C4" s="65"/>
      <c r="D4" s="65"/>
      <c r="E4" s="65"/>
      <c r="F4" s="65"/>
      <c r="G4" s="65"/>
      <c r="H4" s="72"/>
      <c r="I4" s="75"/>
      <c r="J4" s="75"/>
      <c r="K4" s="75"/>
      <c r="L4" s="75"/>
      <c r="M4" s="75"/>
      <c r="N4" s="75"/>
      <c r="O4" s="75"/>
      <c r="P4" s="75"/>
      <c r="Q4" s="75"/>
      <c r="R4" s="75"/>
      <c r="S4" s="75"/>
      <c r="T4" s="75"/>
      <c r="U4" s="75"/>
      <c r="V4" s="75"/>
      <c r="W4" s="75"/>
      <c r="X4" s="80"/>
      <c r="Y4" s="83" t="s">
        <v>49</v>
      </c>
      <c r="Z4" s="83"/>
      <c r="AA4" s="83"/>
      <c r="AB4" s="83"/>
      <c r="AC4" s="83"/>
      <c r="AD4" s="83"/>
      <c r="AE4" s="83"/>
      <c r="AF4" s="83"/>
      <c r="AG4" s="83"/>
      <c r="AH4" s="83"/>
      <c r="AI4" s="83"/>
      <c r="AJ4" s="83" t="s">
        <v>43</v>
      </c>
      <c r="AK4" s="83"/>
      <c r="AL4" s="83"/>
      <c r="AM4" s="83"/>
      <c r="AN4" s="83"/>
      <c r="AO4" s="83"/>
      <c r="AP4" s="83"/>
      <c r="AQ4" s="83"/>
      <c r="AR4" s="83"/>
      <c r="AS4" s="83"/>
      <c r="AT4" s="83"/>
      <c r="AU4" s="83" t="s">
        <v>26</v>
      </c>
      <c r="AV4" s="83"/>
      <c r="AW4" s="83"/>
      <c r="AX4" s="83"/>
      <c r="AY4" s="83"/>
      <c r="AZ4" s="83"/>
      <c r="BA4" s="83"/>
      <c r="BB4" s="83"/>
      <c r="BC4" s="83"/>
      <c r="BD4" s="83"/>
      <c r="BE4" s="83"/>
      <c r="BF4" s="83" t="s">
        <v>61</v>
      </c>
      <c r="BG4" s="83"/>
      <c r="BH4" s="83"/>
      <c r="BI4" s="83"/>
      <c r="BJ4" s="83"/>
      <c r="BK4" s="83"/>
      <c r="BL4" s="83"/>
      <c r="BM4" s="83"/>
      <c r="BN4" s="83"/>
      <c r="BO4" s="83"/>
      <c r="BP4" s="83"/>
      <c r="BQ4" s="83" t="s">
        <v>13</v>
      </c>
      <c r="BR4" s="83"/>
      <c r="BS4" s="83"/>
      <c r="BT4" s="83"/>
      <c r="BU4" s="83"/>
      <c r="BV4" s="83"/>
      <c r="BW4" s="83"/>
      <c r="BX4" s="83"/>
      <c r="BY4" s="83"/>
      <c r="BZ4" s="83"/>
      <c r="CA4" s="83"/>
      <c r="CB4" s="83" t="s">
        <v>60</v>
      </c>
      <c r="CC4" s="83"/>
      <c r="CD4" s="83"/>
      <c r="CE4" s="83"/>
      <c r="CF4" s="83"/>
      <c r="CG4" s="83"/>
      <c r="CH4" s="83"/>
      <c r="CI4" s="83"/>
      <c r="CJ4" s="83"/>
      <c r="CK4" s="83"/>
      <c r="CL4" s="83"/>
      <c r="CM4" s="83" t="s">
        <v>63</v>
      </c>
      <c r="CN4" s="83"/>
      <c r="CO4" s="83"/>
      <c r="CP4" s="83"/>
      <c r="CQ4" s="83"/>
      <c r="CR4" s="83"/>
      <c r="CS4" s="83"/>
      <c r="CT4" s="83"/>
      <c r="CU4" s="83"/>
      <c r="CV4" s="83"/>
      <c r="CW4" s="83"/>
      <c r="CX4" s="83" t="s">
        <v>64</v>
      </c>
      <c r="CY4" s="83"/>
      <c r="CZ4" s="83"/>
      <c r="DA4" s="83"/>
      <c r="DB4" s="83"/>
      <c r="DC4" s="83"/>
      <c r="DD4" s="83"/>
      <c r="DE4" s="83"/>
      <c r="DF4" s="83"/>
      <c r="DG4" s="83"/>
      <c r="DH4" s="83"/>
      <c r="DI4" s="83" t="s">
        <v>65</v>
      </c>
      <c r="DJ4" s="83"/>
      <c r="DK4" s="83"/>
      <c r="DL4" s="83"/>
      <c r="DM4" s="83"/>
      <c r="DN4" s="83"/>
      <c r="DO4" s="83"/>
      <c r="DP4" s="83"/>
      <c r="DQ4" s="83"/>
      <c r="DR4" s="83"/>
      <c r="DS4" s="83"/>
      <c r="DT4" s="83" t="s">
        <v>66</v>
      </c>
      <c r="DU4" s="83"/>
      <c r="DV4" s="83"/>
      <c r="DW4" s="83"/>
      <c r="DX4" s="83"/>
      <c r="DY4" s="83"/>
      <c r="DZ4" s="83"/>
      <c r="EA4" s="83"/>
      <c r="EB4" s="83"/>
      <c r="EC4" s="83"/>
      <c r="ED4" s="83"/>
      <c r="EE4" s="83" t="s">
        <v>67</v>
      </c>
      <c r="EF4" s="83"/>
      <c r="EG4" s="83"/>
      <c r="EH4" s="83"/>
      <c r="EI4" s="83"/>
      <c r="EJ4" s="83"/>
      <c r="EK4" s="83"/>
      <c r="EL4" s="83"/>
      <c r="EM4" s="83"/>
      <c r="EN4" s="83"/>
      <c r="EO4" s="83"/>
    </row>
    <row r="5" spans="1:148">
      <c r="A5" s="62" t="s">
        <v>68</v>
      </c>
      <c r="B5" s="66"/>
      <c r="C5" s="66"/>
      <c r="D5" s="66"/>
      <c r="E5" s="66"/>
      <c r="F5" s="66"/>
      <c r="G5" s="66"/>
      <c r="H5" s="73" t="s">
        <v>55</v>
      </c>
      <c r="I5" s="73" t="s">
        <v>69</v>
      </c>
      <c r="J5" s="73" t="s">
        <v>70</v>
      </c>
      <c r="K5" s="73" t="s">
        <v>71</v>
      </c>
      <c r="L5" s="73" t="s">
        <v>72</v>
      </c>
      <c r="M5" s="73" t="s">
        <v>4</v>
      </c>
      <c r="N5" s="73" t="s">
        <v>73</v>
      </c>
      <c r="O5" s="73" t="s">
        <v>74</v>
      </c>
      <c r="P5" s="73" t="s">
        <v>75</v>
      </c>
      <c r="Q5" s="73" t="s">
        <v>76</v>
      </c>
      <c r="R5" s="73" t="s">
        <v>77</v>
      </c>
      <c r="S5" s="73" t="s">
        <v>78</v>
      </c>
      <c r="T5" s="73" t="s">
        <v>79</v>
      </c>
      <c r="U5" s="73" t="s">
        <v>62</v>
      </c>
      <c r="V5" s="73" t="s">
        <v>80</v>
      </c>
      <c r="W5" s="73" t="s">
        <v>81</v>
      </c>
      <c r="X5" s="73" t="s">
        <v>82</v>
      </c>
      <c r="Y5" s="73" t="s">
        <v>83</v>
      </c>
      <c r="Z5" s="73" t="s">
        <v>84</v>
      </c>
      <c r="AA5" s="73" t="s">
        <v>85</v>
      </c>
      <c r="AB5" s="73" t="s">
        <v>86</v>
      </c>
      <c r="AC5" s="73" t="s">
        <v>87</v>
      </c>
      <c r="AD5" s="73" t="s">
        <v>89</v>
      </c>
      <c r="AE5" s="73" t="s">
        <v>90</v>
      </c>
      <c r="AF5" s="73" t="s">
        <v>91</v>
      </c>
      <c r="AG5" s="73" t="s">
        <v>92</v>
      </c>
      <c r="AH5" s="73" t="s">
        <v>93</v>
      </c>
      <c r="AI5" s="73" t="s">
        <v>42</v>
      </c>
      <c r="AJ5" s="73" t="s">
        <v>83</v>
      </c>
      <c r="AK5" s="73" t="s">
        <v>84</v>
      </c>
      <c r="AL5" s="73" t="s">
        <v>85</v>
      </c>
      <c r="AM5" s="73" t="s">
        <v>86</v>
      </c>
      <c r="AN5" s="73" t="s">
        <v>87</v>
      </c>
      <c r="AO5" s="73" t="s">
        <v>89</v>
      </c>
      <c r="AP5" s="73" t="s">
        <v>90</v>
      </c>
      <c r="AQ5" s="73" t="s">
        <v>91</v>
      </c>
      <c r="AR5" s="73" t="s">
        <v>92</v>
      </c>
      <c r="AS5" s="73" t="s">
        <v>93</v>
      </c>
      <c r="AT5" s="73" t="s">
        <v>88</v>
      </c>
      <c r="AU5" s="73" t="s">
        <v>83</v>
      </c>
      <c r="AV5" s="73" t="s">
        <v>84</v>
      </c>
      <c r="AW5" s="73" t="s">
        <v>85</v>
      </c>
      <c r="AX5" s="73" t="s">
        <v>86</v>
      </c>
      <c r="AY5" s="73" t="s">
        <v>87</v>
      </c>
      <c r="AZ5" s="73" t="s">
        <v>89</v>
      </c>
      <c r="BA5" s="73" t="s">
        <v>90</v>
      </c>
      <c r="BB5" s="73" t="s">
        <v>91</v>
      </c>
      <c r="BC5" s="73" t="s">
        <v>92</v>
      </c>
      <c r="BD5" s="73" t="s">
        <v>93</v>
      </c>
      <c r="BE5" s="73" t="s">
        <v>88</v>
      </c>
      <c r="BF5" s="73" t="s">
        <v>83</v>
      </c>
      <c r="BG5" s="73" t="s">
        <v>84</v>
      </c>
      <c r="BH5" s="73" t="s">
        <v>85</v>
      </c>
      <c r="BI5" s="73" t="s">
        <v>86</v>
      </c>
      <c r="BJ5" s="73" t="s">
        <v>87</v>
      </c>
      <c r="BK5" s="73" t="s">
        <v>89</v>
      </c>
      <c r="BL5" s="73" t="s">
        <v>90</v>
      </c>
      <c r="BM5" s="73" t="s">
        <v>91</v>
      </c>
      <c r="BN5" s="73" t="s">
        <v>92</v>
      </c>
      <c r="BO5" s="73" t="s">
        <v>93</v>
      </c>
      <c r="BP5" s="73" t="s">
        <v>88</v>
      </c>
      <c r="BQ5" s="73" t="s">
        <v>83</v>
      </c>
      <c r="BR5" s="73" t="s">
        <v>84</v>
      </c>
      <c r="BS5" s="73" t="s">
        <v>85</v>
      </c>
      <c r="BT5" s="73" t="s">
        <v>86</v>
      </c>
      <c r="BU5" s="73" t="s">
        <v>87</v>
      </c>
      <c r="BV5" s="73" t="s">
        <v>89</v>
      </c>
      <c r="BW5" s="73" t="s">
        <v>90</v>
      </c>
      <c r="BX5" s="73" t="s">
        <v>91</v>
      </c>
      <c r="BY5" s="73" t="s">
        <v>92</v>
      </c>
      <c r="BZ5" s="73" t="s">
        <v>93</v>
      </c>
      <c r="CA5" s="73" t="s">
        <v>88</v>
      </c>
      <c r="CB5" s="73" t="s">
        <v>83</v>
      </c>
      <c r="CC5" s="73" t="s">
        <v>84</v>
      </c>
      <c r="CD5" s="73" t="s">
        <v>85</v>
      </c>
      <c r="CE5" s="73" t="s">
        <v>86</v>
      </c>
      <c r="CF5" s="73" t="s">
        <v>87</v>
      </c>
      <c r="CG5" s="73" t="s">
        <v>89</v>
      </c>
      <c r="CH5" s="73" t="s">
        <v>90</v>
      </c>
      <c r="CI5" s="73" t="s">
        <v>91</v>
      </c>
      <c r="CJ5" s="73" t="s">
        <v>92</v>
      </c>
      <c r="CK5" s="73" t="s">
        <v>93</v>
      </c>
      <c r="CL5" s="73" t="s">
        <v>88</v>
      </c>
      <c r="CM5" s="73" t="s">
        <v>83</v>
      </c>
      <c r="CN5" s="73" t="s">
        <v>84</v>
      </c>
      <c r="CO5" s="73" t="s">
        <v>85</v>
      </c>
      <c r="CP5" s="73" t="s">
        <v>86</v>
      </c>
      <c r="CQ5" s="73" t="s">
        <v>87</v>
      </c>
      <c r="CR5" s="73" t="s">
        <v>89</v>
      </c>
      <c r="CS5" s="73" t="s">
        <v>90</v>
      </c>
      <c r="CT5" s="73" t="s">
        <v>91</v>
      </c>
      <c r="CU5" s="73" t="s">
        <v>92</v>
      </c>
      <c r="CV5" s="73" t="s">
        <v>93</v>
      </c>
      <c r="CW5" s="73" t="s">
        <v>88</v>
      </c>
      <c r="CX5" s="73" t="s">
        <v>83</v>
      </c>
      <c r="CY5" s="73" t="s">
        <v>84</v>
      </c>
      <c r="CZ5" s="73" t="s">
        <v>85</v>
      </c>
      <c r="DA5" s="73" t="s">
        <v>86</v>
      </c>
      <c r="DB5" s="73" t="s">
        <v>87</v>
      </c>
      <c r="DC5" s="73" t="s">
        <v>89</v>
      </c>
      <c r="DD5" s="73" t="s">
        <v>90</v>
      </c>
      <c r="DE5" s="73" t="s">
        <v>91</v>
      </c>
      <c r="DF5" s="73" t="s">
        <v>92</v>
      </c>
      <c r="DG5" s="73" t="s">
        <v>93</v>
      </c>
      <c r="DH5" s="73" t="s">
        <v>88</v>
      </c>
      <c r="DI5" s="73" t="s">
        <v>83</v>
      </c>
      <c r="DJ5" s="73" t="s">
        <v>84</v>
      </c>
      <c r="DK5" s="73" t="s">
        <v>85</v>
      </c>
      <c r="DL5" s="73" t="s">
        <v>86</v>
      </c>
      <c r="DM5" s="73" t="s">
        <v>87</v>
      </c>
      <c r="DN5" s="73" t="s">
        <v>89</v>
      </c>
      <c r="DO5" s="73" t="s">
        <v>90</v>
      </c>
      <c r="DP5" s="73" t="s">
        <v>91</v>
      </c>
      <c r="DQ5" s="73" t="s">
        <v>92</v>
      </c>
      <c r="DR5" s="73" t="s">
        <v>93</v>
      </c>
      <c r="DS5" s="73" t="s">
        <v>88</v>
      </c>
      <c r="DT5" s="73" t="s">
        <v>83</v>
      </c>
      <c r="DU5" s="73" t="s">
        <v>84</v>
      </c>
      <c r="DV5" s="73" t="s">
        <v>85</v>
      </c>
      <c r="DW5" s="73" t="s">
        <v>86</v>
      </c>
      <c r="DX5" s="73" t="s">
        <v>87</v>
      </c>
      <c r="DY5" s="73" t="s">
        <v>89</v>
      </c>
      <c r="DZ5" s="73" t="s">
        <v>90</v>
      </c>
      <c r="EA5" s="73" t="s">
        <v>91</v>
      </c>
      <c r="EB5" s="73" t="s">
        <v>92</v>
      </c>
      <c r="EC5" s="73" t="s">
        <v>93</v>
      </c>
      <c r="ED5" s="73" t="s">
        <v>88</v>
      </c>
      <c r="EE5" s="73" t="s">
        <v>83</v>
      </c>
      <c r="EF5" s="73" t="s">
        <v>84</v>
      </c>
      <c r="EG5" s="73" t="s">
        <v>85</v>
      </c>
      <c r="EH5" s="73" t="s">
        <v>86</v>
      </c>
      <c r="EI5" s="73" t="s">
        <v>87</v>
      </c>
      <c r="EJ5" s="73" t="s">
        <v>89</v>
      </c>
      <c r="EK5" s="73" t="s">
        <v>90</v>
      </c>
      <c r="EL5" s="73" t="s">
        <v>91</v>
      </c>
      <c r="EM5" s="73" t="s">
        <v>92</v>
      </c>
      <c r="EN5" s="73" t="s">
        <v>93</v>
      </c>
      <c r="EO5" s="73" t="s">
        <v>88</v>
      </c>
    </row>
    <row r="6" spans="1:148" s="61" customFormat="1">
      <c r="A6" s="62" t="s">
        <v>94</v>
      </c>
      <c r="B6" s="67">
        <f t="shared" ref="B6:X6" si="1">B7</f>
        <v>2022</v>
      </c>
      <c r="C6" s="67">
        <f t="shared" si="1"/>
        <v>342131</v>
      </c>
      <c r="D6" s="67">
        <f t="shared" si="1"/>
        <v>46</v>
      </c>
      <c r="E6" s="67">
        <f t="shared" si="1"/>
        <v>17</v>
      </c>
      <c r="F6" s="67">
        <f t="shared" si="1"/>
        <v>5</v>
      </c>
      <c r="G6" s="67">
        <f t="shared" si="1"/>
        <v>0</v>
      </c>
      <c r="H6" s="67" t="str">
        <f t="shared" si="1"/>
        <v>広島県　廿日市市</v>
      </c>
      <c r="I6" s="67" t="str">
        <f t="shared" si="1"/>
        <v>法適用</v>
      </c>
      <c r="J6" s="67" t="str">
        <f t="shared" si="1"/>
        <v>下水道事業</v>
      </c>
      <c r="K6" s="67" t="str">
        <f t="shared" si="1"/>
        <v>農業集落排水</v>
      </c>
      <c r="L6" s="67" t="str">
        <f t="shared" si="1"/>
        <v>F2</v>
      </c>
      <c r="M6" s="67" t="str">
        <f t="shared" si="1"/>
        <v>非設置</v>
      </c>
      <c r="N6" s="76" t="str">
        <f t="shared" si="1"/>
        <v>-</v>
      </c>
      <c r="O6" s="76">
        <f t="shared" si="1"/>
        <v>85.48</v>
      </c>
      <c r="P6" s="76">
        <f t="shared" si="1"/>
        <v>0.41</v>
      </c>
      <c r="Q6" s="76">
        <f t="shared" si="1"/>
        <v>70.319999999999993</v>
      </c>
      <c r="R6" s="76">
        <f t="shared" si="1"/>
        <v>2882</v>
      </c>
      <c r="S6" s="76">
        <f t="shared" si="1"/>
        <v>116219</v>
      </c>
      <c r="T6" s="76">
        <f t="shared" si="1"/>
        <v>489.49</v>
      </c>
      <c r="U6" s="76">
        <f t="shared" si="1"/>
        <v>237.43</v>
      </c>
      <c r="V6" s="76">
        <f t="shared" si="1"/>
        <v>478</v>
      </c>
      <c r="W6" s="76">
        <f t="shared" si="1"/>
        <v>0.17</v>
      </c>
      <c r="X6" s="76">
        <f t="shared" si="1"/>
        <v>2811.76</v>
      </c>
      <c r="Y6" s="84" t="str">
        <f t="shared" ref="Y6:AH6" si="2">IF(Y7="",NA(),Y7)</f>
        <v>-</v>
      </c>
      <c r="Z6" s="84" t="str">
        <f t="shared" si="2"/>
        <v>-</v>
      </c>
      <c r="AA6" s="84">
        <f t="shared" si="2"/>
        <v>63.09</v>
      </c>
      <c r="AB6" s="84">
        <f t="shared" si="2"/>
        <v>73.27</v>
      </c>
      <c r="AC6" s="84">
        <f t="shared" si="2"/>
        <v>63.97</v>
      </c>
      <c r="AD6" s="84" t="str">
        <f t="shared" si="2"/>
        <v>-</v>
      </c>
      <c r="AE6" s="84" t="str">
        <f t="shared" si="2"/>
        <v>-</v>
      </c>
      <c r="AF6" s="84">
        <f t="shared" si="2"/>
        <v>106.37</v>
      </c>
      <c r="AG6" s="84">
        <f t="shared" si="2"/>
        <v>106.07</v>
      </c>
      <c r="AH6" s="84">
        <f t="shared" si="2"/>
        <v>105.5</v>
      </c>
      <c r="AI6" s="76" t="str">
        <f>IF(AI7="","",IF(AI7="-","【-】","【"&amp;SUBSTITUTE(TEXT(AI7,"#,##0.00"),"-","△")&amp;"】"))</f>
        <v>【103.61】</v>
      </c>
      <c r="AJ6" s="84" t="str">
        <f t="shared" ref="AJ6:AS6" si="3">IF(AJ7="",NA(),AJ7)</f>
        <v>-</v>
      </c>
      <c r="AK6" s="84" t="str">
        <f t="shared" si="3"/>
        <v>-</v>
      </c>
      <c r="AL6" s="84">
        <f t="shared" si="3"/>
        <v>446.42</v>
      </c>
      <c r="AM6" s="84">
        <f t="shared" si="3"/>
        <v>226.96</v>
      </c>
      <c r="AN6" s="84">
        <f t="shared" si="3"/>
        <v>369.38</v>
      </c>
      <c r="AO6" s="84" t="str">
        <f t="shared" si="3"/>
        <v>-</v>
      </c>
      <c r="AP6" s="84" t="str">
        <f t="shared" si="3"/>
        <v>-</v>
      </c>
      <c r="AQ6" s="84">
        <f t="shared" si="3"/>
        <v>139.02000000000001</v>
      </c>
      <c r="AR6" s="84">
        <f t="shared" si="3"/>
        <v>132.04</v>
      </c>
      <c r="AS6" s="84">
        <f t="shared" si="3"/>
        <v>145.43</v>
      </c>
      <c r="AT6" s="76" t="str">
        <f>IF(AT7="","",IF(AT7="-","【-】","【"&amp;SUBSTITUTE(TEXT(AT7,"#,##0.00"),"-","△")&amp;"】"))</f>
        <v>【133.62】</v>
      </c>
      <c r="AU6" s="84" t="str">
        <f t="shared" ref="AU6:BD6" si="4">IF(AU7="",NA(),AU7)</f>
        <v>-</v>
      </c>
      <c r="AV6" s="84" t="str">
        <f t="shared" si="4"/>
        <v>-</v>
      </c>
      <c r="AW6" s="76">
        <f t="shared" si="4"/>
        <v>0</v>
      </c>
      <c r="AX6" s="76">
        <f t="shared" si="4"/>
        <v>0</v>
      </c>
      <c r="AY6" s="76">
        <f t="shared" si="4"/>
        <v>0</v>
      </c>
      <c r="AZ6" s="84" t="str">
        <f t="shared" si="4"/>
        <v>-</v>
      </c>
      <c r="BA6" s="84" t="str">
        <f t="shared" si="4"/>
        <v>-</v>
      </c>
      <c r="BB6" s="84">
        <f t="shared" si="4"/>
        <v>29.13</v>
      </c>
      <c r="BC6" s="84">
        <f t="shared" si="4"/>
        <v>35.69</v>
      </c>
      <c r="BD6" s="84">
        <f t="shared" si="4"/>
        <v>38.4</v>
      </c>
      <c r="BE6" s="76" t="str">
        <f>IF(BE7="","",IF(BE7="-","【-】","【"&amp;SUBSTITUTE(TEXT(BE7,"#,##0.00"),"-","△")&amp;"】"))</f>
        <v>【36.94】</v>
      </c>
      <c r="BF6" s="84" t="str">
        <f t="shared" ref="BF6:BO6" si="5">IF(BF7="",NA(),BF7)</f>
        <v>-</v>
      </c>
      <c r="BG6" s="84" t="str">
        <f t="shared" si="5"/>
        <v>-</v>
      </c>
      <c r="BH6" s="76">
        <f t="shared" si="5"/>
        <v>0</v>
      </c>
      <c r="BI6" s="76">
        <f t="shared" si="5"/>
        <v>0</v>
      </c>
      <c r="BJ6" s="76">
        <f t="shared" si="5"/>
        <v>0</v>
      </c>
      <c r="BK6" s="84" t="str">
        <f t="shared" si="5"/>
        <v>-</v>
      </c>
      <c r="BL6" s="84" t="str">
        <f t="shared" si="5"/>
        <v>-</v>
      </c>
      <c r="BM6" s="84">
        <f t="shared" si="5"/>
        <v>867.83</v>
      </c>
      <c r="BN6" s="84">
        <f t="shared" si="5"/>
        <v>791.76</v>
      </c>
      <c r="BO6" s="84">
        <f t="shared" si="5"/>
        <v>900.82</v>
      </c>
      <c r="BP6" s="76" t="str">
        <f>IF(BP7="","",IF(BP7="-","【-】","【"&amp;SUBSTITUTE(TEXT(BP7,"#,##0.00"),"-","△")&amp;"】"))</f>
        <v>【809.19】</v>
      </c>
      <c r="BQ6" s="84" t="str">
        <f t="shared" ref="BQ6:BZ6" si="6">IF(BQ7="",NA(),BQ7)</f>
        <v>-</v>
      </c>
      <c r="BR6" s="84" t="str">
        <f t="shared" si="6"/>
        <v>-</v>
      </c>
      <c r="BS6" s="84">
        <f t="shared" si="6"/>
        <v>21.94</v>
      </c>
      <c r="BT6" s="84">
        <f t="shared" si="6"/>
        <v>33.43</v>
      </c>
      <c r="BU6" s="84">
        <f t="shared" si="6"/>
        <v>17.53</v>
      </c>
      <c r="BV6" s="84" t="str">
        <f t="shared" si="6"/>
        <v>-</v>
      </c>
      <c r="BW6" s="84" t="str">
        <f t="shared" si="6"/>
        <v>-</v>
      </c>
      <c r="BX6" s="84">
        <f t="shared" si="6"/>
        <v>57.08</v>
      </c>
      <c r="BY6" s="84">
        <f t="shared" si="6"/>
        <v>56.26</v>
      </c>
      <c r="BZ6" s="84">
        <f t="shared" si="6"/>
        <v>52.94</v>
      </c>
      <c r="CA6" s="76" t="str">
        <f>IF(CA7="","",IF(CA7="-","【-】","【"&amp;SUBSTITUTE(TEXT(CA7,"#,##0.00"),"-","△")&amp;"】"))</f>
        <v>【57.02】</v>
      </c>
      <c r="CB6" s="84" t="str">
        <f t="shared" ref="CB6:CK6" si="7">IF(CB7="",NA(),CB7)</f>
        <v>-</v>
      </c>
      <c r="CC6" s="84" t="str">
        <f t="shared" si="7"/>
        <v>-</v>
      </c>
      <c r="CD6" s="84">
        <f t="shared" si="7"/>
        <v>663.97</v>
      </c>
      <c r="CE6" s="84">
        <f t="shared" si="7"/>
        <v>437.22</v>
      </c>
      <c r="CF6" s="84">
        <f t="shared" si="7"/>
        <v>814.73</v>
      </c>
      <c r="CG6" s="84" t="str">
        <f t="shared" si="7"/>
        <v>-</v>
      </c>
      <c r="CH6" s="84" t="str">
        <f t="shared" si="7"/>
        <v>-</v>
      </c>
      <c r="CI6" s="84">
        <f t="shared" si="7"/>
        <v>274.99</v>
      </c>
      <c r="CJ6" s="84">
        <f t="shared" si="7"/>
        <v>282.08999999999997</v>
      </c>
      <c r="CK6" s="84">
        <f t="shared" si="7"/>
        <v>303.27999999999997</v>
      </c>
      <c r="CL6" s="76" t="str">
        <f>IF(CL7="","",IF(CL7="-","【-】","【"&amp;SUBSTITUTE(TEXT(CL7,"#,##0.00"),"-","△")&amp;"】"))</f>
        <v>【273.68】</v>
      </c>
      <c r="CM6" s="84" t="str">
        <f t="shared" ref="CM6:CV6" si="8">IF(CM7="",NA(),CM7)</f>
        <v>-</v>
      </c>
      <c r="CN6" s="84" t="str">
        <f t="shared" si="8"/>
        <v>-</v>
      </c>
      <c r="CO6" s="84">
        <f t="shared" si="8"/>
        <v>50.79</v>
      </c>
      <c r="CP6" s="84">
        <f t="shared" si="8"/>
        <v>52.76</v>
      </c>
      <c r="CQ6" s="84">
        <f t="shared" si="8"/>
        <v>35.43</v>
      </c>
      <c r="CR6" s="84" t="str">
        <f t="shared" si="8"/>
        <v>-</v>
      </c>
      <c r="CS6" s="84" t="str">
        <f t="shared" si="8"/>
        <v>-</v>
      </c>
      <c r="CT6" s="84">
        <f t="shared" si="8"/>
        <v>54.83</v>
      </c>
      <c r="CU6" s="84">
        <f t="shared" si="8"/>
        <v>66.53</v>
      </c>
      <c r="CV6" s="84">
        <f t="shared" si="8"/>
        <v>52.35</v>
      </c>
      <c r="CW6" s="76" t="str">
        <f>IF(CW7="","",IF(CW7="-","【-】","【"&amp;SUBSTITUTE(TEXT(CW7,"#,##0.00"),"-","△")&amp;"】"))</f>
        <v>【52.55】</v>
      </c>
      <c r="CX6" s="84" t="str">
        <f t="shared" ref="CX6:DG6" si="9">IF(CX7="",NA(),CX7)</f>
        <v>-</v>
      </c>
      <c r="CY6" s="84" t="str">
        <f t="shared" si="9"/>
        <v>-</v>
      </c>
      <c r="CZ6" s="84">
        <f t="shared" si="9"/>
        <v>72.19</v>
      </c>
      <c r="DA6" s="84">
        <f t="shared" si="9"/>
        <v>73.89</v>
      </c>
      <c r="DB6" s="84">
        <f t="shared" si="9"/>
        <v>73.22</v>
      </c>
      <c r="DC6" s="84" t="str">
        <f t="shared" si="9"/>
        <v>-</v>
      </c>
      <c r="DD6" s="84" t="str">
        <f t="shared" si="9"/>
        <v>-</v>
      </c>
      <c r="DE6" s="84">
        <f t="shared" si="9"/>
        <v>84.7</v>
      </c>
      <c r="DF6" s="84">
        <f t="shared" si="9"/>
        <v>84.67</v>
      </c>
      <c r="DG6" s="84">
        <f t="shared" si="9"/>
        <v>84.39</v>
      </c>
      <c r="DH6" s="76" t="str">
        <f>IF(DH7="","",IF(DH7="-","【-】","【"&amp;SUBSTITUTE(TEXT(DH7,"#,##0.00"),"-","△")&amp;"】"))</f>
        <v>【87.30】</v>
      </c>
      <c r="DI6" s="84" t="str">
        <f t="shared" ref="DI6:DR6" si="10">IF(DI7="",NA(),DI7)</f>
        <v>-</v>
      </c>
      <c r="DJ6" s="84" t="str">
        <f t="shared" si="10"/>
        <v>-</v>
      </c>
      <c r="DK6" s="84">
        <f t="shared" si="10"/>
        <v>33.25</v>
      </c>
      <c r="DL6" s="84">
        <f t="shared" si="10"/>
        <v>35.270000000000003</v>
      </c>
      <c r="DM6" s="84">
        <f t="shared" si="10"/>
        <v>36.81</v>
      </c>
      <c r="DN6" s="84" t="str">
        <f t="shared" si="10"/>
        <v>-</v>
      </c>
      <c r="DO6" s="84" t="str">
        <f t="shared" si="10"/>
        <v>-</v>
      </c>
      <c r="DP6" s="84">
        <f t="shared" si="10"/>
        <v>20.34</v>
      </c>
      <c r="DQ6" s="84">
        <f t="shared" si="10"/>
        <v>21.85</v>
      </c>
      <c r="DR6" s="84">
        <f t="shared" si="10"/>
        <v>25.19</v>
      </c>
      <c r="DS6" s="76" t="str">
        <f>IF(DS7="","",IF(DS7="-","【-】","【"&amp;SUBSTITUTE(TEXT(DS7,"#,##0.00"),"-","△")&amp;"】"))</f>
        <v>【27.11】</v>
      </c>
      <c r="DT6" s="84" t="str">
        <f t="shared" ref="DT6:EC6" si="11">IF(DT7="",NA(),DT7)</f>
        <v>-</v>
      </c>
      <c r="DU6" s="84" t="str">
        <f t="shared" si="11"/>
        <v>-</v>
      </c>
      <c r="DV6" s="76">
        <f t="shared" si="11"/>
        <v>0</v>
      </c>
      <c r="DW6" s="76">
        <f t="shared" si="11"/>
        <v>0</v>
      </c>
      <c r="DX6" s="76">
        <f t="shared" si="11"/>
        <v>0</v>
      </c>
      <c r="DY6" s="84" t="str">
        <f t="shared" si="11"/>
        <v>-</v>
      </c>
      <c r="DZ6" s="84" t="str">
        <f t="shared" si="11"/>
        <v>-</v>
      </c>
      <c r="EA6" s="76">
        <f t="shared" si="11"/>
        <v>0</v>
      </c>
      <c r="EB6" s="76">
        <f t="shared" si="11"/>
        <v>0</v>
      </c>
      <c r="EC6" s="76">
        <f t="shared" si="11"/>
        <v>0</v>
      </c>
      <c r="ED6" s="76" t="str">
        <f>IF(ED7="","",IF(ED7="-","【-】","【"&amp;SUBSTITUTE(TEXT(ED7,"#,##0.00"),"-","△")&amp;"】"))</f>
        <v>【0.00】</v>
      </c>
      <c r="EE6" s="84" t="str">
        <f t="shared" ref="EE6:EN6" si="12">IF(EE7="",NA(),EE7)</f>
        <v>-</v>
      </c>
      <c r="EF6" s="84" t="str">
        <f t="shared" si="12"/>
        <v>-</v>
      </c>
      <c r="EG6" s="76">
        <f t="shared" si="12"/>
        <v>0</v>
      </c>
      <c r="EH6" s="76">
        <f t="shared" si="12"/>
        <v>0</v>
      </c>
      <c r="EI6" s="76">
        <f t="shared" si="12"/>
        <v>0</v>
      </c>
      <c r="EJ6" s="84" t="str">
        <f t="shared" si="12"/>
        <v>-</v>
      </c>
      <c r="EK6" s="84" t="str">
        <f t="shared" si="12"/>
        <v>-</v>
      </c>
      <c r="EL6" s="84">
        <f t="shared" si="12"/>
        <v>0.25</v>
      </c>
      <c r="EM6" s="84">
        <f t="shared" si="12"/>
        <v>5.e-002</v>
      </c>
      <c r="EN6" s="84">
        <f t="shared" si="12"/>
        <v>3.e-002</v>
      </c>
      <c r="EO6" s="76" t="str">
        <f>IF(EO7="","",IF(EO7="-","【-】","【"&amp;SUBSTITUTE(TEXT(EO7,"#,##0.00"),"-","△")&amp;"】"))</f>
        <v>【0.02】</v>
      </c>
    </row>
    <row r="7" spans="1:148" s="61" customFormat="1">
      <c r="A7" s="62"/>
      <c r="B7" s="68">
        <v>2022</v>
      </c>
      <c r="C7" s="68">
        <v>342131</v>
      </c>
      <c r="D7" s="68">
        <v>46</v>
      </c>
      <c r="E7" s="68">
        <v>17</v>
      </c>
      <c r="F7" s="68">
        <v>5</v>
      </c>
      <c r="G7" s="68">
        <v>0</v>
      </c>
      <c r="H7" s="68" t="s">
        <v>95</v>
      </c>
      <c r="I7" s="68" t="s">
        <v>96</v>
      </c>
      <c r="J7" s="68" t="s">
        <v>97</v>
      </c>
      <c r="K7" s="68" t="s">
        <v>98</v>
      </c>
      <c r="L7" s="68" t="s">
        <v>99</v>
      </c>
      <c r="M7" s="68" t="s">
        <v>100</v>
      </c>
      <c r="N7" s="77" t="s">
        <v>101</v>
      </c>
      <c r="O7" s="77">
        <v>85.48</v>
      </c>
      <c r="P7" s="77">
        <v>0.41</v>
      </c>
      <c r="Q7" s="77">
        <v>70.319999999999993</v>
      </c>
      <c r="R7" s="77">
        <v>2882</v>
      </c>
      <c r="S7" s="77">
        <v>116219</v>
      </c>
      <c r="T7" s="77">
        <v>489.49</v>
      </c>
      <c r="U7" s="77">
        <v>237.43</v>
      </c>
      <c r="V7" s="77">
        <v>478</v>
      </c>
      <c r="W7" s="77">
        <v>0.17</v>
      </c>
      <c r="X7" s="77">
        <v>2811.76</v>
      </c>
      <c r="Y7" s="77" t="s">
        <v>101</v>
      </c>
      <c r="Z7" s="77" t="s">
        <v>101</v>
      </c>
      <c r="AA7" s="77">
        <v>63.09</v>
      </c>
      <c r="AB7" s="77">
        <v>73.27</v>
      </c>
      <c r="AC7" s="77">
        <v>63.97</v>
      </c>
      <c r="AD7" s="77" t="s">
        <v>101</v>
      </c>
      <c r="AE7" s="77" t="s">
        <v>101</v>
      </c>
      <c r="AF7" s="77">
        <v>106.37</v>
      </c>
      <c r="AG7" s="77">
        <v>106.07</v>
      </c>
      <c r="AH7" s="77">
        <v>105.5</v>
      </c>
      <c r="AI7" s="77">
        <v>103.61</v>
      </c>
      <c r="AJ7" s="77" t="s">
        <v>101</v>
      </c>
      <c r="AK7" s="77" t="s">
        <v>101</v>
      </c>
      <c r="AL7" s="77">
        <v>446.42</v>
      </c>
      <c r="AM7" s="77">
        <v>226.96</v>
      </c>
      <c r="AN7" s="77">
        <v>369.38</v>
      </c>
      <c r="AO7" s="77" t="s">
        <v>101</v>
      </c>
      <c r="AP7" s="77" t="s">
        <v>101</v>
      </c>
      <c r="AQ7" s="77">
        <v>139.02000000000001</v>
      </c>
      <c r="AR7" s="77">
        <v>132.04</v>
      </c>
      <c r="AS7" s="77">
        <v>145.43</v>
      </c>
      <c r="AT7" s="77">
        <v>133.62</v>
      </c>
      <c r="AU7" s="77" t="s">
        <v>101</v>
      </c>
      <c r="AV7" s="77" t="s">
        <v>101</v>
      </c>
      <c r="AW7" s="77">
        <v>0</v>
      </c>
      <c r="AX7" s="77">
        <v>0</v>
      </c>
      <c r="AY7" s="77">
        <v>0</v>
      </c>
      <c r="AZ7" s="77" t="s">
        <v>101</v>
      </c>
      <c r="BA7" s="77" t="s">
        <v>101</v>
      </c>
      <c r="BB7" s="77">
        <v>29.13</v>
      </c>
      <c r="BC7" s="77">
        <v>35.69</v>
      </c>
      <c r="BD7" s="77">
        <v>38.4</v>
      </c>
      <c r="BE7" s="77">
        <v>36.94</v>
      </c>
      <c r="BF7" s="77" t="s">
        <v>101</v>
      </c>
      <c r="BG7" s="77" t="s">
        <v>101</v>
      </c>
      <c r="BH7" s="77">
        <v>0</v>
      </c>
      <c r="BI7" s="77">
        <v>0</v>
      </c>
      <c r="BJ7" s="77">
        <v>0</v>
      </c>
      <c r="BK7" s="77" t="s">
        <v>101</v>
      </c>
      <c r="BL7" s="77" t="s">
        <v>101</v>
      </c>
      <c r="BM7" s="77">
        <v>867.83</v>
      </c>
      <c r="BN7" s="77">
        <v>791.76</v>
      </c>
      <c r="BO7" s="77">
        <v>900.82</v>
      </c>
      <c r="BP7" s="77">
        <v>809.19</v>
      </c>
      <c r="BQ7" s="77" t="s">
        <v>101</v>
      </c>
      <c r="BR7" s="77" t="s">
        <v>101</v>
      </c>
      <c r="BS7" s="77">
        <v>21.94</v>
      </c>
      <c r="BT7" s="77">
        <v>33.43</v>
      </c>
      <c r="BU7" s="77">
        <v>17.53</v>
      </c>
      <c r="BV7" s="77" t="s">
        <v>101</v>
      </c>
      <c r="BW7" s="77" t="s">
        <v>101</v>
      </c>
      <c r="BX7" s="77">
        <v>57.08</v>
      </c>
      <c r="BY7" s="77">
        <v>56.26</v>
      </c>
      <c r="BZ7" s="77">
        <v>52.94</v>
      </c>
      <c r="CA7" s="77">
        <v>57.02</v>
      </c>
      <c r="CB7" s="77" t="s">
        <v>101</v>
      </c>
      <c r="CC7" s="77" t="s">
        <v>101</v>
      </c>
      <c r="CD7" s="77">
        <v>663.97</v>
      </c>
      <c r="CE7" s="77">
        <v>437.22</v>
      </c>
      <c r="CF7" s="77">
        <v>814.73</v>
      </c>
      <c r="CG7" s="77" t="s">
        <v>101</v>
      </c>
      <c r="CH7" s="77" t="s">
        <v>101</v>
      </c>
      <c r="CI7" s="77">
        <v>274.99</v>
      </c>
      <c r="CJ7" s="77">
        <v>282.08999999999997</v>
      </c>
      <c r="CK7" s="77">
        <v>303.27999999999997</v>
      </c>
      <c r="CL7" s="77">
        <v>273.68</v>
      </c>
      <c r="CM7" s="77" t="s">
        <v>101</v>
      </c>
      <c r="CN7" s="77" t="s">
        <v>101</v>
      </c>
      <c r="CO7" s="77">
        <v>50.79</v>
      </c>
      <c r="CP7" s="77">
        <v>52.76</v>
      </c>
      <c r="CQ7" s="77">
        <v>35.43</v>
      </c>
      <c r="CR7" s="77" t="s">
        <v>101</v>
      </c>
      <c r="CS7" s="77" t="s">
        <v>101</v>
      </c>
      <c r="CT7" s="77">
        <v>54.83</v>
      </c>
      <c r="CU7" s="77">
        <v>66.53</v>
      </c>
      <c r="CV7" s="77">
        <v>52.35</v>
      </c>
      <c r="CW7" s="77">
        <v>52.55</v>
      </c>
      <c r="CX7" s="77" t="s">
        <v>101</v>
      </c>
      <c r="CY7" s="77" t="s">
        <v>101</v>
      </c>
      <c r="CZ7" s="77">
        <v>72.19</v>
      </c>
      <c r="DA7" s="77">
        <v>73.89</v>
      </c>
      <c r="DB7" s="77">
        <v>73.22</v>
      </c>
      <c r="DC7" s="77" t="s">
        <v>101</v>
      </c>
      <c r="DD7" s="77" t="s">
        <v>101</v>
      </c>
      <c r="DE7" s="77">
        <v>84.7</v>
      </c>
      <c r="DF7" s="77">
        <v>84.67</v>
      </c>
      <c r="DG7" s="77">
        <v>84.39</v>
      </c>
      <c r="DH7" s="77">
        <v>87.3</v>
      </c>
      <c r="DI7" s="77" t="s">
        <v>101</v>
      </c>
      <c r="DJ7" s="77" t="s">
        <v>101</v>
      </c>
      <c r="DK7" s="77">
        <v>33.25</v>
      </c>
      <c r="DL7" s="77">
        <v>35.270000000000003</v>
      </c>
      <c r="DM7" s="77">
        <v>36.81</v>
      </c>
      <c r="DN7" s="77" t="s">
        <v>101</v>
      </c>
      <c r="DO7" s="77" t="s">
        <v>101</v>
      </c>
      <c r="DP7" s="77">
        <v>20.34</v>
      </c>
      <c r="DQ7" s="77">
        <v>21.85</v>
      </c>
      <c r="DR7" s="77">
        <v>25.19</v>
      </c>
      <c r="DS7" s="77">
        <v>27.11</v>
      </c>
      <c r="DT7" s="77" t="s">
        <v>101</v>
      </c>
      <c r="DU7" s="77" t="s">
        <v>101</v>
      </c>
      <c r="DV7" s="77">
        <v>0</v>
      </c>
      <c r="DW7" s="77">
        <v>0</v>
      </c>
      <c r="DX7" s="77">
        <v>0</v>
      </c>
      <c r="DY7" s="77" t="s">
        <v>101</v>
      </c>
      <c r="DZ7" s="77" t="s">
        <v>101</v>
      </c>
      <c r="EA7" s="77">
        <v>0</v>
      </c>
      <c r="EB7" s="77">
        <v>0</v>
      </c>
      <c r="EC7" s="77">
        <v>0</v>
      </c>
      <c r="ED7" s="77">
        <v>0</v>
      </c>
      <c r="EE7" s="77" t="s">
        <v>101</v>
      </c>
      <c r="EF7" s="77" t="s">
        <v>101</v>
      </c>
      <c r="EG7" s="77">
        <v>0</v>
      </c>
      <c r="EH7" s="77">
        <v>0</v>
      </c>
      <c r="EI7" s="77">
        <v>0</v>
      </c>
      <c r="EJ7" s="77" t="s">
        <v>101</v>
      </c>
      <c r="EK7" s="77" t="s">
        <v>101</v>
      </c>
      <c r="EL7" s="77">
        <v>0.25</v>
      </c>
      <c r="EM7" s="77">
        <v>5.e-002</v>
      </c>
      <c r="EN7" s="77">
        <v>3.e-002</v>
      </c>
      <c r="EO7" s="77">
        <v>2.e-002</v>
      </c>
    </row>
    <row r="8" spans="1:14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8"/>
      <c r="CN8" s="78"/>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8"/>
      <c r="EG8" s="78"/>
      <c r="EH8" s="78"/>
      <c r="EI8" s="78"/>
      <c r="EJ8" s="78"/>
      <c r="EK8" s="78"/>
      <c r="EL8" s="78"/>
      <c r="EM8" s="78"/>
      <c r="EN8" s="78"/>
      <c r="EO8" s="78"/>
      <c r="EP8" s="78"/>
      <c r="EQ8" s="78"/>
      <c r="ER8" s="78"/>
    </row>
    <row r="9" spans="1:148">
      <c r="A9" s="63"/>
      <c r="B9" s="63" t="s">
        <v>102</v>
      </c>
      <c r="C9" s="63" t="s">
        <v>103</v>
      </c>
      <c r="D9" s="63" t="s">
        <v>104</v>
      </c>
      <c r="E9" s="63" t="s">
        <v>105</v>
      </c>
      <c r="F9" s="63" t="s">
        <v>106</v>
      </c>
      <c r="R9" s="78"/>
      <c r="Y9" s="78"/>
      <c r="Z9" s="78"/>
      <c r="AA9" s="78"/>
      <c r="AB9" s="78"/>
      <c r="AC9" s="78"/>
      <c r="AD9" s="78"/>
      <c r="AE9" s="78"/>
      <c r="AF9" s="78"/>
      <c r="AG9" s="78"/>
      <c r="AI9" s="78"/>
      <c r="AJ9" s="78"/>
      <c r="AK9" s="78"/>
      <c r="AL9" s="78"/>
      <c r="AM9" s="78"/>
      <c r="AN9" s="78"/>
      <c r="AO9" s="78"/>
      <c r="AP9" s="78"/>
      <c r="AQ9" s="78"/>
      <c r="AR9" s="78"/>
      <c r="AT9" s="78"/>
      <c r="AU9" s="78"/>
      <c r="AV9" s="78"/>
      <c r="AW9" s="78"/>
      <c r="AX9" s="78"/>
      <c r="AY9" s="78"/>
      <c r="AZ9" s="78"/>
      <c r="BA9" s="78"/>
      <c r="BB9" s="78"/>
      <c r="BC9" s="78"/>
      <c r="BE9" s="78"/>
      <c r="BF9" s="78"/>
      <c r="BG9" s="78"/>
      <c r="BH9" s="78"/>
      <c r="BI9" s="78"/>
      <c r="BJ9" s="78"/>
      <c r="BK9" s="78"/>
      <c r="BL9" s="78"/>
      <c r="BM9" s="78"/>
      <c r="BN9" s="78"/>
      <c r="BP9" s="78"/>
      <c r="BQ9" s="78"/>
      <c r="BR9" s="78"/>
      <c r="BS9" s="78"/>
      <c r="BT9" s="78"/>
      <c r="BU9" s="78"/>
      <c r="BV9" s="78"/>
      <c r="BW9" s="78"/>
      <c r="BX9" s="78"/>
      <c r="BY9" s="78"/>
      <c r="CA9" s="78"/>
      <c r="CB9" s="78"/>
      <c r="CC9" s="78"/>
      <c r="CD9" s="78"/>
      <c r="CE9" s="78"/>
      <c r="CF9" s="78"/>
      <c r="CG9" s="78"/>
      <c r="CH9" s="78"/>
      <c r="CI9" s="78"/>
      <c r="CJ9" s="78"/>
      <c r="CL9" s="78"/>
      <c r="CM9" s="78"/>
      <c r="CN9" s="78"/>
      <c r="CO9" s="78"/>
      <c r="CP9" s="78"/>
      <c r="CQ9" s="78"/>
      <c r="CR9" s="78"/>
      <c r="CS9" s="78"/>
      <c r="CT9" s="78"/>
      <c r="CU9" s="78"/>
      <c r="CW9" s="78"/>
      <c r="CX9" s="78"/>
      <c r="CY9" s="78"/>
      <c r="CZ9" s="78"/>
      <c r="DA9" s="78"/>
      <c r="DB9" s="78"/>
      <c r="DC9" s="78"/>
      <c r="DD9" s="78"/>
      <c r="DE9" s="78"/>
      <c r="DF9" s="78"/>
      <c r="DH9" s="78"/>
      <c r="DI9" s="78"/>
      <c r="DJ9" s="78"/>
      <c r="DK9" s="78"/>
      <c r="DL9" s="78"/>
      <c r="DM9" s="78"/>
      <c r="DN9" s="78"/>
      <c r="DO9" s="78"/>
      <c r="DP9" s="78"/>
      <c r="DQ9" s="78"/>
      <c r="DS9" s="78"/>
      <c r="DT9" s="78"/>
      <c r="DU9" s="78"/>
      <c r="DV9" s="78"/>
      <c r="DW9" s="78"/>
      <c r="DX9" s="78"/>
      <c r="DY9" s="78"/>
      <c r="DZ9" s="78"/>
      <c r="EA9" s="78"/>
      <c r="EB9" s="78"/>
      <c r="ED9" s="78"/>
      <c r="EE9" s="78"/>
      <c r="EF9" s="78"/>
      <c r="EG9" s="78"/>
      <c r="EH9" s="78"/>
      <c r="EI9" s="78"/>
      <c r="EJ9" s="78"/>
      <c r="EK9" s="78"/>
      <c r="EL9" s="78"/>
      <c r="EM9" s="78"/>
    </row>
    <row r="10" spans="1:148">
      <c r="A10" s="63" t="s">
        <v>30</v>
      </c>
      <c r="B10" s="69">
        <f>DATEVALUE($B7+12-B11&amp;"/1/"&amp;B12)</f>
        <v>47484</v>
      </c>
      <c r="C10" s="70">
        <f>DATEVALUE($B7+12-C11&amp;"/1/"&amp;C12)</f>
        <v>47849</v>
      </c>
      <c r="D10" s="70">
        <f>DATEVALUE($B7+12-D11&amp;"/1/"&amp;D12)</f>
        <v>48215</v>
      </c>
      <c r="E10" s="70">
        <f>DATEVALUE($B7+12-E11&amp;"/1/"&amp;E12)</f>
        <v>48582</v>
      </c>
      <c r="F10" s="70">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2023-12-12T01:03:58Z</dcterms:created>
  <dcterms:modified xsi:type="dcterms:W3CDTF">2024-01-24T23:50:39Z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2024-01-24T23:50:39Z</vt:filetime>
  </property>
</Properties>
</file>