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2023（R05）\20共通\2001庶務\01照会・回答(5年,3年)\01 財政\240117_【0205〆】【広島県市町行財政課】公営企業に係る経営比較分析表（令和４年度決算）の分析等について（依頼）\03 下水・水道回答\"/>
    </mc:Choice>
  </mc:AlternateContent>
  <workbookProtection workbookAlgorithmName="SHA-512" workbookHashValue="JnmPgVblealfr8cQOoXMcjOc6Lgod8l67XZbIMfjvlFmpPake5UdJPvYbiJLNSXwGT22j+/QUPcF1gbg4gp1Aw==" workbookSaltValue="lJ0TZ0hzqHaLwU7aSdZN5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<sst xmlns="http://schemas.openxmlformats.org/spreadsheetml/2006/main" count="236" uniqueCount="119">
  <si>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</si>
  <si>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</si>
  <si>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</si>
  <si>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</si>
  <si>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</si>
  <si>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</si>
  <si>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</si>
  <si>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</si>
  <si>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</si>
  <si>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</si>
  <si>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</si>
  <si>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</si>
  <si>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</si>
  <si>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</si>
  <si>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</si>
  <si>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</si>
  <si>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</si>
  <si>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</si>
  <si>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</si>
  <si>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</si>
  <si>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</si>
  <si>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</si>
  <si>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</si>
  <si>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</si>
  <si>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</si>
  <si>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</si>
  <si>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</si>
  <si>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</si>
  <si>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</si>
  <si>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</si>
  <si>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</si>
  <si>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</si>
  <si>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</si>
  <si>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</si>
  <si>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</si>
  <si>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</si>
  <si>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</si>
  <si>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</si>
  <si>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</si>
  <si>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</si>
  <si>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</si>
  <si>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</si>
  <si>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</si>
  <si>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</si>
  <si>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</si>
  <si>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</si>
  <si>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</si>
  <si>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</si>
  <si>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</si>
  <si>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</si>
  <si>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</si>
  <si>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</si>
  <si>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</si>
  <si>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</si>
  <si>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</si>
  <si>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</si>
  <si>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</si>
  <si>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</si>
  <si>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</si>
  <si>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</si>
  <si>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</si>
  <si>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</si>
  <si>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</si>
  <si>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</si>
  <si>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</si>
  <si>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</si>
  <si>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</si>
  <si>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</si>
  <si>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</si>
  <si>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</si>
  <si>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</si>
  <si>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</si>
  <si>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</si>
  <si>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</si>
  <si>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</si>
  <si>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</si>
  <si>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</si>
  <si>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</si>
  <si>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</si>
  <si>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</si>
  <si>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</si>
  <si>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</si>
  <si>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</si>
  <si>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</si>
  <si>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</si>
  <si>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</si>
  <si>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</si>
  <si>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</si>
  <si>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</si>
  <si>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</si>
  <si>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</si>
  <si>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</si>
  <si>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</si>
  <si>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</si>
  <si>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</si>
  <si>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</si>
  <si>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</si>
  <si>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</si>
  <si>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</si>
  <si>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</si>
  <si>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</si>
  <si>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</si>
  <si>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</si>
  <si>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</si>
  <si>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</si>
  <si>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</si>
  <si>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</si>
  <si>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</si>
  <si>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</si>
  <si>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</si>
  <si>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</si>
  <si>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</si>
  <si>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</si>
  <si>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</si>
  <si>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</si>
  <si>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</si>
  <si>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phoneticPr fontId="4"/>
  </si>
  <si>
    <t>　単年度の収支を表す「①収益的収支比率」はこれまでに続き75%～80%の間で推移しているが、一般会計からの繰入金の増によるものが大きく、使用料以外の収入に依存している状況にある。更なる経費削減を行うとともに使用料の見直しが必要である。
　「⑤経費回収率」は若干下降しており、「⑥汚水処理原価」「⑦施設利用率」については上降傾向である。これらの要因として、農業集落排水施設は中山間地域で住居が点在している地区が多いことから、人口減少の影響が大きくでていると思われる。</t>
    <rPh sb="46" eb="48">
      <t>イッパン</t>
    </rPh>
    <rPh sb="48" eb="50">
      <t>カイケイ</t>
    </rPh>
    <rPh sb="53" eb="56">
      <t>クリイレキン</t>
    </rPh>
    <rPh sb="57" eb="58">
      <t>ゾウ</t>
    </rPh>
    <rPh sb="64" eb="65">
      <t>オオ</t>
    </rPh>
    <rPh sb="68" eb="71">
      <t>シヨウリョウ</t>
    </rPh>
    <rPh sb="71" eb="73">
      <t>イガイ</t>
    </rPh>
    <rPh sb="74" eb="76">
      <t>シュウニュウ</t>
    </rPh>
    <rPh sb="77" eb="79">
      <t>イゾン</t>
    </rPh>
    <rPh sb="83" eb="85">
      <t>ジョウキョウ</t>
    </rPh>
    <rPh sb="89" eb="90">
      <t>サラ</t>
    </rPh>
    <rPh sb="92" eb="96">
      <t>ケイヒサクゲン</t>
    </rPh>
    <rPh sb="97" eb="98">
      <t>オコナ</t>
    </rPh>
    <rPh sb="103" eb="106">
      <t>シヨウリョウ</t>
    </rPh>
    <rPh sb="107" eb="109">
      <t>ミナオ</t>
    </rPh>
    <rPh sb="111" eb="113">
      <t>ヒツヨウ</t>
    </rPh>
    <phoneticPr fontId="4"/>
  </si>
  <si>
    <t>　昭和56年度から供用開始しているため、これまでに施設の機能診断を行い、最適化整備構想を策定している。
　平成29年度から施設の更新事業として着手した機能強化対策（安芸高田市1期）事業を令和2年度に完了し、令和3年度からは機能強化対策（安芸高田市2期）事業に着手した。引き続き、他の地区を最適整備構想に基づき効率的に更新を実施していく。</t>
    <rPh sb="71" eb="73">
      <t>チャクシュ</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</si>
</sst>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6C0-403E-89F1-9F1C4A29C7C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76C0-403E-89F1-9F1C4A29C7C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57.42</c:v>
                </c:pt>
                <c:pt idx="1">
                  <c:v>53.48</c:v>
                </c:pt>
                <c:pt idx="2">
                  <c:v>58.28</c:v>
                </c:pt>
                <c:pt idx="3">
                  <c:v>63.91</c:v>
                </c:pt>
                <c:pt idx="4">
                  <c:v>60.64</c:v>
                </c:pt>
              </c:numCache>
            </c:numRef>
          </c:val>
          <c:extLst>
            <c:ext xmlns:c16="http://schemas.microsoft.com/office/drawing/2014/chart" uri="{C3380CC4-5D6E-409C-BE32-E72D297353CC}">
              <c16:uniqueId val="{00000000-04E3-487C-8707-EB2E9AFEFFC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04E3-487C-8707-EB2E9AFEFFC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78.459999999999994</c:v>
                </c:pt>
                <c:pt idx="1">
                  <c:v>85.53</c:v>
                </c:pt>
                <c:pt idx="2">
                  <c:v>85.1</c:v>
                </c:pt>
                <c:pt idx="3">
                  <c:v>86.29</c:v>
                </c:pt>
                <c:pt idx="4">
                  <c:v>86.45</c:v>
                </c:pt>
              </c:numCache>
            </c:numRef>
          </c:val>
          <c:extLst>
            <c:ext xmlns:c16="http://schemas.microsoft.com/office/drawing/2014/chart" uri="{C3380CC4-5D6E-409C-BE32-E72D297353CC}">
              <c16:uniqueId val="{00000000-CE4A-43D1-BBE8-51E92E73FAA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CE4A-43D1-BBE8-51E92E73FAA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79.849999999999994</c:v>
                </c:pt>
                <c:pt idx="1">
                  <c:v>79.790000000000006</c:v>
                </c:pt>
                <c:pt idx="2">
                  <c:v>79.959999999999994</c:v>
                </c:pt>
                <c:pt idx="3">
                  <c:v>79.16</c:v>
                </c:pt>
                <c:pt idx="4">
                  <c:v>77.5</c:v>
                </c:pt>
              </c:numCache>
            </c:numRef>
          </c:val>
          <c:extLst>
            <c:ext xmlns:c16="http://schemas.microsoft.com/office/drawing/2014/chart" uri="{C3380CC4-5D6E-409C-BE32-E72D297353CC}">
              <c16:uniqueId val="{00000000-3F36-4158-96CC-E70BDC393EC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36-4158-96CC-E70BDC393EC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A38-4077-B738-0931011689F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38-4077-B738-0931011689F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2D-4C47-BD47-392F0E7DA9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2D-4C47-BD47-392F0E7DA9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43-435F-9DE5-9F0EE9B8830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43-435F-9DE5-9F0EE9B8830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B2-4E9F-8401-F18070AC636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B2-4E9F-8401-F18070AC636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324.93</c:v>
                </c:pt>
                <c:pt idx="1">
                  <c:v>2.79</c:v>
                </c:pt>
                <c:pt idx="2">
                  <c:v>1.79</c:v>
                </c:pt>
                <c:pt idx="3" formatCode="#,##0.00;&quot;△&quot;#,##0.00">
                  <c:v>0</c:v>
                </c:pt>
                <c:pt idx="4" formatCode="#,##0.00;&quot;△&quot;#,##0.00">
                  <c:v>0</c:v>
                </c:pt>
              </c:numCache>
            </c:numRef>
          </c:val>
          <c:extLst>
            <c:ext xmlns:c16="http://schemas.microsoft.com/office/drawing/2014/chart" uri="{C3380CC4-5D6E-409C-BE32-E72D297353CC}">
              <c16:uniqueId val="{00000000-E6AC-48CB-A369-8A9B4D80FDD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E6AC-48CB-A369-8A9B4D80FDD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39.46</c:v>
                </c:pt>
                <c:pt idx="1">
                  <c:v>42.95</c:v>
                </c:pt>
                <c:pt idx="2">
                  <c:v>43.91</c:v>
                </c:pt>
                <c:pt idx="3">
                  <c:v>40.89</c:v>
                </c:pt>
                <c:pt idx="4">
                  <c:v>38.92</c:v>
                </c:pt>
              </c:numCache>
            </c:numRef>
          </c:val>
          <c:extLst>
            <c:ext xmlns:c16="http://schemas.microsoft.com/office/drawing/2014/chart" uri="{C3380CC4-5D6E-409C-BE32-E72D297353CC}">
              <c16:uniqueId val="{00000000-0237-4695-ABA2-B6B0E3AF3B7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0237-4695-ABA2-B6B0E3AF3B7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431.58</c:v>
                </c:pt>
                <c:pt idx="1">
                  <c:v>477.88</c:v>
                </c:pt>
                <c:pt idx="2">
                  <c:v>498.73</c:v>
                </c:pt>
                <c:pt idx="3">
                  <c:v>538.65</c:v>
                </c:pt>
                <c:pt idx="4">
                  <c:v>570.57000000000005</c:v>
                </c:pt>
              </c:numCache>
            </c:numRef>
          </c:val>
          <c:extLst>
            <c:ext xmlns:c16="http://schemas.microsoft.com/office/drawing/2014/chart" uri="{C3380CC4-5D6E-409C-BE32-E72D297353CC}">
              <c16:uniqueId val="{00000000-9C06-48FF-B913-39FACA8785E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9C06-48FF-B913-39FACA8785E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90" zoomScaleNormal="90" workbookViewId="0">
      <selection activeCell="L12" sqref="L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安芸高田市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26979</v>
      </c>
      <c r="AM8" s="42"/>
      <c r="AN8" s="42"/>
      <c r="AO8" s="42"/>
      <c r="AP8" s="42"/>
      <c r="AQ8" s="42"/>
      <c r="AR8" s="42"/>
      <c r="AS8" s="42"/>
      <c r="AT8" s="35">
        <f>データ!T6</f>
        <v>537.71</v>
      </c>
      <c r="AU8" s="35"/>
      <c r="AV8" s="35"/>
      <c r="AW8" s="35"/>
      <c r="AX8" s="35"/>
      <c r="AY8" s="35"/>
      <c r="AZ8" s="35"/>
      <c r="BA8" s="35"/>
      <c r="BB8" s="35">
        <f>データ!U6</f>
        <v>50.17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14.68</v>
      </c>
      <c r="Q10" s="35"/>
      <c r="R10" s="35"/>
      <c r="S10" s="35"/>
      <c r="T10" s="35"/>
      <c r="U10" s="35"/>
      <c r="V10" s="35"/>
      <c r="W10" s="35">
        <f>データ!Q6</f>
        <v>65.94</v>
      </c>
      <c r="X10" s="35"/>
      <c r="Y10" s="35"/>
      <c r="Z10" s="35"/>
      <c r="AA10" s="35"/>
      <c r="AB10" s="35"/>
      <c r="AC10" s="35"/>
      <c r="AD10" s="42">
        <f>データ!R6</f>
        <v>3911</v>
      </c>
      <c r="AE10" s="42"/>
      <c r="AF10" s="42"/>
      <c r="AG10" s="42"/>
      <c r="AH10" s="42"/>
      <c r="AI10" s="42"/>
      <c r="AJ10" s="42"/>
      <c r="AK10" s="2"/>
      <c r="AL10" s="42">
        <f>データ!V6</f>
        <v>3941</v>
      </c>
      <c r="AM10" s="42"/>
      <c r="AN10" s="42"/>
      <c r="AO10" s="42"/>
      <c r="AP10" s="42"/>
      <c r="AQ10" s="42"/>
      <c r="AR10" s="42"/>
      <c r="AS10" s="42"/>
      <c r="AT10" s="35">
        <f>データ!W6</f>
        <v>2.66</v>
      </c>
      <c r="AU10" s="35"/>
      <c r="AV10" s="35"/>
      <c r="AW10" s="35"/>
      <c r="AX10" s="35"/>
      <c r="AY10" s="35"/>
      <c r="AZ10" s="35"/>
      <c r="BA10" s="35"/>
      <c r="BB10" s="35">
        <f>データ!X6</f>
        <v>1481.58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43</v>
      </c>
      <c r="O86" s="12" t="str">
        <f>データ!EO6</f>
        <v>【0.02】</v>
      </c>
    </row>
  </sheetData>
  <sheetProtection algorithmName="SHA-512" hashValue="ixb7eKWpsgphYPOVPWzWH9sWQAnUDjBAjXzjzUZk32ArXmgKpENv/must9kKVmg+350oQUntk3oGR9CBzUFpZw==" saltValue="axPa+p/PhW1FrIxaTBgMk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342149</v>
      </c>
      <c r="D6" s="19">
        <f t="shared" si="3"/>
        <v>47</v>
      </c>
      <c r="E6" s="19">
        <f t="shared" si="3"/>
        <v>17</v>
      </c>
      <c r="F6" s="19">
        <f t="shared" si="3"/>
        <v>5</v>
      </c>
      <c r="G6" s="19">
        <f t="shared" si="3"/>
        <v>0</v>
      </c>
      <c r="H6" s="19" t="str">
        <f t="shared" si="3"/>
        <v>広島県　安芸高田市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14.68</v>
      </c>
      <c r="Q6" s="20">
        <f t="shared" si="3"/>
        <v>65.94</v>
      </c>
      <c r="R6" s="20">
        <f t="shared" si="3"/>
        <v>3911</v>
      </c>
      <c r="S6" s="20">
        <f t="shared" si="3"/>
        <v>26979</v>
      </c>
      <c r="T6" s="20">
        <f t="shared" si="3"/>
        <v>537.71</v>
      </c>
      <c r="U6" s="20">
        <f t="shared" si="3"/>
        <v>50.17</v>
      </c>
      <c r="V6" s="20">
        <f t="shared" si="3"/>
        <v>3941</v>
      </c>
      <c r="W6" s="20">
        <f t="shared" si="3"/>
        <v>2.66</v>
      </c>
      <c r="X6" s="20">
        <f t="shared" si="3"/>
        <v>1481.58</v>
      </c>
      <c r="Y6" s="21">
        <f>IF(Y7="",NA(),Y7)</f>
        <v>79.849999999999994</v>
      </c>
      <c r="Z6" s="21">
        <f t="shared" ref="Z6:AH6" si="4">IF(Z7="",NA(),Z7)</f>
        <v>79.790000000000006</v>
      </c>
      <c r="AA6" s="21">
        <f t="shared" si="4"/>
        <v>79.959999999999994</v>
      </c>
      <c r="AB6" s="21">
        <f t="shared" si="4"/>
        <v>79.16</v>
      </c>
      <c r="AC6" s="21">
        <f t="shared" si="4"/>
        <v>77.5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324.93</v>
      </c>
      <c r="BG6" s="21">
        <f t="shared" ref="BG6:BO6" si="7">IF(BG7="",NA(),BG7)</f>
        <v>2.79</v>
      </c>
      <c r="BH6" s="21">
        <f t="shared" si="7"/>
        <v>1.79</v>
      </c>
      <c r="BI6" s="20">
        <f t="shared" si="7"/>
        <v>0</v>
      </c>
      <c r="BJ6" s="20">
        <f t="shared" si="7"/>
        <v>0</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39.46</v>
      </c>
      <c r="BR6" s="21">
        <f t="shared" ref="BR6:BZ6" si="8">IF(BR7="",NA(),BR7)</f>
        <v>42.95</v>
      </c>
      <c r="BS6" s="21">
        <f t="shared" si="8"/>
        <v>43.91</v>
      </c>
      <c r="BT6" s="21">
        <f t="shared" si="8"/>
        <v>40.89</v>
      </c>
      <c r="BU6" s="21">
        <f t="shared" si="8"/>
        <v>38.92</v>
      </c>
      <c r="BV6" s="21">
        <f t="shared" si="8"/>
        <v>65.39</v>
      </c>
      <c r="BW6" s="21">
        <f t="shared" si="8"/>
        <v>65.37</v>
      </c>
      <c r="BX6" s="21">
        <f t="shared" si="8"/>
        <v>68.11</v>
      </c>
      <c r="BY6" s="21">
        <f t="shared" si="8"/>
        <v>67.23</v>
      </c>
      <c r="BZ6" s="21">
        <f t="shared" si="8"/>
        <v>61.82</v>
      </c>
      <c r="CA6" s="20" t="str">
        <f>IF(CA7="","",IF(CA7="-","【-】","【"&amp;SUBSTITUTE(TEXT(CA7,"#,##0.00"),"-","△")&amp;"】"))</f>
        <v>【57.02】</v>
      </c>
      <c r="CB6" s="21">
        <f>IF(CB7="",NA(),CB7)</f>
        <v>431.58</v>
      </c>
      <c r="CC6" s="21">
        <f t="shared" ref="CC6:CK6" si="9">IF(CC7="",NA(),CC7)</f>
        <v>477.88</v>
      </c>
      <c r="CD6" s="21">
        <f t="shared" si="9"/>
        <v>498.73</v>
      </c>
      <c r="CE6" s="21">
        <f t="shared" si="9"/>
        <v>538.65</v>
      </c>
      <c r="CF6" s="21">
        <f t="shared" si="9"/>
        <v>570.57000000000005</v>
      </c>
      <c r="CG6" s="21">
        <f t="shared" si="9"/>
        <v>230.88</v>
      </c>
      <c r="CH6" s="21">
        <f t="shared" si="9"/>
        <v>228.99</v>
      </c>
      <c r="CI6" s="21">
        <f t="shared" si="9"/>
        <v>222.41</v>
      </c>
      <c r="CJ6" s="21">
        <f t="shared" si="9"/>
        <v>228.21</v>
      </c>
      <c r="CK6" s="21">
        <f t="shared" si="9"/>
        <v>246.9</v>
      </c>
      <c r="CL6" s="20" t="str">
        <f>IF(CL7="","",IF(CL7="-","【-】","【"&amp;SUBSTITUTE(TEXT(CL7,"#,##0.00"),"-","△")&amp;"】"))</f>
        <v>【273.68】</v>
      </c>
      <c r="CM6" s="21">
        <f>IF(CM7="",NA(),CM7)</f>
        <v>57.42</v>
      </c>
      <c r="CN6" s="21">
        <f t="shared" ref="CN6:CV6" si="10">IF(CN7="",NA(),CN7)</f>
        <v>53.48</v>
      </c>
      <c r="CO6" s="21">
        <f t="shared" si="10"/>
        <v>58.28</v>
      </c>
      <c r="CP6" s="21">
        <f t="shared" si="10"/>
        <v>63.91</v>
      </c>
      <c r="CQ6" s="21">
        <f t="shared" si="10"/>
        <v>60.64</v>
      </c>
      <c r="CR6" s="21">
        <f t="shared" si="10"/>
        <v>56.72</v>
      </c>
      <c r="CS6" s="21">
        <f t="shared" si="10"/>
        <v>54.06</v>
      </c>
      <c r="CT6" s="21">
        <f t="shared" si="10"/>
        <v>55.26</v>
      </c>
      <c r="CU6" s="21">
        <f t="shared" si="10"/>
        <v>54.54</v>
      </c>
      <c r="CV6" s="21">
        <f t="shared" si="10"/>
        <v>52.9</v>
      </c>
      <c r="CW6" s="20" t="str">
        <f>IF(CW7="","",IF(CW7="-","【-】","【"&amp;SUBSTITUTE(TEXT(CW7,"#,##0.00"),"-","△")&amp;"】"))</f>
        <v>【52.55】</v>
      </c>
      <c r="CX6" s="21">
        <f>IF(CX7="",NA(),CX7)</f>
        <v>78.459999999999994</v>
      </c>
      <c r="CY6" s="21">
        <f t="shared" ref="CY6:DG6" si="11">IF(CY7="",NA(),CY7)</f>
        <v>85.53</v>
      </c>
      <c r="CZ6" s="21">
        <f t="shared" si="11"/>
        <v>85.1</v>
      </c>
      <c r="DA6" s="21">
        <f t="shared" si="11"/>
        <v>86.29</v>
      </c>
      <c r="DB6" s="21">
        <f t="shared" si="11"/>
        <v>86.45</v>
      </c>
      <c r="DC6" s="21">
        <f t="shared" si="11"/>
        <v>90.04</v>
      </c>
      <c r="DD6" s="21">
        <f t="shared" si="11"/>
        <v>90.11</v>
      </c>
      <c r="DE6" s="21">
        <f t="shared" si="11"/>
        <v>90.52</v>
      </c>
      <c r="DF6" s="21">
        <f t="shared" si="11"/>
        <v>90.3</v>
      </c>
      <c r="DG6" s="21">
        <f t="shared" si="11"/>
        <v>90.3</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5" s="22" customFormat="1" x14ac:dyDescent="0.15">
      <c r="A7" s="14"/>
      <c r="B7" s="23">
        <v>2022</v>
      </c>
      <c r="C7" s="23">
        <v>342149</v>
      </c>
      <c r="D7" s="23">
        <v>47</v>
      </c>
      <c r="E7" s="23">
        <v>17</v>
      </c>
      <c r="F7" s="23">
        <v>5</v>
      </c>
      <c r="G7" s="23">
        <v>0</v>
      </c>
      <c r="H7" s="23" t="s">
        <v>98</v>
      </c>
      <c r="I7" s="23" t="s">
        <v>99</v>
      </c>
      <c r="J7" s="23" t="s">
        <v>100</v>
      </c>
      <c r="K7" s="23" t="s">
        <v>101</v>
      </c>
      <c r="L7" s="23" t="s">
        <v>102</v>
      </c>
      <c r="M7" s="23" t="s">
        <v>103</v>
      </c>
      <c r="N7" s="24" t="s">
        <v>104</v>
      </c>
      <c r="O7" s="24" t="s">
        <v>105</v>
      </c>
      <c r="P7" s="24">
        <v>14.68</v>
      </c>
      <c r="Q7" s="24">
        <v>65.94</v>
      </c>
      <c r="R7" s="24">
        <v>3911</v>
      </c>
      <c r="S7" s="24">
        <v>26979</v>
      </c>
      <c r="T7" s="24">
        <v>537.71</v>
      </c>
      <c r="U7" s="24">
        <v>50.17</v>
      </c>
      <c r="V7" s="24">
        <v>3941</v>
      </c>
      <c r="W7" s="24">
        <v>2.66</v>
      </c>
      <c r="X7" s="24">
        <v>1481.58</v>
      </c>
      <c r="Y7" s="24">
        <v>79.849999999999994</v>
      </c>
      <c r="Z7" s="24">
        <v>79.790000000000006</v>
      </c>
      <c r="AA7" s="24">
        <v>79.959999999999994</v>
      </c>
      <c r="AB7" s="24">
        <v>79.16</v>
      </c>
      <c r="AC7" s="24">
        <v>77.5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324.93</v>
      </c>
      <c r="BG7" s="24">
        <v>2.79</v>
      </c>
      <c r="BH7" s="24">
        <v>1.79</v>
      </c>
      <c r="BI7" s="24">
        <v>0</v>
      </c>
      <c r="BJ7" s="24">
        <v>0</v>
      </c>
      <c r="BK7" s="24">
        <v>654.91999999999996</v>
      </c>
      <c r="BL7" s="24">
        <v>654.71</v>
      </c>
      <c r="BM7" s="24">
        <v>783.8</v>
      </c>
      <c r="BN7" s="24">
        <v>778.81</v>
      </c>
      <c r="BO7" s="24">
        <v>718.49</v>
      </c>
      <c r="BP7" s="24">
        <v>809.19</v>
      </c>
      <c r="BQ7" s="24">
        <v>39.46</v>
      </c>
      <c r="BR7" s="24">
        <v>42.95</v>
      </c>
      <c r="BS7" s="24">
        <v>43.91</v>
      </c>
      <c r="BT7" s="24">
        <v>40.89</v>
      </c>
      <c r="BU7" s="24">
        <v>38.92</v>
      </c>
      <c r="BV7" s="24">
        <v>65.39</v>
      </c>
      <c r="BW7" s="24">
        <v>65.37</v>
      </c>
      <c r="BX7" s="24">
        <v>68.11</v>
      </c>
      <c r="BY7" s="24">
        <v>67.23</v>
      </c>
      <c r="BZ7" s="24">
        <v>61.82</v>
      </c>
      <c r="CA7" s="24">
        <v>57.02</v>
      </c>
      <c r="CB7" s="24">
        <v>431.58</v>
      </c>
      <c r="CC7" s="24">
        <v>477.88</v>
      </c>
      <c r="CD7" s="24">
        <v>498.73</v>
      </c>
      <c r="CE7" s="24">
        <v>538.65</v>
      </c>
      <c r="CF7" s="24">
        <v>570.57000000000005</v>
      </c>
      <c r="CG7" s="24">
        <v>230.88</v>
      </c>
      <c r="CH7" s="24">
        <v>228.99</v>
      </c>
      <c r="CI7" s="24">
        <v>222.41</v>
      </c>
      <c r="CJ7" s="24">
        <v>228.21</v>
      </c>
      <c r="CK7" s="24">
        <v>246.9</v>
      </c>
      <c r="CL7" s="24">
        <v>273.68</v>
      </c>
      <c r="CM7" s="24">
        <v>57.42</v>
      </c>
      <c r="CN7" s="24">
        <v>53.48</v>
      </c>
      <c r="CO7" s="24">
        <v>58.28</v>
      </c>
      <c r="CP7" s="24">
        <v>63.91</v>
      </c>
      <c r="CQ7" s="24">
        <v>60.64</v>
      </c>
      <c r="CR7" s="24">
        <v>56.72</v>
      </c>
      <c r="CS7" s="24">
        <v>54.06</v>
      </c>
      <c r="CT7" s="24">
        <v>55.26</v>
      </c>
      <c r="CU7" s="24">
        <v>54.54</v>
      </c>
      <c r="CV7" s="24">
        <v>52.9</v>
      </c>
      <c r="CW7" s="24">
        <v>52.55</v>
      </c>
      <c r="CX7" s="24">
        <v>78.459999999999994</v>
      </c>
      <c r="CY7" s="24">
        <v>85.53</v>
      </c>
      <c r="CZ7" s="24">
        <v>85.1</v>
      </c>
      <c r="DA7" s="24">
        <v>86.29</v>
      </c>
      <c r="DB7" s="24">
        <v>86.45</v>
      </c>
      <c r="DC7" s="24">
        <v>90.04</v>
      </c>
      <c r="DD7" s="24">
        <v>90.11</v>
      </c>
      <c r="DE7" s="24">
        <v>90.52</v>
      </c>
      <c r="DF7" s="24">
        <v>90.3</v>
      </c>
      <c r="DG7" s="24">
        <v>90.3</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0.04</v>
      </c>
      <c r="EK7" s="24">
        <v>0.02</v>
      </c>
      <c r="EL7" s="24">
        <v>0.02</v>
      </c>
      <c r="EM7" s="24">
        <v>0.01</v>
      </c>
      <c r="EN7" s="24">
        <v>0.01</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翔太郎</cp:lastModifiedBy>
  <cp:lastPrinted>2024-01-18T01:32:19Z</cp:lastPrinted>
  <dcterms:created xsi:type="dcterms:W3CDTF">2023-12-12T02:55:30Z</dcterms:created>
  <dcterms:modified xsi:type="dcterms:W3CDTF">2024-02-05T01:30:51Z</dcterms:modified>
  <cp:category/>
</cp:coreProperties>
</file>