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文書：02財政係\2023（R05）\20共通\2001庶務\01照会・回答(5年,3年)\01 財政\240117_【0205〆】【広島県市町行財政課】公営企業に係る経営比較分析表（令和４年度決算）の分析等について（依頼）\04 回答\240209 県からの修正依頼対応\"/>
    </mc:Choice>
  </mc:AlternateContent>
  <workbookProtection workbookAlgorithmName="SHA-512" workbookHashValue="cJQq8SHJsSNeyi5mMhOP+RcpzUXQ+bCSyOYrmxd0c5tZXCADl/eEDA/zmFr6LhY8XklVoe6FvMcaXz6M+ao0pQ==" workbookSaltValue="Uos+MrMuLKJW7+K9ynKb4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<sst xmlns="http://schemas.openxmlformats.org/spreadsheetml/2006/main" count="275" uniqueCount="118">
  <si>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</si>
  <si>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</si>
  <si>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</si>
  <si>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</si>
  <si>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</si>
  <si>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</si>
  <si>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</si>
  <si>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</si>
  <si>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</si>
  <si>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</si>
  <si>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</si>
  <si>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</si>
  <si>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</si>
  <si>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</si>
  <si>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</si>
  <si>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</si>
  <si>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</si>
  <si>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</si>
  <si>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</si>
  <si>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</si>
  <si>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</si>
  <si>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</si>
  <si>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</si>
  <si>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</si>
  <si>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</si>
  <si>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</si>
  <si>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</si>
  <si>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</si>
  <si>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</si>
  <si>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</si>
  <si>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</si>
  <si>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</si>
  <si>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</si>
  <si>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</si>
  <si>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</si>
  <si>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</si>
  <si>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</si>
  <si>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</si>
  <si>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</si>
  <si>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</si>
  <si>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</si>
  <si>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</si>
  <si>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</si>
  <si>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</si>
  <si>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</si>
  <si>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</si>
  <si>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</si>
  <si>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</si>
  <si>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</si>
  <si>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</si>
  <si>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</si>
  <si>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</si>
  <si>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</si>
  <si>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</si>
  <si>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</si>
  <si>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</si>
  <si>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</si>
  <si>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</si>
  <si>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</si>
  <si>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</si>
  <si>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</si>
  <si>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</si>
  <si>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</si>
  <si>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</si>
  <si>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</si>
  <si>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</si>
  <si>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</si>
  <si>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</si>
  <si>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</si>
  <si>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</si>
  <si>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</si>
  <si>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</si>
  <si>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</si>
  <si>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</si>
  <si>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</si>
  <si>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</si>
  <si>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</si>
  <si>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</si>
  <si>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</si>
  <si>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</si>
  <si>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</si>
  <si>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</si>
  <si>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</si>
  <si>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</si>
  <si>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</si>
  <si>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</si>
  <si>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</si>
  <si>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</si>
  <si>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</si>
  <si>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</si>
  <si>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</si>
  <si>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</si>
  <si>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</si>
  <si>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</si>
  <si>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</si>
  <si>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</si>
  <si>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</si>
  <si>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</si>
  <si>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</si>
  <si>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</si>
  <si>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</si>
  <si>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</si>
  <si>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</si>
  <si>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</si>
  <si>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</si>
  <si>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</si>
  <si>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</si>
  <si>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</si>
  <si>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</si>
  <si>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</si>
  <si>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</si>
  <si>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</si>
  <si>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</si>
  <si>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</si>
  <si>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</si>
  <si>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平成6年度から供用開始した向原浄化センターは、長寿命化計画を策定した平成29年度から令和2年度の5年間で対策事業を実施した。令和3年度からはストックマネジマント計画により、甲田浄化センターの対策事業を開始している。他の施設についても、施設の老朽化や耐用年数を考慮し、ストックマネジメント計画により計画的な更新を実施していく。</t>
    <phoneticPr fontId="4"/>
  </si>
  <si>
    <t>　平成29年度から令和8年度の経営戦略を、中間年度である令和3年度に見直しを行った。これにより経営状況を把握し、事業の継続を目的として、効率性・健全性を高めていく。
　また、加入促進による水洗化率の向上や使用料改定による収入確保に努めていく。施設については、老朽化する施設や機器類を維持管理面からの視点を併せ、計画的かつ効率的な更新を実施していく必要がある。</t>
    <phoneticPr fontId="4"/>
  </si>
  <si>
    <t>　単年度収支を表す「①経常収支比率」は、109.25%（前年度109.20%）となっており、前年度から若干上昇しているが、他会計補助金の増によるものが大きく、使用料以外の収入に依存している状況である。更なる経費削減を行うとともに早急に使用料の見直しが必要である。
　処理区域内で水洗化している人口の割合を示す「⑧水洗化率」は86.79%（前年度85.31%）で若干増加している。「⑤経費回収率」は65.66%（前年度66.46%）で若干下降している。1㎥当たりの処理に要した費用を示す「⑥汚水処理原価」は309.54円（前年度305.68円）で前年度に比べ増加している。
　また、施設の一日の処理能力に対する平均処理水量の割合を示す「⑦施設利用率」は54.54%（前年度58.49%）で減少はしている。これは人口減少の影響から施設利用率の低下につながっていると考えられる。</t>
    <rPh sb="51" eb="53">
      <t>ジャッカン</t>
    </rPh>
    <rPh sb="53" eb="55">
      <t>ジョウショウ</t>
    </rPh>
    <rPh sb="216" eb="218">
      <t>ジャッカン</t>
    </rPh>
    <rPh sb="308" eb="309">
      <t>スイ</t>
    </rPh>
    <rPh sb="343" eb="345">
      <t>ゲンショウ</t>
    </rPh>
    <rPh sb="380" eb="381">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</si>
</sst>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39E6-492C-A864-77B2BD5A654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0.39</c:v>
                </c:pt>
                <c:pt idx="3">
                  <c:v>0.1</c:v>
                </c:pt>
                <c:pt idx="4">
                  <c:v>0.08</c:v>
                </c:pt>
              </c:numCache>
            </c:numRef>
          </c:val>
          <c:smooth val="0"/>
          <c:extLst>
            <c:ext xmlns:c16="http://schemas.microsoft.com/office/drawing/2014/chart" uri="{C3380CC4-5D6E-409C-BE32-E72D297353CC}">
              <c16:uniqueId val="{00000001-39E6-492C-A864-77B2BD5A654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53.89</c:v>
                </c:pt>
                <c:pt idx="3">
                  <c:v>58.49</c:v>
                </c:pt>
                <c:pt idx="4">
                  <c:v>54.54</c:v>
                </c:pt>
              </c:numCache>
            </c:numRef>
          </c:val>
          <c:extLst>
            <c:ext xmlns:c16="http://schemas.microsoft.com/office/drawing/2014/chart" uri="{C3380CC4-5D6E-409C-BE32-E72D297353CC}">
              <c16:uniqueId val="{00000000-4F22-47A3-A111-E5002261B3B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c:v>
                </c:pt>
                <c:pt idx="3">
                  <c:v>42.28</c:v>
                </c:pt>
                <c:pt idx="4">
                  <c:v>41.06</c:v>
                </c:pt>
              </c:numCache>
            </c:numRef>
          </c:val>
          <c:smooth val="0"/>
          <c:extLst>
            <c:ext xmlns:c16="http://schemas.microsoft.com/office/drawing/2014/chart" uri="{C3380CC4-5D6E-409C-BE32-E72D297353CC}">
              <c16:uniqueId val="{00000001-4F22-47A3-A111-E5002261B3B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84.67</c:v>
                </c:pt>
                <c:pt idx="3">
                  <c:v>85.31</c:v>
                </c:pt>
                <c:pt idx="4">
                  <c:v>86.79</c:v>
                </c:pt>
              </c:numCache>
            </c:numRef>
          </c:val>
          <c:extLst>
            <c:ext xmlns:c16="http://schemas.microsoft.com/office/drawing/2014/chart" uri="{C3380CC4-5D6E-409C-BE32-E72D297353CC}">
              <c16:uniqueId val="{00000000-33C1-4248-8D5D-48973312A92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84.19</c:v>
                </c:pt>
                <c:pt idx="3">
                  <c:v>84.34</c:v>
                </c:pt>
                <c:pt idx="4">
                  <c:v>84.34</c:v>
                </c:pt>
              </c:numCache>
            </c:numRef>
          </c:val>
          <c:smooth val="0"/>
          <c:extLst>
            <c:ext xmlns:c16="http://schemas.microsoft.com/office/drawing/2014/chart" uri="{C3380CC4-5D6E-409C-BE32-E72D297353CC}">
              <c16:uniqueId val="{00000001-33C1-4248-8D5D-48973312A92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115.53</c:v>
                </c:pt>
                <c:pt idx="3">
                  <c:v>109.2</c:v>
                </c:pt>
                <c:pt idx="4">
                  <c:v>109.25</c:v>
                </c:pt>
              </c:numCache>
            </c:numRef>
          </c:val>
          <c:extLst>
            <c:ext xmlns:c16="http://schemas.microsoft.com/office/drawing/2014/chart" uri="{C3380CC4-5D6E-409C-BE32-E72D297353CC}">
              <c16:uniqueId val="{00000000-06E8-484F-87B9-C7256EAB23C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105.78</c:v>
                </c:pt>
                <c:pt idx="3">
                  <c:v>106.09</c:v>
                </c:pt>
                <c:pt idx="4">
                  <c:v>106.44</c:v>
                </c:pt>
              </c:numCache>
            </c:numRef>
          </c:val>
          <c:smooth val="0"/>
          <c:extLst>
            <c:ext xmlns:c16="http://schemas.microsoft.com/office/drawing/2014/chart" uri="{C3380CC4-5D6E-409C-BE32-E72D297353CC}">
              <c16:uniqueId val="{00000001-06E8-484F-87B9-C7256EAB23C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42.27</c:v>
                </c:pt>
                <c:pt idx="3">
                  <c:v>44.24</c:v>
                </c:pt>
                <c:pt idx="4">
                  <c:v>46.21</c:v>
                </c:pt>
              </c:numCache>
            </c:numRef>
          </c:val>
          <c:extLst>
            <c:ext xmlns:c16="http://schemas.microsoft.com/office/drawing/2014/chart" uri="{C3380CC4-5D6E-409C-BE32-E72D297353CC}">
              <c16:uniqueId val="{00000000-2F66-4D5D-AD12-4564FFA2ED8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21.36</c:v>
                </c:pt>
                <c:pt idx="3">
                  <c:v>22.79</c:v>
                </c:pt>
                <c:pt idx="4">
                  <c:v>24.8</c:v>
                </c:pt>
              </c:numCache>
            </c:numRef>
          </c:val>
          <c:smooth val="0"/>
          <c:extLst>
            <c:ext xmlns:c16="http://schemas.microsoft.com/office/drawing/2014/chart" uri="{C3380CC4-5D6E-409C-BE32-E72D297353CC}">
              <c16:uniqueId val="{00000001-2F66-4D5D-AD12-4564FFA2ED8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087-4640-BBE8-0E025B216A5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0.01</c:v>
                </c:pt>
                <c:pt idx="4">
                  <c:v>0.02</c:v>
                </c:pt>
              </c:numCache>
            </c:numRef>
          </c:val>
          <c:smooth val="0"/>
          <c:extLst>
            <c:ext xmlns:c16="http://schemas.microsoft.com/office/drawing/2014/chart" uri="{C3380CC4-5D6E-409C-BE32-E72D297353CC}">
              <c16:uniqueId val="{00000001-5087-4640-BBE8-0E025B216A5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19C-4A12-93F1-055DF02EC69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63.96</c:v>
                </c:pt>
                <c:pt idx="3">
                  <c:v>69.42</c:v>
                </c:pt>
                <c:pt idx="4">
                  <c:v>72.86</c:v>
                </c:pt>
              </c:numCache>
            </c:numRef>
          </c:val>
          <c:smooth val="0"/>
          <c:extLst>
            <c:ext xmlns:c16="http://schemas.microsoft.com/office/drawing/2014/chart" uri="{C3380CC4-5D6E-409C-BE32-E72D297353CC}">
              <c16:uniqueId val="{00000001-A19C-4A12-93F1-055DF02EC69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60.89</c:v>
                </c:pt>
                <c:pt idx="3">
                  <c:v>30.12</c:v>
                </c:pt>
                <c:pt idx="4">
                  <c:v>24.66</c:v>
                </c:pt>
              </c:numCache>
            </c:numRef>
          </c:val>
          <c:extLst>
            <c:ext xmlns:c16="http://schemas.microsoft.com/office/drawing/2014/chart" uri="{C3380CC4-5D6E-409C-BE32-E72D297353CC}">
              <c16:uniqueId val="{00000000-C2C6-4D55-BED0-EFA7D8CB63F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44.24</c:v>
                </c:pt>
                <c:pt idx="3">
                  <c:v>43.07</c:v>
                </c:pt>
                <c:pt idx="4">
                  <c:v>45.42</c:v>
                </c:pt>
              </c:numCache>
            </c:numRef>
          </c:val>
          <c:smooth val="0"/>
          <c:extLst>
            <c:ext xmlns:c16="http://schemas.microsoft.com/office/drawing/2014/chart" uri="{C3380CC4-5D6E-409C-BE32-E72D297353CC}">
              <c16:uniqueId val="{00000001-C2C6-4D55-BED0-EFA7D8CB63F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1AA-4A57-B536-259680D2A42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1258.43</c:v>
                </c:pt>
                <c:pt idx="3">
                  <c:v>1163.75</c:v>
                </c:pt>
                <c:pt idx="4">
                  <c:v>1195.47</c:v>
                </c:pt>
              </c:numCache>
            </c:numRef>
          </c:val>
          <c:smooth val="0"/>
          <c:extLst>
            <c:ext xmlns:c16="http://schemas.microsoft.com/office/drawing/2014/chart" uri="{C3380CC4-5D6E-409C-BE32-E72D297353CC}">
              <c16:uniqueId val="{00000001-51AA-4A57-B536-259680D2A42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71.39</c:v>
                </c:pt>
                <c:pt idx="3">
                  <c:v>66.459999999999994</c:v>
                </c:pt>
                <c:pt idx="4">
                  <c:v>65.66</c:v>
                </c:pt>
              </c:numCache>
            </c:numRef>
          </c:val>
          <c:extLst>
            <c:ext xmlns:c16="http://schemas.microsoft.com/office/drawing/2014/chart" uri="{C3380CC4-5D6E-409C-BE32-E72D297353CC}">
              <c16:uniqueId val="{00000000-AA2F-4E8F-A6F5-5D2A9FFCB4A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73.36</c:v>
                </c:pt>
                <c:pt idx="3">
                  <c:v>72.599999999999994</c:v>
                </c:pt>
                <c:pt idx="4">
                  <c:v>69.430000000000007</c:v>
                </c:pt>
              </c:numCache>
            </c:numRef>
          </c:val>
          <c:smooth val="0"/>
          <c:extLst>
            <c:ext xmlns:c16="http://schemas.microsoft.com/office/drawing/2014/chart" uri="{C3380CC4-5D6E-409C-BE32-E72D297353CC}">
              <c16:uniqueId val="{00000001-AA2F-4E8F-A6F5-5D2A9FFCB4A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283.58</c:v>
                </c:pt>
                <c:pt idx="3">
                  <c:v>305.68</c:v>
                </c:pt>
                <c:pt idx="4">
                  <c:v>309.54000000000002</c:v>
                </c:pt>
              </c:numCache>
            </c:numRef>
          </c:val>
          <c:extLst>
            <c:ext xmlns:c16="http://schemas.microsoft.com/office/drawing/2014/chart" uri="{C3380CC4-5D6E-409C-BE32-E72D297353CC}">
              <c16:uniqueId val="{00000000-AF17-45E0-BF20-AAEA6F0DE9E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224.88</c:v>
                </c:pt>
                <c:pt idx="3">
                  <c:v>228.64</c:v>
                </c:pt>
                <c:pt idx="4">
                  <c:v>239.46</c:v>
                </c:pt>
              </c:numCache>
            </c:numRef>
          </c:val>
          <c:smooth val="0"/>
          <c:extLst>
            <c:ext xmlns:c16="http://schemas.microsoft.com/office/drawing/2014/chart" uri="{C3380CC4-5D6E-409C-BE32-E72D297353CC}">
              <c16:uniqueId val="{00000001-AF17-45E0-BF20-AAEA6F0DE9E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B7" zoomScale="90" zoomScaleNormal="90" workbookViewId="0">
      <selection activeCell="BJ36" sqref="BJ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安芸高田市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非設置</v>
      </c>
      <c r="AE8" s="41"/>
      <c r="AF8" s="41"/>
      <c r="AG8" s="41"/>
      <c r="AH8" s="41"/>
      <c r="AI8" s="41"/>
      <c r="AJ8" s="41"/>
      <c r="AK8" s="3"/>
      <c r="AL8" s="42">
        <f>データ!S6</f>
        <v>26979</v>
      </c>
      <c r="AM8" s="42"/>
      <c r="AN8" s="42"/>
      <c r="AO8" s="42"/>
      <c r="AP8" s="42"/>
      <c r="AQ8" s="42"/>
      <c r="AR8" s="42"/>
      <c r="AS8" s="42"/>
      <c r="AT8" s="35">
        <f>データ!T6</f>
        <v>537.71</v>
      </c>
      <c r="AU8" s="35"/>
      <c r="AV8" s="35"/>
      <c r="AW8" s="35"/>
      <c r="AX8" s="35"/>
      <c r="AY8" s="35"/>
      <c r="AZ8" s="35"/>
      <c r="BA8" s="35"/>
      <c r="BB8" s="35">
        <f>データ!U6</f>
        <v>50.17</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73.55</v>
      </c>
      <c r="J10" s="35"/>
      <c r="K10" s="35"/>
      <c r="L10" s="35"/>
      <c r="M10" s="35"/>
      <c r="N10" s="35"/>
      <c r="O10" s="35"/>
      <c r="P10" s="35">
        <f>データ!P6</f>
        <v>19.989999999999998</v>
      </c>
      <c r="Q10" s="35"/>
      <c r="R10" s="35"/>
      <c r="S10" s="35"/>
      <c r="T10" s="35"/>
      <c r="U10" s="35"/>
      <c r="V10" s="35"/>
      <c r="W10" s="35">
        <f>データ!Q6</f>
        <v>67.52</v>
      </c>
      <c r="X10" s="35"/>
      <c r="Y10" s="35"/>
      <c r="Z10" s="35"/>
      <c r="AA10" s="35"/>
      <c r="AB10" s="35"/>
      <c r="AC10" s="35"/>
      <c r="AD10" s="42">
        <f>データ!R6</f>
        <v>3911</v>
      </c>
      <c r="AE10" s="42"/>
      <c r="AF10" s="42"/>
      <c r="AG10" s="42"/>
      <c r="AH10" s="42"/>
      <c r="AI10" s="42"/>
      <c r="AJ10" s="42"/>
      <c r="AK10" s="2"/>
      <c r="AL10" s="42">
        <f>データ!V6</f>
        <v>5369</v>
      </c>
      <c r="AM10" s="42"/>
      <c r="AN10" s="42"/>
      <c r="AO10" s="42"/>
      <c r="AP10" s="42"/>
      <c r="AQ10" s="42"/>
      <c r="AR10" s="42"/>
      <c r="AS10" s="42"/>
      <c r="AT10" s="35">
        <f>データ!W6</f>
        <v>2.71</v>
      </c>
      <c r="AU10" s="35"/>
      <c r="AV10" s="35"/>
      <c r="AW10" s="35"/>
      <c r="AX10" s="35"/>
      <c r="AY10" s="35"/>
      <c r="AZ10" s="35"/>
      <c r="BA10" s="35"/>
      <c r="BB10" s="35">
        <f>データ!X6</f>
        <v>1981.18</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SsE3UnvmNSRH0LuQLV+t+eRD+eqvFSy4DTtO/7WE0rSJ3UlbsYhOaSOMUxnf7cN3LEafHwvk/h2oaiG/4Un98Q==" saltValue="4urIkxX+dZBPrYIdo0gzx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342149</v>
      </c>
      <c r="D6" s="19">
        <f t="shared" si="3"/>
        <v>46</v>
      </c>
      <c r="E6" s="19">
        <f t="shared" si="3"/>
        <v>17</v>
      </c>
      <c r="F6" s="19">
        <f t="shared" si="3"/>
        <v>4</v>
      </c>
      <c r="G6" s="19">
        <f t="shared" si="3"/>
        <v>0</v>
      </c>
      <c r="H6" s="19" t="str">
        <f t="shared" si="3"/>
        <v>広島県　安芸高田市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73.55</v>
      </c>
      <c r="P6" s="20">
        <f t="shared" si="3"/>
        <v>19.989999999999998</v>
      </c>
      <c r="Q6" s="20">
        <f t="shared" si="3"/>
        <v>67.52</v>
      </c>
      <c r="R6" s="20">
        <f t="shared" si="3"/>
        <v>3911</v>
      </c>
      <c r="S6" s="20">
        <f t="shared" si="3"/>
        <v>26979</v>
      </c>
      <c r="T6" s="20">
        <f t="shared" si="3"/>
        <v>537.71</v>
      </c>
      <c r="U6" s="20">
        <f t="shared" si="3"/>
        <v>50.17</v>
      </c>
      <c r="V6" s="20">
        <f t="shared" si="3"/>
        <v>5369</v>
      </c>
      <c r="W6" s="20">
        <f t="shared" si="3"/>
        <v>2.71</v>
      </c>
      <c r="X6" s="20">
        <f t="shared" si="3"/>
        <v>1981.18</v>
      </c>
      <c r="Y6" s="21" t="str">
        <f>IF(Y7="",NA(),Y7)</f>
        <v>-</v>
      </c>
      <c r="Z6" s="21" t="str">
        <f t="shared" ref="Z6:AH6" si="4">IF(Z7="",NA(),Z7)</f>
        <v>-</v>
      </c>
      <c r="AA6" s="21">
        <f t="shared" si="4"/>
        <v>115.53</v>
      </c>
      <c r="AB6" s="21">
        <f t="shared" si="4"/>
        <v>109.2</v>
      </c>
      <c r="AC6" s="21">
        <f t="shared" si="4"/>
        <v>109.25</v>
      </c>
      <c r="AD6" s="21" t="str">
        <f t="shared" si="4"/>
        <v>-</v>
      </c>
      <c r="AE6" s="21" t="str">
        <f t="shared" si="4"/>
        <v>-</v>
      </c>
      <c r="AF6" s="21">
        <f t="shared" si="4"/>
        <v>105.78</v>
      </c>
      <c r="AG6" s="21">
        <f t="shared" si="4"/>
        <v>106.09</v>
      </c>
      <c r="AH6" s="21">
        <f t="shared" si="4"/>
        <v>106.44</v>
      </c>
      <c r="AI6" s="20" t="str">
        <f>IF(AI7="","",IF(AI7="-","【-】","【"&amp;SUBSTITUTE(TEXT(AI7,"#,##0.00"),"-","△")&amp;"】"))</f>
        <v>【104.54】</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63.96</v>
      </c>
      <c r="AR6" s="21">
        <f t="shared" si="5"/>
        <v>69.42</v>
      </c>
      <c r="AS6" s="21">
        <f t="shared" si="5"/>
        <v>72.86</v>
      </c>
      <c r="AT6" s="20" t="str">
        <f>IF(AT7="","",IF(AT7="-","【-】","【"&amp;SUBSTITUTE(TEXT(AT7,"#,##0.00"),"-","△")&amp;"】"))</f>
        <v>【65.93】</v>
      </c>
      <c r="AU6" s="21" t="str">
        <f>IF(AU7="",NA(),AU7)</f>
        <v>-</v>
      </c>
      <c r="AV6" s="21" t="str">
        <f t="shared" ref="AV6:BD6" si="6">IF(AV7="",NA(),AV7)</f>
        <v>-</v>
      </c>
      <c r="AW6" s="21">
        <f t="shared" si="6"/>
        <v>60.89</v>
      </c>
      <c r="AX6" s="21">
        <f t="shared" si="6"/>
        <v>30.12</v>
      </c>
      <c r="AY6" s="21">
        <f t="shared" si="6"/>
        <v>24.66</v>
      </c>
      <c r="AZ6" s="21" t="str">
        <f t="shared" si="6"/>
        <v>-</v>
      </c>
      <c r="BA6" s="21" t="str">
        <f t="shared" si="6"/>
        <v>-</v>
      </c>
      <c r="BB6" s="21">
        <f t="shared" si="6"/>
        <v>44.24</v>
      </c>
      <c r="BC6" s="21">
        <f t="shared" si="6"/>
        <v>43.07</v>
      </c>
      <c r="BD6" s="21">
        <f t="shared" si="6"/>
        <v>45.42</v>
      </c>
      <c r="BE6" s="20" t="str">
        <f>IF(BE7="","",IF(BE7="-","【-】","【"&amp;SUBSTITUTE(TEXT(BE7,"#,##0.00"),"-","△")&amp;"】"))</f>
        <v>【44.25】</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1258.43</v>
      </c>
      <c r="BN6" s="21">
        <f t="shared" si="7"/>
        <v>1163.75</v>
      </c>
      <c r="BO6" s="21">
        <f t="shared" si="7"/>
        <v>1195.47</v>
      </c>
      <c r="BP6" s="20" t="str">
        <f>IF(BP7="","",IF(BP7="-","【-】","【"&amp;SUBSTITUTE(TEXT(BP7,"#,##0.00"),"-","△")&amp;"】"))</f>
        <v>【1,182.11】</v>
      </c>
      <c r="BQ6" s="21" t="str">
        <f>IF(BQ7="",NA(),BQ7)</f>
        <v>-</v>
      </c>
      <c r="BR6" s="21" t="str">
        <f t="shared" ref="BR6:BZ6" si="8">IF(BR7="",NA(),BR7)</f>
        <v>-</v>
      </c>
      <c r="BS6" s="21">
        <f t="shared" si="8"/>
        <v>71.39</v>
      </c>
      <c r="BT6" s="21">
        <f t="shared" si="8"/>
        <v>66.459999999999994</v>
      </c>
      <c r="BU6" s="21">
        <f t="shared" si="8"/>
        <v>65.66</v>
      </c>
      <c r="BV6" s="21" t="str">
        <f t="shared" si="8"/>
        <v>-</v>
      </c>
      <c r="BW6" s="21" t="str">
        <f t="shared" si="8"/>
        <v>-</v>
      </c>
      <c r="BX6" s="21">
        <f t="shared" si="8"/>
        <v>73.36</v>
      </c>
      <c r="BY6" s="21">
        <f t="shared" si="8"/>
        <v>72.599999999999994</v>
      </c>
      <c r="BZ6" s="21">
        <f t="shared" si="8"/>
        <v>69.430000000000007</v>
      </c>
      <c r="CA6" s="20" t="str">
        <f>IF(CA7="","",IF(CA7="-","【-】","【"&amp;SUBSTITUTE(TEXT(CA7,"#,##0.00"),"-","△")&amp;"】"))</f>
        <v>【73.78】</v>
      </c>
      <c r="CB6" s="21" t="str">
        <f>IF(CB7="",NA(),CB7)</f>
        <v>-</v>
      </c>
      <c r="CC6" s="21" t="str">
        <f t="shared" ref="CC6:CK6" si="9">IF(CC7="",NA(),CC7)</f>
        <v>-</v>
      </c>
      <c r="CD6" s="21">
        <f t="shared" si="9"/>
        <v>283.58</v>
      </c>
      <c r="CE6" s="21">
        <f t="shared" si="9"/>
        <v>305.68</v>
      </c>
      <c r="CF6" s="21">
        <f t="shared" si="9"/>
        <v>309.54000000000002</v>
      </c>
      <c r="CG6" s="21" t="str">
        <f t="shared" si="9"/>
        <v>-</v>
      </c>
      <c r="CH6" s="21" t="str">
        <f t="shared" si="9"/>
        <v>-</v>
      </c>
      <c r="CI6" s="21">
        <f t="shared" si="9"/>
        <v>224.88</v>
      </c>
      <c r="CJ6" s="21">
        <f t="shared" si="9"/>
        <v>228.64</v>
      </c>
      <c r="CK6" s="21">
        <f t="shared" si="9"/>
        <v>239.46</v>
      </c>
      <c r="CL6" s="20" t="str">
        <f>IF(CL7="","",IF(CL7="-","【-】","【"&amp;SUBSTITUTE(TEXT(CL7,"#,##0.00"),"-","△")&amp;"】"))</f>
        <v>【220.62】</v>
      </c>
      <c r="CM6" s="21" t="str">
        <f>IF(CM7="",NA(),CM7)</f>
        <v>-</v>
      </c>
      <c r="CN6" s="21" t="str">
        <f t="shared" ref="CN6:CV6" si="10">IF(CN7="",NA(),CN7)</f>
        <v>-</v>
      </c>
      <c r="CO6" s="21">
        <f t="shared" si="10"/>
        <v>53.89</v>
      </c>
      <c r="CP6" s="21">
        <f t="shared" si="10"/>
        <v>58.49</v>
      </c>
      <c r="CQ6" s="21">
        <f t="shared" si="10"/>
        <v>54.54</v>
      </c>
      <c r="CR6" s="21" t="str">
        <f t="shared" si="10"/>
        <v>-</v>
      </c>
      <c r="CS6" s="21" t="str">
        <f t="shared" si="10"/>
        <v>-</v>
      </c>
      <c r="CT6" s="21">
        <f t="shared" si="10"/>
        <v>42.4</v>
      </c>
      <c r="CU6" s="21">
        <f t="shared" si="10"/>
        <v>42.28</v>
      </c>
      <c r="CV6" s="21">
        <f t="shared" si="10"/>
        <v>41.06</v>
      </c>
      <c r="CW6" s="20" t="str">
        <f>IF(CW7="","",IF(CW7="-","【-】","【"&amp;SUBSTITUTE(TEXT(CW7,"#,##0.00"),"-","△")&amp;"】"))</f>
        <v>【42.22】</v>
      </c>
      <c r="CX6" s="21" t="str">
        <f>IF(CX7="",NA(),CX7)</f>
        <v>-</v>
      </c>
      <c r="CY6" s="21" t="str">
        <f t="shared" ref="CY6:DG6" si="11">IF(CY7="",NA(),CY7)</f>
        <v>-</v>
      </c>
      <c r="CZ6" s="21">
        <f t="shared" si="11"/>
        <v>84.67</v>
      </c>
      <c r="DA6" s="21">
        <f t="shared" si="11"/>
        <v>85.31</v>
      </c>
      <c r="DB6" s="21">
        <f t="shared" si="11"/>
        <v>86.79</v>
      </c>
      <c r="DC6" s="21" t="str">
        <f t="shared" si="11"/>
        <v>-</v>
      </c>
      <c r="DD6" s="21" t="str">
        <f t="shared" si="11"/>
        <v>-</v>
      </c>
      <c r="DE6" s="21">
        <f t="shared" si="11"/>
        <v>84.19</v>
      </c>
      <c r="DF6" s="21">
        <f t="shared" si="11"/>
        <v>84.34</v>
      </c>
      <c r="DG6" s="21">
        <f t="shared" si="11"/>
        <v>84.34</v>
      </c>
      <c r="DH6" s="20" t="str">
        <f>IF(DH7="","",IF(DH7="-","【-】","【"&amp;SUBSTITUTE(TEXT(DH7,"#,##0.00"),"-","△")&amp;"】"))</f>
        <v>【85.67】</v>
      </c>
      <c r="DI6" s="21" t="str">
        <f>IF(DI7="",NA(),DI7)</f>
        <v>-</v>
      </c>
      <c r="DJ6" s="21" t="str">
        <f t="shared" ref="DJ6:DR6" si="12">IF(DJ7="",NA(),DJ7)</f>
        <v>-</v>
      </c>
      <c r="DK6" s="21">
        <f t="shared" si="12"/>
        <v>42.27</v>
      </c>
      <c r="DL6" s="21">
        <f t="shared" si="12"/>
        <v>44.24</v>
      </c>
      <c r="DM6" s="21">
        <f t="shared" si="12"/>
        <v>46.21</v>
      </c>
      <c r="DN6" s="21" t="str">
        <f t="shared" si="12"/>
        <v>-</v>
      </c>
      <c r="DO6" s="21" t="str">
        <f t="shared" si="12"/>
        <v>-</v>
      </c>
      <c r="DP6" s="21">
        <f t="shared" si="12"/>
        <v>21.36</v>
      </c>
      <c r="DQ6" s="21">
        <f t="shared" si="12"/>
        <v>22.79</v>
      </c>
      <c r="DR6" s="21">
        <f t="shared" si="12"/>
        <v>24.8</v>
      </c>
      <c r="DS6" s="20" t="str">
        <f>IF(DS7="","",IF(DS7="-","【-】","【"&amp;SUBSTITUTE(TEXT(DS7,"#,##0.00"),"-","△")&amp;"】"))</f>
        <v>【28.00】</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0.01</v>
      </c>
      <c r="EB6" s="21">
        <f t="shared" si="13"/>
        <v>0.01</v>
      </c>
      <c r="EC6" s="21">
        <f t="shared" si="13"/>
        <v>0.02</v>
      </c>
      <c r="ED6" s="20" t="str">
        <f>IF(ED7="","",IF(ED7="-","【-】","【"&amp;SUBSTITUTE(TEXT(ED7,"#,##0.00"),"-","△")&amp;"】"))</f>
        <v>【0.03】</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0.39</v>
      </c>
      <c r="EM6" s="21">
        <f t="shared" si="14"/>
        <v>0.1</v>
      </c>
      <c r="EN6" s="21">
        <f t="shared" si="14"/>
        <v>0.08</v>
      </c>
      <c r="EO6" s="20" t="str">
        <f>IF(EO7="","",IF(EO7="-","【-】","【"&amp;SUBSTITUTE(TEXT(EO7,"#,##0.00"),"-","△")&amp;"】"))</f>
        <v>【0.13】</v>
      </c>
    </row>
    <row r="7" spans="1:148" s="22" customFormat="1" x14ac:dyDescent="0.15">
      <c r="A7" s="14"/>
      <c r="B7" s="23">
        <v>2022</v>
      </c>
      <c r="C7" s="23">
        <v>342149</v>
      </c>
      <c r="D7" s="23">
        <v>46</v>
      </c>
      <c r="E7" s="23">
        <v>17</v>
      </c>
      <c r="F7" s="23">
        <v>4</v>
      </c>
      <c r="G7" s="23">
        <v>0</v>
      </c>
      <c r="H7" s="23" t="s">
        <v>96</v>
      </c>
      <c r="I7" s="23" t="s">
        <v>97</v>
      </c>
      <c r="J7" s="23" t="s">
        <v>98</v>
      </c>
      <c r="K7" s="23" t="s">
        <v>99</v>
      </c>
      <c r="L7" s="23" t="s">
        <v>100</v>
      </c>
      <c r="M7" s="23" t="s">
        <v>101</v>
      </c>
      <c r="N7" s="24" t="s">
        <v>102</v>
      </c>
      <c r="O7" s="24">
        <v>73.55</v>
      </c>
      <c r="P7" s="24">
        <v>19.989999999999998</v>
      </c>
      <c r="Q7" s="24">
        <v>67.52</v>
      </c>
      <c r="R7" s="24">
        <v>3911</v>
      </c>
      <c r="S7" s="24">
        <v>26979</v>
      </c>
      <c r="T7" s="24">
        <v>537.71</v>
      </c>
      <c r="U7" s="24">
        <v>50.17</v>
      </c>
      <c r="V7" s="24">
        <v>5369</v>
      </c>
      <c r="W7" s="24">
        <v>2.71</v>
      </c>
      <c r="X7" s="24">
        <v>1981.18</v>
      </c>
      <c r="Y7" s="24" t="s">
        <v>102</v>
      </c>
      <c r="Z7" s="24" t="s">
        <v>102</v>
      </c>
      <c r="AA7" s="24">
        <v>115.53</v>
      </c>
      <c r="AB7" s="24">
        <v>109.2</v>
      </c>
      <c r="AC7" s="24">
        <v>109.25</v>
      </c>
      <c r="AD7" s="24" t="s">
        <v>102</v>
      </c>
      <c r="AE7" s="24" t="s">
        <v>102</v>
      </c>
      <c r="AF7" s="24">
        <v>105.78</v>
      </c>
      <c r="AG7" s="24">
        <v>106.09</v>
      </c>
      <c r="AH7" s="24">
        <v>106.44</v>
      </c>
      <c r="AI7" s="24">
        <v>104.54</v>
      </c>
      <c r="AJ7" s="24" t="s">
        <v>102</v>
      </c>
      <c r="AK7" s="24" t="s">
        <v>102</v>
      </c>
      <c r="AL7" s="24">
        <v>0</v>
      </c>
      <c r="AM7" s="24">
        <v>0</v>
      </c>
      <c r="AN7" s="24">
        <v>0</v>
      </c>
      <c r="AO7" s="24" t="s">
        <v>102</v>
      </c>
      <c r="AP7" s="24" t="s">
        <v>102</v>
      </c>
      <c r="AQ7" s="24">
        <v>63.96</v>
      </c>
      <c r="AR7" s="24">
        <v>69.42</v>
      </c>
      <c r="AS7" s="24">
        <v>72.86</v>
      </c>
      <c r="AT7" s="24">
        <v>65.930000000000007</v>
      </c>
      <c r="AU7" s="24" t="s">
        <v>102</v>
      </c>
      <c r="AV7" s="24" t="s">
        <v>102</v>
      </c>
      <c r="AW7" s="24">
        <v>60.89</v>
      </c>
      <c r="AX7" s="24">
        <v>30.12</v>
      </c>
      <c r="AY7" s="24">
        <v>24.66</v>
      </c>
      <c r="AZ7" s="24" t="s">
        <v>102</v>
      </c>
      <c r="BA7" s="24" t="s">
        <v>102</v>
      </c>
      <c r="BB7" s="24">
        <v>44.24</v>
      </c>
      <c r="BC7" s="24">
        <v>43.07</v>
      </c>
      <c r="BD7" s="24">
        <v>45.42</v>
      </c>
      <c r="BE7" s="24">
        <v>44.25</v>
      </c>
      <c r="BF7" s="24" t="s">
        <v>102</v>
      </c>
      <c r="BG7" s="24" t="s">
        <v>102</v>
      </c>
      <c r="BH7" s="24">
        <v>0</v>
      </c>
      <c r="BI7" s="24">
        <v>0</v>
      </c>
      <c r="BJ7" s="24">
        <v>0</v>
      </c>
      <c r="BK7" s="24" t="s">
        <v>102</v>
      </c>
      <c r="BL7" s="24" t="s">
        <v>102</v>
      </c>
      <c r="BM7" s="24">
        <v>1258.43</v>
      </c>
      <c r="BN7" s="24">
        <v>1163.75</v>
      </c>
      <c r="BO7" s="24">
        <v>1195.47</v>
      </c>
      <c r="BP7" s="24">
        <v>1182.1099999999999</v>
      </c>
      <c r="BQ7" s="24" t="s">
        <v>102</v>
      </c>
      <c r="BR7" s="24" t="s">
        <v>102</v>
      </c>
      <c r="BS7" s="24">
        <v>71.39</v>
      </c>
      <c r="BT7" s="24">
        <v>66.459999999999994</v>
      </c>
      <c r="BU7" s="24">
        <v>65.66</v>
      </c>
      <c r="BV7" s="24" t="s">
        <v>102</v>
      </c>
      <c r="BW7" s="24" t="s">
        <v>102</v>
      </c>
      <c r="BX7" s="24">
        <v>73.36</v>
      </c>
      <c r="BY7" s="24">
        <v>72.599999999999994</v>
      </c>
      <c r="BZ7" s="24">
        <v>69.430000000000007</v>
      </c>
      <c r="CA7" s="24">
        <v>73.78</v>
      </c>
      <c r="CB7" s="24" t="s">
        <v>102</v>
      </c>
      <c r="CC7" s="24" t="s">
        <v>102</v>
      </c>
      <c r="CD7" s="24">
        <v>283.58</v>
      </c>
      <c r="CE7" s="24">
        <v>305.68</v>
      </c>
      <c r="CF7" s="24">
        <v>309.54000000000002</v>
      </c>
      <c r="CG7" s="24" t="s">
        <v>102</v>
      </c>
      <c r="CH7" s="24" t="s">
        <v>102</v>
      </c>
      <c r="CI7" s="24">
        <v>224.88</v>
      </c>
      <c r="CJ7" s="24">
        <v>228.64</v>
      </c>
      <c r="CK7" s="24">
        <v>239.46</v>
      </c>
      <c r="CL7" s="24">
        <v>220.62</v>
      </c>
      <c r="CM7" s="24" t="s">
        <v>102</v>
      </c>
      <c r="CN7" s="24" t="s">
        <v>102</v>
      </c>
      <c r="CO7" s="24">
        <v>53.89</v>
      </c>
      <c r="CP7" s="24">
        <v>58.49</v>
      </c>
      <c r="CQ7" s="24">
        <v>54.54</v>
      </c>
      <c r="CR7" s="24" t="s">
        <v>102</v>
      </c>
      <c r="CS7" s="24" t="s">
        <v>102</v>
      </c>
      <c r="CT7" s="24">
        <v>42.4</v>
      </c>
      <c r="CU7" s="24">
        <v>42.28</v>
      </c>
      <c r="CV7" s="24">
        <v>41.06</v>
      </c>
      <c r="CW7" s="24">
        <v>42.22</v>
      </c>
      <c r="CX7" s="24" t="s">
        <v>102</v>
      </c>
      <c r="CY7" s="24" t="s">
        <v>102</v>
      </c>
      <c r="CZ7" s="24">
        <v>84.67</v>
      </c>
      <c r="DA7" s="24">
        <v>85.31</v>
      </c>
      <c r="DB7" s="24">
        <v>86.79</v>
      </c>
      <c r="DC7" s="24" t="s">
        <v>102</v>
      </c>
      <c r="DD7" s="24" t="s">
        <v>102</v>
      </c>
      <c r="DE7" s="24">
        <v>84.19</v>
      </c>
      <c r="DF7" s="24">
        <v>84.34</v>
      </c>
      <c r="DG7" s="24">
        <v>84.34</v>
      </c>
      <c r="DH7" s="24">
        <v>85.67</v>
      </c>
      <c r="DI7" s="24" t="s">
        <v>102</v>
      </c>
      <c r="DJ7" s="24" t="s">
        <v>102</v>
      </c>
      <c r="DK7" s="24">
        <v>42.27</v>
      </c>
      <c r="DL7" s="24">
        <v>44.24</v>
      </c>
      <c r="DM7" s="24">
        <v>46.21</v>
      </c>
      <c r="DN7" s="24" t="s">
        <v>102</v>
      </c>
      <c r="DO7" s="24" t="s">
        <v>102</v>
      </c>
      <c r="DP7" s="24">
        <v>21.36</v>
      </c>
      <c r="DQ7" s="24">
        <v>22.79</v>
      </c>
      <c r="DR7" s="24">
        <v>24.8</v>
      </c>
      <c r="DS7" s="24">
        <v>28</v>
      </c>
      <c r="DT7" s="24" t="s">
        <v>102</v>
      </c>
      <c r="DU7" s="24" t="s">
        <v>102</v>
      </c>
      <c r="DV7" s="24">
        <v>0</v>
      </c>
      <c r="DW7" s="24">
        <v>0</v>
      </c>
      <c r="DX7" s="24">
        <v>0</v>
      </c>
      <c r="DY7" s="24" t="s">
        <v>102</v>
      </c>
      <c r="DZ7" s="24" t="s">
        <v>102</v>
      </c>
      <c r="EA7" s="24">
        <v>0.01</v>
      </c>
      <c r="EB7" s="24">
        <v>0.01</v>
      </c>
      <c r="EC7" s="24">
        <v>0.02</v>
      </c>
      <c r="ED7" s="24">
        <v>0.03</v>
      </c>
      <c r="EE7" s="24" t="s">
        <v>102</v>
      </c>
      <c r="EF7" s="24" t="s">
        <v>102</v>
      </c>
      <c r="EG7" s="24">
        <v>0</v>
      </c>
      <c r="EH7" s="24">
        <v>0</v>
      </c>
      <c r="EI7" s="24">
        <v>0</v>
      </c>
      <c r="EJ7" s="24" t="s">
        <v>102</v>
      </c>
      <c r="EK7" s="24" t="s">
        <v>102</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113</v>
      </c>
      <c r="F13" t="s">
        <v>111</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清水 翔太郎</cp:lastModifiedBy>
  <cp:lastPrinted>2024-01-18T01:32:03Z</cp:lastPrinted>
  <dcterms:created xsi:type="dcterms:W3CDTF">2023-12-12T00:58:18Z</dcterms:created>
  <dcterms:modified xsi:type="dcterms:W3CDTF">2024-02-09T06:53:45Z</dcterms:modified>
  <cp:category/>
</cp:coreProperties>
</file>