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130\etajimacity\022財政課財政\05_公営企業\01-2023_公営企業(R5)\240117【広島県市町行財政課】公営企業に係る経営比較分析表（令和４年度決算）の分析等について（依頼）\各課依頼\下水道課回答\"/>
    </mc:Choice>
  </mc:AlternateContent>
  <workbookProtection workbookAlgorithmName="SHA-512" workbookHashValue="tKoNcNi3uVk2SG8PpT8nSOmPNXtcfmim29N5ylgqvwNCYiNOZi6NK7BH+cQD5N1KlmASvY1sKfY/NZ0M6HGBWw==" workbookSaltValue="pWVTQk8qWInhhq1eO9CoEw==" workbookSpinCount="100000" lockStructure="1"/>
  <bookViews>
    <workbookView xWindow="0" yWindow="0" windowWidth="28800" windowHeight="114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<sst xmlns="http://schemas.openxmlformats.org/spreadsheetml/2006/main" count="231" uniqueCount="116">
  <si>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</si>
  <si>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</si>
  <si>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</si>
  <si>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</si>
  <si>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</si>
  <si>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</si>
  <si>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</si>
  <si>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</si>
  <si>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</si>
  <si>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</si>
  <si>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</si>
  <si>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</si>
  <si>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</si>
  <si>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</si>
  <si>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</si>
  <si>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</si>
  <si>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</si>
  <si>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</si>
  <si>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</si>
  <si>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</si>
  <si>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</si>
  <si>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</si>
  <si>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</si>
  <si>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</si>
  <si>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</si>
  <si>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</si>
  <si>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</si>
  <si>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</si>
  <si>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</si>
  <si>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</si>
  <si>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</si>
  <si>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</si>
  <si>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</si>
  <si>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</si>
  <si>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</si>
  <si>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</si>
  <si>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</si>
  <si>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</si>
  <si>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</si>
  <si>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</si>
  <si>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</si>
  <si>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</si>
  <si>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</si>
  <si>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</si>
  <si>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</si>
  <si>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</si>
  <si>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</si>
  <si>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</si>
  <si>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</si>
  <si>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</si>
  <si>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</si>
  <si>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</si>
  <si>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</si>
  <si>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</si>
  <si>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</si>
  <si>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</si>
  <si>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</si>
  <si>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</si>
  <si>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</si>
  <si>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</si>
  <si>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</si>
  <si>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</si>
  <si>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</si>
  <si>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</si>
  <si>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</si>
  <si>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</si>
  <si>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</si>
  <si>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</si>
  <si>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</si>
  <si>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</si>
  <si>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</si>
  <si>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</si>
  <si>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</si>
  <si>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</si>
  <si>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</si>
  <si>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</si>
  <si>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</si>
  <si>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</si>
  <si>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</si>
  <si>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</si>
  <si>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</si>
  <si>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</si>
  <si>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</si>
  <si>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</si>
  <si>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</si>
  <si>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</si>
  <si>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</si>
  <si>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</si>
  <si>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</si>
  <si>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</si>
  <si>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</si>
  <si>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</si>
  <si>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</si>
  <si>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</si>
  <si>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</si>
  <si>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</si>
  <si>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</si>
  <si>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</si>
  <si>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</si>
  <si>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</si>
  <si>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</si>
  <si>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</si>
  <si>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</si>
  <si>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</si>
  <si>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</si>
  <si>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</si>
  <si>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</si>
  <si>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</si>
  <si>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</si>
  <si>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</si>
  <si>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</si>
  <si>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</si>
  <si>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</si>
  <si>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【経常収支比率・累積欠損金比率】
　経常収支比率は100％で推移しており、累積欠損も発生していないが、一般会計繰入金によるもので、基準外繰入の縮小・解消に向け、経営改善に取り組む必要がある。
【流動比率】
　流動負債の建設改良費に充てられた企業債の比率が高いことによる。
【企業債残高対事業規模比率】
　整備に伴う企業債の借入による企業債残高が多額である。整備計画の変更等により、整備に係る借入金は減少している。平均値を下回っているが、今後大規模な施設改修を見込んでおり、増加が見込まれる。
【経費回収率・汚水処理原価】
　汚水処理原価の増大及び経費回収率の悪化に伴い、令和3年10月より使用料の料金改定を行った。引き続き施設の維持管理経費の節減にも努めていく。
【施設利用率】
　施設利用率は、約50％を超えており、類似団体平均値を上回っている。
【水洗化率】
　水洗化率は約80％前後で推移していたが、下水道区域の見直しを実施したたためＲ元年度から平均値を上回った。引き続き水洗化促進員の訪問等による普及促進に取り組み水洗化率の向上に努める。</t>
    <rPh sb="353" eb="354">
      <t>コ</t>
    </rPh>
    <phoneticPr fontId="4"/>
  </si>
  <si>
    <t>　令和2年度に整備計画を見直し、江田島市の下水道事業は、おおむね完了した。今後は、水洗化率の向上のため、未接続世帯の実態の把握、啓発等により接続推進を継続していく。
　経費回収率は、100％を超えているとはいえ、安定した経営には課題が多い。引き続き、基準外繰入の解消のため、令和3年10月に使用料の料金改定を行った。また、維持管理経費の節約などにも努める。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管渠の老朽化率等は、低いものの、今後、経年による修繕・更新費用の増大も見込まれるため、経営戦略及び長寿命化計画（ストックマネジメント計画）等に基づき計画的な修繕・更新に取り組む。</t>
    <rPh sb="348" eb="349">
      <t>トウ</t>
    </rPh>
    <phoneticPr fontId="4"/>
  </si>
  <si>
    <t xml:space="preserve"> 管渠老化率、管渠改善率は、ともに0％で推移している。
 平成9年度に供用開始し、25年が経過した。管渠が耐用年数を経過するにはまだ年数があるとはいえ、今後、経年による施設の老朽化、維持修繕、更新費用が増大する見込みであり、長寿命化計画（ストックマネジメント計画）等に基づき計画的な更新を図っていく必要がある。</t>
    <rPh sb="132" eb="133">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</si>
</sst>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065-40A3-B495-78F109E7B28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c:v>
                </c:pt>
                <c:pt idx="2">
                  <c:v>0.32</c:v>
                </c:pt>
                <c:pt idx="3">
                  <c:v>0.1</c:v>
                </c:pt>
                <c:pt idx="4">
                  <c:v>0.09</c:v>
                </c:pt>
              </c:numCache>
            </c:numRef>
          </c:val>
          <c:smooth val="0"/>
          <c:extLst>
            <c:ext xmlns:c16="http://schemas.microsoft.com/office/drawing/2014/chart" uri="{C3380CC4-5D6E-409C-BE32-E72D297353CC}">
              <c16:uniqueId val="{00000001-F065-40A3-B495-78F109E7B28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53.66</c:v>
                </c:pt>
                <c:pt idx="1">
                  <c:v>53.9</c:v>
                </c:pt>
                <c:pt idx="2">
                  <c:v>56.03</c:v>
                </c:pt>
                <c:pt idx="3">
                  <c:v>55.14</c:v>
                </c:pt>
                <c:pt idx="4">
                  <c:v>50.45</c:v>
                </c:pt>
              </c:numCache>
            </c:numRef>
          </c:val>
          <c:extLst>
            <c:ext xmlns:c16="http://schemas.microsoft.com/office/drawing/2014/chart" uri="{C3380CC4-5D6E-409C-BE32-E72D297353CC}">
              <c16:uniqueId val="{00000000-0F89-49A8-8220-E095A1DC010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49.68</c:v>
                </c:pt>
                <c:pt idx="1">
                  <c:v>49.27</c:v>
                </c:pt>
                <c:pt idx="2">
                  <c:v>49.47</c:v>
                </c:pt>
                <c:pt idx="3">
                  <c:v>48.19</c:v>
                </c:pt>
                <c:pt idx="4">
                  <c:v>47.32</c:v>
                </c:pt>
              </c:numCache>
            </c:numRef>
          </c:val>
          <c:smooth val="0"/>
          <c:extLst>
            <c:ext xmlns:c16="http://schemas.microsoft.com/office/drawing/2014/chart" uri="{C3380CC4-5D6E-409C-BE32-E72D297353CC}">
              <c16:uniqueId val="{00000001-0F89-49A8-8220-E095A1DC010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81.93</c:v>
                </c:pt>
                <c:pt idx="1">
                  <c:v>86.86</c:v>
                </c:pt>
                <c:pt idx="2">
                  <c:v>91.66</c:v>
                </c:pt>
                <c:pt idx="3">
                  <c:v>91.89</c:v>
                </c:pt>
                <c:pt idx="4">
                  <c:v>89.84</c:v>
                </c:pt>
              </c:numCache>
            </c:numRef>
          </c:val>
          <c:extLst>
            <c:ext xmlns:c16="http://schemas.microsoft.com/office/drawing/2014/chart" uri="{C3380CC4-5D6E-409C-BE32-E72D297353CC}">
              <c16:uniqueId val="{00000000-DE8B-447F-BC5A-55EDDB277BB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83.35</c:v>
                </c:pt>
                <c:pt idx="1">
                  <c:v>83.16</c:v>
                </c:pt>
                <c:pt idx="2">
                  <c:v>82.06</c:v>
                </c:pt>
                <c:pt idx="3">
                  <c:v>82.26</c:v>
                </c:pt>
                <c:pt idx="4">
                  <c:v>81.33</c:v>
                </c:pt>
              </c:numCache>
            </c:numRef>
          </c:val>
          <c:smooth val="0"/>
          <c:extLst>
            <c:ext xmlns:c16="http://schemas.microsoft.com/office/drawing/2014/chart" uri="{C3380CC4-5D6E-409C-BE32-E72D297353CC}">
              <c16:uniqueId val="{00000001-DE8B-447F-BC5A-55EDDB277BB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101.17</c:v>
                </c:pt>
                <c:pt idx="1">
                  <c:v>100.28</c:v>
                </c:pt>
                <c:pt idx="2">
                  <c:v>113.51</c:v>
                </c:pt>
                <c:pt idx="3">
                  <c:v>100</c:v>
                </c:pt>
                <c:pt idx="4">
                  <c:v>100</c:v>
                </c:pt>
              </c:numCache>
            </c:numRef>
          </c:val>
          <c:extLst>
            <c:ext xmlns:c16="http://schemas.microsoft.com/office/drawing/2014/chart" uri="{C3380CC4-5D6E-409C-BE32-E72D297353CC}">
              <c16:uniqueId val="{00000000-48DC-48B7-ABAF-1A2348995D3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106.83</c:v>
                </c:pt>
                <c:pt idx="1">
                  <c:v>109.21</c:v>
                </c:pt>
                <c:pt idx="2">
                  <c:v>107.81</c:v>
                </c:pt>
                <c:pt idx="3">
                  <c:v>107.54</c:v>
                </c:pt>
                <c:pt idx="4">
                  <c:v>107.19</c:v>
                </c:pt>
              </c:numCache>
            </c:numRef>
          </c:val>
          <c:smooth val="0"/>
          <c:extLst>
            <c:ext xmlns:c16="http://schemas.microsoft.com/office/drawing/2014/chart" uri="{C3380CC4-5D6E-409C-BE32-E72D297353CC}">
              <c16:uniqueId val="{00000001-48DC-48B7-ABAF-1A2348995D3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38.5</c:v>
                </c:pt>
                <c:pt idx="1">
                  <c:v>38.89</c:v>
                </c:pt>
                <c:pt idx="2">
                  <c:v>38.68</c:v>
                </c:pt>
                <c:pt idx="3">
                  <c:v>40.5</c:v>
                </c:pt>
                <c:pt idx="4">
                  <c:v>34.97</c:v>
                </c:pt>
              </c:numCache>
            </c:numRef>
          </c:val>
          <c:extLst>
            <c:ext xmlns:c16="http://schemas.microsoft.com/office/drawing/2014/chart" uri="{C3380CC4-5D6E-409C-BE32-E72D297353CC}">
              <c16:uniqueId val="{00000000-E133-4CA3-A6BB-BC079F1D3E7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26.06</c:v>
                </c:pt>
                <c:pt idx="1">
                  <c:v>24.1</c:v>
                </c:pt>
                <c:pt idx="2">
                  <c:v>19.93</c:v>
                </c:pt>
                <c:pt idx="3">
                  <c:v>21.94</c:v>
                </c:pt>
                <c:pt idx="4">
                  <c:v>22.89</c:v>
                </c:pt>
              </c:numCache>
            </c:numRef>
          </c:val>
          <c:smooth val="0"/>
          <c:extLst>
            <c:ext xmlns:c16="http://schemas.microsoft.com/office/drawing/2014/chart" uri="{C3380CC4-5D6E-409C-BE32-E72D297353CC}">
              <c16:uniqueId val="{00000001-E133-4CA3-A6BB-BC079F1D3E7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B57-42FD-8E70-1BAC37E953A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B57-42FD-8E70-1BAC37E953A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B3B-47DC-8EEF-F21DA924A27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22.02</c:v>
                </c:pt>
                <c:pt idx="1">
                  <c:v>15.73</c:v>
                </c:pt>
                <c:pt idx="2">
                  <c:v>18.2</c:v>
                </c:pt>
                <c:pt idx="3">
                  <c:v>19.059999999999999</c:v>
                </c:pt>
                <c:pt idx="4">
                  <c:v>31.07</c:v>
                </c:pt>
              </c:numCache>
            </c:numRef>
          </c:val>
          <c:smooth val="0"/>
          <c:extLst>
            <c:ext xmlns:c16="http://schemas.microsoft.com/office/drawing/2014/chart" uri="{C3380CC4-5D6E-409C-BE32-E72D297353CC}">
              <c16:uniqueId val="{00000001-1B3B-47DC-8EEF-F21DA924A27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62.52</c:v>
                </c:pt>
                <c:pt idx="1">
                  <c:v>38.47</c:v>
                </c:pt>
                <c:pt idx="2">
                  <c:v>35.93</c:v>
                </c:pt>
                <c:pt idx="3">
                  <c:v>50.07</c:v>
                </c:pt>
                <c:pt idx="4">
                  <c:v>48.25</c:v>
                </c:pt>
              </c:numCache>
            </c:numRef>
          </c:val>
          <c:extLst>
            <c:ext xmlns:c16="http://schemas.microsoft.com/office/drawing/2014/chart" uri="{C3380CC4-5D6E-409C-BE32-E72D297353CC}">
              <c16:uniqueId val="{00000000-3269-404D-9153-BE7C75ABDBE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68.040000000000006</c:v>
                </c:pt>
                <c:pt idx="1">
                  <c:v>57.26</c:v>
                </c:pt>
                <c:pt idx="2">
                  <c:v>48.56</c:v>
                </c:pt>
                <c:pt idx="3">
                  <c:v>47.58</c:v>
                </c:pt>
                <c:pt idx="4">
                  <c:v>51.09</c:v>
                </c:pt>
              </c:numCache>
            </c:numRef>
          </c:val>
          <c:smooth val="0"/>
          <c:extLst>
            <c:ext xmlns:c16="http://schemas.microsoft.com/office/drawing/2014/chart" uri="{C3380CC4-5D6E-409C-BE32-E72D297353CC}">
              <c16:uniqueId val="{00000001-3269-404D-9153-BE7C75ABDBE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1299.83</c:v>
                </c:pt>
                <c:pt idx="1">
                  <c:v>1121.06</c:v>
                </c:pt>
                <c:pt idx="2">
                  <c:v>993.13</c:v>
                </c:pt>
                <c:pt idx="3">
                  <c:v>858.95</c:v>
                </c:pt>
                <c:pt idx="4">
                  <c:v>710.22</c:v>
                </c:pt>
              </c:numCache>
            </c:numRef>
          </c:val>
          <c:extLst>
            <c:ext xmlns:c16="http://schemas.microsoft.com/office/drawing/2014/chart" uri="{C3380CC4-5D6E-409C-BE32-E72D297353CC}">
              <c16:uniqueId val="{00000000-7C76-4D20-96F7-BD538C5652B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1048.23</c:v>
                </c:pt>
                <c:pt idx="1">
                  <c:v>1130.42</c:v>
                </c:pt>
                <c:pt idx="2">
                  <c:v>1245.0999999999999</c:v>
                </c:pt>
                <c:pt idx="3">
                  <c:v>1108.8</c:v>
                </c:pt>
                <c:pt idx="4">
                  <c:v>1194.56</c:v>
                </c:pt>
              </c:numCache>
            </c:numRef>
          </c:val>
          <c:smooth val="0"/>
          <c:extLst>
            <c:ext xmlns:c16="http://schemas.microsoft.com/office/drawing/2014/chart" uri="{C3380CC4-5D6E-409C-BE32-E72D297353CC}">
              <c16:uniqueId val="{00000001-7C76-4D20-96F7-BD538C5652B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91.32</c:v>
                </c:pt>
                <c:pt idx="2">
                  <c:v>64.510000000000005</c:v>
                </c:pt>
                <c:pt idx="3">
                  <c:v>144.69999999999999</c:v>
                </c:pt>
                <c:pt idx="4">
                  <c:v>162.55000000000001</c:v>
                </c:pt>
              </c:numCache>
            </c:numRef>
          </c:val>
          <c:extLst>
            <c:ext xmlns:c16="http://schemas.microsoft.com/office/drawing/2014/chart" uri="{C3380CC4-5D6E-409C-BE32-E72D297353CC}">
              <c16:uniqueId val="{00000000-FE1B-41BD-94EF-241B1578907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78.92</c:v>
                </c:pt>
                <c:pt idx="1">
                  <c:v>74.17</c:v>
                </c:pt>
                <c:pt idx="2">
                  <c:v>79.77</c:v>
                </c:pt>
                <c:pt idx="3">
                  <c:v>79.63</c:v>
                </c:pt>
                <c:pt idx="4">
                  <c:v>76.78</c:v>
                </c:pt>
              </c:numCache>
            </c:numRef>
          </c:val>
          <c:smooth val="0"/>
          <c:extLst>
            <c:ext xmlns:c16="http://schemas.microsoft.com/office/drawing/2014/chart" uri="{C3380CC4-5D6E-409C-BE32-E72D297353CC}">
              <c16:uniqueId val="{00000001-FE1B-41BD-94EF-241B1578907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199.68</c:v>
                </c:pt>
                <c:pt idx="1">
                  <c:v>218.7</c:v>
                </c:pt>
                <c:pt idx="2">
                  <c:v>309.17</c:v>
                </c:pt>
                <c:pt idx="3">
                  <c:v>149.32</c:v>
                </c:pt>
                <c:pt idx="4">
                  <c:v>154.01</c:v>
                </c:pt>
              </c:numCache>
            </c:numRef>
          </c:val>
          <c:extLst>
            <c:ext xmlns:c16="http://schemas.microsoft.com/office/drawing/2014/chart" uri="{C3380CC4-5D6E-409C-BE32-E72D297353CC}">
              <c16:uniqueId val="{00000000-5803-4091-96B2-ED2294478F9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220.31</c:v>
                </c:pt>
                <c:pt idx="1">
                  <c:v>230.95</c:v>
                </c:pt>
                <c:pt idx="2">
                  <c:v>214.56</c:v>
                </c:pt>
                <c:pt idx="3">
                  <c:v>213.66</c:v>
                </c:pt>
                <c:pt idx="4">
                  <c:v>224.31</c:v>
                </c:pt>
              </c:numCache>
            </c:numRef>
          </c:val>
          <c:smooth val="0"/>
          <c:extLst>
            <c:ext xmlns:c16="http://schemas.microsoft.com/office/drawing/2014/chart" uri="{C3380CC4-5D6E-409C-BE32-E72D297353CC}">
              <c16:uniqueId val="{00000001-5803-4091-96B2-ED2294478F9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Q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江田島市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Cd2</v>
      </c>
      <c r="X8" s="40"/>
      <c r="Y8" s="40"/>
      <c r="Z8" s="40"/>
      <c r="AA8" s="40"/>
      <c r="AB8" s="40"/>
      <c r="AC8" s="40"/>
      <c r="AD8" s="41" t="str">
        <f>データ!$M$6</f>
        <v>非設置</v>
      </c>
      <c r="AE8" s="41"/>
      <c r="AF8" s="41"/>
      <c r="AG8" s="41"/>
      <c r="AH8" s="41"/>
      <c r="AI8" s="41"/>
      <c r="AJ8" s="41"/>
      <c r="AK8" s="3"/>
      <c r="AL8" s="42">
        <f>データ!S6</f>
        <v>21393</v>
      </c>
      <c r="AM8" s="42"/>
      <c r="AN8" s="42"/>
      <c r="AO8" s="42"/>
      <c r="AP8" s="42"/>
      <c r="AQ8" s="42"/>
      <c r="AR8" s="42"/>
      <c r="AS8" s="42"/>
      <c r="AT8" s="35">
        <f>データ!T6</f>
        <v>100.65</v>
      </c>
      <c r="AU8" s="35"/>
      <c r="AV8" s="35"/>
      <c r="AW8" s="35"/>
      <c r="AX8" s="35"/>
      <c r="AY8" s="35"/>
      <c r="AZ8" s="35"/>
      <c r="BA8" s="35"/>
      <c r="BB8" s="35">
        <f>データ!U6</f>
        <v>212.55</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78.349999999999994</v>
      </c>
      <c r="J10" s="35"/>
      <c r="K10" s="35"/>
      <c r="L10" s="35"/>
      <c r="M10" s="35"/>
      <c r="N10" s="35"/>
      <c r="O10" s="35"/>
      <c r="P10" s="35">
        <f>データ!P6</f>
        <v>20.71</v>
      </c>
      <c r="Q10" s="35"/>
      <c r="R10" s="35"/>
      <c r="S10" s="35"/>
      <c r="T10" s="35"/>
      <c r="U10" s="35"/>
      <c r="V10" s="35"/>
      <c r="W10" s="35">
        <f>データ!Q6</f>
        <v>102.4</v>
      </c>
      <c r="X10" s="35"/>
      <c r="Y10" s="35"/>
      <c r="Z10" s="35"/>
      <c r="AA10" s="35"/>
      <c r="AB10" s="35"/>
      <c r="AC10" s="35"/>
      <c r="AD10" s="42">
        <f>データ!R6</f>
        <v>4152</v>
      </c>
      <c r="AE10" s="42"/>
      <c r="AF10" s="42"/>
      <c r="AG10" s="42"/>
      <c r="AH10" s="42"/>
      <c r="AI10" s="42"/>
      <c r="AJ10" s="42"/>
      <c r="AK10" s="2"/>
      <c r="AL10" s="42">
        <f>データ!V6</f>
        <v>4340</v>
      </c>
      <c r="AM10" s="42"/>
      <c r="AN10" s="42"/>
      <c r="AO10" s="42"/>
      <c r="AP10" s="42"/>
      <c r="AQ10" s="42"/>
      <c r="AR10" s="42"/>
      <c r="AS10" s="42"/>
      <c r="AT10" s="35">
        <f>データ!W6</f>
        <v>3.1</v>
      </c>
      <c r="AU10" s="35"/>
      <c r="AV10" s="35"/>
      <c r="AW10" s="35"/>
      <c r="AX10" s="35"/>
      <c r="AY10" s="35"/>
      <c r="AZ10" s="35"/>
      <c r="BA10" s="35"/>
      <c r="BB10" s="35">
        <f>データ!X6</f>
        <v>1400</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113</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115</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114</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29.2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yZTktC2qf1jPCUQRPTuJhV5MI7gBUCLa/WLelMsg1VfJyo0TBpEagI2A+lgy3/4J2GbbdaFf08ilTIHVyPwZfw==" saltValue="JPoC8xZjont5jMLYoOz7D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342157</v>
      </c>
      <c r="D6" s="19">
        <f t="shared" si="3"/>
        <v>46</v>
      </c>
      <c r="E6" s="19">
        <f t="shared" si="3"/>
        <v>17</v>
      </c>
      <c r="F6" s="19">
        <f t="shared" si="3"/>
        <v>1</v>
      </c>
      <c r="G6" s="19">
        <f t="shared" si="3"/>
        <v>0</v>
      </c>
      <c r="H6" s="19" t="str">
        <f t="shared" si="3"/>
        <v>広島県　江田島市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78.349999999999994</v>
      </c>
      <c r="P6" s="20">
        <f t="shared" si="3"/>
        <v>20.71</v>
      </c>
      <c r="Q6" s="20">
        <f t="shared" si="3"/>
        <v>102.4</v>
      </c>
      <c r="R6" s="20">
        <f t="shared" si="3"/>
        <v>4152</v>
      </c>
      <c r="S6" s="20">
        <f t="shared" si="3"/>
        <v>21393</v>
      </c>
      <c r="T6" s="20">
        <f t="shared" si="3"/>
        <v>100.65</v>
      </c>
      <c r="U6" s="20">
        <f t="shared" si="3"/>
        <v>212.55</v>
      </c>
      <c r="V6" s="20">
        <f t="shared" si="3"/>
        <v>4340</v>
      </c>
      <c r="W6" s="20">
        <f t="shared" si="3"/>
        <v>3.1</v>
      </c>
      <c r="X6" s="20">
        <f t="shared" si="3"/>
        <v>1400</v>
      </c>
      <c r="Y6" s="21">
        <f>IF(Y7="",NA(),Y7)</f>
        <v>101.17</v>
      </c>
      <c r="Z6" s="21">
        <f t="shared" ref="Z6:AH6" si="4">IF(Z7="",NA(),Z7)</f>
        <v>100.28</v>
      </c>
      <c r="AA6" s="21">
        <f t="shared" si="4"/>
        <v>113.51</v>
      </c>
      <c r="AB6" s="21">
        <f t="shared" si="4"/>
        <v>100</v>
      </c>
      <c r="AC6" s="21">
        <f t="shared" si="4"/>
        <v>100</v>
      </c>
      <c r="AD6" s="21">
        <f t="shared" si="4"/>
        <v>106.83</v>
      </c>
      <c r="AE6" s="21">
        <f t="shared" si="4"/>
        <v>109.21</v>
      </c>
      <c r="AF6" s="21">
        <f t="shared" si="4"/>
        <v>107.81</v>
      </c>
      <c r="AG6" s="21">
        <f t="shared" si="4"/>
        <v>107.54</v>
      </c>
      <c r="AH6" s="21">
        <f t="shared" si="4"/>
        <v>107.19</v>
      </c>
      <c r="AI6" s="20" t="str">
        <f>IF(AI7="","",IF(AI7="-","【-】","【"&amp;SUBSTITUTE(TEXT(AI7,"#,##0.00"),"-","△")&amp;"】"))</f>
        <v>【106.11】</v>
      </c>
      <c r="AJ6" s="20">
        <f>IF(AJ7="",NA(),AJ7)</f>
        <v>0</v>
      </c>
      <c r="AK6" s="20">
        <f t="shared" ref="AK6:AS6" si="5">IF(AK7="",NA(),AK7)</f>
        <v>0</v>
      </c>
      <c r="AL6" s="20">
        <f t="shared" si="5"/>
        <v>0</v>
      </c>
      <c r="AM6" s="20">
        <f t="shared" si="5"/>
        <v>0</v>
      </c>
      <c r="AN6" s="20">
        <f t="shared" si="5"/>
        <v>0</v>
      </c>
      <c r="AO6" s="21">
        <f t="shared" si="5"/>
        <v>22.02</v>
      </c>
      <c r="AP6" s="21">
        <f t="shared" si="5"/>
        <v>15.73</v>
      </c>
      <c r="AQ6" s="21">
        <f t="shared" si="5"/>
        <v>18.2</v>
      </c>
      <c r="AR6" s="21">
        <f t="shared" si="5"/>
        <v>19.059999999999999</v>
      </c>
      <c r="AS6" s="21">
        <f t="shared" si="5"/>
        <v>31.07</v>
      </c>
      <c r="AT6" s="20" t="str">
        <f>IF(AT7="","",IF(AT7="-","【-】","【"&amp;SUBSTITUTE(TEXT(AT7,"#,##0.00"),"-","△")&amp;"】"))</f>
        <v>【3.15】</v>
      </c>
      <c r="AU6" s="21">
        <f>IF(AU7="",NA(),AU7)</f>
        <v>62.52</v>
      </c>
      <c r="AV6" s="21">
        <f t="shared" ref="AV6:BD6" si="6">IF(AV7="",NA(),AV7)</f>
        <v>38.47</v>
      </c>
      <c r="AW6" s="21">
        <f t="shared" si="6"/>
        <v>35.93</v>
      </c>
      <c r="AX6" s="21">
        <f t="shared" si="6"/>
        <v>50.07</v>
      </c>
      <c r="AY6" s="21">
        <f t="shared" si="6"/>
        <v>48.25</v>
      </c>
      <c r="AZ6" s="21">
        <f t="shared" si="6"/>
        <v>68.040000000000006</v>
      </c>
      <c r="BA6" s="21">
        <f t="shared" si="6"/>
        <v>57.26</v>
      </c>
      <c r="BB6" s="21">
        <f t="shared" si="6"/>
        <v>48.56</v>
      </c>
      <c r="BC6" s="21">
        <f t="shared" si="6"/>
        <v>47.58</v>
      </c>
      <c r="BD6" s="21">
        <f t="shared" si="6"/>
        <v>51.09</v>
      </c>
      <c r="BE6" s="20" t="str">
        <f>IF(BE7="","",IF(BE7="-","【-】","【"&amp;SUBSTITUTE(TEXT(BE7,"#,##0.00"),"-","△")&amp;"】"))</f>
        <v>【73.44】</v>
      </c>
      <c r="BF6" s="21">
        <f>IF(BF7="",NA(),BF7)</f>
        <v>1299.83</v>
      </c>
      <c r="BG6" s="21">
        <f t="shared" ref="BG6:BO6" si="7">IF(BG7="",NA(),BG7)</f>
        <v>1121.06</v>
      </c>
      <c r="BH6" s="21">
        <f t="shared" si="7"/>
        <v>993.13</v>
      </c>
      <c r="BI6" s="21">
        <f t="shared" si="7"/>
        <v>858.95</v>
      </c>
      <c r="BJ6" s="21">
        <f t="shared" si="7"/>
        <v>710.22</v>
      </c>
      <c r="BK6" s="21">
        <f t="shared" si="7"/>
        <v>1048.23</v>
      </c>
      <c r="BL6" s="21">
        <f t="shared" si="7"/>
        <v>1130.42</v>
      </c>
      <c r="BM6" s="21">
        <f t="shared" si="7"/>
        <v>1245.0999999999999</v>
      </c>
      <c r="BN6" s="21">
        <f t="shared" si="7"/>
        <v>1108.8</v>
      </c>
      <c r="BO6" s="21">
        <f t="shared" si="7"/>
        <v>1194.56</v>
      </c>
      <c r="BP6" s="20" t="str">
        <f>IF(BP7="","",IF(BP7="-","【-】","【"&amp;SUBSTITUTE(TEXT(BP7,"#,##0.00"),"-","△")&amp;"】"))</f>
        <v>【652.82】</v>
      </c>
      <c r="BQ6" s="21">
        <f>IF(BQ7="",NA(),BQ7)</f>
        <v>100</v>
      </c>
      <c r="BR6" s="21">
        <f t="shared" ref="BR6:BZ6" si="8">IF(BR7="",NA(),BR7)</f>
        <v>91.32</v>
      </c>
      <c r="BS6" s="21">
        <f t="shared" si="8"/>
        <v>64.510000000000005</v>
      </c>
      <c r="BT6" s="21">
        <f t="shared" si="8"/>
        <v>144.69999999999999</v>
      </c>
      <c r="BU6" s="21">
        <f t="shared" si="8"/>
        <v>162.55000000000001</v>
      </c>
      <c r="BV6" s="21">
        <f t="shared" si="8"/>
        <v>78.92</v>
      </c>
      <c r="BW6" s="21">
        <f t="shared" si="8"/>
        <v>74.17</v>
      </c>
      <c r="BX6" s="21">
        <f t="shared" si="8"/>
        <v>79.77</v>
      </c>
      <c r="BY6" s="21">
        <f t="shared" si="8"/>
        <v>79.63</v>
      </c>
      <c r="BZ6" s="21">
        <f t="shared" si="8"/>
        <v>76.78</v>
      </c>
      <c r="CA6" s="20" t="str">
        <f>IF(CA7="","",IF(CA7="-","【-】","【"&amp;SUBSTITUTE(TEXT(CA7,"#,##0.00"),"-","△")&amp;"】"))</f>
        <v>【97.61】</v>
      </c>
      <c r="CB6" s="21">
        <f>IF(CB7="",NA(),CB7)</f>
        <v>199.68</v>
      </c>
      <c r="CC6" s="21">
        <f t="shared" ref="CC6:CK6" si="9">IF(CC7="",NA(),CC7)</f>
        <v>218.7</v>
      </c>
      <c r="CD6" s="21">
        <f t="shared" si="9"/>
        <v>309.17</v>
      </c>
      <c r="CE6" s="21">
        <f t="shared" si="9"/>
        <v>149.32</v>
      </c>
      <c r="CF6" s="21">
        <f t="shared" si="9"/>
        <v>154.01</v>
      </c>
      <c r="CG6" s="21">
        <f t="shared" si="9"/>
        <v>220.31</v>
      </c>
      <c r="CH6" s="21">
        <f t="shared" si="9"/>
        <v>230.95</v>
      </c>
      <c r="CI6" s="21">
        <f t="shared" si="9"/>
        <v>214.56</v>
      </c>
      <c r="CJ6" s="21">
        <f t="shared" si="9"/>
        <v>213.66</v>
      </c>
      <c r="CK6" s="21">
        <f t="shared" si="9"/>
        <v>224.31</v>
      </c>
      <c r="CL6" s="20" t="str">
        <f>IF(CL7="","",IF(CL7="-","【-】","【"&amp;SUBSTITUTE(TEXT(CL7,"#,##0.00"),"-","△")&amp;"】"))</f>
        <v>【138.29】</v>
      </c>
      <c r="CM6" s="21">
        <f>IF(CM7="",NA(),CM7)</f>
        <v>53.66</v>
      </c>
      <c r="CN6" s="21">
        <f t="shared" ref="CN6:CV6" si="10">IF(CN7="",NA(),CN7)</f>
        <v>53.9</v>
      </c>
      <c r="CO6" s="21">
        <f t="shared" si="10"/>
        <v>56.03</v>
      </c>
      <c r="CP6" s="21">
        <f t="shared" si="10"/>
        <v>55.14</v>
      </c>
      <c r="CQ6" s="21">
        <f t="shared" si="10"/>
        <v>50.45</v>
      </c>
      <c r="CR6" s="21">
        <f t="shared" si="10"/>
        <v>49.68</v>
      </c>
      <c r="CS6" s="21">
        <f t="shared" si="10"/>
        <v>49.27</v>
      </c>
      <c r="CT6" s="21">
        <f t="shared" si="10"/>
        <v>49.47</v>
      </c>
      <c r="CU6" s="21">
        <f t="shared" si="10"/>
        <v>48.19</v>
      </c>
      <c r="CV6" s="21">
        <f t="shared" si="10"/>
        <v>47.32</v>
      </c>
      <c r="CW6" s="20" t="str">
        <f>IF(CW7="","",IF(CW7="-","【-】","【"&amp;SUBSTITUTE(TEXT(CW7,"#,##0.00"),"-","△")&amp;"】"))</f>
        <v>【59.10】</v>
      </c>
      <c r="CX6" s="21">
        <f>IF(CX7="",NA(),CX7)</f>
        <v>81.93</v>
      </c>
      <c r="CY6" s="21">
        <f t="shared" ref="CY6:DG6" si="11">IF(CY7="",NA(),CY7)</f>
        <v>86.86</v>
      </c>
      <c r="CZ6" s="21">
        <f t="shared" si="11"/>
        <v>91.66</v>
      </c>
      <c r="DA6" s="21">
        <f t="shared" si="11"/>
        <v>91.89</v>
      </c>
      <c r="DB6" s="21">
        <f t="shared" si="11"/>
        <v>89.84</v>
      </c>
      <c r="DC6" s="21">
        <f t="shared" si="11"/>
        <v>83.35</v>
      </c>
      <c r="DD6" s="21">
        <f t="shared" si="11"/>
        <v>83.16</v>
      </c>
      <c r="DE6" s="21">
        <f t="shared" si="11"/>
        <v>82.06</v>
      </c>
      <c r="DF6" s="21">
        <f t="shared" si="11"/>
        <v>82.26</v>
      </c>
      <c r="DG6" s="21">
        <f t="shared" si="11"/>
        <v>81.33</v>
      </c>
      <c r="DH6" s="20" t="str">
        <f>IF(DH7="","",IF(DH7="-","【-】","【"&amp;SUBSTITUTE(TEXT(DH7,"#,##0.00"),"-","△")&amp;"】"))</f>
        <v>【95.82】</v>
      </c>
      <c r="DI6" s="21">
        <f>IF(DI7="",NA(),DI7)</f>
        <v>38.5</v>
      </c>
      <c r="DJ6" s="21">
        <f t="shared" ref="DJ6:DR6" si="12">IF(DJ7="",NA(),DJ7)</f>
        <v>38.89</v>
      </c>
      <c r="DK6" s="21">
        <f t="shared" si="12"/>
        <v>38.68</v>
      </c>
      <c r="DL6" s="21">
        <f t="shared" si="12"/>
        <v>40.5</v>
      </c>
      <c r="DM6" s="21">
        <f t="shared" si="12"/>
        <v>34.97</v>
      </c>
      <c r="DN6" s="21">
        <f t="shared" si="12"/>
        <v>26.06</v>
      </c>
      <c r="DO6" s="21">
        <f t="shared" si="12"/>
        <v>24.1</v>
      </c>
      <c r="DP6" s="21">
        <f t="shared" si="12"/>
        <v>19.93</v>
      </c>
      <c r="DQ6" s="21">
        <f t="shared" si="12"/>
        <v>21.94</v>
      </c>
      <c r="DR6" s="21">
        <f t="shared" si="12"/>
        <v>22.89</v>
      </c>
      <c r="DS6" s="20" t="str">
        <f>IF(DS7="","",IF(DS7="-","【-】","【"&amp;SUBSTITUTE(TEXT(DS7,"#,##0.00"),"-","△")&amp;"】"))</f>
        <v>【39.74】</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【7.62】</v>
      </c>
      <c r="EE6" s="20">
        <f>IF(EE7="",NA(),EE7)</f>
        <v>0</v>
      </c>
      <c r="EF6" s="20">
        <f t="shared" ref="EF6:EN6" si="14">IF(EF7="",NA(),EF7)</f>
        <v>0</v>
      </c>
      <c r="EG6" s="20">
        <f t="shared" si="14"/>
        <v>0</v>
      </c>
      <c r="EH6" s="20">
        <f t="shared" si="14"/>
        <v>0</v>
      </c>
      <c r="EI6" s="20">
        <f t="shared" si="14"/>
        <v>0</v>
      </c>
      <c r="EJ6" s="21">
        <f t="shared" si="14"/>
        <v>0.12</v>
      </c>
      <c r="EK6" s="21">
        <f t="shared" si="14"/>
        <v>0.1</v>
      </c>
      <c r="EL6" s="21">
        <f t="shared" si="14"/>
        <v>0.32</v>
      </c>
      <c r="EM6" s="21">
        <f t="shared" si="14"/>
        <v>0.1</v>
      </c>
      <c r="EN6" s="21">
        <f t="shared" si="14"/>
        <v>0.09</v>
      </c>
      <c r="EO6" s="20" t="str">
        <f>IF(EO7="","",IF(EO7="-","【-】","【"&amp;SUBSTITUTE(TEXT(EO7,"#,##0.00"),"-","△")&amp;"】"))</f>
        <v>【0.23】</v>
      </c>
    </row>
    <row r="7" spans="1:148" s="22" customFormat="1" x14ac:dyDescent="0.15">
      <c r="A7" s="14"/>
      <c r="B7" s="23">
        <v>2022</v>
      </c>
      <c r="C7" s="23">
        <v>342157</v>
      </c>
      <c r="D7" s="23">
        <v>46</v>
      </c>
      <c r="E7" s="23">
        <v>17</v>
      </c>
      <c r="F7" s="23">
        <v>1</v>
      </c>
      <c r="G7" s="23">
        <v>0</v>
      </c>
      <c r="H7" s="23" t="s">
        <v>96</v>
      </c>
      <c r="I7" s="23" t="s">
        <v>97</v>
      </c>
      <c r="J7" s="23" t="s">
        <v>98</v>
      </c>
      <c r="K7" s="23" t="s">
        <v>99</v>
      </c>
      <c r="L7" s="23" t="s">
        <v>100</v>
      </c>
      <c r="M7" s="23" t="s">
        <v>101</v>
      </c>
      <c r="N7" s="24" t="s">
        <v>102</v>
      </c>
      <c r="O7" s="24">
        <v>78.349999999999994</v>
      </c>
      <c r="P7" s="24">
        <v>20.71</v>
      </c>
      <c r="Q7" s="24">
        <v>102.4</v>
      </c>
      <c r="R7" s="24">
        <v>4152</v>
      </c>
      <c r="S7" s="24">
        <v>21393</v>
      </c>
      <c r="T7" s="24">
        <v>100.65</v>
      </c>
      <c r="U7" s="24">
        <v>212.55</v>
      </c>
      <c r="V7" s="24">
        <v>4340</v>
      </c>
      <c r="W7" s="24">
        <v>3.1</v>
      </c>
      <c r="X7" s="24">
        <v>1400</v>
      </c>
      <c r="Y7" s="24">
        <v>101.17</v>
      </c>
      <c r="Z7" s="24">
        <v>100.28</v>
      </c>
      <c r="AA7" s="24">
        <v>113.51</v>
      </c>
      <c r="AB7" s="24">
        <v>100</v>
      </c>
      <c r="AC7" s="24">
        <v>100</v>
      </c>
      <c r="AD7" s="24">
        <v>106.83</v>
      </c>
      <c r="AE7" s="24">
        <v>109.21</v>
      </c>
      <c r="AF7" s="24">
        <v>107.81</v>
      </c>
      <c r="AG7" s="24">
        <v>107.54</v>
      </c>
      <c r="AH7" s="24">
        <v>107.19</v>
      </c>
      <c r="AI7" s="24">
        <v>106.11</v>
      </c>
      <c r="AJ7" s="24">
        <v>0</v>
      </c>
      <c r="AK7" s="24">
        <v>0</v>
      </c>
      <c r="AL7" s="24">
        <v>0</v>
      </c>
      <c r="AM7" s="24">
        <v>0</v>
      </c>
      <c r="AN7" s="24">
        <v>0</v>
      </c>
      <c r="AO7" s="24">
        <v>22.02</v>
      </c>
      <c r="AP7" s="24">
        <v>15.73</v>
      </c>
      <c r="AQ7" s="24">
        <v>18.2</v>
      </c>
      <c r="AR7" s="24">
        <v>19.059999999999999</v>
      </c>
      <c r="AS7" s="24">
        <v>31.07</v>
      </c>
      <c r="AT7" s="24">
        <v>3.15</v>
      </c>
      <c r="AU7" s="24">
        <v>62.52</v>
      </c>
      <c r="AV7" s="24">
        <v>38.47</v>
      </c>
      <c r="AW7" s="24">
        <v>35.93</v>
      </c>
      <c r="AX7" s="24">
        <v>50.07</v>
      </c>
      <c r="AY7" s="24">
        <v>48.25</v>
      </c>
      <c r="AZ7" s="24">
        <v>68.040000000000006</v>
      </c>
      <c r="BA7" s="24">
        <v>57.26</v>
      </c>
      <c r="BB7" s="24">
        <v>48.56</v>
      </c>
      <c r="BC7" s="24">
        <v>47.58</v>
      </c>
      <c r="BD7" s="24">
        <v>51.09</v>
      </c>
      <c r="BE7" s="24">
        <v>73.44</v>
      </c>
      <c r="BF7" s="24">
        <v>1299.83</v>
      </c>
      <c r="BG7" s="24">
        <v>1121.06</v>
      </c>
      <c r="BH7" s="24">
        <v>993.13</v>
      </c>
      <c r="BI7" s="24">
        <v>858.95</v>
      </c>
      <c r="BJ7" s="24">
        <v>710.22</v>
      </c>
      <c r="BK7" s="24">
        <v>1048.23</v>
      </c>
      <c r="BL7" s="24">
        <v>1130.42</v>
      </c>
      <c r="BM7" s="24">
        <v>1245.0999999999999</v>
      </c>
      <c r="BN7" s="24">
        <v>1108.8</v>
      </c>
      <c r="BO7" s="24">
        <v>1194.56</v>
      </c>
      <c r="BP7" s="24">
        <v>652.82000000000005</v>
      </c>
      <c r="BQ7" s="24">
        <v>100</v>
      </c>
      <c r="BR7" s="24">
        <v>91.32</v>
      </c>
      <c r="BS7" s="24">
        <v>64.510000000000005</v>
      </c>
      <c r="BT7" s="24">
        <v>144.69999999999999</v>
      </c>
      <c r="BU7" s="24">
        <v>162.55000000000001</v>
      </c>
      <c r="BV7" s="24">
        <v>78.92</v>
      </c>
      <c r="BW7" s="24">
        <v>74.17</v>
      </c>
      <c r="BX7" s="24">
        <v>79.77</v>
      </c>
      <c r="BY7" s="24">
        <v>79.63</v>
      </c>
      <c r="BZ7" s="24">
        <v>76.78</v>
      </c>
      <c r="CA7" s="24">
        <v>97.61</v>
      </c>
      <c r="CB7" s="24">
        <v>199.68</v>
      </c>
      <c r="CC7" s="24">
        <v>218.7</v>
      </c>
      <c r="CD7" s="24">
        <v>309.17</v>
      </c>
      <c r="CE7" s="24">
        <v>149.32</v>
      </c>
      <c r="CF7" s="24">
        <v>154.01</v>
      </c>
      <c r="CG7" s="24">
        <v>220.31</v>
      </c>
      <c r="CH7" s="24">
        <v>230.95</v>
      </c>
      <c r="CI7" s="24">
        <v>214.56</v>
      </c>
      <c r="CJ7" s="24">
        <v>213.66</v>
      </c>
      <c r="CK7" s="24">
        <v>224.31</v>
      </c>
      <c r="CL7" s="24">
        <v>138.29</v>
      </c>
      <c r="CM7" s="24">
        <v>53.66</v>
      </c>
      <c r="CN7" s="24">
        <v>53.9</v>
      </c>
      <c r="CO7" s="24">
        <v>56.03</v>
      </c>
      <c r="CP7" s="24">
        <v>55.14</v>
      </c>
      <c r="CQ7" s="24">
        <v>50.45</v>
      </c>
      <c r="CR7" s="24">
        <v>49.68</v>
      </c>
      <c r="CS7" s="24">
        <v>49.27</v>
      </c>
      <c r="CT7" s="24">
        <v>49.47</v>
      </c>
      <c r="CU7" s="24">
        <v>48.19</v>
      </c>
      <c r="CV7" s="24">
        <v>47.32</v>
      </c>
      <c r="CW7" s="24">
        <v>59.1</v>
      </c>
      <c r="CX7" s="24">
        <v>81.93</v>
      </c>
      <c r="CY7" s="24">
        <v>86.86</v>
      </c>
      <c r="CZ7" s="24">
        <v>91.66</v>
      </c>
      <c r="DA7" s="24">
        <v>91.89</v>
      </c>
      <c r="DB7" s="24">
        <v>89.84</v>
      </c>
      <c r="DC7" s="24">
        <v>83.35</v>
      </c>
      <c r="DD7" s="24">
        <v>83.16</v>
      </c>
      <c r="DE7" s="24">
        <v>82.06</v>
      </c>
      <c r="DF7" s="24">
        <v>82.26</v>
      </c>
      <c r="DG7" s="24">
        <v>81.33</v>
      </c>
      <c r="DH7" s="24">
        <v>95.82</v>
      </c>
      <c r="DI7" s="24">
        <v>38.5</v>
      </c>
      <c r="DJ7" s="24">
        <v>38.89</v>
      </c>
      <c r="DK7" s="24">
        <v>38.68</v>
      </c>
      <c r="DL7" s="24">
        <v>40.5</v>
      </c>
      <c r="DM7" s="24">
        <v>34.97</v>
      </c>
      <c r="DN7" s="24">
        <v>26.06</v>
      </c>
      <c r="DO7" s="24">
        <v>24.1</v>
      </c>
      <c r="DP7" s="24">
        <v>19.93</v>
      </c>
      <c r="DQ7" s="24">
        <v>21.94</v>
      </c>
      <c r="DR7" s="24">
        <v>22.89</v>
      </c>
      <c r="DS7" s="24">
        <v>39.74</v>
      </c>
      <c r="DT7" s="24">
        <v>0</v>
      </c>
      <c r="DU7" s="24">
        <v>0</v>
      </c>
      <c r="DV7" s="24">
        <v>0</v>
      </c>
      <c r="DW7" s="24">
        <v>0</v>
      </c>
      <c r="DX7" s="24">
        <v>0</v>
      </c>
      <c r="DY7" s="24">
        <v>0</v>
      </c>
      <c r="DZ7" s="24">
        <v>0</v>
      </c>
      <c r="EA7" s="24">
        <v>0</v>
      </c>
      <c r="EB7" s="24">
        <v>0</v>
      </c>
      <c r="EC7" s="24">
        <v>0</v>
      </c>
      <c r="ED7" s="24">
        <v>7.62</v>
      </c>
      <c r="EE7" s="24">
        <v>0</v>
      </c>
      <c r="EF7" s="24">
        <v>0</v>
      </c>
      <c r="EG7" s="24">
        <v>0</v>
      </c>
      <c r="EH7" s="24">
        <v>0</v>
      </c>
      <c r="EI7" s="24">
        <v>0</v>
      </c>
      <c r="EJ7" s="24">
        <v>0.12</v>
      </c>
      <c r="EK7" s="24">
        <v>0.1</v>
      </c>
      <c r="EL7" s="24">
        <v>0.32</v>
      </c>
      <c r="EM7" s="24">
        <v>0.1</v>
      </c>
      <c r="EN7" s="24">
        <v>0.09</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川上　佳代子</cp:lastModifiedBy>
  <cp:lastPrinted>2024-01-29T01:21:48Z</cp:lastPrinted>
  <dcterms:created xsi:type="dcterms:W3CDTF">2023-12-12T00:50:29Z</dcterms:created>
  <dcterms:modified xsi:type="dcterms:W3CDTF">2024-01-29T01:24:36Z</dcterms:modified>
  <cp:category/>
</cp:coreProperties>
</file>