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130\etajimacity\022財政課財政\05_公営企業\01-2023_公営企業(R5)\240117【広島県市町行財政課】公営企業に係る経営比較分析表（令和４年度決算）の分析等について（依頼）〇\回答\"/>
    </mc:Choice>
  </mc:AlternateContent>
  <workbookProtection workbookAlgorithmName="SHA-512" workbookHashValue="YiWvTRz5mhbW7RR6hzrYDJAYagsnLmIGAgUBuvFzUPGusNK0GEZ5Bo70pvHbNagvOuORZBj/T15Sp9GW2pGL2w==" workbookSaltValue="jYI4cqVcnd6WTCuLMM4WbA==" workbookSpinCount="100000" lockStructure="1"/>
  <bookViews>
    <workbookView xWindow="0" yWindow="0" windowWidth="28800" windowHeight="114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<sst xmlns="http://schemas.openxmlformats.org/spreadsheetml/2006/main" count="231" uniqueCount="117">
  <si>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</si>
  <si>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</si>
  <si>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</si>
  <si>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</si>
  <si>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</si>
  <si>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</si>
  <si>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</si>
  <si>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</si>
  <si>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</si>
  <si>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</si>
  <si>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</si>
  <si>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</si>
  <si>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</si>
  <si>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</si>
  <si>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</si>
  <si>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</si>
  <si>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</si>
  <si>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</si>
  <si>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</si>
  <si>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</si>
  <si>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</si>
  <si>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</si>
  <si>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</si>
  <si>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</si>
  <si>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</si>
  <si>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</si>
  <si>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</si>
  <si>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</si>
  <si>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</si>
  <si>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</si>
  <si>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</si>
  <si>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</si>
  <si>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</si>
  <si>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</si>
  <si>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</si>
  <si>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</si>
  <si>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</si>
  <si>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</si>
  <si>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</si>
  <si>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</si>
  <si>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</si>
  <si>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</si>
  <si>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</si>
  <si>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</si>
  <si>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</si>
  <si>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</si>
  <si>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</si>
  <si>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</si>
  <si>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</si>
  <si>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</si>
  <si>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</si>
  <si>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</si>
  <si>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</si>
  <si>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</si>
  <si>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</si>
  <si>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</si>
  <si>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</si>
  <si>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</si>
  <si>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</si>
  <si>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</si>
  <si>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</si>
  <si>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</si>
  <si>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</si>
  <si>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</si>
  <si>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</si>
  <si>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</si>
  <si>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</si>
  <si>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</si>
  <si>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</si>
  <si>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</si>
  <si>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</si>
  <si>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</si>
  <si>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</si>
  <si>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</si>
  <si>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</si>
  <si>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</si>
  <si>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</si>
  <si>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</si>
  <si>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</si>
  <si>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</si>
  <si>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</si>
  <si>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</si>
  <si>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</si>
  <si>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</si>
  <si>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</si>
  <si>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</si>
  <si>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</si>
  <si>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</si>
  <si>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</si>
  <si>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</si>
  <si>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</si>
  <si>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</si>
  <si>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</si>
  <si>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</si>
  <si>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</si>
  <si>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</si>
  <si>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</si>
  <si>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</si>
  <si>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</si>
  <si>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</si>
  <si>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</si>
  <si>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</si>
  <si>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</si>
  <si>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</si>
  <si>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</si>
  <si>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</si>
  <si>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</si>
  <si>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</si>
  <si>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</si>
  <si>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</si>
  <si>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</si>
  <si>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</si>
  <si>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</si>
  <si>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</si>
  <si>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【有形固定資産減価償却率・管渠老朽化率・管渠改善率】
　管渠老化率、管渠改善率は、ともに0％で推移している。
　平成11年度に供用開始し、23年が経過した。管渠が耐用年数を経過するには、まだ年数があるとはいえ、今後、経年による施設の老朽化、維持修繕、更新費用が増大する見込みであり、長寿命化計画（ストックマネジメント計画）等に基づき計画的な更新を図っていく必要がある。</t>
    <rPh sb="161" eb="162">
      <t>トウ</t>
    </rPh>
    <phoneticPr fontId="4"/>
  </si>
  <si>
    <t>　令和2年度に整備計画を見直し、江田島市の下水道事業は、おおむね完了した。今後は、水洗化率の向上のため、未接続世帯の実態の把握、啓発等により接続推進を継続していく。
　安定した経営には、課題が多い。引き続き、繰入金の解消のため、令和3年10月に使用料の料金改定を行った。また、維持管理経費の節約などにも努める。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管渠の老朽化率等は、低いものの、今後、経年による修繕・更新費用の増大も見込まれるため、経営戦略及び長寿命化計画（ストックマネジメント計画）等に基づき計画的な修繕・更新に取り組む。</t>
    <rPh sb="325" eb="326">
      <t>トウ</t>
    </rPh>
    <phoneticPr fontId="4"/>
  </si>
  <si>
    <t>【経常収支比率・累積欠損金比率】
　経常収支比率は100％で推移しており、累積欠損も発生していないが、一般会計繰入金によるもので、基準外繰入の縮小・解消に向け、経営改善に取り組む必要がある。令和2年度は、資産の償却等により特別利益が発生したため100％を割っている。
【流動比率】
　流動負債の建設改良費に充てられた企業債の比率が高いことによる。
【企業債残高対事業規模比率】
　類似団体平均を大きく上回っており、整備に伴う企業債の借入による企業債残高が多額である。整備は完了しているが、将来的な負担が大きい。
【経費回収率・汚水処理原価・施設利用率・水洗化率】
　水洗化率は、約70％と低く、類似団体平均を大きく下回っている。これに伴い、経費回収率、施設利用率も低い状態にある。既に整備は完了しているが、高齢化や家屋の老朽化、経済的理由などによる未接続世帯が多く、限界集落に該当する地区もあり、人口減少に伴う実利用世帯の減少も見受けられる。引き続き接続推進に向けた施策の検討が必要である。Ｈ30年度記載ミス　当該値　正　71.13％
　汚水処理原価及び経費回収率は、類似団体平均を上回っている。また、水洗化率は微増しているものの施設利用率は殆ど変動がなく、類似団体平均を大きく下回っている。人口減少による有収水量の減などもあるが、引き続き接続の推進による収入の増加を図るとともに、維持管理経費の節減に努める必要がある。令和3年10月より使用料の料金改定を行った。</t>
    <rPh sb="475" eb="476">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</si>
</sst>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8D0-4A35-86F1-C3AF56564BF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18D0-4A35-86F1-C3AF56564BF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33.619999999999997</c:v>
                </c:pt>
                <c:pt idx="1">
                  <c:v>34.07</c:v>
                </c:pt>
                <c:pt idx="2">
                  <c:v>36.92</c:v>
                </c:pt>
                <c:pt idx="3">
                  <c:v>34.5</c:v>
                </c:pt>
                <c:pt idx="4">
                  <c:v>33.36</c:v>
                </c:pt>
              </c:numCache>
            </c:numRef>
          </c:val>
          <c:extLst>
            <c:ext xmlns:c16="http://schemas.microsoft.com/office/drawing/2014/chart" uri="{C3380CC4-5D6E-409C-BE32-E72D297353CC}">
              <c16:uniqueId val="{00000000-88D4-403C-BD77-8F7A372C1AA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88D4-403C-BD77-8F7A372C1AA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93.21</c:v>
                </c:pt>
                <c:pt idx="1">
                  <c:v>69.31</c:v>
                </c:pt>
                <c:pt idx="2">
                  <c:v>71.45</c:v>
                </c:pt>
                <c:pt idx="3">
                  <c:v>73.92</c:v>
                </c:pt>
                <c:pt idx="4">
                  <c:v>74.09</c:v>
                </c:pt>
              </c:numCache>
            </c:numRef>
          </c:val>
          <c:extLst>
            <c:ext xmlns:c16="http://schemas.microsoft.com/office/drawing/2014/chart" uri="{C3380CC4-5D6E-409C-BE32-E72D297353CC}">
              <c16:uniqueId val="{00000000-EE54-4A67-A5D2-C5B528E2A73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EE54-4A67-A5D2-C5B528E2A73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102.74</c:v>
                </c:pt>
                <c:pt idx="1">
                  <c:v>100</c:v>
                </c:pt>
                <c:pt idx="2">
                  <c:v>97.81</c:v>
                </c:pt>
                <c:pt idx="3">
                  <c:v>100</c:v>
                </c:pt>
                <c:pt idx="4">
                  <c:v>100</c:v>
                </c:pt>
              </c:numCache>
            </c:numRef>
          </c:val>
          <c:extLst>
            <c:ext xmlns:c16="http://schemas.microsoft.com/office/drawing/2014/chart" uri="{C3380CC4-5D6E-409C-BE32-E72D297353CC}">
              <c16:uniqueId val="{00000000-CBE3-40DD-AEFC-09AFC521806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101.77</c:v>
                </c:pt>
                <c:pt idx="1">
                  <c:v>103.6</c:v>
                </c:pt>
                <c:pt idx="2">
                  <c:v>106.37</c:v>
                </c:pt>
                <c:pt idx="3">
                  <c:v>106.07</c:v>
                </c:pt>
                <c:pt idx="4">
                  <c:v>105.5</c:v>
                </c:pt>
              </c:numCache>
            </c:numRef>
          </c:val>
          <c:smooth val="0"/>
          <c:extLst>
            <c:ext xmlns:c16="http://schemas.microsoft.com/office/drawing/2014/chart" uri="{C3380CC4-5D6E-409C-BE32-E72D297353CC}">
              <c16:uniqueId val="{00000001-CBE3-40DD-AEFC-09AFC521806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40.590000000000003</c:v>
                </c:pt>
                <c:pt idx="1">
                  <c:v>42.15</c:v>
                </c:pt>
                <c:pt idx="2">
                  <c:v>43.97</c:v>
                </c:pt>
                <c:pt idx="3">
                  <c:v>45.48</c:v>
                </c:pt>
                <c:pt idx="4">
                  <c:v>43.91</c:v>
                </c:pt>
              </c:numCache>
            </c:numRef>
          </c:val>
          <c:extLst>
            <c:ext xmlns:c16="http://schemas.microsoft.com/office/drawing/2014/chart" uri="{C3380CC4-5D6E-409C-BE32-E72D297353CC}">
              <c16:uniqueId val="{00000000-4EBD-4A98-8391-233E8CCC5E7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24.13</c:v>
                </c:pt>
                <c:pt idx="1">
                  <c:v>23.06</c:v>
                </c:pt>
                <c:pt idx="2">
                  <c:v>20.34</c:v>
                </c:pt>
                <c:pt idx="3">
                  <c:v>21.85</c:v>
                </c:pt>
                <c:pt idx="4">
                  <c:v>25.19</c:v>
                </c:pt>
              </c:numCache>
            </c:numRef>
          </c:val>
          <c:smooth val="0"/>
          <c:extLst>
            <c:ext xmlns:c16="http://schemas.microsoft.com/office/drawing/2014/chart" uri="{C3380CC4-5D6E-409C-BE32-E72D297353CC}">
              <c16:uniqueId val="{00000001-4EBD-4A98-8391-233E8CCC5E7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632-44A1-A41F-B0A45B31297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632-44A1-A41F-B0A45B31297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DB4-449B-AEAE-BAB3AADB36E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227.4</c:v>
                </c:pt>
                <c:pt idx="1">
                  <c:v>193.99</c:v>
                </c:pt>
                <c:pt idx="2">
                  <c:v>139.02000000000001</c:v>
                </c:pt>
                <c:pt idx="3">
                  <c:v>132.04</c:v>
                </c:pt>
                <c:pt idx="4">
                  <c:v>145.43</c:v>
                </c:pt>
              </c:numCache>
            </c:numRef>
          </c:val>
          <c:smooth val="0"/>
          <c:extLst>
            <c:ext xmlns:c16="http://schemas.microsoft.com/office/drawing/2014/chart" uri="{C3380CC4-5D6E-409C-BE32-E72D297353CC}">
              <c16:uniqueId val="{00000001-0DB4-449B-AEAE-BAB3AADB36E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177.42</c:v>
                </c:pt>
                <c:pt idx="1">
                  <c:v>183.06</c:v>
                </c:pt>
                <c:pt idx="2">
                  <c:v>149.9</c:v>
                </c:pt>
                <c:pt idx="3">
                  <c:v>132.65</c:v>
                </c:pt>
                <c:pt idx="4">
                  <c:v>176.23</c:v>
                </c:pt>
              </c:numCache>
            </c:numRef>
          </c:val>
          <c:extLst>
            <c:ext xmlns:c16="http://schemas.microsoft.com/office/drawing/2014/chart" uri="{C3380CC4-5D6E-409C-BE32-E72D297353CC}">
              <c16:uniqueId val="{00000000-E1DA-43AB-8FB0-6C459A27778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29.54</c:v>
                </c:pt>
                <c:pt idx="1">
                  <c:v>26.99</c:v>
                </c:pt>
                <c:pt idx="2">
                  <c:v>29.13</c:v>
                </c:pt>
                <c:pt idx="3">
                  <c:v>35.69</c:v>
                </c:pt>
                <c:pt idx="4">
                  <c:v>38.4</c:v>
                </c:pt>
              </c:numCache>
            </c:numRef>
          </c:val>
          <c:smooth val="0"/>
          <c:extLst>
            <c:ext xmlns:c16="http://schemas.microsoft.com/office/drawing/2014/chart" uri="{C3380CC4-5D6E-409C-BE32-E72D297353CC}">
              <c16:uniqueId val="{00000001-E1DA-43AB-8FB0-6C459A27778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2176.9899999999998</c:v>
                </c:pt>
                <c:pt idx="1">
                  <c:v>1990.47</c:v>
                </c:pt>
                <c:pt idx="2">
                  <c:v>1888.97</c:v>
                </c:pt>
                <c:pt idx="3">
                  <c:v>1676.17</c:v>
                </c:pt>
                <c:pt idx="4">
                  <c:v>1423.72</c:v>
                </c:pt>
              </c:numCache>
            </c:numRef>
          </c:val>
          <c:extLst>
            <c:ext xmlns:c16="http://schemas.microsoft.com/office/drawing/2014/chart" uri="{C3380CC4-5D6E-409C-BE32-E72D297353CC}">
              <c16:uniqueId val="{00000000-05ED-428B-9432-EE8317BA45B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05ED-428B-9432-EE8317BA45B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61.79</c:v>
                </c:pt>
                <c:pt idx="1">
                  <c:v>57.84</c:v>
                </c:pt>
                <c:pt idx="2">
                  <c:v>72.22</c:v>
                </c:pt>
                <c:pt idx="3">
                  <c:v>77.72</c:v>
                </c:pt>
                <c:pt idx="4">
                  <c:v>65.239999999999995</c:v>
                </c:pt>
              </c:numCache>
            </c:numRef>
          </c:val>
          <c:extLst>
            <c:ext xmlns:c16="http://schemas.microsoft.com/office/drawing/2014/chart" uri="{C3380CC4-5D6E-409C-BE32-E72D297353CC}">
              <c16:uniqueId val="{00000000-8FB9-4C17-B192-4BFD812CEBD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8FB9-4C17-B192-4BFD812CEBD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275.06</c:v>
                </c:pt>
                <c:pt idx="1">
                  <c:v>295.58</c:v>
                </c:pt>
                <c:pt idx="2">
                  <c:v>238.85</c:v>
                </c:pt>
                <c:pt idx="3">
                  <c:v>235.35</c:v>
                </c:pt>
                <c:pt idx="4">
                  <c:v>310.87</c:v>
                </c:pt>
              </c:numCache>
            </c:numRef>
          </c:val>
          <c:extLst>
            <c:ext xmlns:c16="http://schemas.microsoft.com/office/drawing/2014/chart" uri="{C3380CC4-5D6E-409C-BE32-E72D297353CC}">
              <c16:uniqueId val="{00000000-040A-4EF6-A9BA-D014AF49CC3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040A-4EF6-A9BA-D014AF49CC3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R2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江田島市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21393</v>
      </c>
      <c r="AM8" s="42"/>
      <c r="AN8" s="42"/>
      <c r="AO8" s="42"/>
      <c r="AP8" s="42"/>
      <c r="AQ8" s="42"/>
      <c r="AR8" s="42"/>
      <c r="AS8" s="42"/>
      <c r="AT8" s="35">
        <f>データ!T6</f>
        <v>100.65</v>
      </c>
      <c r="AU8" s="35"/>
      <c r="AV8" s="35"/>
      <c r="AW8" s="35"/>
      <c r="AX8" s="35"/>
      <c r="AY8" s="35"/>
      <c r="AZ8" s="35"/>
      <c r="BA8" s="35"/>
      <c r="BB8" s="35">
        <f>データ!U6</f>
        <v>212.55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84.7</v>
      </c>
      <c r="J10" s="35"/>
      <c r="K10" s="35"/>
      <c r="L10" s="35"/>
      <c r="M10" s="35"/>
      <c r="N10" s="35"/>
      <c r="O10" s="35"/>
      <c r="P10" s="35">
        <f>データ!P6</f>
        <v>12.65</v>
      </c>
      <c r="Q10" s="35"/>
      <c r="R10" s="35"/>
      <c r="S10" s="35"/>
      <c r="T10" s="35"/>
      <c r="U10" s="35"/>
      <c r="V10" s="35"/>
      <c r="W10" s="35">
        <f>データ!Q6</f>
        <v>94.99</v>
      </c>
      <c r="X10" s="35"/>
      <c r="Y10" s="35"/>
      <c r="Z10" s="35"/>
      <c r="AA10" s="35"/>
      <c r="AB10" s="35"/>
      <c r="AC10" s="35"/>
      <c r="AD10" s="42">
        <f>データ!R6</f>
        <v>4152</v>
      </c>
      <c r="AE10" s="42"/>
      <c r="AF10" s="42"/>
      <c r="AG10" s="42"/>
      <c r="AH10" s="42"/>
      <c r="AI10" s="42"/>
      <c r="AJ10" s="42"/>
      <c r="AK10" s="2"/>
      <c r="AL10" s="42">
        <f>データ!V6</f>
        <v>2651</v>
      </c>
      <c r="AM10" s="42"/>
      <c r="AN10" s="42"/>
      <c r="AO10" s="42"/>
      <c r="AP10" s="42"/>
      <c r="AQ10" s="42"/>
      <c r="AR10" s="42"/>
      <c r="AS10" s="42"/>
      <c r="AT10" s="35">
        <f>データ!W6</f>
        <v>1.1100000000000001</v>
      </c>
      <c r="AU10" s="35"/>
      <c r="AV10" s="35"/>
      <c r="AW10" s="35"/>
      <c r="AX10" s="35"/>
      <c r="AY10" s="35"/>
      <c r="AZ10" s="35"/>
      <c r="BA10" s="35"/>
      <c r="BB10" s="35">
        <f>データ!X6</f>
        <v>2388.29</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32.2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29.2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25.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114</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6.7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4.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115</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7.2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N6NNzHQDuQVN/2acQYX0UJglkf5xgBlg7CGhnHLvw5jcSejIRhrkWhkzHbgz7xShhjQH5Ark3GDLtmC3rao1aA==" saltValue="TRvO4aKCKpzQdOyQ0a/gA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342157</v>
      </c>
      <c r="D6" s="19">
        <f t="shared" si="3"/>
        <v>46</v>
      </c>
      <c r="E6" s="19">
        <f t="shared" si="3"/>
        <v>17</v>
      </c>
      <c r="F6" s="19">
        <f t="shared" si="3"/>
        <v>5</v>
      </c>
      <c r="G6" s="19">
        <f t="shared" si="3"/>
        <v>0</v>
      </c>
      <c r="H6" s="19" t="str">
        <f t="shared" si="3"/>
        <v>広島県　江田島市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84.7</v>
      </c>
      <c r="P6" s="20">
        <f t="shared" si="3"/>
        <v>12.65</v>
      </c>
      <c r="Q6" s="20">
        <f t="shared" si="3"/>
        <v>94.99</v>
      </c>
      <c r="R6" s="20">
        <f t="shared" si="3"/>
        <v>4152</v>
      </c>
      <c r="S6" s="20">
        <f t="shared" si="3"/>
        <v>21393</v>
      </c>
      <c r="T6" s="20">
        <f t="shared" si="3"/>
        <v>100.65</v>
      </c>
      <c r="U6" s="20">
        <f t="shared" si="3"/>
        <v>212.55</v>
      </c>
      <c r="V6" s="20">
        <f t="shared" si="3"/>
        <v>2651</v>
      </c>
      <c r="W6" s="20">
        <f t="shared" si="3"/>
        <v>1.1100000000000001</v>
      </c>
      <c r="X6" s="20">
        <f t="shared" si="3"/>
        <v>2388.29</v>
      </c>
      <c r="Y6" s="21">
        <f>IF(Y7="",NA(),Y7)</f>
        <v>102.74</v>
      </c>
      <c r="Z6" s="21">
        <f t="shared" ref="Z6:AH6" si="4">IF(Z7="",NA(),Z7)</f>
        <v>100</v>
      </c>
      <c r="AA6" s="21">
        <f t="shared" si="4"/>
        <v>97.81</v>
      </c>
      <c r="AB6" s="21">
        <f t="shared" si="4"/>
        <v>100</v>
      </c>
      <c r="AC6" s="21">
        <f t="shared" si="4"/>
        <v>100</v>
      </c>
      <c r="AD6" s="21">
        <f t="shared" si="4"/>
        <v>101.77</v>
      </c>
      <c r="AE6" s="21">
        <f t="shared" si="4"/>
        <v>103.6</v>
      </c>
      <c r="AF6" s="21">
        <f t="shared" si="4"/>
        <v>106.37</v>
      </c>
      <c r="AG6" s="21">
        <f t="shared" si="4"/>
        <v>106.07</v>
      </c>
      <c r="AH6" s="21">
        <f t="shared" si="4"/>
        <v>105.5</v>
      </c>
      <c r="AI6" s="20" t="str">
        <f>IF(AI7="","",IF(AI7="-","【-】","【"&amp;SUBSTITUTE(TEXT(AI7,"#,##0.00"),"-","△")&amp;"】"))</f>
        <v>【103.61】</v>
      </c>
      <c r="AJ6" s="20">
        <f>IF(AJ7="",NA(),AJ7)</f>
        <v>0</v>
      </c>
      <c r="AK6" s="20">
        <f t="shared" ref="AK6:AS6" si="5">IF(AK7="",NA(),AK7)</f>
        <v>0</v>
      </c>
      <c r="AL6" s="20">
        <f t="shared" si="5"/>
        <v>0</v>
      </c>
      <c r="AM6" s="20">
        <f t="shared" si="5"/>
        <v>0</v>
      </c>
      <c r="AN6" s="20">
        <f t="shared" si="5"/>
        <v>0</v>
      </c>
      <c r="AO6" s="21">
        <f t="shared" si="5"/>
        <v>227.4</v>
      </c>
      <c r="AP6" s="21">
        <f t="shared" si="5"/>
        <v>193.99</v>
      </c>
      <c r="AQ6" s="21">
        <f t="shared" si="5"/>
        <v>139.02000000000001</v>
      </c>
      <c r="AR6" s="21">
        <f t="shared" si="5"/>
        <v>132.04</v>
      </c>
      <c r="AS6" s="21">
        <f t="shared" si="5"/>
        <v>145.43</v>
      </c>
      <c r="AT6" s="20" t="str">
        <f>IF(AT7="","",IF(AT7="-","【-】","【"&amp;SUBSTITUTE(TEXT(AT7,"#,##0.00"),"-","△")&amp;"】"))</f>
        <v>【133.62】</v>
      </c>
      <c r="AU6" s="21">
        <f>IF(AU7="",NA(),AU7)</f>
        <v>177.42</v>
      </c>
      <c r="AV6" s="21">
        <f t="shared" ref="AV6:BD6" si="6">IF(AV7="",NA(),AV7)</f>
        <v>183.06</v>
      </c>
      <c r="AW6" s="21">
        <f t="shared" si="6"/>
        <v>149.9</v>
      </c>
      <c r="AX6" s="21">
        <f t="shared" si="6"/>
        <v>132.65</v>
      </c>
      <c r="AY6" s="21">
        <f t="shared" si="6"/>
        <v>176.23</v>
      </c>
      <c r="AZ6" s="21">
        <f t="shared" si="6"/>
        <v>29.54</v>
      </c>
      <c r="BA6" s="21">
        <f t="shared" si="6"/>
        <v>26.99</v>
      </c>
      <c r="BB6" s="21">
        <f t="shared" si="6"/>
        <v>29.13</v>
      </c>
      <c r="BC6" s="21">
        <f t="shared" si="6"/>
        <v>35.69</v>
      </c>
      <c r="BD6" s="21">
        <f t="shared" si="6"/>
        <v>38.4</v>
      </c>
      <c r="BE6" s="20" t="str">
        <f>IF(BE7="","",IF(BE7="-","【-】","【"&amp;SUBSTITUTE(TEXT(BE7,"#,##0.00"),"-","△")&amp;"】"))</f>
        <v>【36.94】</v>
      </c>
      <c r="BF6" s="21">
        <f>IF(BF7="",NA(),BF7)</f>
        <v>2176.9899999999998</v>
      </c>
      <c r="BG6" s="21">
        <f t="shared" ref="BG6:BO6" si="7">IF(BG7="",NA(),BG7)</f>
        <v>1990.47</v>
      </c>
      <c r="BH6" s="21">
        <f t="shared" si="7"/>
        <v>1888.97</v>
      </c>
      <c r="BI6" s="21">
        <f t="shared" si="7"/>
        <v>1676.17</v>
      </c>
      <c r="BJ6" s="21">
        <f t="shared" si="7"/>
        <v>1423.72</v>
      </c>
      <c r="BK6" s="21">
        <f t="shared" si="7"/>
        <v>789.46</v>
      </c>
      <c r="BL6" s="21">
        <f t="shared" si="7"/>
        <v>826.83</v>
      </c>
      <c r="BM6" s="21">
        <f t="shared" si="7"/>
        <v>867.83</v>
      </c>
      <c r="BN6" s="21">
        <f t="shared" si="7"/>
        <v>791.76</v>
      </c>
      <c r="BO6" s="21">
        <f t="shared" si="7"/>
        <v>900.82</v>
      </c>
      <c r="BP6" s="20" t="str">
        <f>IF(BP7="","",IF(BP7="-","【-】","【"&amp;SUBSTITUTE(TEXT(BP7,"#,##0.00"),"-","△")&amp;"】"))</f>
        <v>【809.19】</v>
      </c>
      <c r="BQ6" s="21">
        <f>IF(BQ7="",NA(),BQ7)</f>
        <v>61.79</v>
      </c>
      <c r="BR6" s="21">
        <f t="shared" ref="BR6:BZ6" si="8">IF(BR7="",NA(),BR7)</f>
        <v>57.84</v>
      </c>
      <c r="BS6" s="21">
        <f t="shared" si="8"/>
        <v>72.22</v>
      </c>
      <c r="BT6" s="21">
        <f t="shared" si="8"/>
        <v>77.72</v>
      </c>
      <c r="BU6" s="21">
        <f t="shared" si="8"/>
        <v>65.239999999999995</v>
      </c>
      <c r="BV6" s="21">
        <f t="shared" si="8"/>
        <v>57.77</v>
      </c>
      <c r="BW6" s="21">
        <f t="shared" si="8"/>
        <v>57.31</v>
      </c>
      <c r="BX6" s="21">
        <f t="shared" si="8"/>
        <v>57.08</v>
      </c>
      <c r="BY6" s="21">
        <f t="shared" si="8"/>
        <v>56.26</v>
      </c>
      <c r="BZ6" s="21">
        <f t="shared" si="8"/>
        <v>52.94</v>
      </c>
      <c r="CA6" s="20" t="str">
        <f>IF(CA7="","",IF(CA7="-","【-】","【"&amp;SUBSTITUTE(TEXT(CA7,"#,##0.00"),"-","△")&amp;"】"))</f>
        <v>【57.02】</v>
      </c>
      <c r="CB6" s="21">
        <f>IF(CB7="",NA(),CB7)</f>
        <v>275.06</v>
      </c>
      <c r="CC6" s="21">
        <f t="shared" ref="CC6:CK6" si="9">IF(CC7="",NA(),CC7)</f>
        <v>295.58</v>
      </c>
      <c r="CD6" s="21">
        <f t="shared" si="9"/>
        <v>238.85</v>
      </c>
      <c r="CE6" s="21">
        <f t="shared" si="9"/>
        <v>235.35</v>
      </c>
      <c r="CF6" s="21">
        <f t="shared" si="9"/>
        <v>310.87</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33.619999999999997</v>
      </c>
      <c r="CN6" s="21">
        <f t="shared" ref="CN6:CV6" si="10">IF(CN7="",NA(),CN7)</f>
        <v>34.07</v>
      </c>
      <c r="CO6" s="21">
        <f t="shared" si="10"/>
        <v>36.92</v>
      </c>
      <c r="CP6" s="21">
        <f t="shared" si="10"/>
        <v>34.5</v>
      </c>
      <c r="CQ6" s="21">
        <f t="shared" si="10"/>
        <v>33.36</v>
      </c>
      <c r="CR6" s="21">
        <f t="shared" si="10"/>
        <v>50.68</v>
      </c>
      <c r="CS6" s="21">
        <f t="shared" si="10"/>
        <v>50.14</v>
      </c>
      <c r="CT6" s="21">
        <f t="shared" si="10"/>
        <v>54.83</v>
      </c>
      <c r="CU6" s="21">
        <f t="shared" si="10"/>
        <v>66.53</v>
      </c>
      <c r="CV6" s="21">
        <f t="shared" si="10"/>
        <v>52.35</v>
      </c>
      <c r="CW6" s="20" t="str">
        <f>IF(CW7="","",IF(CW7="-","【-】","【"&amp;SUBSTITUTE(TEXT(CW7,"#,##0.00"),"-","△")&amp;"】"))</f>
        <v>【52.55】</v>
      </c>
      <c r="CX6" s="21">
        <f>IF(CX7="",NA(),CX7)</f>
        <v>93.21</v>
      </c>
      <c r="CY6" s="21">
        <f t="shared" ref="CY6:DG6" si="11">IF(CY7="",NA(),CY7)</f>
        <v>69.31</v>
      </c>
      <c r="CZ6" s="21">
        <f t="shared" si="11"/>
        <v>71.45</v>
      </c>
      <c r="DA6" s="21">
        <f t="shared" si="11"/>
        <v>73.92</v>
      </c>
      <c r="DB6" s="21">
        <f t="shared" si="11"/>
        <v>74.09</v>
      </c>
      <c r="DC6" s="21">
        <f t="shared" si="11"/>
        <v>84.86</v>
      </c>
      <c r="DD6" s="21">
        <f t="shared" si="11"/>
        <v>84.98</v>
      </c>
      <c r="DE6" s="21">
        <f t="shared" si="11"/>
        <v>84.7</v>
      </c>
      <c r="DF6" s="21">
        <f t="shared" si="11"/>
        <v>84.67</v>
      </c>
      <c r="DG6" s="21">
        <f t="shared" si="11"/>
        <v>84.39</v>
      </c>
      <c r="DH6" s="20" t="str">
        <f>IF(DH7="","",IF(DH7="-","【-】","【"&amp;SUBSTITUTE(TEXT(DH7,"#,##0.00"),"-","△")&amp;"】"))</f>
        <v>【87.30】</v>
      </c>
      <c r="DI6" s="21">
        <f>IF(DI7="",NA(),DI7)</f>
        <v>40.590000000000003</v>
      </c>
      <c r="DJ6" s="21">
        <f t="shared" ref="DJ6:DR6" si="12">IF(DJ7="",NA(),DJ7)</f>
        <v>42.15</v>
      </c>
      <c r="DK6" s="21">
        <f t="shared" si="12"/>
        <v>43.97</v>
      </c>
      <c r="DL6" s="21">
        <f t="shared" si="12"/>
        <v>45.48</v>
      </c>
      <c r="DM6" s="21">
        <f t="shared" si="12"/>
        <v>43.91</v>
      </c>
      <c r="DN6" s="21">
        <f t="shared" si="12"/>
        <v>24.13</v>
      </c>
      <c r="DO6" s="21">
        <f t="shared" si="12"/>
        <v>23.06</v>
      </c>
      <c r="DP6" s="21">
        <f t="shared" si="12"/>
        <v>20.34</v>
      </c>
      <c r="DQ6" s="21">
        <f t="shared" si="12"/>
        <v>21.85</v>
      </c>
      <c r="DR6" s="21">
        <f t="shared" si="12"/>
        <v>25.19</v>
      </c>
      <c r="DS6" s="20" t="str">
        <f>IF(DS7="","",IF(DS7="-","【-】","【"&amp;SUBSTITUTE(TEXT(DS7,"#,##0.00"),"-","△")&amp;"】"))</f>
        <v>【27.11】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8" s="22" customFormat="1" x14ac:dyDescent="0.15">
      <c r="A7" s="14"/>
      <c r="B7" s="23">
        <v>2022</v>
      </c>
      <c r="C7" s="23">
        <v>342157</v>
      </c>
      <c r="D7" s="23">
        <v>46</v>
      </c>
      <c r="E7" s="23">
        <v>17</v>
      </c>
      <c r="F7" s="23">
        <v>5</v>
      </c>
      <c r="G7" s="23">
        <v>0</v>
      </c>
      <c r="H7" s="23" t="s">
        <v>96</v>
      </c>
      <c r="I7" s="23" t="s">
        <v>97</v>
      </c>
      <c r="J7" s="23" t="s">
        <v>98</v>
      </c>
      <c r="K7" s="23" t="s">
        <v>99</v>
      </c>
      <c r="L7" s="23" t="s">
        <v>100</v>
      </c>
      <c r="M7" s="23" t="s">
        <v>101</v>
      </c>
      <c r="N7" s="24" t="s">
        <v>102</v>
      </c>
      <c r="O7" s="24">
        <v>84.7</v>
      </c>
      <c r="P7" s="24">
        <v>12.65</v>
      </c>
      <c r="Q7" s="24">
        <v>94.99</v>
      </c>
      <c r="R7" s="24">
        <v>4152</v>
      </c>
      <c r="S7" s="24">
        <v>21393</v>
      </c>
      <c r="T7" s="24">
        <v>100.65</v>
      </c>
      <c r="U7" s="24">
        <v>212.55</v>
      </c>
      <c r="V7" s="24">
        <v>2651</v>
      </c>
      <c r="W7" s="24">
        <v>1.1100000000000001</v>
      </c>
      <c r="X7" s="24">
        <v>2388.29</v>
      </c>
      <c r="Y7" s="24">
        <v>102.74</v>
      </c>
      <c r="Z7" s="24">
        <v>100</v>
      </c>
      <c r="AA7" s="24">
        <v>97.81</v>
      </c>
      <c r="AB7" s="24">
        <v>100</v>
      </c>
      <c r="AC7" s="24">
        <v>100</v>
      </c>
      <c r="AD7" s="24">
        <v>101.77</v>
      </c>
      <c r="AE7" s="24">
        <v>103.6</v>
      </c>
      <c r="AF7" s="24">
        <v>106.37</v>
      </c>
      <c r="AG7" s="24">
        <v>106.07</v>
      </c>
      <c r="AH7" s="24">
        <v>105.5</v>
      </c>
      <c r="AI7" s="24">
        <v>103.61</v>
      </c>
      <c r="AJ7" s="24">
        <v>0</v>
      </c>
      <c r="AK7" s="24">
        <v>0</v>
      </c>
      <c r="AL7" s="24">
        <v>0</v>
      </c>
      <c r="AM7" s="24">
        <v>0</v>
      </c>
      <c r="AN7" s="24">
        <v>0</v>
      </c>
      <c r="AO7" s="24">
        <v>227.4</v>
      </c>
      <c r="AP7" s="24">
        <v>193.99</v>
      </c>
      <c r="AQ7" s="24">
        <v>139.02000000000001</v>
      </c>
      <c r="AR7" s="24">
        <v>132.04</v>
      </c>
      <c r="AS7" s="24">
        <v>145.43</v>
      </c>
      <c r="AT7" s="24">
        <v>133.62</v>
      </c>
      <c r="AU7" s="24">
        <v>177.42</v>
      </c>
      <c r="AV7" s="24">
        <v>183.06</v>
      </c>
      <c r="AW7" s="24">
        <v>149.9</v>
      </c>
      <c r="AX7" s="24">
        <v>132.65</v>
      </c>
      <c r="AY7" s="24">
        <v>176.23</v>
      </c>
      <c r="AZ7" s="24">
        <v>29.54</v>
      </c>
      <c r="BA7" s="24">
        <v>26.99</v>
      </c>
      <c r="BB7" s="24">
        <v>29.13</v>
      </c>
      <c r="BC7" s="24">
        <v>35.69</v>
      </c>
      <c r="BD7" s="24">
        <v>38.4</v>
      </c>
      <c r="BE7" s="24">
        <v>36.94</v>
      </c>
      <c r="BF7" s="24">
        <v>2176.9899999999998</v>
      </c>
      <c r="BG7" s="24">
        <v>1990.47</v>
      </c>
      <c r="BH7" s="24">
        <v>1888.97</v>
      </c>
      <c r="BI7" s="24">
        <v>1676.17</v>
      </c>
      <c r="BJ7" s="24">
        <v>1423.72</v>
      </c>
      <c r="BK7" s="24">
        <v>789.46</v>
      </c>
      <c r="BL7" s="24">
        <v>826.83</v>
      </c>
      <c r="BM7" s="24">
        <v>867.83</v>
      </c>
      <c r="BN7" s="24">
        <v>791.76</v>
      </c>
      <c r="BO7" s="24">
        <v>900.82</v>
      </c>
      <c r="BP7" s="24">
        <v>809.19</v>
      </c>
      <c r="BQ7" s="24">
        <v>61.79</v>
      </c>
      <c r="BR7" s="24">
        <v>57.84</v>
      </c>
      <c r="BS7" s="24">
        <v>72.22</v>
      </c>
      <c r="BT7" s="24">
        <v>77.72</v>
      </c>
      <c r="BU7" s="24">
        <v>65.239999999999995</v>
      </c>
      <c r="BV7" s="24">
        <v>57.77</v>
      </c>
      <c r="BW7" s="24">
        <v>57.31</v>
      </c>
      <c r="BX7" s="24">
        <v>57.08</v>
      </c>
      <c r="BY7" s="24">
        <v>56.26</v>
      </c>
      <c r="BZ7" s="24">
        <v>52.94</v>
      </c>
      <c r="CA7" s="24">
        <v>57.02</v>
      </c>
      <c r="CB7" s="24">
        <v>275.06</v>
      </c>
      <c r="CC7" s="24">
        <v>295.58</v>
      </c>
      <c r="CD7" s="24">
        <v>238.85</v>
      </c>
      <c r="CE7" s="24">
        <v>235.35</v>
      </c>
      <c r="CF7" s="24">
        <v>310.87</v>
      </c>
      <c r="CG7" s="24">
        <v>274.35000000000002</v>
      </c>
      <c r="CH7" s="24">
        <v>273.52</v>
      </c>
      <c r="CI7" s="24">
        <v>274.99</v>
      </c>
      <c r="CJ7" s="24">
        <v>282.08999999999997</v>
      </c>
      <c r="CK7" s="24">
        <v>303.27999999999997</v>
      </c>
      <c r="CL7" s="24">
        <v>273.68</v>
      </c>
      <c r="CM7" s="24">
        <v>33.619999999999997</v>
      </c>
      <c r="CN7" s="24">
        <v>34.07</v>
      </c>
      <c r="CO7" s="24">
        <v>36.92</v>
      </c>
      <c r="CP7" s="24">
        <v>34.5</v>
      </c>
      <c r="CQ7" s="24">
        <v>33.36</v>
      </c>
      <c r="CR7" s="24">
        <v>50.68</v>
      </c>
      <c r="CS7" s="24">
        <v>50.14</v>
      </c>
      <c r="CT7" s="24">
        <v>54.83</v>
      </c>
      <c r="CU7" s="24">
        <v>66.53</v>
      </c>
      <c r="CV7" s="24">
        <v>52.35</v>
      </c>
      <c r="CW7" s="24">
        <v>52.55</v>
      </c>
      <c r="CX7" s="24">
        <v>93.21</v>
      </c>
      <c r="CY7" s="24">
        <v>69.31</v>
      </c>
      <c r="CZ7" s="24">
        <v>71.45</v>
      </c>
      <c r="DA7" s="24">
        <v>73.92</v>
      </c>
      <c r="DB7" s="24">
        <v>74.09</v>
      </c>
      <c r="DC7" s="24">
        <v>84.86</v>
      </c>
      <c r="DD7" s="24">
        <v>84.98</v>
      </c>
      <c r="DE7" s="24">
        <v>84.7</v>
      </c>
      <c r="DF7" s="24">
        <v>84.67</v>
      </c>
      <c r="DG7" s="24">
        <v>84.39</v>
      </c>
      <c r="DH7" s="24">
        <v>87.3</v>
      </c>
      <c r="DI7" s="24">
        <v>40.590000000000003</v>
      </c>
      <c r="DJ7" s="24">
        <v>42.15</v>
      </c>
      <c r="DK7" s="24">
        <v>43.97</v>
      </c>
      <c r="DL7" s="24">
        <v>45.48</v>
      </c>
      <c r="DM7" s="24">
        <v>43.91</v>
      </c>
      <c r="DN7" s="24">
        <v>24.13</v>
      </c>
      <c r="DO7" s="24">
        <v>23.06</v>
      </c>
      <c r="DP7" s="24">
        <v>20.34</v>
      </c>
      <c r="DQ7" s="24">
        <v>21.85</v>
      </c>
      <c r="DR7" s="24">
        <v>25.19</v>
      </c>
      <c r="DS7" s="24">
        <v>27.11</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0.01</v>
      </c>
      <c r="EK7" s="24">
        <v>0.02</v>
      </c>
      <c r="EL7" s="24">
        <v>0.25</v>
      </c>
      <c r="EM7" s="24">
        <v>0.05</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川上　佳代子</cp:lastModifiedBy>
  <cp:lastPrinted>2024-02-20T05:23:31Z</cp:lastPrinted>
  <dcterms:created xsi:type="dcterms:W3CDTF">2023-12-12T01:03:58Z</dcterms:created>
  <dcterms:modified xsi:type="dcterms:W3CDTF">2024-02-20T05:23:34Z</dcterms:modified>
  <cp:category/>
</cp:coreProperties>
</file>