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130\etajimacity\022財政課財政\05_公営企業\01-2023_公営企業(R5)\240117【広島県市町行財政課】公営企業に係る経営比較分析表（令和４年度決算）の分析等について（依頼）〇\回答\"/>
    </mc:Choice>
  </mc:AlternateContent>
  <workbookProtection workbookAlgorithmName="SHA-512" workbookHashValue="k4tlfFfc/ow4JTWPzAXqVviotLz0u/XYh3EK1Olz3Mj4V/CjVEEexqq9Sq8lpjuoa1qfwyzz82fyJW1+Sh6cRA==" workbookSaltValue="EPjvVGhpJeFsrKrRlbxolw==" workbookSpinCount="100000" lockStructure="1"/>
  <bookViews>
    <workbookView xWindow="0" yWindow="0" windowWidth="28800" windowHeight="114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<sst xmlns="http://schemas.openxmlformats.org/spreadsheetml/2006/main" count="231" uniqueCount="116">
  <si>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</si>
  <si>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</si>
  <si>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</si>
  <si>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</si>
  <si>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</si>
  <si>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</si>
  <si>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</si>
  <si>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</si>
  <si>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</si>
  <si>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</si>
  <si>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</si>
  <si>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</si>
  <si>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</si>
  <si>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</si>
  <si>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</si>
  <si>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</si>
  <si>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</si>
  <si>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</si>
  <si>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</si>
  <si>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</si>
  <si>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</si>
  <si>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</si>
  <si>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</si>
  <si>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</si>
  <si>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</si>
  <si>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</si>
  <si>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</si>
  <si>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</si>
  <si>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</si>
  <si>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</si>
  <si>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</si>
  <si>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</si>
  <si>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</si>
  <si>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</si>
  <si>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</si>
  <si>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</si>
  <si>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</si>
  <si>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</si>
  <si>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</si>
  <si>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</si>
  <si>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</si>
  <si>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</si>
  <si>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</si>
  <si>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</si>
  <si>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</si>
  <si>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</si>
  <si>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</si>
  <si>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</si>
  <si>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</si>
  <si>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</si>
  <si>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</si>
  <si>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</si>
  <si>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</si>
  <si>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</si>
  <si>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</si>
  <si>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</si>
  <si>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</si>
  <si>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</si>
  <si>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</si>
  <si>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</si>
  <si>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</si>
  <si>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</si>
  <si>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</si>
  <si>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</si>
  <si>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</si>
  <si>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</si>
  <si>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</si>
  <si>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</si>
  <si>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</si>
  <si>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</si>
  <si>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</si>
  <si>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</si>
  <si>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</si>
  <si>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</si>
  <si>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</si>
  <si>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</si>
  <si>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</si>
  <si>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</si>
  <si>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</si>
  <si>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</si>
  <si>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</si>
  <si>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</si>
  <si>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</si>
  <si>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</si>
  <si>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</si>
  <si>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</si>
  <si>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</si>
  <si>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</si>
  <si>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</si>
  <si>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</si>
  <si>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</si>
  <si>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</si>
  <si>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</si>
  <si>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</si>
  <si>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</si>
  <si>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</si>
  <si>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</si>
  <si>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</si>
  <si>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</si>
  <si>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</si>
  <si>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</si>
  <si>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</si>
  <si>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</si>
  <si>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</si>
  <si>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</si>
  <si>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</si>
  <si>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</si>
  <si>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</si>
  <si>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</si>
  <si>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</si>
  <si>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</si>
  <si>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</si>
  <si>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</si>
  <si>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【有形固定資産減価償却率・管渠老朽化率・管渠改善率】
　管渠老化率、管渠改善率は、ともに0％で推移している。
　平成6年度に供用開始し、28年が経過した。管渠が耐用年数を経過するにはまだ年数があるとはいえ、今後、経年による施設の老朽化、維持修繕、更新費用が増大する見込みであり、長寿命化計画（ストックマネジメント計画）等に基づき計画的な更新を図っていく必要がある。</t>
    <rPh sb="159" eb="160">
      <t>トウ</t>
    </rPh>
    <phoneticPr fontId="4"/>
  </si>
  <si>
    <t>　令和2年度に整備計画を見直し、江田島市の下水道事業は、おおむね完了した。今後は、水洗化率の向上のため、未接続世帯の実態の把握、啓発等により接続推進を継続していく。
　安定した経営には課題が多い。引き続き、基準外繰入の解消のため、令和3年10月に使用料の料金改定を行った。また、維持管理経費の節約などにも努める。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管渠の老朽化率等は、低いものの、今後、経年による修繕・更新費用の増大も見込まれるため、経営戦略及び長寿命化計画（ストックマネジメント計画）等に基づき計画的な修繕・更新に取り組む。</t>
    <rPh sb="326" eb="327">
      <t>トウ</t>
    </rPh>
    <phoneticPr fontId="4"/>
  </si>
  <si>
    <t>【経常収支比率・累積欠損金比率】
　経常収支比率は100％で推移しており、累積欠損も発生していないが、一般会計繰入金によるものであり、引き続き基準外繰入の縮小・解消に向け、経営改善に取り組む必要がある。
【流動比率】
　流動負債の建設改良費に充てられた企業債の比率が高いことによる。
【企業債対事業規模比率】
　整備に伴う企業債の借入による企業債残高が多額である。今後大規模な施設改修を見込んでおり、増加が見込まれる。
【経費回収率・汚水処理原価・施設利用率・水洗化率】
　水洗化率は、徐々に増加しているが、約70％台と低く、類似団体平均を大きく下回っている。高齢化や家屋の老朽化、経済的理由などによる未接続世帯が多い。水洗化促進員の訪問等による普及促進を引き続き継続していく必要がある。
　汚水処理原価は、約200円で類似団体よりも低い状態で推移していたが、令和元年度は、維持管理費増加に伴い、経費回収率、施設利用率ともに類似団体平均を下回った。令和3年10月より使用料の料金改定を行った。引き続き接続の推進による収入の増加を図るとともに、維持管理経費の節減に努める必要がある。</t>
    <rPh sb="258" eb="259">
      <t>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</si>
</sst>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A42-4A62-B66E-36F3886AB8F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FA42-4A62-B66E-36F3886AB8F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41.06</c:v>
                </c:pt>
                <c:pt idx="1">
                  <c:v>41.77</c:v>
                </c:pt>
                <c:pt idx="2">
                  <c:v>43.09</c:v>
                </c:pt>
                <c:pt idx="3">
                  <c:v>44.36</c:v>
                </c:pt>
                <c:pt idx="4">
                  <c:v>41.86</c:v>
                </c:pt>
              </c:numCache>
            </c:numRef>
          </c:val>
          <c:extLst>
            <c:ext xmlns:c16="http://schemas.microsoft.com/office/drawing/2014/chart" uri="{C3380CC4-5D6E-409C-BE32-E72D297353CC}">
              <c16:uniqueId val="{00000000-943D-4C53-8DE5-9155EF78073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943D-4C53-8DE5-9155EF78073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70.319999999999993</c:v>
                </c:pt>
                <c:pt idx="1">
                  <c:v>70.489999999999995</c:v>
                </c:pt>
                <c:pt idx="2">
                  <c:v>72.900000000000006</c:v>
                </c:pt>
                <c:pt idx="3">
                  <c:v>74.180000000000007</c:v>
                </c:pt>
                <c:pt idx="4">
                  <c:v>74.73</c:v>
                </c:pt>
              </c:numCache>
            </c:numRef>
          </c:val>
          <c:extLst>
            <c:ext xmlns:c16="http://schemas.microsoft.com/office/drawing/2014/chart" uri="{C3380CC4-5D6E-409C-BE32-E72D297353CC}">
              <c16:uniqueId val="{00000000-6E09-4EBE-81B5-1B3F23E108F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6E09-4EBE-81B5-1B3F23E108F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100.62</c:v>
                </c:pt>
                <c:pt idx="1">
                  <c:v>100.01</c:v>
                </c:pt>
                <c:pt idx="2">
                  <c:v>126.87</c:v>
                </c:pt>
                <c:pt idx="3">
                  <c:v>100</c:v>
                </c:pt>
                <c:pt idx="4">
                  <c:v>100</c:v>
                </c:pt>
              </c:numCache>
            </c:numRef>
          </c:val>
          <c:extLst>
            <c:ext xmlns:c16="http://schemas.microsoft.com/office/drawing/2014/chart" uri="{C3380CC4-5D6E-409C-BE32-E72D297353CC}">
              <c16:uniqueId val="{00000000-477D-4092-9C75-0E84D4716C0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101.72</c:v>
                </c:pt>
                <c:pt idx="1">
                  <c:v>102.73</c:v>
                </c:pt>
                <c:pt idx="2">
                  <c:v>105.78</c:v>
                </c:pt>
                <c:pt idx="3">
                  <c:v>106.09</c:v>
                </c:pt>
                <c:pt idx="4">
                  <c:v>106.44</c:v>
                </c:pt>
              </c:numCache>
            </c:numRef>
          </c:val>
          <c:smooth val="0"/>
          <c:extLst>
            <c:ext xmlns:c16="http://schemas.microsoft.com/office/drawing/2014/chart" uri="{C3380CC4-5D6E-409C-BE32-E72D297353CC}">
              <c16:uniqueId val="{00000001-477D-4092-9C75-0E84D4716C0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36.03</c:v>
                </c:pt>
                <c:pt idx="1">
                  <c:v>37.049999999999997</c:v>
                </c:pt>
                <c:pt idx="2">
                  <c:v>38.700000000000003</c:v>
                </c:pt>
                <c:pt idx="3">
                  <c:v>40.82</c:v>
                </c:pt>
                <c:pt idx="4">
                  <c:v>42.54</c:v>
                </c:pt>
              </c:numCache>
            </c:numRef>
          </c:val>
          <c:extLst>
            <c:ext xmlns:c16="http://schemas.microsoft.com/office/drawing/2014/chart" uri="{C3380CC4-5D6E-409C-BE32-E72D297353CC}">
              <c16:uniqueId val="{00000000-27C7-4B98-85F4-19E000D81F8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24.68</c:v>
                </c:pt>
                <c:pt idx="2">
                  <c:v>21.36</c:v>
                </c:pt>
                <c:pt idx="3">
                  <c:v>22.79</c:v>
                </c:pt>
                <c:pt idx="4">
                  <c:v>24.8</c:v>
                </c:pt>
              </c:numCache>
            </c:numRef>
          </c:val>
          <c:smooth val="0"/>
          <c:extLst>
            <c:ext xmlns:c16="http://schemas.microsoft.com/office/drawing/2014/chart" uri="{C3380CC4-5D6E-409C-BE32-E72D297353CC}">
              <c16:uniqueId val="{00000001-27C7-4B98-85F4-19E000D81F8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882-438F-A449-CE311C6D9B3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8.6199999999999992</c:v>
                </c:pt>
                <c:pt idx="2">
                  <c:v>0.01</c:v>
                </c:pt>
                <c:pt idx="3">
                  <c:v>0.01</c:v>
                </c:pt>
                <c:pt idx="4">
                  <c:v>0.02</c:v>
                </c:pt>
              </c:numCache>
            </c:numRef>
          </c:val>
          <c:smooth val="0"/>
          <c:extLst>
            <c:ext xmlns:c16="http://schemas.microsoft.com/office/drawing/2014/chart" uri="{C3380CC4-5D6E-409C-BE32-E72D297353CC}">
              <c16:uniqueId val="{00000001-E882-438F-A449-CE311C6D9B3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84B-4F6D-AD79-FAA6B7FD725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112.88</c:v>
                </c:pt>
                <c:pt idx="1">
                  <c:v>94.97</c:v>
                </c:pt>
                <c:pt idx="2">
                  <c:v>63.96</c:v>
                </c:pt>
                <c:pt idx="3">
                  <c:v>69.42</c:v>
                </c:pt>
                <c:pt idx="4">
                  <c:v>72.86</c:v>
                </c:pt>
              </c:numCache>
            </c:numRef>
          </c:val>
          <c:smooth val="0"/>
          <c:extLst>
            <c:ext xmlns:c16="http://schemas.microsoft.com/office/drawing/2014/chart" uri="{C3380CC4-5D6E-409C-BE32-E72D297353CC}">
              <c16:uniqueId val="{00000001-C84B-4F6D-AD79-FAA6B7FD725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41.3</c:v>
                </c:pt>
                <c:pt idx="1">
                  <c:v>48.62</c:v>
                </c:pt>
                <c:pt idx="2">
                  <c:v>77.16</c:v>
                </c:pt>
                <c:pt idx="3">
                  <c:v>58.4</c:v>
                </c:pt>
                <c:pt idx="4">
                  <c:v>57.71</c:v>
                </c:pt>
              </c:numCache>
            </c:numRef>
          </c:val>
          <c:extLst>
            <c:ext xmlns:c16="http://schemas.microsoft.com/office/drawing/2014/chart" uri="{C3380CC4-5D6E-409C-BE32-E72D297353CC}">
              <c16:uniqueId val="{00000000-F43A-485F-8451-5E8BADF7F78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49.18</c:v>
                </c:pt>
                <c:pt idx="1">
                  <c:v>47.72</c:v>
                </c:pt>
                <c:pt idx="2">
                  <c:v>44.24</c:v>
                </c:pt>
                <c:pt idx="3">
                  <c:v>43.07</c:v>
                </c:pt>
                <c:pt idx="4">
                  <c:v>45.42</c:v>
                </c:pt>
              </c:numCache>
            </c:numRef>
          </c:val>
          <c:smooth val="0"/>
          <c:extLst>
            <c:ext xmlns:c16="http://schemas.microsoft.com/office/drawing/2014/chart" uri="{C3380CC4-5D6E-409C-BE32-E72D297353CC}">
              <c16:uniqueId val="{00000001-F43A-485F-8451-5E8BADF7F78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2323</c:v>
                </c:pt>
                <c:pt idx="1">
                  <c:v>2051.0700000000002</c:v>
                </c:pt>
                <c:pt idx="2">
                  <c:v>1803.76</c:v>
                </c:pt>
                <c:pt idx="3">
                  <c:v>1523.99</c:v>
                </c:pt>
                <c:pt idx="4">
                  <c:v>1277.3900000000001</c:v>
                </c:pt>
              </c:numCache>
            </c:numRef>
          </c:val>
          <c:extLst>
            <c:ext xmlns:c16="http://schemas.microsoft.com/office/drawing/2014/chart" uri="{C3380CC4-5D6E-409C-BE32-E72D297353CC}">
              <c16:uniqueId val="{00000000-16DC-41C6-850A-4982E1707E4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16DC-41C6-850A-4982E1707E4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80.459999999999994</c:v>
                </c:pt>
                <c:pt idx="1">
                  <c:v>52.45</c:v>
                </c:pt>
                <c:pt idx="2">
                  <c:v>76.64</c:v>
                </c:pt>
                <c:pt idx="3">
                  <c:v>89.05</c:v>
                </c:pt>
                <c:pt idx="4">
                  <c:v>91.8</c:v>
                </c:pt>
              </c:numCache>
            </c:numRef>
          </c:val>
          <c:extLst>
            <c:ext xmlns:c16="http://schemas.microsoft.com/office/drawing/2014/chart" uri="{C3380CC4-5D6E-409C-BE32-E72D297353CC}">
              <c16:uniqueId val="{00000000-DED3-4CF9-A129-B5315D3D66E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DED3-4CF9-A129-B5315D3D66E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224.7</c:v>
                </c:pt>
                <c:pt idx="1">
                  <c:v>340.47</c:v>
                </c:pt>
                <c:pt idx="2">
                  <c:v>233.82</c:v>
                </c:pt>
                <c:pt idx="3">
                  <c:v>214.83</c:v>
                </c:pt>
                <c:pt idx="4">
                  <c:v>235.89</c:v>
                </c:pt>
              </c:numCache>
            </c:numRef>
          </c:val>
          <c:extLst>
            <c:ext xmlns:c16="http://schemas.microsoft.com/office/drawing/2014/chart" uri="{C3380CC4-5D6E-409C-BE32-E72D297353CC}">
              <c16:uniqueId val="{00000000-8121-475A-8B70-317FD8D502F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8121-475A-8B70-317FD8D502F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R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江田島市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5">
        <f>データ!S6</f>
        <v>21393</v>
      </c>
      <c r="AM8" s="45"/>
      <c r="AN8" s="45"/>
      <c r="AO8" s="45"/>
      <c r="AP8" s="45"/>
      <c r="AQ8" s="45"/>
      <c r="AR8" s="45"/>
      <c r="AS8" s="45"/>
      <c r="AT8" s="46">
        <f>データ!T6</f>
        <v>100.65</v>
      </c>
      <c r="AU8" s="46"/>
      <c r="AV8" s="46"/>
      <c r="AW8" s="46"/>
      <c r="AX8" s="46"/>
      <c r="AY8" s="46"/>
      <c r="AZ8" s="46"/>
      <c r="BA8" s="46"/>
      <c r="BB8" s="46">
        <f>データ!U6</f>
        <v>212.55</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79.099999999999994</v>
      </c>
      <c r="J10" s="46"/>
      <c r="K10" s="46"/>
      <c r="L10" s="46"/>
      <c r="M10" s="46"/>
      <c r="N10" s="46"/>
      <c r="O10" s="46"/>
      <c r="P10" s="46">
        <f>データ!P6</f>
        <v>40.520000000000003</v>
      </c>
      <c r="Q10" s="46"/>
      <c r="R10" s="46"/>
      <c r="S10" s="46"/>
      <c r="T10" s="46"/>
      <c r="U10" s="46"/>
      <c r="V10" s="46"/>
      <c r="W10" s="46">
        <f>データ!Q6</f>
        <v>92.25</v>
      </c>
      <c r="X10" s="46"/>
      <c r="Y10" s="46"/>
      <c r="Z10" s="46"/>
      <c r="AA10" s="46"/>
      <c r="AB10" s="46"/>
      <c r="AC10" s="46"/>
      <c r="AD10" s="45">
        <f>データ!R6</f>
        <v>4152</v>
      </c>
      <c r="AE10" s="45"/>
      <c r="AF10" s="45"/>
      <c r="AG10" s="45"/>
      <c r="AH10" s="45"/>
      <c r="AI10" s="45"/>
      <c r="AJ10" s="45"/>
      <c r="AK10" s="2"/>
      <c r="AL10" s="45">
        <f>データ!V6</f>
        <v>8492</v>
      </c>
      <c r="AM10" s="45"/>
      <c r="AN10" s="45"/>
      <c r="AO10" s="45"/>
      <c r="AP10" s="45"/>
      <c r="AQ10" s="45"/>
      <c r="AR10" s="45"/>
      <c r="AS10" s="45"/>
      <c r="AT10" s="46">
        <f>データ!W6</f>
        <v>3.92</v>
      </c>
      <c r="AU10" s="46"/>
      <c r="AV10" s="46"/>
      <c r="AW10" s="46"/>
      <c r="AX10" s="46"/>
      <c r="AY10" s="46"/>
      <c r="AZ10" s="46"/>
      <c r="BA10" s="46"/>
      <c r="BB10" s="46">
        <f>データ!X6</f>
        <v>2166.33</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9.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abfmmux1O4gICNDymYHlA0okMEl7B85/hc5qOX3YDdkv7oJIZRCSE5Gnb6rBLcX8Qb5Tws0VwfdSDP2bkWDfog==" saltValue="NLsFA+TryOGG0XjTOaF0P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2022</v>
      </c>
      <c r="C6" s="19">
        <f t="shared" ref="C6:X6" si="3">C7</f>
        <v>342157</v>
      </c>
      <c r="D6" s="19">
        <f t="shared" si="3"/>
        <v>46</v>
      </c>
      <c r="E6" s="19">
        <f t="shared" si="3"/>
        <v>17</v>
      </c>
      <c r="F6" s="19">
        <f t="shared" si="3"/>
        <v>4</v>
      </c>
      <c r="G6" s="19">
        <f t="shared" si="3"/>
        <v>0</v>
      </c>
      <c r="H6" s="19" t="str">
        <f t="shared" si="3"/>
        <v>広島県　江田島市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79.099999999999994</v>
      </c>
      <c r="P6" s="20">
        <f t="shared" si="3"/>
        <v>40.520000000000003</v>
      </c>
      <c r="Q6" s="20">
        <f t="shared" si="3"/>
        <v>92.25</v>
      </c>
      <c r="R6" s="20">
        <f t="shared" si="3"/>
        <v>4152</v>
      </c>
      <c r="S6" s="20">
        <f t="shared" si="3"/>
        <v>21393</v>
      </c>
      <c r="T6" s="20">
        <f t="shared" si="3"/>
        <v>100.65</v>
      </c>
      <c r="U6" s="20">
        <f t="shared" si="3"/>
        <v>212.55</v>
      </c>
      <c r="V6" s="20">
        <f t="shared" si="3"/>
        <v>8492</v>
      </c>
      <c r="W6" s="20">
        <f t="shared" si="3"/>
        <v>3.92</v>
      </c>
      <c r="X6" s="20">
        <f t="shared" si="3"/>
        <v>2166.33</v>
      </c>
      <c r="Y6" s="21">
        <f>IF(Y7="",NA(),Y7)</f>
        <v>100.62</v>
      </c>
      <c r="Z6" s="21">
        <f t="shared" ref="Z6:AH6" si="4">IF(Z7="",NA(),Z7)</f>
        <v>100.01</v>
      </c>
      <c r="AA6" s="21">
        <f t="shared" si="4"/>
        <v>126.87</v>
      </c>
      <c r="AB6" s="21">
        <f t="shared" si="4"/>
        <v>100</v>
      </c>
      <c r="AC6" s="21">
        <f t="shared" si="4"/>
        <v>100</v>
      </c>
      <c r="AD6" s="21">
        <f t="shared" si="4"/>
        <v>101.72</v>
      </c>
      <c r="AE6" s="21">
        <f t="shared" si="4"/>
        <v>102.73</v>
      </c>
      <c r="AF6" s="21">
        <f t="shared" si="4"/>
        <v>105.78</v>
      </c>
      <c r="AG6" s="21">
        <f t="shared" si="4"/>
        <v>106.09</v>
      </c>
      <c r="AH6" s="21">
        <f t="shared" si="4"/>
        <v>106.44</v>
      </c>
      <c r="AI6" s="20" t="str">
        <f>IF(AI7="","",IF(AI7="-","【-】","【"&amp;SUBSTITUTE(TEXT(AI7,"#,##0.00"),"-","△")&amp;"】"))</f>
        <v>【104.54】</v>
      </c>
      <c r="AJ6" s="20">
        <f>IF(AJ7="",NA(),AJ7)</f>
        <v>0</v>
      </c>
      <c r="AK6" s="20">
        <f t="shared" ref="AK6:AS6" si="5">IF(AK7="",NA(),AK7)</f>
        <v>0</v>
      </c>
      <c r="AL6" s="20">
        <f t="shared" si="5"/>
        <v>0</v>
      </c>
      <c r="AM6" s="20">
        <f t="shared" si="5"/>
        <v>0</v>
      </c>
      <c r="AN6" s="20">
        <f t="shared" si="5"/>
        <v>0</v>
      </c>
      <c r="AO6" s="21">
        <f t="shared" si="5"/>
        <v>112.88</v>
      </c>
      <c r="AP6" s="21">
        <f t="shared" si="5"/>
        <v>94.97</v>
      </c>
      <c r="AQ6" s="21">
        <f t="shared" si="5"/>
        <v>63.96</v>
      </c>
      <c r="AR6" s="21">
        <f t="shared" si="5"/>
        <v>69.42</v>
      </c>
      <c r="AS6" s="21">
        <f t="shared" si="5"/>
        <v>72.86</v>
      </c>
      <c r="AT6" s="20" t="str">
        <f>IF(AT7="","",IF(AT7="-","【-】","【"&amp;SUBSTITUTE(TEXT(AT7,"#,##0.00"),"-","△")&amp;"】"))</f>
        <v>【65.93】</v>
      </c>
      <c r="AU6" s="21">
        <f>IF(AU7="",NA(),AU7)</f>
        <v>41.3</v>
      </c>
      <c r="AV6" s="21">
        <f t="shared" ref="AV6:BD6" si="6">IF(AV7="",NA(),AV7)</f>
        <v>48.62</v>
      </c>
      <c r="AW6" s="21">
        <f t="shared" si="6"/>
        <v>77.16</v>
      </c>
      <c r="AX6" s="21">
        <f t="shared" si="6"/>
        <v>58.4</v>
      </c>
      <c r="AY6" s="21">
        <f t="shared" si="6"/>
        <v>57.71</v>
      </c>
      <c r="AZ6" s="21">
        <f t="shared" si="6"/>
        <v>49.18</v>
      </c>
      <c r="BA6" s="21">
        <f t="shared" si="6"/>
        <v>47.72</v>
      </c>
      <c r="BB6" s="21">
        <f t="shared" si="6"/>
        <v>44.24</v>
      </c>
      <c r="BC6" s="21">
        <f t="shared" si="6"/>
        <v>43.07</v>
      </c>
      <c r="BD6" s="21">
        <f t="shared" si="6"/>
        <v>45.42</v>
      </c>
      <c r="BE6" s="20" t="str">
        <f>IF(BE7="","",IF(BE7="-","【-】","【"&amp;SUBSTITUTE(TEXT(BE7,"#,##0.00"),"-","△")&amp;"】"))</f>
        <v>【44.25】</v>
      </c>
      <c r="BF6" s="21">
        <f>IF(BF7="",NA(),BF7)</f>
        <v>2323</v>
      </c>
      <c r="BG6" s="21">
        <f t="shared" ref="BG6:BO6" si="7">IF(BG7="",NA(),BG7)</f>
        <v>2051.0700000000002</v>
      </c>
      <c r="BH6" s="21">
        <f t="shared" si="7"/>
        <v>1803.76</v>
      </c>
      <c r="BI6" s="21">
        <f t="shared" si="7"/>
        <v>1523.99</v>
      </c>
      <c r="BJ6" s="21">
        <f t="shared" si="7"/>
        <v>1277.3900000000001</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80.459999999999994</v>
      </c>
      <c r="BR6" s="21">
        <f t="shared" ref="BR6:BZ6" si="8">IF(BR7="",NA(),BR7)</f>
        <v>52.45</v>
      </c>
      <c r="BS6" s="21">
        <f t="shared" si="8"/>
        <v>76.64</v>
      </c>
      <c r="BT6" s="21">
        <f t="shared" si="8"/>
        <v>89.05</v>
      </c>
      <c r="BU6" s="21">
        <f t="shared" si="8"/>
        <v>91.8</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224.7</v>
      </c>
      <c r="CC6" s="21">
        <f t="shared" ref="CC6:CK6" si="9">IF(CC7="",NA(),CC7)</f>
        <v>340.47</v>
      </c>
      <c r="CD6" s="21">
        <f t="shared" si="9"/>
        <v>233.82</v>
      </c>
      <c r="CE6" s="21">
        <f t="shared" si="9"/>
        <v>214.83</v>
      </c>
      <c r="CF6" s="21">
        <f t="shared" si="9"/>
        <v>235.89</v>
      </c>
      <c r="CG6" s="21">
        <f t="shared" si="9"/>
        <v>230.02</v>
      </c>
      <c r="CH6" s="21">
        <f t="shared" si="9"/>
        <v>228.47</v>
      </c>
      <c r="CI6" s="21">
        <f t="shared" si="9"/>
        <v>224.88</v>
      </c>
      <c r="CJ6" s="21">
        <f t="shared" si="9"/>
        <v>228.64</v>
      </c>
      <c r="CK6" s="21">
        <f t="shared" si="9"/>
        <v>239.46</v>
      </c>
      <c r="CL6" s="20" t="str">
        <f>IF(CL7="","",IF(CL7="-","【-】","【"&amp;SUBSTITUTE(TEXT(CL7,"#,##0.00"),"-","△")&amp;"】"))</f>
        <v>【220.62】</v>
      </c>
      <c r="CM6" s="21">
        <f>IF(CM7="",NA(),CM7)</f>
        <v>41.06</v>
      </c>
      <c r="CN6" s="21">
        <f t="shared" ref="CN6:CV6" si="10">IF(CN7="",NA(),CN7)</f>
        <v>41.77</v>
      </c>
      <c r="CO6" s="21">
        <f t="shared" si="10"/>
        <v>43.09</v>
      </c>
      <c r="CP6" s="21">
        <f t="shared" si="10"/>
        <v>44.36</v>
      </c>
      <c r="CQ6" s="21">
        <f t="shared" si="10"/>
        <v>41.86</v>
      </c>
      <c r="CR6" s="21">
        <f t="shared" si="10"/>
        <v>42.56</v>
      </c>
      <c r="CS6" s="21">
        <f t="shared" si="10"/>
        <v>42.47</v>
      </c>
      <c r="CT6" s="21">
        <f t="shared" si="10"/>
        <v>42.4</v>
      </c>
      <c r="CU6" s="21">
        <f t="shared" si="10"/>
        <v>42.28</v>
      </c>
      <c r="CV6" s="21">
        <f t="shared" si="10"/>
        <v>41.06</v>
      </c>
      <c r="CW6" s="20" t="str">
        <f>IF(CW7="","",IF(CW7="-","【-】","【"&amp;SUBSTITUTE(TEXT(CW7,"#,##0.00"),"-","△")&amp;"】"))</f>
        <v>【42.22】</v>
      </c>
      <c r="CX6" s="21">
        <f>IF(CX7="",NA(),CX7)</f>
        <v>70.319999999999993</v>
      </c>
      <c r="CY6" s="21">
        <f t="shared" ref="CY6:DG6" si="11">IF(CY7="",NA(),CY7)</f>
        <v>70.489999999999995</v>
      </c>
      <c r="CZ6" s="21">
        <f t="shared" si="11"/>
        <v>72.900000000000006</v>
      </c>
      <c r="DA6" s="21">
        <f t="shared" si="11"/>
        <v>74.180000000000007</v>
      </c>
      <c r="DB6" s="21">
        <f t="shared" si="11"/>
        <v>74.73</v>
      </c>
      <c r="DC6" s="21">
        <f t="shared" si="11"/>
        <v>83.32</v>
      </c>
      <c r="DD6" s="21">
        <f t="shared" si="11"/>
        <v>83.75</v>
      </c>
      <c r="DE6" s="21">
        <f t="shared" si="11"/>
        <v>84.19</v>
      </c>
      <c r="DF6" s="21">
        <f t="shared" si="11"/>
        <v>84.34</v>
      </c>
      <c r="DG6" s="21">
        <f t="shared" si="11"/>
        <v>84.34</v>
      </c>
      <c r="DH6" s="20" t="str">
        <f>IF(DH7="","",IF(DH7="-","【-】","【"&amp;SUBSTITUTE(TEXT(DH7,"#,##0.00"),"-","△")&amp;"】"))</f>
        <v>【85.67】</v>
      </c>
      <c r="DI6" s="21">
        <f>IF(DI7="",NA(),DI7)</f>
        <v>36.03</v>
      </c>
      <c r="DJ6" s="21">
        <f t="shared" ref="DJ6:DR6" si="12">IF(DJ7="",NA(),DJ7)</f>
        <v>37.049999999999997</v>
      </c>
      <c r="DK6" s="21">
        <f t="shared" si="12"/>
        <v>38.700000000000003</v>
      </c>
      <c r="DL6" s="21">
        <f t="shared" si="12"/>
        <v>40.82</v>
      </c>
      <c r="DM6" s="21">
        <f t="shared" si="12"/>
        <v>42.54</v>
      </c>
      <c r="DN6" s="21">
        <f t="shared" si="12"/>
        <v>24.68</v>
      </c>
      <c r="DO6" s="21">
        <f t="shared" si="12"/>
        <v>24.68</v>
      </c>
      <c r="DP6" s="21">
        <f t="shared" si="12"/>
        <v>21.36</v>
      </c>
      <c r="DQ6" s="21">
        <f t="shared" si="12"/>
        <v>22.79</v>
      </c>
      <c r="DR6" s="21">
        <f t="shared" si="12"/>
        <v>24.8</v>
      </c>
      <c r="DS6" s="20" t="str">
        <f>IF(DS7="","",IF(DS7="-","【-】","【"&amp;SUBSTITUTE(TEXT(DS7,"#,##0.00"),"-","△")&amp;"】"))</f>
        <v>【28.00】</v>
      </c>
      <c r="DT6" s="20">
        <f>IF(DT7="",NA(),DT7)</f>
        <v>0</v>
      </c>
      <c r="DU6" s="20">
        <f t="shared" ref="DU6:EC6" si="13">IF(DU7="",NA(),DU7)</f>
        <v>0</v>
      </c>
      <c r="DV6" s="20">
        <f t="shared" si="13"/>
        <v>0</v>
      </c>
      <c r="DW6" s="20">
        <f t="shared" si="13"/>
        <v>0</v>
      </c>
      <c r="DX6" s="20">
        <f t="shared" si="13"/>
        <v>0</v>
      </c>
      <c r="DY6" s="21">
        <f t="shared" si="13"/>
        <v>0.01</v>
      </c>
      <c r="DZ6" s="21">
        <f t="shared" si="13"/>
        <v>8.6199999999999992</v>
      </c>
      <c r="EA6" s="21">
        <f t="shared" si="13"/>
        <v>0.01</v>
      </c>
      <c r="EB6" s="21">
        <f t="shared" si="13"/>
        <v>0.01</v>
      </c>
      <c r="EC6" s="21">
        <f t="shared" si="13"/>
        <v>0.02</v>
      </c>
      <c r="ED6" s="20" t="str">
        <f>IF(ED7="","",IF(ED7="-","【-】","【"&amp;SUBSTITUTE(TEXT(ED7,"#,##0.00"),"-","△")&amp;"】"))</f>
        <v>【0.03】</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8" s="22" customFormat="1" x14ac:dyDescent="0.15">
      <c r="A7" s="14"/>
      <c r="B7" s="23">
        <v>2022</v>
      </c>
      <c r="C7" s="23">
        <v>342157</v>
      </c>
      <c r="D7" s="23">
        <v>46</v>
      </c>
      <c r="E7" s="23">
        <v>17</v>
      </c>
      <c r="F7" s="23">
        <v>4</v>
      </c>
      <c r="G7" s="23">
        <v>0</v>
      </c>
      <c r="H7" s="23" t="s">
        <v>95</v>
      </c>
      <c r="I7" s="23" t="s">
        <v>96</v>
      </c>
      <c r="J7" s="23" t="s">
        <v>97</v>
      </c>
      <c r="K7" s="23" t="s">
        <v>98</v>
      </c>
      <c r="L7" s="23" t="s">
        <v>99</v>
      </c>
      <c r="M7" s="23" t="s">
        <v>100</v>
      </c>
      <c r="N7" s="24" t="s">
        <v>101</v>
      </c>
      <c r="O7" s="24">
        <v>79.099999999999994</v>
      </c>
      <c r="P7" s="24">
        <v>40.520000000000003</v>
      </c>
      <c r="Q7" s="24">
        <v>92.25</v>
      </c>
      <c r="R7" s="24">
        <v>4152</v>
      </c>
      <c r="S7" s="24">
        <v>21393</v>
      </c>
      <c r="T7" s="24">
        <v>100.65</v>
      </c>
      <c r="U7" s="24">
        <v>212.55</v>
      </c>
      <c r="V7" s="24">
        <v>8492</v>
      </c>
      <c r="W7" s="24">
        <v>3.92</v>
      </c>
      <c r="X7" s="24">
        <v>2166.33</v>
      </c>
      <c r="Y7" s="24">
        <v>100.62</v>
      </c>
      <c r="Z7" s="24">
        <v>100.01</v>
      </c>
      <c r="AA7" s="24">
        <v>126.87</v>
      </c>
      <c r="AB7" s="24">
        <v>100</v>
      </c>
      <c r="AC7" s="24">
        <v>100</v>
      </c>
      <c r="AD7" s="24">
        <v>101.72</v>
      </c>
      <c r="AE7" s="24">
        <v>102.73</v>
      </c>
      <c r="AF7" s="24">
        <v>105.78</v>
      </c>
      <c r="AG7" s="24">
        <v>106.09</v>
      </c>
      <c r="AH7" s="24">
        <v>106.44</v>
      </c>
      <c r="AI7" s="24">
        <v>104.54</v>
      </c>
      <c r="AJ7" s="24">
        <v>0</v>
      </c>
      <c r="AK7" s="24">
        <v>0</v>
      </c>
      <c r="AL7" s="24">
        <v>0</v>
      </c>
      <c r="AM7" s="24">
        <v>0</v>
      </c>
      <c r="AN7" s="24">
        <v>0</v>
      </c>
      <c r="AO7" s="24">
        <v>112.88</v>
      </c>
      <c r="AP7" s="24">
        <v>94.97</v>
      </c>
      <c r="AQ7" s="24">
        <v>63.96</v>
      </c>
      <c r="AR7" s="24">
        <v>69.42</v>
      </c>
      <c r="AS7" s="24">
        <v>72.86</v>
      </c>
      <c r="AT7" s="24">
        <v>65.930000000000007</v>
      </c>
      <c r="AU7" s="24">
        <v>41.3</v>
      </c>
      <c r="AV7" s="24">
        <v>48.62</v>
      </c>
      <c r="AW7" s="24">
        <v>77.16</v>
      </c>
      <c r="AX7" s="24">
        <v>58.4</v>
      </c>
      <c r="AY7" s="24">
        <v>57.71</v>
      </c>
      <c r="AZ7" s="24">
        <v>49.18</v>
      </c>
      <c r="BA7" s="24">
        <v>47.72</v>
      </c>
      <c r="BB7" s="24">
        <v>44.24</v>
      </c>
      <c r="BC7" s="24">
        <v>43.07</v>
      </c>
      <c r="BD7" s="24">
        <v>45.42</v>
      </c>
      <c r="BE7" s="24">
        <v>44.25</v>
      </c>
      <c r="BF7" s="24">
        <v>2323</v>
      </c>
      <c r="BG7" s="24">
        <v>2051.0700000000002</v>
      </c>
      <c r="BH7" s="24">
        <v>1803.76</v>
      </c>
      <c r="BI7" s="24">
        <v>1523.99</v>
      </c>
      <c r="BJ7" s="24">
        <v>1277.3900000000001</v>
      </c>
      <c r="BK7" s="24">
        <v>1194.1500000000001</v>
      </c>
      <c r="BL7" s="24">
        <v>1206.79</v>
      </c>
      <c r="BM7" s="24">
        <v>1258.43</v>
      </c>
      <c r="BN7" s="24">
        <v>1163.75</v>
      </c>
      <c r="BO7" s="24">
        <v>1195.47</v>
      </c>
      <c r="BP7" s="24">
        <v>1182.1099999999999</v>
      </c>
      <c r="BQ7" s="24">
        <v>80.459999999999994</v>
      </c>
      <c r="BR7" s="24">
        <v>52.45</v>
      </c>
      <c r="BS7" s="24">
        <v>76.64</v>
      </c>
      <c r="BT7" s="24">
        <v>89.05</v>
      </c>
      <c r="BU7" s="24">
        <v>91.8</v>
      </c>
      <c r="BV7" s="24">
        <v>72.260000000000005</v>
      </c>
      <c r="BW7" s="24">
        <v>71.84</v>
      </c>
      <c r="BX7" s="24">
        <v>73.36</v>
      </c>
      <c r="BY7" s="24">
        <v>72.599999999999994</v>
      </c>
      <c r="BZ7" s="24">
        <v>69.430000000000007</v>
      </c>
      <c r="CA7" s="24">
        <v>73.78</v>
      </c>
      <c r="CB7" s="24">
        <v>224.7</v>
      </c>
      <c r="CC7" s="24">
        <v>340.47</v>
      </c>
      <c r="CD7" s="24">
        <v>233.82</v>
      </c>
      <c r="CE7" s="24">
        <v>214.83</v>
      </c>
      <c r="CF7" s="24">
        <v>235.89</v>
      </c>
      <c r="CG7" s="24">
        <v>230.02</v>
      </c>
      <c r="CH7" s="24">
        <v>228.47</v>
      </c>
      <c r="CI7" s="24">
        <v>224.88</v>
      </c>
      <c r="CJ7" s="24">
        <v>228.64</v>
      </c>
      <c r="CK7" s="24">
        <v>239.46</v>
      </c>
      <c r="CL7" s="24">
        <v>220.62</v>
      </c>
      <c r="CM7" s="24">
        <v>41.06</v>
      </c>
      <c r="CN7" s="24">
        <v>41.77</v>
      </c>
      <c r="CO7" s="24">
        <v>43.09</v>
      </c>
      <c r="CP7" s="24">
        <v>44.36</v>
      </c>
      <c r="CQ7" s="24">
        <v>41.86</v>
      </c>
      <c r="CR7" s="24">
        <v>42.56</v>
      </c>
      <c r="CS7" s="24">
        <v>42.47</v>
      </c>
      <c r="CT7" s="24">
        <v>42.4</v>
      </c>
      <c r="CU7" s="24">
        <v>42.28</v>
      </c>
      <c r="CV7" s="24">
        <v>41.06</v>
      </c>
      <c r="CW7" s="24">
        <v>42.22</v>
      </c>
      <c r="CX7" s="24">
        <v>70.319999999999993</v>
      </c>
      <c r="CY7" s="24">
        <v>70.489999999999995</v>
      </c>
      <c r="CZ7" s="24">
        <v>72.900000000000006</v>
      </c>
      <c r="DA7" s="24">
        <v>74.180000000000007</v>
      </c>
      <c r="DB7" s="24">
        <v>74.73</v>
      </c>
      <c r="DC7" s="24">
        <v>83.32</v>
      </c>
      <c r="DD7" s="24">
        <v>83.75</v>
      </c>
      <c r="DE7" s="24">
        <v>84.19</v>
      </c>
      <c r="DF7" s="24">
        <v>84.34</v>
      </c>
      <c r="DG7" s="24">
        <v>84.34</v>
      </c>
      <c r="DH7" s="24">
        <v>85.67</v>
      </c>
      <c r="DI7" s="24">
        <v>36.03</v>
      </c>
      <c r="DJ7" s="24">
        <v>37.049999999999997</v>
      </c>
      <c r="DK7" s="24">
        <v>38.700000000000003</v>
      </c>
      <c r="DL7" s="24">
        <v>40.82</v>
      </c>
      <c r="DM7" s="24">
        <v>42.54</v>
      </c>
      <c r="DN7" s="24">
        <v>24.68</v>
      </c>
      <c r="DO7" s="24">
        <v>24.68</v>
      </c>
      <c r="DP7" s="24">
        <v>21.36</v>
      </c>
      <c r="DQ7" s="24">
        <v>22.79</v>
      </c>
      <c r="DR7" s="24">
        <v>24.8</v>
      </c>
      <c r="DS7" s="24">
        <v>28</v>
      </c>
      <c r="DT7" s="24">
        <v>0</v>
      </c>
      <c r="DU7" s="24">
        <v>0</v>
      </c>
      <c r="DV7" s="24">
        <v>0</v>
      </c>
      <c r="DW7" s="24">
        <v>0</v>
      </c>
      <c r="DX7" s="24">
        <v>0</v>
      </c>
      <c r="DY7" s="24">
        <v>0.01</v>
      </c>
      <c r="DZ7" s="24">
        <v>8.6199999999999992</v>
      </c>
      <c r="EA7" s="24">
        <v>0.01</v>
      </c>
      <c r="EB7" s="24">
        <v>0.01</v>
      </c>
      <c r="EC7" s="24">
        <v>0.02</v>
      </c>
      <c r="ED7" s="24">
        <v>0.03</v>
      </c>
      <c r="EE7" s="24">
        <v>0</v>
      </c>
      <c r="EF7" s="24">
        <v>0</v>
      </c>
      <c r="EG7" s="24">
        <v>0</v>
      </c>
      <c r="EH7" s="24">
        <v>0</v>
      </c>
      <c r="EI7" s="24">
        <v>0</v>
      </c>
      <c r="EJ7" s="24">
        <v>0.13</v>
      </c>
      <c r="EK7" s="24">
        <v>0.36</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107</v>
      </c>
    </row>
    <row r="12" spans="1:148" x14ac:dyDescent="0.15">
      <c r="B12">
        <v>1</v>
      </c>
      <c r="C12">
        <v>1</v>
      </c>
      <c r="D12">
        <v>2</v>
      </c>
      <c r="E12">
        <v>3</v>
      </c>
      <c r="F12">
        <v>4</v>
      </c>
      <c r="G12" t="s">
        <v>108</v>
      </c>
    </row>
    <row r="13" spans="1:148" x14ac:dyDescent="0.15">
      <c r="B13" t="s">
        <v>109</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川上　佳代子</cp:lastModifiedBy>
  <cp:lastPrinted>2024-02-20T05:22:58Z</cp:lastPrinted>
  <dcterms:created xsi:type="dcterms:W3CDTF">2023-12-12T00:58:19Z</dcterms:created>
  <dcterms:modified xsi:type="dcterms:W3CDTF">2024-02-20T05:23:01Z</dcterms:modified>
  <cp:category/>
</cp:coreProperties>
</file>