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02財政係\66.経営比較分析\R5年回答（R4決算）\提出用\20240205　修正分\"/>
    </mc:Choice>
  </mc:AlternateContent>
  <xr:revisionPtr revIDLastSave="0" documentId="13_ncr:1_{EE7F4BBE-ED33-4C38-8DE1-7C7A50DC38C2}" xr6:coauthVersionLast="43" xr6:coauthVersionMax="43" xr10:uidLastSave="{00000000-0000-0000-0000-000000000000}"/>
  <workbookProtection workbookAlgorithmName="SHA-512" workbookHashValue="R7cPNF4UNsDvoC9WfuYZ/kEaoyi/zXP3tejMbzm2wa5u7Otls9th7iHgccSk0PRvOebgK0UgOs4M0e2v1aqx1w==" workbookSaltValue="zppNZ4RT2UNn+I6qy9b3V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L8" i="4" s="1"/>
  <c r="R6" i="5"/>
  <c r="AD10" i="4" s="1"/>
  <c r="Q6" i="5"/>
  <c r="W10" i="4" s="1"/>
  <c r="P6" i="5"/>
  <c r="P10" i="4" s="1"/>
  <c r="O6" i="5"/>
  <c r="N6" i="5"/>
  <c r="M6" i="5"/>
  <c r="AD8" i="4" s="1"/>
  <c r="L6" i="5"/>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E86" i="4"/>
  <c r="BB10" i="4"/>
  <c r="AT10" i="4"/>
  <c r="AL10" i="4"/>
  <c r="I10" i="4"/>
  <c r="B10" i="4"/>
  <c r="BB8" i="4"/>
  <c r="AT8" i="4"/>
  <c r="W8" i="4"/>
  <c r="P8" i="4"/>
  <c r="B8"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<sst xmlns="http://schemas.openxmlformats.org/spreadsheetml/2006/main" count="236" uniqueCount="119">
  <si>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</si>
  <si>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</si>
  <si>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</si>
  <si>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</si>
  <si>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</si>
  <si>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</si>
  <si>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</si>
  <si>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</si>
  <si>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</si>
  <si>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</si>
  <si>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</si>
  <si>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</si>
  <si>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</si>
  <si>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</si>
  <si>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</si>
  <si>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</si>
  <si>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</si>
  <si>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</si>
  <si>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</si>
  <si>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</si>
  <si>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</si>
  <si>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</si>
  <si>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</si>
  <si>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</si>
  <si>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</si>
  <si>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</si>
  <si>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</si>
  <si>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</si>
  <si>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</si>
  <si>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</si>
  <si>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</si>
  <si>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</si>
  <si>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</si>
  <si>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</si>
  <si>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</si>
  <si>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</si>
  <si>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</si>
  <si>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</si>
  <si>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</si>
  <si>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</si>
  <si>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</si>
  <si>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</si>
  <si>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</si>
  <si>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</si>
  <si>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</si>
  <si>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</si>
  <si>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</si>
  <si>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</si>
  <si>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</si>
  <si>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</si>
  <si>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</si>
  <si>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</si>
  <si>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</si>
  <si>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</si>
  <si>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</si>
  <si>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</si>
  <si>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</si>
  <si>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</si>
  <si>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</si>
  <si>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</si>
  <si>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</si>
  <si>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</si>
  <si>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</si>
  <si>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</si>
  <si>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</si>
  <si>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</si>
  <si>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</si>
  <si>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</si>
  <si>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</si>
  <si>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</si>
  <si>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</si>
  <si>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</si>
  <si>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</si>
  <si>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</si>
  <si>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</si>
  <si>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</si>
  <si>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</si>
  <si>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</si>
  <si>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</si>
  <si>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</si>
  <si>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</si>
  <si>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</si>
  <si>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</si>
  <si>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</si>
  <si>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</si>
  <si>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</si>
  <si>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</si>
  <si>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</si>
  <si>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</si>
  <si>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</si>
  <si>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</si>
  <si>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</si>
  <si>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</si>
  <si>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</si>
  <si>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</si>
  <si>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</si>
  <si>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</si>
  <si>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</si>
  <si>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</si>
  <si>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</si>
  <si>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</si>
  <si>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</si>
  <si>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</si>
  <si>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</si>
  <si>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</si>
  <si>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</si>
  <si>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</si>
  <si>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</si>
  <si>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</si>
  <si>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</si>
  <si>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</si>
  <si>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</si>
  <si>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</si>
  <si>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</si>
  <si>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</si>
  <si>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</si>
  <si>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事業の経営について、経営戦略を策定済みであり、中長期的な経営状態を把握し、経営健全化を図っていく。※令和4年4月1日に使用料を改定済み。
　下水道事業計画に基づき、令和6年度には処理区の統廃合を行う。
　平成28年度に長寿命化計画を策定済みであり、今後、計画に基づいて施設(主に設備)の更新等を行う予定である。</t>
    <rPh sb="1" eb="3">
      <t>ジギョウ</t>
    </rPh>
    <rPh sb="4" eb="6">
      <t>ケイエイ</t>
    </rPh>
    <rPh sb="11" eb="13">
      <t>ケイエイ</t>
    </rPh>
    <rPh sb="13" eb="15">
      <t>センリャク</t>
    </rPh>
    <rPh sb="16" eb="18">
      <t>サクテイ</t>
    </rPh>
    <rPh sb="18" eb="19">
      <t>ズ</t>
    </rPh>
    <rPh sb="24" eb="28">
      <t>チュウチョウキテキ</t>
    </rPh>
    <rPh sb="29" eb="31">
      <t>ケイエイ</t>
    </rPh>
    <rPh sb="31" eb="33">
      <t>ジョウタイ</t>
    </rPh>
    <rPh sb="34" eb="36">
      <t>ハアク</t>
    </rPh>
    <rPh sb="38" eb="40">
      <t>ケイエイ</t>
    </rPh>
    <rPh sb="40" eb="43">
      <t>ケンゼンカ</t>
    </rPh>
    <rPh sb="44" eb="45">
      <t>ハカ</t>
    </rPh>
    <rPh sb="51" eb="53">
      <t>レイワ</t>
    </rPh>
    <rPh sb="54" eb="55">
      <t>ネン</t>
    </rPh>
    <rPh sb="56" eb="57">
      <t>ガツ</t>
    </rPh>
    <rPh sb="58" eb="59">
      <t>ニチ</t>
    </rPh>
    <rPh sb="60" eb="63">
      <t>シヨウリョウ</t>
    </rPh>
    <rPh sb="64" eb="66">
      <t>カイテイ</t>
    </rPh>
    <rPh sb="66" eb="67">
      <t>ズ</t>
    </rPh>
    <rPh sb="71" eb="74">
      <t>ゲスイドウ</t>
    </rPh>
    <rPh sb="74" eb="76">
      <t>ジギョウ</t>
    </rPh>
    <rPh sb="76" eb="78">
      <t>ケイカク</t>
    </rPh>
    <rPh sb="79" eb="80">
      <t>モト</t>
    </rPh>
    <rPh sb="83" eb="85">
      <t>レイワ</t>
    </rPh>
    <rPh sb="86" eb="88">
      <t>ネンド</t>
    </rPh>
    <rPh sb="90" eb="92">
      <t>ショリ</t>
    </rPh>
    <rPh sb="92" eb="93">
      <t>ク</t>
    </rPh>
    <rPh sb="94" eb="97">
      <t>トウハイゴウ</t>
    </rPh>
    <rPh sb="98" eb="99">
      <t>オコナ</t>
    </rPh>
    <rPh sb="103" eb="105">
      <t>ヘイセイ</t>
    </rPh>
    <rPh sb="107" eb="109">
      <t>ネンド</t>
    </rPh>
    <rPh sb="110" eb="114">
      <t>チョウジュミョウカ</t>
    </rPh>
    <rPh sb="114" eb="116">
      <t>ケイカク</t>
    </rPh>
    <rPh sb="117" eb="119">
      <t>サクテイ</t>
    </rPh>
    <rPh sb="119" eb="120">
      <t>ズ</t>
    </rPh>
    <rPh sb="125" eb="127">
      <t>コンゴ</t>
    </rPh>
    <rPh sb="128" eb="130">
      <t>ケイカク</t>
    </rPh>
    <rPh sb="131" eb="132">
      <t>モト</t>
    </rPh>
    <rPh sb="135" eb="137">
      <t>シセツ</t>
    </rPh>
    <rPh sb="138" eb="139">
      <t>シュ</t>
    </rPh>
    <rPh sb="140" eb="142">
      <t>セツビ</t>
    </rPh>
    <rPh sb="144" eb="146">
      <t>コウシン</t>
    </rPh>
    <rPh sb="146" eb="147">
      <t>トウ</t>
    </rPh>
    <rPh sb="148" eb="149">
      <t>オコナ</t>
    </rPh>
    <rPh sb="150" eb="152">
      <t>ヨテイ</t>
    </rPh>
    <phoneticPr fontId="4"/>
  </si>
  <si>
    <t xml:space="preserve">①　収益的収支比率は、近年100％となっている。
②　②及び③累積欠損費比率及び流動比率については当該数値無しとなっている。
④  企業債残高対事業規模比率は、類似団体に比べ低い数値となっている。要因として、施設整備等の事業に対し国庫補助金を活用し企業債の発行額を抑えてきたためである。ただし、R4年度は浄化センター及びマンホールポンプの故障により更新工事を行ったため金額増となった。
⑤　経費回収率はH30年度は平均を大きく下回っていたが、令和元年に中高一貫校の開校に関する人口増や接続率の増加により平均値に近い係数まで上昇した。人口増が継続していたため、R3増加傾向であったが、今後の人口増が見込めないため、加入率の増加に努める。
⑥　汚水処理原価にについても、⑤と同様の理由でR1年度に大幅に減少し平均値近く減少したが、R4年度には、物価価格高騰により増額となっている。今後とも維持管理費の抑制に努める。
⑦　施設利用率は、⑤、⑥と同様に人口増及び接続率の増加により近年上昇している。引き続き接続率の向上に努める。
⑧　水洗化率は、上昇傾向であり、ほぼ平均値であるが、⑦同様に町民へ水洗化の推進に取り組む。
</t>
    <rPh sb="2" eb="5">
      <t>シュウエキテキ</t>
    </rPh>
    <rPh sb="5" eb="7">
      <t>シュウシ</t>
    </rPh>
    <rPh sb="7" eb="9">
      <t>ヒリツ</t>
    </rPh>
    <rPh sb="11" eb="13">
      <t>キンネン</t>
    </rPh>
    <rPh sb="28" eb="29">
      <t>オヨ</t>
    </rPh>
    <rPh sb="31" eb="33">
      <t>ルイセキ</t>
    </rPh>
    <rPh sb="33" eb="35">
      <t>ケッソン</t>
    </rPh>
    <rPh sb="35" eb="36">
      <t>ヒ</t>
    </rPh>
    <rPh sb="36" eb="38">
      <t>ヒリツ</t>
    </rPh>
    <rPh sb="38" eb="39">
      <t>オヨ</t>
    </rPh>
    <rPh sb="40" eb="42">
      <t>リュウドウ</t>
    </rPh>
    <rPh sb="42" eb="44">
      <t>ヒリツ</t>
    </rPh>
    <rPh sb="49" eb="51">
      <t>トウガイ</t>
    </rPh>
    <rPh sb="51" eb="53">
      <t>スウチ</t>
    </rPh>
    <rPh sb="53" eb="54">
      <t>ナ</t>
    </rPh>
    <rPh sb="66" eb="68">
      <t>キギョウ</t>
    </rPh>
    <rPh sb="68" eb="69">
      <t>サイ</t>
    </rPh>
    <rPh sb="69" eb="71">
      <t>ザンダカ</t>
    </rPh>
    <rPh sb="149" eb="151">
      <t>ネンド</t>
    </rPh>
    <rPh sb="152" eb="154">
      <t>ジョウカ</t>
    </rPh>
    <rPh sb="158" eb="159">
      <t>オヨ</t>
    </rPh>
    <rPh sb="169" eb="171">
      <t>コショウ</t>
    </rPh>
    <rPh sb="174" eb="176">
      <t>コウシン</t>
    </rPh>
    <rPh sb="176" eb="178">
      <t>コウジ</t>
    </rPh>
    <rPh sb="179" eb="180">
      <t>オコナ</t>
    </rPh>
    <rPh sb="184" eb="186">
      <t>キンガク</t>
    </rPh>
    <rPh sb="186" eb="187">
      <t>ゾウ</t>
    </rPh>
    <rPh sb="195" eb="197">
      <t>ケイヒ</t>
    </rPh>
    <rPh sb="197" eb="199">
      <t>カイシュウ</t>
    </rPh>
    <rPh sb="199" eb="200">
      <t>リツ</t>
    </rPh>
    <rPh sb="204" eb="206">
      <t>ネンド</t>
    </rPh>
    <rPh sb="207" eb="209">
      <t>ヘイキン</t>
    </rPh>
    <rPh sb="210" eb="211">
      <t>オオ</t>
    </rPh>
    <rPh sb="213" eb="215">
      <t>シタマワ</t>
    </rPh>
    <rPh sb="221" eb="223">
      <t>レイワ</t>
    </rPh>
    <rPh sb="223" eb="225">
      <t>ガンネン</t>
    </rPh>
    <rPh sb="226" eb="228">
      <t>チュウコウ</t>
    </rPh>
    <rPh sb="228" eb="230">
      <t>イッカン</t>
    </rPh>
    <rPh sb="230" eb="231">
      <t>コウ</t>
    </rPh>
    <rPh sb="232" eb="234">
      <t>カイコウ</t>
    </rPh>
    <rPh sb="235" eb="236">
      <t>カン</t>
    </rPh>
    <rPh sb="238" eb="241">
      <t>ジンコウゾウ</t>
    </rPh>
    <rPh sb="242" eb="244">
      <t>セツゾク</t>
    </rPh>
    <rPh sb="244" eb="245">
      <t>リツ</t>
    </rPh>
    <rPh sb="246" eb="248">
      <t>ゾウカ</t>
    </rPh>
    <rPh sb="251" eb="254">
      <t>ヘイキンチ</t>
    </rPh>
    <rPh sb="255" eb="256">
      <t>チカ</t>
    </rPh>
    <rPh sb="257" eb="259">
      <t>ケイスウ</t>
    </rPh>
    <rPh sb="261" eb="263">
      <t>ジョウショウ</t>
    </rPh>
    <rPh sb="266" eb="269">
      <t>ジンコウゾウ</t>
    </rPh>
    <rPh sb="270" eb="272">
      <t>ケイゾク</t>
    </rPh>
    <rPh sb="281" eb="283">
      <t>ゾウカ</t>
    </rPh>
    <rPh sb="283" eb="285">
      <t>ケイコウ</t>
    </rPh>
    <rPh sb="291" eb="293">
      <t>コンゴ</t>
    </rPh>
    <rPh sb="294" eb="297">
      <t>ジンコウゾウ</t>
    </rPh>
    <rPh sb="298" eb="300">
      <t>ミコ</t>
    </rPh>
    <rPh sb="306" eb="308">
      <t>カニュウ</t>
    </rPh>
    <rPh sb="308" eb="309">
      <t>リツ</t>
    </rPh>
    <rPh sb="310" eb="312">
      <t>ゾウカ</t>
    </rPh>
    <rPh sb="313" eb="314">
      <t>ツト</t>
    </rPh>
    <rPh sb="320" eb="322">
      <t>オスイ</t>
    </rPh>
    <rPh sb="322" eb="324">
      <t>ショリ</t>
    </rPh>
    <rPh sb="324" eb="326">
      <t>ゲンカ</t>
    </rPh>
    <rPh sb="335" eb="337">
      <t>ドウヨウ</t>
    </rPh>
    <rPh sb="338" eb="340">
      <t>リユウ</t>
    </rPh>
    <rPh sb="343" eb="345">
      <t>ネンド</t>
    </rPh>
    <rPh sb="346" eb="348">
      <t>オオハバ</t>
    </rPh>
    <rPh sb="349" eb="351">
      <t>ゲンショウ</t>
    </rPh>
    <rPh sb="352" eb="355">
      <t>ヘイキンチ</t>
    </rPh>
    <rPh sb="355" eb="356">
      <t>チカ</t>
    </rPh>
    <rPh sb="357" eb="359">
      <t>ゲンショウ</t>
    </rPh>
    <rPh sb="365" eb="367">
      <t>ネンド</t>
    </rPh>
    <rPh sb="370" eb="372">
      <t>ブッカ</t>
    </rPh>
    <rPh sb="372" eb="374">
      <t>カカク</t>
    </rPh>
    <rPh sb="374" eb="376">
      <t>コウトウ</t>
    </rPh>
    <rPh sb="379" eb="381">
      <t>ゾウガク</t>
    </rPh>
    <rPh sb="388" eb="390">
      <t>コンゴ</t>
    </rPh>
    <rPh sb="392" eb="394">
      <t>イジ</t>
    </rPh>
    <rPh sb="394" eb="397">
      <t>カンリヒ</t>
    </rPh>
    <rPh sb="398" eb="400">
      <t>ヨクセイ</t>
    </rPh>
    <rPh sb="401" eb="402">
      <t>ツト</t>
    </rPh>
    <rPh sb="408" eb="410">
      <t>シセツ</t>
    </rPh>
    <rPh sb="410" eb="412">
      <t>リヨウ</t>
    </rPh>
    <rPh sb="412" eb="413">
      <t>リツ</t>
    </rPh>
    <rPh sb="419" eb="421">
      <t>ドウヨウ</t>
    </rPh>
    <rPh sb="422" eb="424">
      <t>ジンコウ</t>
    </rPh>
    <rPh sb="424" eb="425">
      <t>ゾウ</t>
    </rPh>
    <rPh sb="425" eb="426">
      <t>オヨ</t>
    </rPh>
    <rPh sb="427" eb="429">
      <t>セツゾク</t>
    </rPh>
    <rPh sb="429" eb="430">
      <t>リツ</t>
    </rPh>
    <rPh sb="431" eb="433">
      <t>ゾウカ</t>
    </rPh>
    <rPh sb="436" eb="438">
      <t>キンネン</t>
    </rPh>
    <rPh sb="438" eb="440">
      <t>ジョウショウ</t>
    </rPh>
    <rPh sb="445" eb="446">
      <t>ヒ</t>
    </rPh>
    <rPh sb="447" eb="448">
      <t>ツヅ</t>
    </rPh>
    <rPh sb="449" eb="451">
      <t>セツゾク</t>
    </rPh>
    <rPh sb="451" eb="452">
      <t>リツ</t>
    </rPh>
    <rPh sb="453" eb="455">
      <t>コウジョウ</t>
    </rPh>
    <rPh sb="456" eb="457">
      <t>ツト</t>
    </rPh>
    <rPh sb="463" eb="466">
      <t>スイセンカ</t>
    </rPh>
    <rPh sb="466" eb="467">
      <t>リツ</t>
    </rPh>
    <rPh sb="469" eb="471">
      <t>ジョウショウ</t>
    </rPh>
    <rPh sb="471" eb="473">
      <t>ケイコウ</t>
    </rPh>
    <rPh sb="479" eb="482">
      <t>ヘイキンチ</t>
    </rPh>
    <rPh sb="488" eb="490">
      <t>ドウヨウ</t>
    </rPh>
    <rPh sb="491" eb="493">
      <t>チョウミン</t>
    </rPh>
    <rPh sb="494" eb="497">
      <t>スイセンカ</t>
    </rPh>
    <rPh sb="498" eb="500">
      <t>スイシン</t>
    </rPh>
    <rPh sb="501" eb="502">
      <t>ト</t>
    </rPh>
    <rPh sb="503" eb="504">
      <t>ク</t>
    </rPh>
    <phoneticPr fontId="4"/>
  </si>
  <si>
    <t>〇　管渠改修率については、過去5年0％となっている。これは、当該事業がH15年度に供用開始しており、管渠の対応年数50年に対して19年程度しか経過していないことから、管渠の更新時期を迎えていないためである。しかし、重要な管渠については定期的に点検を行い適切な更新時期を見定め計画的に実施する。
〇　施設設備については、現在耐用年数を迎えつつ運転稼働に注意が必要な状態であるが、令和6年度から特定環境保全公共下水道との統廃合後に国庫補助金を活用する等、計画的かつ効率的に更新、改築を実施する予定。</t>
    <rPh sb="2" eb="4">
      <t>カンキョ</t>
    </rPh>
    <rPh sb="4" eb="6">
      <t>カイシュウ</t>
    </rPh>
    <rPh sb="6" eb="7">
      <t>リツ</t>
    </rPh>
    <rPh sb="13" eb="15">
      <t>カコ</t>
    </rPh>
    <rPh sb="16" eb="17">
      <t>ネン</t>
    </rPh>
    <rPh sb="30" eb="32">
      <t>トウガイ</t>
    </rPh>
    <rPh sb="32" eb="34">
      <t>ジギョウ</t>
    </rPh>
    <rPh sb="38" eb="40">
      <t>ネンド</t>
    </rPh>
    <rPh sb="41" eb="43">
      <t>キョウヨウ</t>
    </rPh>
    <rPh sb="43" eb="45">
      <t>カイシ</t>
    </rPh>
    <rPh sb="50" eb="52">
      <t>カンキョ</t>
    </rPh>
    <rPh sb="53" eb="55">
      <t>タイオウ</t>
    </rPh>
    <rPh sb="55" eb="57">
      <t>ネンスウ</t>
    </rPh>
    <rPh sb="59" eb="60">
      <t>ネン</t>
    </rPh>
    <rPh sb="61" eb="62">
      <t>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</si>
</sst>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BIZ UDP明朝 Medium"/>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D11-43CD-B4F9-AF4F15D81F6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FD11-43CD-B4F9-AF4F15D81F6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43.59</c:v>
                </c:pt>
                <c:pt idx="1">
                  <c:v>51.65</c:v>
                </c:pt>
                <c:pt idx="2">
                  <c:v>58.24</c:v>
                </c:pt>
                <c:pt idx="3">
                  <c:v>65.569999999999993</c:v>
                </c:pt>
                <c:pt idx="4">
                  <c:v>66.3</c:v>
                </c:pt>
              </c:numCache>
            </c:numRef>
          </c:val>
          <c:extLst>
            <c:ext xmlns:c16="http://schemas.microsoft.com/office/drawing/2014/chart" uri="{C3380CC4-5D6E-409C-BE32-E72D297353CC}">
              <c16:uniqueId val="{00000000-143B-4F17-B193-2F1ADF4246E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143B-4F17-B193-2F1ADF4246E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79.61</c:v>
                </c:pt>
                <c:pt idx="1">
                  <c:v>81.23</c:v>
                </c:pt>
                <c:pt idx="2">
                  <c:v>82.91</c:v>
                </c:pt>
                <c:pt idx="3">
                  <c:v>84.48</c:v>
                </c:pt>
                <c:pt idx="4">
                  <c:v>85.99</c:v>
                </c:pt>
              </c:numCache>
            </c:numRef>
          </c:val>
          <c:extLst>
            <c:ext xmlns:c16="http://schemas.microsoft.com/office/drawing/2014/chart" uri="{C3380CC4-5D6E-409C-BE32-E72D297353CC}">
              <c16:uniqueId val="{00000000-FAD9-4916-9C01-4EC68475A73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FAD9-4916-9C01-4EC68475A73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93.57</c:v>
                </c:pt>
                <c:pt idx="1">
                  <c:v>97.86</c:v>
                </c:pt>
                <c:pt idx="2">
                  <c:v>100.22</c:v>
                </c:pt>
                <c:pt idx="3">
                  <c:v>101.97</c:v>
                </c:pt>
                <c:pt idx="4">
                  <c:v>100.35</c:v>
                </c:pt>
              </c:numCache>
            </c:numRef>
          </c:val>
          <c:extLst>
            <c:ext xmlns:c16="http://schemas.microsoft.com/office/drawing/2014/chart" uri="{C3380CC4-5D6E-409C-BE32-E72D297353CC}">
              <c16:uniqueId val="{00000000-97DB-465D-B12A-11A0F368E79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DB-465D-B12A-11A0F368E79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39-491E-B827-FDB94FD6869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39-491E-B827-FDB94FD6869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8E-4EDE-A1F2-FC2836E9C11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8E-4EDE-A1F2-FC2836E9C11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30-4CFF-AEF1-F6B22812BBE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30-4CFF-AEF1-F6B22812BBE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2FD-4E99-8B61-F233FFAF6C7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FD-4E99-8B61-F233FFAF6C7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formatCode="#,##0.00;&quot;△&quot;#,##0.00;&quot;-&quot;">
                  <c:v>876.4</c:v>
                </c:pt>
              </c:numCache>
            </c:numRef>
          </c:val>
          <c:extLst>
            <c:ext xmlns:c16="http://schemas.microsoft.com/office/drawing/2014/chart" uri="{C3380CC4-5D6E-409C-BE32-E72D297353CC}">
              <c16:uniqueId val="{00000000-DAF1-41F7-B9FF-CED4C15129A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DAF1-41F7-B9FF-CED4C15129A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31.12</c:v>
                </c:pt>
                <c:pt idx="1">
                  <c:v>54.4</c:v>
                </c:pt>
                <c:pt idx="2">
                  <c:v>61.06</c:v>
                </c:pt>
                <c:pt idx="3">
                  <c:v>62.99</c:v>
                </c:pt>
                <c:pt idx="4">
                  <c:v>59.05</c:v>
                </c:pt>
              </c:numCache>
            </c:numRef>
          </c:val>
          <c:extLst>
            <c:ext xmlns:c16="http://schemas.microsoft.com/office/drawing/2014/chart" uri="{C3380CC4-5D6E-409C-BE32-E72D297353CC}">
              <c16:uniqueId val="{00000000-50CF-4D6A-B0A5-BB44E07A36A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50CF-4D6A-B0A5-BB44E07A36A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642.20000000000005</c:v>
                </c:pt>
                <c:pt idx="1">
                  <c:v>396.14</c:v>
                </c:pt>
                <c:pt idx="2">
                  <c:v>343.65</c:v>
                </c:pt>
                <c:pt idx="3">
                  <c:v>311.27</c:v>
                </c:pt>
                <c:pt idx="4">
                  <c:v>454.05</c:v>
                </c:pt>
              </c:numCache>
            </c:numRef>
          </c:val>
          <c:extLst>
            <c:ext xmlns:c16="http://schemas.microsoft.com/office/drawing/2014/chart" uri="{C3380CC4-5D6E-409C-BE32-E72D297353CC}">
              <c16:uniqueId val="{00000000-7B34-4AB9-B847-27722C75E7D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7B34-4AB9-B847-27722C75E7D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6"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大崎上島町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7022</v>
      </c>
      <c r="AM8" s="46"/>
      <c r="AN8" s="46"/>
      <c r="AO8" s="46"/>
      <c r="AP8" s="46"/>
      <c r="AQ8" s="46"/>
      <c r="AR8" s="46"/>
      <c r="AS8" s="46"/>
      <c r="AT8" s="45">
        <f>データ!T6</f>
        <v>43.11</v>
      </c>
      <c r="AU8" s="45"/>
      <c r="AV8" s="45"/>
      <c r="AW8" s="45"/>
      <c r="AX8" s="45"/>
      <c r="AY8" s="45"/>
      <c r="AZ8" s="45"/>
      <c r="BA8" s="45"/>
      <c r="BB8" s="45">
        <f>データ!U6</f>
        <v>162.88999999999999</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9.15</v>
      </c>
      <c r="Q10" s="45"/>
      <c r="R10" s="45"/>
      <c r="S10" s="45"/>
      <c r="T10" s="45"/>
      <c r="U10" s="45"/>
      <c r="V10" s="45"/>
      <c r="W10" s="45">
        <f>データ!Q6</f>
        <v>100</v>
      </c>
      <c r="X10" s="45"/>
      <c r="Y10" s="45"/>
      <c r="Z10" s="45"/>
      <c r="AA10" s="45"/>
      <c r="AB10" s="45"/>
      <c r="AC10" s="45"/>
      <c r="AD10" s="46">
        <f>データ!R6</f>
        <v>4270</v>
      </c>
      <c r="AE10" s="46"/>
      <c r="AF10" s="46"/>
      <c r="AG10" s="46"/>
      <c r="AH10" s="46"/>
      <c r="AI10" s="46"/>
      <c r="AJ10" s="46"/>
      <c r="AK10" s="2"/>
      <c r="AL10" s="46">
        <f>データ!V6</f>
        <v>628</v>
      </c>
      <c r="AM10" s="46"/>
      <c r="AN10" s="46"/>
      <c r="AO10" s="46"/>
      <c r="AP10" s="46"/>
      <c r="AQ10" s="46"/>
      <c r="AR10" s="46"/>
      <c r="AS10" s="46"/>
      <c r="AT10" s="45">
        <f>データ!W6</f>
        <v>0.2</v>
      </c>
      <c r="AU10" s="45"/>
      <c r="AV10" s="45"/>
      <c r="AW10" s="45"/>
      <c r="AX10" s="45"/>
      <c r="AY10" s="45"/>
      <c r="AZ10" s="45"/>
      <c r="BA10" s="45"/>
      <c r="BB10" s="45">
        <f>データ!X6</f>
        <v>3140</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DQYlYwPZfa7NEH00aLPPE0EufUMJ1Hk6NigY9FBCmNTjh/d/m6hDDdt3kBPSbnkshgdtsW2iVOpwhmC3ejLW8A==" saltValue="5nYOAwIPZzuVVLjGUy+lx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344311</v>
      </c>
      <c r="D6" s="19">
        <f t="shared" si="3"/>
        <v>47</v>
      </c>
      <c r="E6" s="19">
        <f t="shared" si="3"/>
        <v>17</v>
      </c>
      <c r="F6" s="19">
        <f t="shared" si="3"/>
        <v>5</v>
      </c>
      <c r="G6" s="19">
        <f t="shared" si="3"/>
        <v>0</v>
      </c>
      <c r="H6" s="19" t="str">
        <f t="shared" si="3"/>
        <v>広島県　大崎上島町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9.15</v>
      </c>
      <c r="Q6" s="20">
        <f t="shared" si="3"/>
        <v>100</v>
      </c>
      <c r="R6" s="20">
        <f t="shared" si="3"/>
        <v>4270</v>
      </c>
      <c r="S6" s="20">
        <f t="shared" si="3"/>
        <v>7022</v>
      </c>
      <c r="T6" s="20">
        <f t="shared" si="3"/>
        <v>43.11</v>
      </c>
      <c r="U6" s="20">
        <f t="shared" si="3"/>
        <v>162.88999999999999</v>
      </c>
      <c r="V6" s="20">
        <f t="shared" si="3"/>
        <v>628</v>
      </c>
      <c r="W6" s="20">
        <f t="shared" si="3"/>
        <v>0.2</v>
      </c>
      <c r="X6" s="20">
        <f t="shared" si="3"/>
        <v>3140</v>
      </c>
      <c r="Y6" s="21">
        <f>IF(Y7="",NA(),Y7)</f>
        <v>93.57</v>
      </c>
      <c r="Z6" s="21">
        <f t="shared" ref="Z6:AH6" si="4">IF(Z7="",NA(),Z7)</f>
        <v>97.86</v>
      </c>
      <c r="AA6" s="21">
        <f t="shared" si="4"/>
        <v>100.22</v>
      </c>
      <c r="AB6" s="21">
        <f t="shared" si="4"/>
        <v>101.97</v>
      </c>
      <c r="AC6" s="21">
        <f t="shared" si="4"/>
        <v>100.35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876.4</v>
      </c>
      <c r="BK6" s="21">
        <f t="shared" si="7"/>
        <v>789.46</v>
      </c>
      <c r="BL6" s="21">
        <f t="shared" si="7"/>
        <v>826.83</v>
      </c>
      <c r="BM6" s="21">
        <f t="shared" si="7"/>
        <v>867.83</v>
      </c>
      <c r="BN6" s="21">
        <f t="shared" si="7"/>
        <v>791.76</v>
      </c>
      <c r="BO6" s="21">
        <f t="shared" si="7"/>
        <v>900.82</v>
      </c>
      <c r="BP6" s="20" t="str">
        <f>IF(BP7="","",IF(BP7="-","【-】","【"&amp;SUBSTITUTE(TEXT(BP7,"#,##0.00"),"-","△")&amp;"】"))</f>
        <v>【809.19】</v>
      </c>
      <c r="BQ6" s="21">
        <f>IF(BQ7="",NA(),BQ7)</f>
        <v>31.12</v>
      </c>
      <c r="BR6" s="21">
        <f t="shared" ref="BR6:BZ6" si="8">IF(BR7="",NA(),BR7)</f>
        <v>54.4</v>
      </c>
      <c r="BS6" s="21">
        <f t="shared" si="8"/>
        <v>61.06</v>
      </c>
      <c r="BT6" s="21">
        <f t="shared" si="8"/>
        <v>62.99</v>
      </c>
      <c r="BU6" s="21">
        <f t="shared" si="8"/>
        <v>59.05</v>
      </c>
      <c r="BV6" s="21">
        <f t="shared" si="8"/>
        <v>57.77</v>
      </c>
      <c r="BW6" s="21">
        <f t="shared" si="8"/>
        <v>57.31</v>
      </c>
      <c r="BX6" s="21">
        <f t="shared" si="8"/>
        <v>57.08</v>
      </c>
      <c r="BY6" s="21">
        <f t="shared" si="8"/>
        <v>56.26</v>
      </c>
      <c r="BZ6" s="21">
        <f t="shared" si="8"/>
        <v>52.94</v>
      </c>
      <c r="CA6" s="20" t="str">
        <f>IF(CA7="","",IF(CA7="-","【-】","【"&amp;SUBSTITUTE(TEXT(CA7,"#,##0.00"),"-","△")&amp;"】"))</f>
        <v>【57.02】</v>
      </c>
      <c r="CB6" s="21">
        <f>IF(CB7="",NA(),CB7)</f>
        <v>642.20000000000005</v>
      </c>
      <c r="CC6" s="21">
        <f t="shared" ref="CC6:CK6" si="9">IF(CC7="",NA(),CC7)</f>
        <v>396.14</v>
      </c>
      <c r="CD6" s="21">
        <f t="shared" si="9"/>
        <v>343.65</v>
      </c>
      <c r="CE6" s="21">
        <f t="shared" si="9"/>
        <v>311.27</v>
      </c>
      <c r="CF6" s="21">
        <f t="shared" si="9"/>
        <v>454.05</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43.59</v>
      </c>
      <c r="CN6" s="21">
        <f t="shared" ref="CN6:CV6" si="10">IF(CN7="",NA(),CN7)</f>
        <v>51.65</v>
      </c>
      <c r="CO6" s="21">
        <f t="shared" si="10"/>
        <v>58.24</v>
      </c>
      <c r="CP6" s="21">
        <f t="shared" si="10"/>
        <v>65.569999999999993</v>
      </c>
      <c r="CQ6" s="21">
        <f t="shared" si="10"/>
        <v>66.3</v>
      </c>
      <c r="CR6" s="21">
        <f t="shared" si="10"/>
        <v>50.68</v>
      </c>
      <c r="CS6" s="21">
        <f t="shared" si="10"/>
        <v>50.14</v>
      </c>
      <c r="CT6" s="21">
        <f t="shared" si="10"/>
        <v>54.83</v>
      </c>
      <c r="CU6" s="21">
        <f t="shared" si="10"/>
        <v>66.53</v>
      </c>
      <c r="CV6" s="21">
        <f t="shared" si="10"/>
        <v>52.35</v>
      </c>
      <c r="CW6" s="20" t="str">
        <f>IF(CW7="","",IF(CW7="-","【-】","【"&amp;SUBSTITUTE(TEXT(CW7,"#,##0.00"),"-","△")&amp;"】"))</f>
        <v>【52.55】</v>
      </c>
      <c r="CX6" s="21">
        <f>IF(CX7="",NA(),CX7)</f>
        <v>79.61</v>
      </c>
      <c r="CY6" s="21">
        <f t="shared" ref="CY6:DG6" si="11">IF(CY7="",NA(),CY7)</f>
        <v>81.23</v>
      </c>
      <c r="CZ6" s="21">
        <f t="shared" si="11"/>
        <v>82.91</v>
      </c>
      <c r="DA6" s="21">
        <f t="shared" si="11"/>
        <v>84.48</v>
      </c>
      <c r="DB6" s="21">
        <f t="shared" si="11"/>
        <v>85.99</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344311</v>
      </c>
      <c r="D7" s="23">
        <v>47</v>
      </c>
      <c r="E7" s="23">
        <v>17</v>
      </c>
      <c r="F7" s="23">
        <v>5</v>
      </c>
      <c r="G7" s="23">
        <v>0</v>
      </c>
      <c r="H7" s="23" t="s">
        <v>98</v>
      </c>
      <c r="I7" s="23" t="s">
        <v>99</v>
      </c>
      <c r="J7" s="23" t="s">
        <v>100</v>
      </c>
      <c r="K7" s="23" t="s">
        <v>101</v>
      </c>
      <c r="L7" s="23" t="s">
        <v>102</v>
      </c>
      <c r="M7" s="23" t="s">
        <v>103</v>
      </c>
      <c r="N7" s="24" t="s">
        <v>104</v>
      </c>
      <c r="O7" s="24" t="s">
        <v>105</v>
      </c>
      <c r="P7" s="24">
        <v>9.15</v>
      </c>
      <c r="Q7" s="24">
        <v>100</v>
      </c>
      <c r="R7" s="24">
        <v>4270</v>
      </c>
      <c r="S7" s="24">
        <v>7022</v>
      </c>
      <c r="T7" s="24">
        <v>43.11</v>
      </c>
      <c r="U7" s="24">
        <v>162.88999999999999</v>
      </c>
      <c r="V7" s="24">
        <v>628</v>
      </c>
      <c r="W7" s="24">
        <v>0.2</v>
      </c>
      <c r="X7" s="24">
        <v>3140</v>
      </c>
      <c r="Y7" s="24">
        <v>93.57</v>
      </c>
      <c r="Z7" s="24">
        <v>97.86</v>
      </c>
      <c r="AA7" s="24">
        <v>100.22</v>
      </c>
      <c r="AB7" s="24">
        <v>101.97</v>
      </c>
      <c r="AC7" s="24">
        <v>100.35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876.4</v>
      </c>
      <c r="BK7" s="24">
        <v>789.46</v>
      </c>
      <c r="BL7" s="24">
        <v>826.83</v>
      </c>
      <c r="BM7" s="24">
        <v>867.83</v>
      </c>
      <c r="BN7" s="24">
        <v>791.76</v>
      </c>
      <c r="BO7" s="24">
        <v>900.82</v>
      </c>
      <c r="BP7" s="24">
        <v>809.19</v>
      </c>
      <c r="BQ7" s="24">
        <v>31.12</v>
      </c>
      <c r="BR7" s="24">
        <v>54.4</v>
      </c>
      <c r="BS7" s="24">
        <v>61.06</v>
      </c>
      <c r="BT7" s="24">
        <v>62.99</v>
      </c>
      <c r="BU7" s="24">
        <v>59.05</v>
      </c>
      <c r="BV7" s="24">
        <v>57.77</v>
      </c>
      <c r="BW7" s="24">
        <v>57.31</v>
      </c>
      <c r="BX7" s="24">
        <v>57.08</v>
      </c>
      <c r="BY7" s="24">
        <v>56.26</v>
      </c>
      <c r="BZ7" s="24">
        <v>52.94</v>
      </c>
      <c r="CA7" s="24">
        <v>57.02</v>
      </c>
      <c r="CB7" s="24">
        <v>642.20000000000005</v>
      </c>
      <c r="CC7" s="24">
        <v>396.14</v>
      </c>
      <c r="CD7" s="24">
        <v>343.65</v>
      </c>
      <c r="CE7" s="24">
        <v>311.27</v>
      </c>
      <c r="CF7" s="24">
        <v>454.05</v>
      </c>
      <c r="CG7" s="24">
        <v>274.35000000000002</v>
      </c>
      <c r="CH7" s="24">
        <v>273.52</v>
      </c>
      <c r="CI7" s="24">
        <v>274.99</v>
      </c>
      <c r="CJ7" s="24">
        <v>282.08999999999997</v>
      </c>
      <c r="CK7" s="24">
        <v>303.27999999999997</v>
      </c>
      <c r="CL7" s="24">
        <v>273.68</v>
      </c>
      <c r="CM7" s="24">
        <v>43.59</v>
      </c>
      <c r="CN7" s="24">
        <v>51.65</v>
      </c>
      <c r="CO7" s="24">
        <v>58.24</v>
      </c>
      <c r="CP7" s="24">
        <v>65.569999999999993</v>
      </c>
      <c r="CQ7" s="24">
        <v>66.3</v>
      </c>
      <c r="CR7" s="24">
        <v>50.68</v>
      </c>
      <c r="CS7" s="24">
        <v>50.14</v>
      </c>
      <c r="CT7" s="24">
        <v>54.83</v>
      </c>
      <c r="CU7" s="24">
        <v>66.53</v>
      </c>
      <c r="CV7" s="24">
        <v>52.35</v>
      </c>
      <c r="CW7" s="24">
        <v>52.55</v>
      </c>
      <c r="CX7" s="24">
        <v>79.61</v>
      </c>
      <c r="CY7" s="24">
        <v>81.23</v>
      </c>
      <c r="CZ7" s="24">
        <v>82.91</v>
      </c>
      <c r="DA7" s="24">
        <v>84.48</v>
      </c>
      <c r="DB7" s="24">
        <v>85.99</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大川　敏生</cp:lastModifiedBy>
  <cp:lastPrinted>2024-01-22T06:55:57Z</cp:lastPrinted>
  <dcterms:created xsi:type="dcterms:W3CDTF">2023-12-12T02:55:32Z</dcterms:created>
  <dcterms:modified xsi:type="dcterms:W3CDTF">2024-02-14T04:23:55Z</dcterms:modified>
  <cp:category/>
</cp:coreProperties>
</file>