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8260" windowHeight="9170"/>
  </bookViews>
  <sheets>
    <sheet name="様式第1号別紙２" sheetId="10" r:id="rId1"/>
  </sheets>
  <definedNames>
    <definedName name="_xlnm._FilterDatabase" localSheetId="0" hidden="1">様式第1号別紙２!$B$46:$AE$76</definedName>
    <definedName name="_xlnm.Print_Area" localSheetId="0">様式第1号別紙２!$A$1:$AA$141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<sst xmlns="http://schemas.openxmlformats.org/spreadsheetml/2006/main" xmlns:r="http://schemas.openxmlformats.org/officeDocument/2006/relationships" count="57" uniqueCount="57">
  <si>
    <t>連携型</t>
    <rPh sb="0" eb="2">
      <t>レンケイ</t>
    </rPh>
    <rPh sb="2" eb="3">
      <t>カタ</t>
    </rPh>
    <phoneticPr fontId="2"/>
  </si>
  <si>
    <t>合　計</t>
    <rPh sb="0" eb="1">
      <t>ゴウ</t>
    </rPh>
    <rPh sb="2" eb="3">
      <t>ケイ</t>
    </rPh>
    <phoneticPr fontId="2"/>
  </si>
  <si>
    <t>事業者名：</t>
    <rPh sb="0" eb="3">
      <t>ジギョウシャ</t>
    </rPh>
    <rPh sb="3" eb="4">
      <t>メイ</t>
    </rPh>
    <phoneticPr fontId="2"/>
  </si>
  <si>
    <t>（A：消費税抜）</t>
  </si>
  <si>
    <t>単価</t>
    <rPh sb="0" eb="2">
      <t>タンカ</t>
    </rPh>
    <phoneticPr fontId="2"/>
  </si>
  <si>
    <t>整理番号</t>
    <rPh sb="0" eb="4">
      <t>セイリバンゴウ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</si>
  <si>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</si>
  <si>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</si>
  <si>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直接人件費</t>
  </si>
  <si>
    <t>補助金交付申請額は経費区分ごとの小計額に補助率を乗じ，千円未満切捨てすること。</t>
  </si>
  <si>
    <t>技術指導費</t>
    <rPh sb="0" eb="2">
      <t>ギジュツ</t>
    </rPh>
    <rPh sb="2" eb="5">
      <t>シドウヒ</t>
    </rPh>
    <phoneticPr fontId="2"/>
  </si>
  <si>
    <t>補助率</t>
    <rPh sb="0" eb="3">
      <t>ホジョリツ</t>
    </rPh>
    <phoneticPr fontId="2"/>
  </si>
  <si>
    <t>品目</t>
  </si>
  <si>
    <t>（単位：円）</t>
  </si>
  <si>
    <t>区分</t>
    <rPh sb="0" eb="2">
      <t>クブン</t>
    </rPh>
    <phoneticPr fontId="2"/>
  </si>
  <si>
    <t>外注加工費</t>
  </si>
  <si>
    <t>様式第１号別紙２</t>
    <rPh sb="0" eb="2">
      <t>ヨウシキ</t>
    </rPh>
    <rPh sb="2" eb="3">
      <t>ダイ</t>
    </rPh>
    <rPh sb="4" eb="5">
      <t>ゴウ</t>
    </rPh>
    <rPh sb="5" eb="7">
      <t>ベッシ</t>
    </rPh>
    <phoneticPr fontId="2"/>
  </si>
  <si>
    <t>枝番</t>
    <rPh sb="0" eb="2">
      <t>エダバン</t>
    </rPh>
    <phoneticPr fontId="2"/>
  </si>
  <si>
    <t>出展費</t>
    <rPh sb="0" eb="2">
      <t>シュッテン</t>
    </rPh>
    <phoneticPr fontId="2"/>
  </si>
  <si>
    <t>原材料費</t>
  </si>
  <si>
    <t>補助金交付申請額</t>
  </si>
  <si>
    <t>機械装置費</t>
  </si>
  <si>
    <t>自己資金</t>
    <rPh sb="0" eb="4">
      <t>ジコシキン</t>
    </rPh>
    <phoneticPr fontId="2"/>
  </si>
  <si>
    <t>共同研究費</t>
  </si>
  <si>
    <t>（消費税込）</t>
  </si>
  <si>
    <t>（消費税抜）</t>
    <rPh sb="4" eb="5">
      <t>ヌ</t>
    </rPh>
    <phoneticPr fontId="2"/>
  </si>
  <si>
    <t>必要に応じて，列を追加すること。</t>
    <rPh sb="0" eb="2">
      <t>ヒツヨウ</t>
    </rPh>
    <rPh sb="3" eb="4">
      <t>オウ</t>
    </rPh>
    <rPh sb="7" eb="8">
      <t>レツ</t>
    </rPh>
    <rPh sb="9" eb="11">
      <t>ツイカ</t>
    </rPh>
    <phoneticPr fontId="2"/>
  </si>
  <si>
    <t>合計</t>
    <rPh sb="0" eb="2">
      <t>ゴウケイ</t>
    </rPh>
    <phoneticPr fontId="2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</si>
  <si>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2"/>
  </si>
  <si>
    <t>小計</t>
    <rPh sb="0" eb="2">
      <t>ショウケイ</t>
    </rPh>
    <phoneticPr fontId="2"/>
  </si>
  <si>
    <t>２　支出</t>
    <rPh sb="2" eb="4">
      <t>シシュツ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</si>
  <si>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</si>
  <si>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※</t>
  </si>
  <si>
    <t>借入金</t>
    <rPh sb="0" eb="3">
      <t>カリイレキン</t>
    </rPh>
    <phoneticPr fontId="2"/>
  </si>
  <si>
    <t>必要に応じて，行を追加すること。</t>
    <rPh sb="0" eb="2">
      <t>ヒツヨウ</t>
    </rPh>
    <rPh sb="3" eb="4">
      <t>オウ</t>
    </rPh>
    <rPh sb="7" eb="8">
      <t>ギョウ</t>
    </rPh>
    <rPh sb="9" eb="11">
      <t>ツイカ</t>
    </rPh>
    <phoneticPr fontId="2"/>
  </si>
  <si>
    <t>調査・試験費</t>
  </si>
  <si>
    <t>補助事業に要する経費（消費税込）</t>
  </si>
  <si>
    <t>A×補助率</t>
  </si>
  <si>
    <t>申請・出願費</t>
  </si>
  <si>
    <t>（A×補助率 以内）</t>
    <rPh sb="7" eb="9">
      <t>イナイ</t>
    </rPh>
    <phoneticPr fontId="2"/>
  </si>
  <si>
    <t>事 業 収 支 計 画 書</t>
    <rPh sb="8" eb="9">
      <t>ケイ</t>
    </rPh>
    <rPh sb="10" eb="11">
      <t>ガ</t>
    </rPh>
    <phoneticPr fontId="2"/>
  </si>
  <si>
    <t>１　収入</t>
    <rPh sb="2" eb="4">
      <t>シュウニュウ</t>
    </rPh>
    <phoneticPr fontId="2"/>
  </si>
  <si>
    <t>３　支出内訳</t>
    <rPh sb="2" eb="4">
      <t>シシュツ</t>
    </rPh>
    <rPh sb="4" eb="6">
      <t>ウチワケ</t>
    </rPh>
    <phoneticPr fontId="2"/>
  </si>
  <si>
    <t>諸経費</t>
    <rPh sb="0" eb="3">
      <t>ショケイヒ</t>
    </rPh>
    <phoneticPr fontId="2"/>
  </si>
  <si>
    <t>直接人件費</t>
    <rPh sb="0" eb="2">
      <t>チョクセツ</t>
    </rPh>
    <rPh sb="2" eb="4">
      <t>ジンケン</t>
    </rPh>
    <phoneticPr fontId="2"/>
  </si>
  <si>
    <t>事業者ごとに作成すること。</t>
  </si>
  <si>
    <t>補助対象経費（A:消費税抜）</t>
  </si>
  <si>
    <t>研究連携費</t>
    <rPh sb="0" eb="2">
      <t>ケンキュウ</t>
    </rPh>
    <rPh sb="2" eb="4">
      <t>レンケイ</t>
    </rPh>
    <rPh sb="4" eb="5">
      <t>ヒ</t>
    </rPh>
    <phoneticPr fontId="2"/>
  </si>
  <si>
    <t>販促費</t>
    <rPh sb="0" eb="2">
      <t>ハンソク</t>
    </rPh>
    <rPh sb="2" eb="3">
      <t>ヒ</t>
    </rPh>
    <phoneticPr fontId="2"/>
  </si>
  <si>
    <t>一般型</t>
    <rPh sb="0" eb="2">
      <t>イッパン</t>
    </rPh>
    <rPh sb="2" eb="3">
      <t>カタ</t>
    </rPh>
    <phoneticPr fontId="2"/>
  </si>
  <si>
    <t>物件費</t>
    <rPh sb="0" eb="3">
      <t>ブッケンヒヒ</t>
    </rPh>
    <phoneticPr fontId="2"/>
  </si>
  <si>
    <t>外注委託費</t>
    <rPh sb="0" eb="2">
      <t>ガイチュウ</t>
    </rPh>
    <rPh sb="2" eb="4">
      <t>イタク</t>
    </rPh>
    <rPh sb="4" eb="5">
      <t>ヒ</t>
    </rPh>
    <phoneticPr fontId="2"/>
  </si>
  <si>
    <t>事業者名</t>
    <rPh sb="0" eb="3">
      <t>ジギョウシャ</t>
    </rPh>
    <rPh sb="3" eb="4">
      <t>メイ</t>
    </rPh>
    <phoneticPr fontId="2"/>
  </si>
  <si>
    <t>本補助金</t>
    <rPh sb="0" eb="1">
      <t>ホン</t>
    </rPh>
    <rPh sb="1" eb="4">
      <t>ホジョキン</t>
    </rPh>
    <phoneticPr fontId="2"/>
  </si>
  <si>
    <t>経費区分</t>
  </si>
  <si>
    <t>デザイン・広告費</t>
    <rPh sb="5" eb="7">
      <t>コウコク</t>
    </rPh>
    <rPh sb="7" eb="8">
      <t>ヒ</t>
    </rPh>
    <phoneticPr fontId="2"/>
  </si>
  <si>
    <t>挑戦型</t>
    <rPh sb="0" eb="2">
      <t>チョウセン</t>
    </rPh>
    <rPh sb="2" eb="3">
      <t>カタ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</si>
</sst>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);[Red]\(0\)"/>
    <numFmt numFmtId="177" formatCode="#,##0.000000000000000;[Red]\-#,##0.000000000000000"/>
    <numFmt numFmtId="178" formatCode="0.000000000000000"/>
  </numFmts>
  <fonts count="16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Meiryo UI"/>
      <family val="3"/>
    </font>
    <font>
      <sz val="14"/>
      <color theme="1"/>
      <name val="Meiryo UI"/>
      <family val="3"/>
    </font>
    <font>
      <sz val="12"/>
      <color theme="1"/>
      <name val="Meiryo UI"/>
      <family val="3"/>
    </font>
    <font>
      <sz val="10"/>
      <color theme="1"/>
      <name val="Meiryo UI"/>
      <family val="3"/>
    </font>
    <font>
      <sz val="10"/>
      <color indexed="8"/>
      <name val="Meiryo UI"/>
      <family val="3"/>
    </font>
    <font>
      <b/>
      <sz val="10"/>
      <color indexed="8"/>
      <name val="Meiryo UI"/>
      <family val="3"/>
    </font>
    <font>
      <b/>
      <sz val="10"/>
      <color auto="1"/>
      <name val="Meiryo UI"/>
      <family val="3"/>
    </font>
    <font>
      <sz val="10"/>
      <color auto="1"/>
      <name val="Meiryo UI"/>
      <family val="3"/>
    </font>
    <font>
      <sz val="9"/>
      <color indexed="8"/>
      <name val="Meiryo UI"/>
      <family val="3"/>
    </font>
    <font>
      <sz val="9"/>
      <color theme="1"/>
      <name val="Meiryo UI"/>
      <family val="3"/>
    </font>
    <font>
      <b/>
      <sz val="11"/>
      <color auto="1"/>
      <name val="Meiryo UI"/>
      <family val="3"/>
    </font>
    <font>
      <sz val="11"/>
      <color theme="1"/>
      <name val="ＭＳ Ｐゴシック"/>
      <family val="3"/>
    </font>
    <font>
      <sz val="11"/>
      <color auto="1"/>
      <name val="Meiryo UI"/>
      <family val="3"/>
    </font>
  </fonts>
  <fills count="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double">
        <color theme="0" tint="-0.5"/>
      </bottom>
      <diagonal/>
    </border>
    <border>
      <left style="thin">
        <color theme="0" tint="-0.5"/>
      </left>
      <right style="thin">
        <color theme="0" tint="-0.5"/>
      </right>
      <top/>
      <bottom style="thin">
        <color theme="0" tint="-0.5"/>
      </bottom>
      <diagonal/>
    </border>
    <border>
      <left/>
      <right/>
      <top/>
      <bottom style="thin">
        <color theme="0" tint="-0.5"/>
      </bottom>
      <diagonal/>
    </border>
    <border>
      <left style="thin">
        <color theme="0" tint="-0.5"/>
      </left>
      <right/>
      <top style="thin">
        <color theme="0" tint="-0.5"/>
      </top>
      <bottom/>
      <diagonal/>
    </border>
    <border>
      <left style="thin">
        <color theme="0" tint="-0.5"/>
      </left>
      <right/>
      <top/>
      <bottom style="thin">
        <color theme="0" tint="-0.5"/>
      </bottom>
      <diagonal/>
    </border>
    <border>
      <left style="thin">
        <color theme="0" tint="-0.5"/>
      </left>
      <right/>
      <top/>
      <bottom style="double">
        <color theme="0" tint="-0.5"/>
      </bottom>
      <diagonal/>
    </border>
    <border>
      <left style="thin">
        <color theme="0" tint="-0.5"/>
      </left>
      <right/>
      <top/>
      <bottom/>
      <diagonal/>
    </border>
    <border>
      <left style="thin">
        <color theme="0" tint="-0.5"/>
      </left>
      <right/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/>
      <diagonal/>
    </border>
    <border>
      <left style="thin">
        <color theme="0" tint="-0.5"/>
      </left>
      <right/>
      <top style="double">
        <color theme="0" tint="-0.5"/>
      </top>
      <bottom style="thin">
        <color theme="0" tint="-0.5"/>
      </bottom>
      <diagonal/>
    </border>
    <border>
      <left/>
      <right/>
      <top style="thin">
        <color theme="0" tint="-0.5"/>
      </top>
      <bottom/>
      <diagonal/>
    </border>
    <border>
      <left/>
      <right/>
      <top/>
      <bottom style="double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/>
      <right/>
      <top style="thin">
        <color theme="0" tint="-0.5"/>
      </top>
      <bottom style="thin">
        <color theme="0" tint="-0.5"/>
      </bottom>
      <diagonal/>
    </border>
    <border>
      <left/>
      <right style="thin">
        <color theme="0" tint="-0.5"/>
      </right>
      <top/>
      <bottom style="thin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/>
      <diagonal/>
    </border>
    <border>
      <left/>
      <right/>
      <top style="double">
        <color theme="0" tint="-0.5"/>
      </top>
      <bottom style="thin">
        <color theme="0" tint="-0.5"/>
      </bottom>
      <diagonal/>
    </border>
    <border>
      <left style="thin">
        <color theme="0" tint="-0.5"/>
      </left>
      <right/>
      <top style="thin">
        <color theme="0" tint="-0.5"/>
      </top>
      <bottom style="double">
        <color theme="0" tint="-0.5"/>
      </bottom>
      <diagonal/>
    </border>
    <border>
      <left/>
      <right/>
      <top style="thin">
        <color theme="0" tint="-0.5"/>
      </top>
      <bottom style="double">
        <color theme="0" tint="-0.5"/>
      </bottom>
      <diagonal/>
    </border>
    <border>
      <left/>
      <right style="thin">
        <color theme="0" tint="-0.5"/>
      </right>
      <top/>
      <bottom style="double">
        <color theme="0" tint="-0.5"/>
      </bottom>
      <diagonal/>
    </border>
    <border>
      <left style="thin">
        <color theme="0" tint="-0.5"/>
      </left>
      <right/>
      <top style="dotted">
        <color theme="0" tint="-0.5"/>
      </top>
      <bottom style="thin">
        <color theme="0" tint="-0.5"/>
      </bottom>
      <diagonal/>
    </border>
    <border>
      <left style="thin">
        <color theme="0" tint="-0.5"/>
      </left>
      <right/>
      <top style="thin">
        <color theme="0" tint="-0.5"/>
      </top>
      <bottom style="dotted">
        <color theme="0" tint="-0.5"/>
      </bottom>
      <diagonal/>
    </border>
    <border>
      <left style="thin">
        <color theme="0" tint="-0.5"/>
      </left>
      <right/>
      <top style="dotted">
        <color theme="0" tint="-0.5"/>
      </top>
      <bottom style="double">
        <color theme="0" tint="-0.5"/>
      </bottom>
      <diagonal/>
    </border>
    <border>
      <left style="thin">
        <color theme="0" tint="-0.5"/>
      </left>
      <right/>
      <top style="double">
        <color theme="0" tint="-0.5"/>
      </top>
      <bottom style="dotted">
        <color theme="0" tint="-0.5"/>
      </bottom>
      <diagonal/>
    </border>
    <border>
      <left/>
      <right/>
      <top style="dotted">
        <color theme="0" tint="-0.5"/>
      </top>
      <bottom style="thin">
        <color theme="0" tint="-0.5"/>
      </bottom>
      <diagonal/>
    </border>
    <border>
      <left/>
      <right/>
      <top style="thin">
        <color theme="0" tint="-0.5"/>
      </top>
      <bottom style="dotted">
        <color theme="0" tint="-0.5"/>
      </bottom>
      <diagonal/>
    </border>
    <border>
      <left/>
      <right/>
      <top style="dotted">
        <color theme="0" tint="-0.5"/>
      </top>
      <bottom style="double">
        <color theme="0" tint="-0.5"/>
      </bottom>
      <diagonal/>
    </border>
    <border>
      <left/>
      <right/>
      <top style="double">
        <color theme="0" tint="-0.5"/>
      </top>
      <bottom style="dotted">
        <color theme="0" tint="-0.5"/>
      </bottom>
      <diagonal/>
    </border>
    <border>
      <left style="thin">
        <color theme="0" tint="-0.5"/>
      </left>
      <right style="thin">
        <color theme="0" tint="-0.5"/>
      </right>
      <top/>
      <bottom/>
      <diagonal/>
    </border>
    <border>
      <left/>
      <right style="thin">
        <color theme="0" tint="-0.5"/>
      </right>
      <top/>
      <bottom/>
      <diagonal/>
    </border>
    <border>
      <left/>
      <right style="thin">
        <color theme="0" tint="-0.5"/>
      </right>
      <top style="thin">
        <color theme="0" tint="-0.5"/>
      </top>
      <bottom style="dotted">
        <color theme="0" tint="-0.5"/>
      </bottom>
      <diagonal/>
    </border>
    <border>
      <left/>
      <right style="thin">
        <color theme="0" tint="-0.5"/>
      </right>
      <top style="dotted">
        <color theme="0" tint="-0.5"/>
      </top>
      <bottom style="thin">
        <color theme="0" tint="-0.5"/>
      </bottom>
      <diagonal/>
    </border>
    <border>
      <left/>
      <right style="thin">
        <color theme="0" tint="-0.5"/>
      </right>
      <top style="dotted">
        <color theme="0" tint="-0.5"/>
      </top>
      <bottom style="double">
        <color theme="0" tint="-0.5"/>
      </bottom>
      <diagonal/>
    </border>
    <border>
      <left/>
      <right style="thin">
        <color theme="0" tint="-0.5"/>
      </right>
      <top style="double">
        <color theme="0" tint="-0.5"/>
      </top>
      <bottom style="dotted">
        <color theme="0" tint="-0.5"/>
      </bottom>
      <diagonal/>
    </border>
    <border>
      <left/>
      <right style="thin">
        <color theme="0" tint="-0.5"/>
      </right>
      <top style="double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double">
        <color theme="0" tint="-0.5"/>
      </top>
      <bottom style="thin">
        <color theme="0" tint="-0.5"/>
      </bottom>
      <diagonal/>
    </border>
    <border>
      <left/>
      <right/>
      <top/>
      <bottom style="dotted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 style="double">
        <color theme="0" tint="-0.5"/>
      </bottom>
      <diagonal/>
    </border>
    <border>
      <left/>
      <right style="thin">
        <color theme="0" tint="-0.5"/>
      </right>
      <top/>
      <bottom style="dotted">
        <color theme="0" tint="-0.5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4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7" fillId="0" borderId="4" xfId="2" applyFont="1" applyBorder="1" applyAlignment="1">
      <alignment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49" fontId="7" fillId="0" borderId="5" xfId="2" applyNumberFormat="1" applyFont="1" applyFill="1" applyBorder="1" applyAlignment="1">
      <alignment horizontal="center" vertical="center"/>
    </xf>
    <xf numFmtId="49" fontId="7" fillId="0" borderId="6" xfId="2" applyNumberFormat="1" applyFont="1" applyFill="1" applyBorder="1" applyAlignment="1">
      <alignment horizontal="center" vertical="center"/>
    </xf>
    <xf numFmtId="49" fontId="7" fillId="0" borderId="7" xfId="2" applyNumberFormat="1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8" fillId="2" borderId="9" xfId="2" applyNumberFormat="1" applyFont="1" applyFill="1" applyBorder="1" applyAlignment="1">
      <alignment horizontal="center" vertical="center"/>
    </xf>
    <xf numFmtId="0" fontId="10" fillId="0" borderId="3" xfId="2" applyNumberFormat="1" applyFont="1" applyBorder="1" applyAlignment="1">
      <alignment horizontal="center" vertical="center"/>
    </xf>
    <xf numFmtId="0" fontId="10" fillId="0" borderId="1" xfId="2" applyNumberFormat="1" applyFont="1" applyBorder="1" applyAlignment="1">
      <alignment horizontal="center" vertical="center"/>
    </xf>
    <xf numFmtId="0" fontId="8" fillId="2" borderId="6" xfId="2" applyNumberFormat="1" applyFont="1" applyFill="1" applyBorder="1" applyAlignment="1">
      <alignment horizontal="center" vertical="center"/>
    </xf>
    <xf numFmtId="0" fontId="10" fillId="0" borderId="10" xfId="2" applyNumberFormat="1" applyFont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7" fillId="0" borderId="4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8" fillId="2" borderId="15" xfId="2" applyNumberFormat="1" applyFont="1" applyFill="1" applyBorder="1" applyAlignment="1">
      <alignment horizontal="center" vertical="center"/>
    </xf>
    <xf numFmtId="0" fontId="10" fillId="0" borderId="16" xfId="2" applyNumberFormat="1" applyFont="1" applyBorder="1" applyAlignment="1">
      <alignment horizontal="center" vertical="center"/>
    </xf>
    <xf numFmtId="0" fontId="10" fillId="0" borderId="14" xfId="2" applyNumberFormat="1" applyFont="1" applyBorder="1" applyAlignment="1">
      <alignment horizontal="center" vertical="center"/>
    </xf>
    <xf numFmtId="0" fontId="8" fillId="2" borderId="4" xfId="2" applyNumberFormat="1" applyFont="1" applyFill="1" applyBorder="1" applyAlignment="1">
      <alignment horizontal="center" vertical="center"/>
    </xf>
    <xf numFmtId="0" fontId="10" fillId="0" borderId="17" xfId="2" applyNumberFormat="1" applyFont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49" fontId="8" fillId="2" borderId="15" xfId="2" applyNumberFormat="1" applyFont="1" applyFill="1" applyBorder="1" applyAlignment="1">
      <alignment vertical="center"/>
    </xf>
    <xf numFmtId="0" fontId="10" fillId="0" borderId="9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49" fontId="8" fillId="2" borderId="4" xfId="2" applyNumberFormat="1" applyFont="1" applyFill="1" applyBorder="1" applyAlignment="1">
      <alignment vertical="center"/>
    </xf>
    <xf numFmtId="0" fontId="10" fillId="0" borderId="5" xfId="2" applyFont="1" applyBorder="1" applyAlignment="1">
      <alignment horizontal="left" vertical="center"/>
    </xf>
    <xf numFmtId="0" fontId="13" fillId="0" borderId="0" xfId="2" applyFont="1" applyFill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0" fillId="0" borderId="15" xfId="2" applyFont="1" applyBorder="1" applyAlignment="1">
      <alignment horizontal="left" vertical="center"/>
    </xf>
    <xf numFmtId="0" fontId="10" fillId="0" borderId="4" xfId="2" applyFont="1" applyBorder="1" applyAlignment="1">
      <alignment horizontal="left" vertical="center"/>
    </xf>
    <xf numFmtId="0" fontId="10" fillId="0" borderId="12" xfId="2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38" fontId="7" fillId="0" borderId="9" xfId="2" applyNumberFormat="1" applyFont="1" applyBorder="1" applyAlignment="1">
      <alignment horizontal="right" vertical="center"/>
    </xf>
    <xf numFmtId="38" fontId="7" fillId="0" borderId="19" xfId="2" applyNumberFormat="1" applyFont="1" applyBorder="1" applyAlignment="1">
      <alignment horizontal="right" vertical="center"/>
    </xf>
    <xf numFmtId="38" fontId="7" fillId="0" borderId="11" xfId="2" applyNumberFormat="1" applyFont="1" applyBorder="1" applyAlignment="1">
      <alignment horizontal="right" vertical="center"/>
    </xf>
    <xf numFmtId="0" fontId="7" fillId="0" borderId="15" xfId="2" applyFont="1" applyBorder="1" applyAlignment="1">
      <alignment horizontal="center" vertical="center"/>
    </xf>
    <xf numFmtId="38" fontId="7" fillId="0" borderId="15" xfId="2" applyNumberFormat="1" applyFont="1" applyBorder="1" applyAlignment="1">
      <alignment horizontal="right" vertical="center"/>
    </xf>
    <xf numFmtId="38" fontId="7" fillId="0" borderId="20" xfId="2" applyNumberFormat="1" applyFont="1" applyBorder="1" applyAlignment="1">
      <alignment horizontal="right" vertical="center"/>
    </xf>
    <xf numFmtId="38" fontId="7" fillId="0" borderId="18" xfId="2" applyNumberFormat="1" applyFont="1" applyBorder="1" applyAlignment="1">
      <alignment horizontal="right" vertical="center"/>
    </xf>
    <xf numFmtId="0" fontId="7" fillId="0" borderId="16" xfId="2" applyFont="1" applyBorder="1" applyAlignment="1">
      <alignment vertical="center"/>
    </xf>
    <xf numFmtId="0" fontId="7" fillId="0" borderId="17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49" fontId="7" fillId="0" borderId="17" xfId="2" applyNumberFormat="1" applyFont="1" applyFill="1" applyBorder="1" applyAlignment="1">
      <alignment horizontal="center" vertical="center"/>
    </xf>
    <xf numFmtId="49" fontId="7" fillId="0" borderId="16" xfId="2" applyNumberFormat="1" applyFont="1" applyFill="1" applyBorder="1" applyAlignment="1">
      <alignment horizontal="center" vertical="center"/>
    </xf>
    <xf numFmtId="49" fontId="7" fillId="0" borderId="21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22" xfId="2" applyFont="1" applyBorder="1" applyAlignment="1" applyProtection="1">
      <alignment horizontal="center" vertical="center"/>
      <protection locked="0"/>
    </xf>
    <xf numFmtId="38" fontId="7" fillId="0" borderId="23" xfId="3" applyFont="1" applyFill="1" applyBorder="1" applyAlignment="1">
      <alignment horizontal="right" vertical="center"/>
    </xf>
    <xf numFmtId="38" fontId="7" fillId="0" borderId="22" xfId="3" applyFont="1" applyFill="1" applyBorder="1" applyAlignment="1">
      <alignment horizontal="right" vertical="center"/>
    </xf>
    <xf numFmtId="38" fontId="7" fillId="0" borderId="24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0" fontId="13" fillId="0" borderId="0" xfId="2" applyFont="1" applyFill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6" xfId="2" applyFont="1" applyBorder="1" applyAlignment="1">
      <alignment horizontal="left" vertical="center"/>
    </xf>
    <xf numFmtId="0" fontId="10" fillId="0" borderId="17" xfId="2" applyFont="1" applyBorder="1" applyAlignment="1">
      <alignment horizontal="left" vertical="center"/>
    </xf>
    <xf numFmtId="0" fontId="10" fillId="0" borderId="26" xfId="2" applyFont="1" applyBorder="1" applyAlignment="1" applyProtection="1">
      <alignment horizontal="center" vertical="center"/>
      <protection locked="0"/>
    </xf>
    <xf numFmtId="38" fontId="7" fillId="0" borderId="27" xfId="3" applyFont="1" applyFill="1" applyBorder="1" applyAlignment="1">
      <alignment horizontal="right" vertical="center"/>
    </xf>
    <xf numFmtId="38" fontId="7" fillId="0" borderId="26" xfId="3" applyFont="1" applyFill="1" applyBorder="1" applyAlignment="1">
      <alignment horizontal="right" vertical="center"/>
    </xf>
    <xf numFmtId="38" fontId="7" fillId="0" borderId="28" xfId="3" applyFont="1" applyFill="1" applyBorder="1" applyAlignment="1">
      <alignment horizontal="right" vertical="center"/>
    </xf>
    <xf numFmtId="38" fontId="7" fillId="0" borderId="29" xfId="3" applyFont="1" applyFill="1" applyBorder="1" applyAlignment="1">
      <alignment horizontal="right" vertical="center"/>
    </xf>
    <xf numFmtId="0" fontId="11" fillId="0" borderId="1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7" fillId="0" borderId="14" xfId="2" applyFont="1" applyBorder="1" applyAlignment="1">
      <alignment horizontal="center" vertical="center"/>
    </xf>
    <xf numFmtId="38" fontId="7" fillId="0" borderId="14" xfId="2" applyNumberFormat="1" applyFont="1" applyBorder="1" applyAlignment="1">
      <alignment horizontal="right" vertical="center"/>
    </xf>
    <xf numFmtId="0" fontId="10" fillId="0" borderId="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38" fontId="8" fillId="2" borderId="15" xfId="3" applyFont="1" applyFill="1" applyBorder="1" applyAlignment="1">
      <alignment horizontal="right" vertical="center"/>
    </xf>
    <xf numFmtId="38" fontId="10" fillId="0" borderId="9" xfId="3" applyFont="1" applyBorder="1" applyAlignment="1">
      <alignment horizontal="right" vertical="center"/>
    </xf>
    <xf numFmtId="38" fontId="10" fillId="0" borderId="6" xfId="3" applyFont="1" applyBorder="1" applyAlignment="1">
      <alignment horizontal="right" vertical="center"/>
    </xf>
    <xf numFmtId="38" fontId="10" fillId="0" borderId="5" xfId="3" applyFont="1" applyBorder="1" applyAlignment="1">
      <alignment horizontal="right" vertical="center"/>
    </xf>
    <xf numFmtId="38" fontId="9" fillId="0" borderId="0" xfId="3" applyFont="1" applyFill="1" applyBorder="1" applyAlignment="1" applyProtection="1">
      <alignment horizontal="right" vertical="center"/>
      <protection locked="0"/>
    </xf>
    <xf numFmtId="38" fontId="10" fillId="0" borderId="15" xfId="3" applyFont="1" applyBorder="1" applyAlignment="1">
      <alignment horizontal="right" vertical="center"/>
    </xf>
    <xf numFmtId="38" fontId="10" fillId="0" borderId="4" xfId="3" applyFont="1" applyBorder="1" applyAlignment="1">
      <alignment horizontal="right" vertical="center"/>
    </xf>
    <xf numFmtId="38" fontId="10" fillId="0" borderId="12" xfId="3" applyFont="1" applyBorder="1" applyAlignment="1">
      <alignment horizontal="right" vertical="center"/>
    </xf>
    <xf numFmtId="0" fontId="10" fillId="0" borderId="31" xfId="2" applyNumberFormat="1" applyFont="1" applyFill="1" applyBorder="1" applyAlignment="1">
      <alignment horizontal="center" vertical="center"/>
    </xf>
    <xf numFmtId="38" fontId="7" fillId="0" borderId="32" xfId="3" applyFont="1" applyFill="1" applyBorder="1" applyAlignment="1">
      <alignment horizontal="right" vertical="center"/>
    </xf>
    <xf numFmtId="38" fontId="7" fillId="0" borderId="33" xfId="3" applyFont="1" applyFill="1" applyBorder="1" applyAlignment="1">
      <alignment horizontal="right" vertical="center"/>
    </xf>
    <xf numFmtId="38" fontId="7" fillId="0" borderId="34" xfId="3" applyFont="1" applyFill="1" applyBorder="1" applyAlignment="1">
      <alignment horizontal="right" vertical="center"/>
    </xf>
    <xf numFmtId="38" fontId="7" fillId="0" borderId="35" xfId="3" applyFont="1" applyFill="1" applyBorder="1" applyAlignment="1">
      <alignment horizontal="right" vertical="center"/>
    </xf>
    <xf numFmtId="38" fontId="9" fillId="3" borderId="1" xfId="1" applyFont="1" applyFill="1" applyBorder="1" applyAlignment="1" applyProtection="1">
      <alignment horizontal="center" vertical="center"/>
    </xf>
    <xf numFmtId="0" fontId="15" fillId="0" borderId="0" xfId="2" applyFont="1" applyFill="1" applyBorder="1" applyProtection="1">
      <protection locked="0"/>
    </xf>
    <xf numFmtId="0" fontId="6" fillId="0" borderId="0" xfId="0" applyFont="1" applyBorder="1" applyAlignment="1">
      <alignment horizontal="right" vertical="center"/>
    </xf>
    <xf numFmtId="38" fontId="10" fillId="0" borderId="14" xfId="3" applyFont="1" applyBorder="1" applyAlignment="1">
      <alignment horizontal="right" vertical="center"/>
    </xf>
    <xf numFmtId="38" fontId="10" fillId="0" borderId="16" xfId="3" applyFont="1" applyBorder="1" applyAlignment="1">
      <alignment horizontal="right" vertical="center"/>
    </xf>
    <xf numFmtId="38" fontId="10" fillId="0" borderId="17" xfId="3" applyFont="1" applyBorder="1" applyAlignment="1">
      <alignment horizontal="right" vertical="center"/>
    </xf>
    <xf numFmtId="0" fontId="9" fillId="0" borderId="36" xfId="2" applyFont="1" applyFill="1" applyBorder="1" applyAlignment="1">
      <alignment horizontal="center" vertical="center" wrapText="1"/>
    </xf>
    <xf numFmtId="38" fontId="9" fillId="0" borderId="37" xfId="3" applyFont="1" applyFill="1" applyBorder="1" applyAlignment="1" applyProtection="1">
      <alignment horizontal="right" vertical="center"/>
      <protection locked="0"/>
    </xf>
    <xf numFmtId="0" fontId="10" fillId="0" borderId="33" xfId="2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12" fontId="10" fillId="4" borderId="1" xfId="1" applyNumberFormat="1" applyFont="1" applyFill="1" applyBorder="1" applyAlignment="1" applyProtection="1">
      <alignment horizontal="center" vertical="center"/>
    </xf>
    <xf numFmtId="0" fontId="10" fillId="0" borderId="6" xfId="2" applyFont="1" applyBorder="1" applyAlignment="1" applyProtection="1">
      <alignment vertical="center"/>
      <protection locked="0"/>
    </xf>
    <xf numFmtId="0" fontId="10" fillId="0" borderId="12" xfId="2" applyFont="1" applyBorder="1" applyAlignment="1" applyProtection="1">
      <alignment horizontal="center" vertical="center"/>
      <protection locked="0"/>
    </xf>
    <xf numFmtId="0" fontId="10" fillId="0" borderId="4" xfId="2" applyFont="1" applyBorder="1" applyAlignment="1" applyProtection="1">
      <alignment horizontal="center" vertical="center"/>
      <protection locked="0"/>
    </xf>
    <xf numFmtId="38" fontId="7" fillId="0" borderId="38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center" vertical="center"/>
    </xf>
    <xf numFmtId="38" fontId="6" fillId="0" borderId="0" xfId="0" applyNumberFormat="1" applyFont="1" applyAlignment="1">
      <alignment vertical="center"/>
    </xf>
    <xf numFmtId="0" fontId="10" fillId="0" borderId="4" xfId="2" applyFont="1" applyBorder="1" applyAlignment="1" applyProtection="1">
      <alignment vertical="center"/>
      <protection locked="0"/>
    </xf>
    <xf numFmtId="38" fontId="10" fillId="0" borderId="8" xfId="3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8" fontId="10" fillId="0" borderId="0" xfId="3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38" fontId="7" fillId="0" borderId="39" xfId="2" applyNumberFormat="1" applyFont="1" applyBorder="1" applyAlignment="1">
      <alignment horizontal="right" vertical="center"/>
    </xf>
    <xf numFmtId="38" fontId="7" fillId="0" borderId="36" xfId="2" applyNumberFormat="1" applyFont="1" applyBorder="1" applyAlignment="1">
      <alignment horizontal="right" vertical="center"/>
    </xf>
    <xf numFmtId="0" fontId="10" fillId="0" borderId="17" xfId="2" applyFont="1" applyBorder="1" applyAlignment="1" applyProtection="1">
      <alignment horizontal="center" vertical="center"/>
      <protection locked="0"/>
    </xf>
    <xf numFmtId="0" fontId="10" fillId="0" borderId="16" xfId="2" applyFont="1" applyBorder="1" applyAlignment="1" applyProtection="1">
      <alignment horizontal="center" vertical="center"/>
      <protection locked="0"/>
    </xf>
    <xf numFmtId="38" fontId="7" fillId="0" borderId="40" xfId="3" applyFont="1" applyFill="1" applyBorder="1" applyAlignment="1">
      <alignment horizontal="right" vertical="center"/>
    </xf>
    <xf numFmtId="38" fontId="15" fillId="0" borderId="0" xfId="1" applyFont="1" applyFill="1" applyBorder="1" applyAlignment="1" applyProtection="1">
      <alignment horizontal="right" vertical="center" wrapText="1"/>
      <protection locked="0"/>
    </xf>
    <xf numFmtId="38" fontId="8" fillId="2" borderId="14" xfId="3" applyFont="1" applyFill="1" applyBorder="1" applyAlignment="1">
      <alignment horizontal="right" vertical="center"/>
    </xf>
    <xf numFmtId="38" fontId="10" fillId="0" borderId="31" xfId="3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0" fontId="15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177" fontId="15" fillId="0" borderId="0" xfId="3" applyNumberFormat="1" applyFont="1" applyFill="1" applyBorder="1">
      <alignment vertical="center"/>
    </xf>
    <xf numFmtId="177" fontId="3" fillId="0" borderId="0" xfId="3" applyNumberFormat="1" applyFont="1">
      <alignment vertical="center"/>
    </xf>
    <xf numFmtId="177" fontId="3" fillId="0" borderId="0" xfId="3" applyNumberFormat="1" applyFont="1" applyFill="1" applyBorder="1">
      <alignment vertical="center"/>
    </xf>
    <xf numFmtId="178" fontId="3" fillId="0" borderId="0" xfId="0" applyNumberFormat="1" applyFont="1" applyFill="1" applyBorder="1">
      <alignment vertical="center"/>
    </xf>
    <xf numFmtId="49" fontId="3" fillId="0" borderId="0" xfId="0" applyNumberFormat="1" applyFont="1">
      <alignment vertical="center"/>
    </xf>
  </cellXfs>
  <cellStyles count="4">
    <cellStyle name="桁区切り 2" xfId="1"/>
    <cellStyle name="標準" xfId="0" builtinId="0"/>
    <cellStyle name="標準 2" xfId="2"/>
    <cellStyle name="桁区切り" xfId="3" builtinId="6"/>
  </cellStyles>
  <dxfs count="33">
    <dxf>
      <font>
        <color auto="1"/>
      </font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28</xdr:col>
      <xdr:colOff>196215</xdr:colOff>
      <xdr:row>40</xdr:row>
      <xdr:rowOff>26670</xdr:rowOff>
    </xdr:from>
    <xdr:to xmlns:xdr="http://schemas.openxmlformats.org/drawingml/2006/spreadsheetDrawing">
      <xdr:col>34</xdr:col>
      <xdr:colOff>90170</xdr:colOff>
      <xdr:row>41</xdr:row>
      <xdr:rowOff>207645</xdr:rowOff>
    </xdr:to>
    <xdr:sp macro="" textlink="">
      <xdr:nvSpPr>
        <xdr:cNvPr id="2" name="テキスト ボックス 1"/>
        <xdr:cNvSpPr/>
      </xdr:nvSpPr>
      <xdr:spPr>
        <a:xfrm>
          <a:off x="7549515" y="8326120"/>
          <a:ext cx="3105785" cy="409575"/>
        </a:xfrm>
        <a:prstGeom prst="wedgeRectCallout">
          <a:avLst>
            <a:gd name="adj1" fmla="val -60485"/>
            <a:gd name="adj2" fmla="val -21775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Meiryo UI"/>
              <a:ea typeface="Meiryo UI"/>
            </a:rPr>
            <a:t>事業者ごと</a:t>
          </a:r>
          <a:r>
            <a:rPr kumimoji="1" lang="ja-JP" altLang="en-US" sz="1100">
              <a:latin typeface="Meiryo UI"/>
              <a:ea typeface="Meiryo UI"/>
            </a:rPr>
            <a:t>に作成してください。</a:t>
          </a: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44</xdr:row>
      <xdr:rowOff>183515</xdr:rowOff>
    </xdr:from>
    <xdr:to xmlns:xdr="http://schemas.openxmlformats.org/drawingml/2006/spreadsheetDrawing">
      <xdr:col>34</xdr:col>
      <xdr:colOff>90170</xdr:colOff>
      <xdr:row>55</xdr:row>
      <xdr:rowOff>93980</xdr:rowOff>
    </xdr:to>
    <xdr:sp macro="" textlink="">
      <xdr:nvSpPr>
        <xdr:cNvPr id="3" name="テキスト ボックス 2"/>
        <xdr:cNvSpPr/>
      </xdr:nvSpPr>
      <xdr:spPr>
        <a:xfrm>
          <a:off x="7549515" y="9343390"/>
          <a:ext cx="3105785" cy="2063115"/>
        </a:xfrm>
        <a:prstGeom prst="wedgeRectCallout">
          <a:avLst>
            <a:gd name="adj1" fmla="val -59396"/>
            <a:gd name="adj2" fmla="val -24389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Meiryo UI"/>
              <a:ea typeface="Meiryo UI"/>
            </a:rPr>
            <a:t>数量と単価を入力</a:t>
          </a:r>
          <a:r>
            <a:rPr kumimoji="1" lang="ja-JP" altLang="en-US" sz="1100">
              <a:latin typeface="Meiryo UI"/>
              <a:ea typeface="Meiryo UI"/>
            </a:rPr>
            <a:t>すると，自動計算されます。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ja-JP" altLang="en-US" sz="1100" b="0">
              <a:latin typeface="Meiryo UI"/>
              <a:ea typeface="Meiryo UI"/>
            </a:rPr>
            <a:t>補助のため，「補助事業に要する経費」は</a:t>
          </a:r>
          <a:r>
            <a:rPr kumimoji="1" lang="ja-JP" altLang="en-US" sz="1100">
              <a:latin typeface="Meiryo UI"/>
              <a:ea typeface="Meiryo UI"/>
            </a:rPr>
            <a:t>一般的な</a:t>
          </a:r>
          <a:r>
            <a:rPr kumimoji="1" lang="ja-JP" altLang="en-US" sz="1100" b="1">
              <a:latin typeface="Meiryo UI"/>
              <a:ea typeface="Meiryo UI"/>
            </a:rPr>
            <a:t>消費税率</a:t>
          </a:r>
          <a:r>
            <a:rPr kumimoji="1" lang="en-US" altLang="ja-JP" sz="1100" b="1">
              <a:latin typeface="Meiryo UI"/>
              <a:ea typeface="Meiryo UI"/>
            </a:rPr>
            <a:t>10</a:t>
          </a:r>
          <a:r>
            <a:rPr kumimoji="1" lang="ja-JP" altLang="en-US" sz="1100" b="1">
              <a:latin typeface="Meiryo UI"/>
              <a:ea typeface="Meiryo UI"/>
            </a:rPr>
            <a:t>％</a:t>
          </a:r>
          <a:r>
            <a:rPr kumimoji="1" lang="ja-JP" altLang="en-US" sz="1100">
              <a:latin typeface="Meiryo UI"/>
              <a:ea typeface="Meiryo UI"/>
            </a:rPr>
            <a:t>で自動計算しています。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ja-JP" altLang="en-US" sz="1100" b="1">
              <a:latin typeface="Meiryo UI"/>
              <a:ea typeface="Meiryo UI"/>
            </a:rPr>
            <a:t>内容により適宜変更</a:t>
          </a:r>
          <a:r>
            <a:rPr kumimoji="1" lang="ja-JP" altLang="en-US" sz="1100">
              <a:latin typeface="Meiryo UI"/>
              <a:ea typeface="Meiryo UI"/>
            </a:rPr>
            <a:t>した上で，金額の整合性については</a:t>
          </a:r>
          <a:r>
            <a:rPr kumimoji="1" lang="ja-JP" altLang="en-US" sz="1100" b="1">
              <a:latin typeface="Meiryo UI"/>
              <a:ea typeface="Meiryo UI"/>
            </a:rPr>
            <a:t>電卓等で確認</a:t>
          </a:r>
          <a:r>
            <a:rPr kumimoji="1" lang="ja-JP" altLang="en-US" sz="1100">
              <a:latin typeface="Meiryo UI"/>
              <a:ea typeface="Meiryo UI"/>
            </a:rPr>
            <a:t>してください。</a:t>
          </a: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80</xdr:row>
      <xdr:rowOff>109855</xdr:rowOff>
    </xdr:from>
    <xdr:to xmlns:xdr="http://schemas.openxmlformats.org/drawingml/2006/spreadsheetDrawing">
      <xdr:col>34</xdr:col>
      <xdr:colOff>90170</xdr:colOff>
      <xdr:row>91</xdr:row>
      <xdr:rowOff>20320</xdr:rowOff>
    </xdr:to>
    <xdr:sp macro="" textlink="">
      <xdr:nvSpPr>
        <xdr:cNvPr id="4" name="テキスト ボックス 3"/>
        <xdr:cNvSpPr/>
      </xdr:nvSpPr>
      <xdr:spPr>
        <a:xfrm>
          <a:off x="7549515" y="16184880"/>
          <a:ext cx="3105785" cy="2005965"/>
        </a:xfrm>
        <a:prstGeom prst="wedgeRectCallout">
          <a:avLst>
            <a:gd name="adj1" fmla="val -60066"/>
            <a:gd name="adj2" fmla="val 15204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0">
              <a:latin typeface="Meiryo UI"/>
              <a:ea typeface="Meiryo UI"/>
            </a:rPr>
            <a:t>直接人件費を計上する場合は，別に</a:t>
          </a:r>
          <a:r>
            <a:rPr kumimoji="1" lang="ja-JP" altLang="en-US" sz="1100" b="1">
              <a:latin typeface="Meiryo UI"/>
              <a:ea typeface="Meiryo UI"/>
            </a:rPr>
            <a:t>直接人件費対象者届出書</a:t>
          </a:r>
          <a:r>
            <a:rPr kumimoji="1" lang="ja-JP" altLang="en-US" sz="1100" b="0">
              <a:latin typeface="Meiryo UI"/>
              <a:ea typeface="Meiryo UI"/>
            </a:rPr>
            <a:t>を提出してください</a:t>
          </a:r>
          <a:r>
            <a:rPr kumimoji="1" lang="ja-JP" altLang="en-US" sz="1100">
              <a:latin typeface="Meiryo UI"/>
              <a:ea typeface="Meiryo UI"/>
            </a:rPr>
            <a:t>。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ja-JP" altLang="en-US" sz="1100">
              <a:latin typeface="Meiryo UI"/>
              <a:ea typeface="Meiryo UI"/>
            </a:rPr>
            <a:t>品目欄に</a:t>
          </a:r>
          <a:r>
            <a:rPr kumimoji="1" lang="ja-JP" altLang="en-US" sz="1100" b="1">
              <a:latin typeface="Meiryo UI"/>
              <a:ea typeface="Meiryo UI"/>
            </a:rPr>
            <a:t>「直接人件費対象者届出書のとおり」</a:t>
          </a:r>
          <a:r>
            <a:rPr kumimoji="1" lang="ja-JP" altLang="en-US" sz="1100">
              <a:latin typeface="Meiryo UI"/>
              <a:ea typeface="Meiryo UI"/>
            </a:rPr>
            <a:t>と入力することで，内訳の入力は省略できます。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ja-JP" altLang="en-US" sz="1100">
              <a:latin typeface="Meiryo UI"/>
              <a:ea typeface="Meiryo UI"/>
            </a:rPr>
            <a:t>直接人件費の合計額のみ</a:t>
          </a:r>
          <a:r>
            <a:rPr kumimoji="1" lang="ja-JP" altLang="en-US" sz="1100" b="1">
              <a:latin typeface="Meiryo UI"/>
              <a:ea typeface="Meiryo UI"/>
            </a:rPr>
            <a:t>直接入力</a:t>
          </a:r>
          <a:r>
            <a:rPr kumimoji="1" lang="ja-JP" altLang="en-US" sz="1100">
              <a:latin typeface="Meiryo UI"/>
              <a:ea typeface="Meiryo UI"/>
            </a:rPr>
            <a:t>してください。</a:t>
          </a:r>
          <a:endParaRPr kumimoji="1" lang="en-US" altLang="ja-JP" sz="1100"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22</xdr:row>
      <xdr:rowOff>208915</xdr:rowOff>
    </xdr:from>
    <xdr:to xmlns:xdr="http://schemas.openxmlformats.org/drawingml/2006/spreadsheetDrawing">
      <xdr:col>34</xdr:col>
      <xdr:colOff>90170</xdr:colOff>
      <xdr:row>25</xdr:row>
      <xdr:rowOff>99695</xdr:rowOff>
    </xdr:to>
    <xdr:sp macro="" textlink="">
      <xdr:nvSpPr>
        <xdr:cNvPr id="6" name="テキスト ボックス 5"/>
        <xdr:cNvSpPr/>
      </xdr:nvSpPr>
      <xdr:spPr>
        <a:xfrm>
          <a:off x="7549515" y="4393565"/>
          <a:ext cx="3105785" cy="576580"/>
        </a:xfrm>
        <a:prstGeom prst="wedgeRectCallout">
          <a:avLst>
            <a:gd name="adj1" fmla="val -60485"/>
            <a:gd name="adj2" fmla="val -21775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Meiryo UI"/>
              <a:ea typeface="Meiryo UI"/>
            </a:rPr>
            <a:t>補助率から自動計算されます。</a:t>
          </a:r>
          <a:r>
            <a:rPr kumimoji="1" lang="ja-JP" altLang="en-US" sz="1100" b="1">
              <a:latin typeface="Meiryo UI"/>
              <a:ea typeface="Meiryo UI"/>
            </a:rPr>
            <a:t>（千円未満切捨て）</a:t>
          </a:r>
          <a:endParaRPr kumimoji="1" lang="en-US" altLang="ja-JP" sz="1100" b="1"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28</xdr:row>
      <xdr:rowOff>87630</xdr:rowOff>
    </xdr:from>
    <xdr:to xmlns:xdr="http://schemas.openxmlformats.org/drawingml/2006/spreadsheetDrawing">
      <xdr:col>34</xdr:col>
      <xdr:colOff>90170</xdr:colOff>
      <xdr:row>38</xdr:row>
      <xdr:rowOff>26035</xdr:rowOff>
    </xdr:to>
    <xdr:sp macro="" textlink="">
      <xdr:nvSpPr>
        <xdr:cNvPr id="7" name="テキスト ボックス 6"/>
        <xdr:cNvSpPr/>
      </xdr:nvSpPr>
      <xdr:spPr>
        <a:xfrm>
          <a:off x="7549515" y="5643880"/>
          <a:ext cx="3105785" cy="2224405"/>
        </a:xfrm>
        <a:prstGeom prst="wedgeRectCallout">
          <a:avLst>
            <a:gd name="adj1" fmla="val -63207"/>
            <a:gd name="adj2" fmla="val -42"/>
          </a:avLst>
        </a:prstGeom>
        <a:solidFill>
          <a:schemeClr val="bg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Meiryo UI"/>
              <a:ea typeface="Meiryo UI"/>
            </a:rPr>
            <a:t>補助上限額を超えていないか確認してください。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en-US" altLang="ja-JP" sz="1100">
              <a:latin typeface="Meiryo UI"/>
              <a:ea typeface="Meiryo UI"/>
            </a:rPr>
            <a:t>【</a:t>
          </a:r>
          <a:r>
            <a:rPr kumimoji="1" lang="ja-JP" altLang="en-US" sz="1100">
              <a:latin typeface="Meiryo UI"/>
              <a:ea typeface="Meiryo UI"/>
            </a:rPr>
            <a:t>補助上限額</a:t>
          </a:r>
          <a:r>
            <a:rPr kumimoji="1" lang="en-US" altLang="ja-JP" sz="1100">
              <a:latin typeface="Meiryo UI"/>
              <a:ea typeface="Meiryo UI"/>
            </a:rPr>
            <a:t>】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ja-JP" altLang="en-US" sz="1100">
              <a:latin typeface="Meiryo UI"/>
              <a:ea typeface="Meiryo UI"/>
            </a:rPr>
            <a:t>900万円</a:t>
          </a:r>
          <a:endParaRPr kumimoji="1" lang="en-US" altLang="ja-JP" sz="1100">
            <a:latin typeface="Meiryo UI"/>
            <a:ea typeface="Meiryo UI"/>
          </a:endParaRPr>
        </a:p>
        <a:p>
          <a:endParaRPr kumimoji="1" lang="en-US" altLang="ja-JP" sz="1100" strike="sngStrike">
            <a:solidFill>
              <a:schemeClr val="dk1"/>
            </a:solidFill>
            <a:effectLst/>
            <a:latin typeface="Meiryo UI"/>
            <a:ea typeface="Meiryo UI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>
              <a:latin typeface="Meiryo UI"/>
              <a:ea typeface="Meiryo UI"/>
            </a:rPr>
            <a:t>補助金交付申請額の合計が補助上限を超える場合は，いずれかの経費区分の</a:t>
          </a:r>
          <a:r>
            <a:rPr kumimoji="1" lang="ja-JP" altLang="en-US" sz="1100" b="1" u="sng">
              <a:latin typeface="Meiryo UI"/>
              <a:ea typeface="Meiryo UI"/>
            </a:rPr>
            <a:t>補助対象経費額</a:t>
          </a:r>
          <a:r>
            <a:rPr kumimoji="1" lang="ja-JP" altLang="en-US" sz="1100">
              <a:latin typeface="Meiryo UI"/>
              <a:ea typeface="Meiryo UI"/>
            </a:rPr>
            <a:t>を直接入力して調整してください。</a:t>
          </a:r>
          <a:endParaRPr kumimoji="1" lang="ja-JP" altLang="en-US" sz="1100"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9</xdr:row>
      <xdr:rowOff>41910</xdr:rowOff>
    </xdr:from>
    <xdr:to xmlns:xdr="http://schemas.openxmlformats.org/drawingml/2006/spreadsheetDrawing">
      <xdr:col>34</xdr:col>
      <xdr:colOff>90170</xdr:colOff>
      <xdr:row>10</xdr:row>
      <xdr:rowOff>137795</xdr:rowOff>
    </xdr:to>
    <xdr:sp macro="" textlink="">
      <xdr:nvSpPr>
        <xdr:cNvPr id="8" name="テキスト ボックス 7"/>
        <xdr:cNvSpPr/>
      </xdr:nvSpPr>
      <xdr:spPr>
        <a:xfrm>
          <a:off x="7549515" y="1661160"/>
          <a:ext cx="3105785" cy="324485"/>
        </a:xfrm>
        <a:prstGeom prst="wedgeRectCallout">
          <a:avLst>
            <a:gd name="adj1" fmla="val -57805"/>
            <a:gd name="adj2" fmla="val -23953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Meiryo UI"/>
              <a:ea typeface="Meiryo UI"/>
            </a:rPr>
            <a:t>色付きセルに</a:t>
          </a:r>
          <a:r>
            <a:rPr kumimoji="1" lang="ja-JP" altLang="en-US" sz="1100">
              <a:latin typeface="Meiryo UI"/>
              <a:ea typeface="Meiryo UI"/>
            </a:rPr>
            <a:t>入力してください。</a:t>
          </a: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16</xdr:row>
      <xdr:rowOff>47625</xdr:rowOff>
    </xdr:from>
    <xdr:to xmlns:xdr="http://schemas.openxmlformats.org/drawingml/2006/spreadsheetDrawing">
      <xdr:col>34</xdr:col>
      <xdr:colOff>90170</xdr:colOff>
      <xdr:row>18</xdr:row>
      <xdr:rowOff>78740</xdr:rowOff>
    </xdr:to>
    <xdr:sp macro="" textlink="">
      <xdr:nvSpPr>
        <xdr:cNvPr id="9" name="テキスト ボックス 8"/>
        <xdr:cNvSpPr/>
      </xdr:nvSpPr>
      <xdr:spPr>
        <a:xfrm>
          <a:off x="7549515" y="3025775"/>
          <a:ext cx="3105785" cy="323215"/>
        </a:xfrm>
        <a:prstGeom prst="wedgeRectCallout">
          <a:avLst>
            <a:gd name="adj1" fmla="val -55714"/>
            <a:gd name="adj2" fmla="val -11390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Meiryo UI"/>
              <a:ea typeface="Meiryo UI"/>
            </a:rPr>
            <a:t>事業者名</a:t>
          </a:r>
          <a:r>
            <a:rPr kumimoji="1" lang="ja-JP" altLang="en-US" sz="1100">
              <a:latin typeface="Meiryo UI"/>
              <a:ea typeface="Meiryo UI"/>
            </a:rPr>
            <a:t>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L141"/>
  <sheetViews>
    <sheetView tabSelected="1" view="pageBreakPreview" zoomScaleSheetLayoutView="100" workbookViewId="0"/>
  </sheetViews>
  <sheetFormatPr defaultRowHeight="15.75"/>
  <cols>
    <col min="1" max="2" width="2.6328125" style="1" customWidth="1"/>
    <col min="3" max="26" width="3.6328125" style="1" customWidth="1"/>
    <col min="27" max="27" width="1.6328125" style="1" customWidth="1"/>
    <col min="28" max="28" width="2.6328125" style="1" customWidth="1"/>
    <col min="29" max="29" width="8.7265625" style="1" customWidth="1"/>
    <col min="30" max="31" width="3.6328125" style="1" hidden="1" customWidth="1"/>
    <col min="32" max="16384" width="8.7265625" style="1" customWidth="1"/>
  </cols>
  <sheetData>
    <row r="2" spans="2:31">
      <c r="B2" s="1" t="s">
        <v>16</v>
      </c>
    </row>
    <row r="3" spans="2:31" ht="10" customHeight="1"/>
    <row r="4" spans="2:31" s="2" customFormat="1" ht="18" customHeight="1">
      <c r="C4" s="3" t="s">
        <v>40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2:31" s="2" customFormat="1" ht="15" customHeight="1">
      <c r="B5" s="1" t="s">
        <v>41</v>
      </c>
      <c r="C5" s="4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2:31" ht="5" customHeight="1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2:31" ht="15" customHeight="1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32" t="s">
        <v>13</v>
      </c>
      <c r="AC7" s="142"/>
      <c r="AD7" s="146"/>
    </row>
    <row r="8" spans="2:31" ht="15" customHeight="1">
      <c r="C8" s="5"/>
      <c r="D8" s="5"/>
      <c r="E8" s="5"/>
      <c r="F8" s="5"/>
      <c r="G8" s="58" t="s">
        <v>36</v>
      </c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"/>
      <c r="W8" s="5"/>
      <c r="X8" s="5"/>
      <c r="Y8" s="5"/>
      <c r="Z8" s="132"/>
      <c r="AC8" s="142"/>
      <c r="AD8" s="146"/>
    </row>
    <row r="9" spans="2:31" ht="18" customHeight="1">
      <c r="C9" s="6" t="s">
        <v>52</v>
      </c>
      <c r="D9" s="6"/>
      <c r="E9" s="6"/>
      <c r="F9" s="6"/>
      <c r="G9" s="59" t="s">
        <v>53</v>
      </c>
      <c r="H9" s="63"/>
      <c r="I9" s="63"/>
      <c r="J9" s="63"/>
      <c r="K9" s="93"/>
      <c r="L9" s="59" t="s">
        <v>22</v>
      </c>
      <c r="M9" s="63"/>
      <c r="N9" s="63"/>
      <c r="O9" s="63"/>
      <c r="P9" s="93"/>
      <c r="Q9" s="59" t="s">
        <v>33</v>
      </c>
      <c r="R9" s="63"/>
      <c r="S9" s="63"/>
      <c r="T9" s="63"/>
      <c r="U9" s="93"/>
      <c r="V9" s="59" t="s">
        <v>29</v>
      </c>
      <c r="W9" s="63"/>
      <c r="X9" s="63"/>
      <c r="Y9" s="63"/>
      <c r="Z9" s="93"/>
      <c r="AD9" s="147"/>
    </row>
    <row r="10" spans="2:31" ht="18" customHeight="1">
      <c r="C10" s="6">
        <f>I18</f>
        <v>0</v>
      </c>
      <c r="D10" s="6"/>
      <c r="E10" s="6"/>
      <c r="F10" s="6"/>
      <c r="G10" s="60">
        <f>I34</f>
        <v>0</v>
      </c>
      <c r="H10" s="64"/>
      <c r="I10" s="64"/>
      <c r="J10" s="64"/>
      <c r="K10" s="94"/>
      <c r="L10" s="60"/>
      <c r="M10" s="64"/>
      <c r="N10" s="64"/>
      <c r="O10" s="64"/>
      <c r="P10" s="94"/>
      <c r="Q10" s="60">
        <f>V10-G10-L10</f>
        <v>0</v>
      </c>
      <c r="R10" s="64"/>
      <c r="S10" s="64"/>
      <c r="T10" s="64"/>
      <c r="U10" s="94"/>
      <c r="V10" s="60">
        <f>Q88</f>
        <v>0</v>
      </c>
      <c r="W10" s="64"/>
      <c r="X10" s="64"/>
      <c r="Y10" s="64"/>
      <c r="Z10" s="94"/>
    </row>
    <row r="11" spans="2:31" ht="18" customHeight="1">
      <c r="C11" s="7">
        <f>O18</f>
        <v>0</v>
      </c>
      <c r="D11" s="7"/>
      <c r="E11" s="7"/>
      <c r="F11" s="7"/>
      <c r="G11" s="61">
        <f>O34</f>
        <v>0</v>
      </c>
      <c r="H11" s="65"/>
      <c r="I11" s="65"/>
      <c r="J11" s="65"/>
      <c r="K11" s="65"/>
      <c r="L11" s="61"/>
      <c r="M11" s="65"/>
      <c r="N11" s="65"/>
      <c r="O11" s="65"/>
      <c r="P11" s="65"/>
      <c r="Q11" s="61">
        <f>V11-G11-L11</f>
        <v>0</v>
      </c>
      <c r="R11" s="65"/>
      <c r="S11" s="65"/>
      <c r="T11" s="65"/>
      <c r="U11" s="65"/>
      <c r="V11" s="61">
        <f>IF(I16="一般型",0,Q139)</f>
        <v>0</v>
      </c>
      <c r="W11" s="65"/>
      <c r="X11" s="65"/>
      <c r="Y11" s="65"/>
      <c r="Z11" s="133"/>
    </row>
    <row r="12" spans="2:31" ht="18" customHeight="1">
      <c r="C12" s="8" t="s">
        <v>27</v>
      </c>
      <c r="D12" s="8"/>
      <c r="E12" s="8"/>
      <c r="F12" s="8"/>
      <c r="G12" s="62">
        <f>U33</f>
        <v>0</v>
      </c>
      <c r="H12" s="66"/>
      <c r="I12" s="66"/>
      <c r="J12" s="66"/>
      <c r="K12" s="66"/>
      <c r="L12" s="62">
        <f>SUM(L10:P11)</f>
        <v>0</v>
      </c>
      <c r="M12" s="66"/>
      <c r="N12" s="66"/>
      <c r="O12" s="66"/>
      <c r="P12" s="66"/>
      <c r="Q12" s="62">
        <f>SUM(Q10:U11)</f>
        <v>0</v>
      </c>
      <c r="R12" s="66"/>
      <c r="S12" s="66"/>
      <c r="T12" s="66"/>
      <c r="U12" s="66"/>
      <c r="V12" s="62">
        <f>Q88+Q139</f>
        <v>0</v>
      </c>
      <c r="W12" s="66"/>
      <c r="X12" s="66"/>
      <c r="Y12" s="66"/>
      <c r="Z12" s="134"/>
    </row>
    <row r="13" spans="2:31" s="2" customFormat="1" ht="15" customHeight="1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2:31" s="2" customFormat="1" ht="15" customHeight="1">
      <c r="B14" s="1" t="s">
        <v>30</v>
      </c>
      <c r="C14" s="4"/>
      <c r="D14" s="9"/>
      <c r="E14" s="9"/>
      <c r="F14" s="9"/>
      <c r="G14" s="9"/>
      <c r="H14" s="9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127"/>
      <c r="W14" s="130"/>
      <c r="X14" s="130"/>
      <c r="Y14" s="130"/>
      <c r="Z14" s="130"/>
      <c r="AC14" s="143"/>
      <c r="AD14" s="143"/>
      <c r="AE14" s="143"/>
    </row>
    <row r="15" spans="2:31" ht="5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C15" s="144"/>
      <c r="AD15" s="144"/>
      <c r="AE15" s="144"/>
    </row>
    <row r="16" spans="2:31" ht="18" customHeight="1">
      <c r="C16" s="10"/>
      <c r="D16" s="10"/>
      <c r="E16" s="10"/>
      <c r="F16" s="10"/>
      <c r="G16" s="10"/>
      <c r="H16" s="10"/>
      <c r="I16" s="29"/>
      <c r="J16" s="29"/>
      <c r="K16" s="29"/>
      <c r="L16" s="29"/>
      <c r="M16" s="29"/>
      <c r="N16" s="106"/>
      <c r="O16" s="111" t="s">
        <v>11</v>
      </c>
      <c r="P16" s="111"/>
      <c r="Q16" s="111"/>
      <c r="R16" s="111"/>
      <c r="S16" s="111"/>
      <c r="T16" s="111"/>
      <c r="U16" s="121">
        <v>0.66666666666666663</v>
      </c>
      <c r="V16" s="121"/>
      <c r="W16" s="121"/>
      <c r="X16" s="121"/>
      <c r="Y16" s="121"/>
      <c r="Z16" s="121"/>
      <c r="AC16" s="144"/>
      <c r="AD16" s="144"/>
      <c r="AE16" s="144"/>
    </row>
    <row r="17" spans="3:33" ht="5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C17" s="142"/>
      <c r="AD17" s="146"/>
      <c r="AE17" s="144"/>
    </row>
    <row r="18" spans="3:33" ht="18" customHeight="1">
      <c r="C18" s="11"/>
      <c r="D18" s="11"/>
      <c r="E18" s="11"/>
      <c r="F18" s="11"/>
      <c r="G18" s="11"/>
      <c r="H18" s="67"/>
      <c r="I18" s="59"/>
      <c r="J18" s="63"/>
      <c r="K18" s="63"/>
      <c r="L18" s="63"/>
      <c r="M18" s="63"/>
      <c r="N18" s="93"/>
      <c r="O18" s="59"/>
      <c r="P18" s="63"/>
      <c r="Q18" s="63"/>
      <c r="R18" s="63"/>
      <c r="S18" s="63"/>
      <c r="T18" s="93"/>
      <c r="U18" s="122"/>
      <c r="V18" s="128"/>
      <c r="W18" s="128"/>
      <c r="X18" s="128"/>
      <c r="Y18" s="128"/>
      <c r="Z18" s="128"/>
      <c r="AC18" s="145"/>
      <c r="AD18" s="144" t="s">
        <v>0</v>
      </c>
      <c r="AE18" s="149">
        <f>2/3</f>
        <v>0.66666666666666663</v>
      </c>
    </row>
    <row r="19" spans="3:33" ht="18" customHeight="1">
      <c r="C19" s="12" t="s">
        <v>54</v>
      </c>
      <c r="D19" s="30"/>
      <c r="E19" s="30"/>
      <c r="F19" s="30"/>
      <c r="G19" s="30"/>
      <c r="H19" s="68"/>
      <c r="I19" s="12" t="s">
        <v>46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68"/>
      <c r="U19" s="123" t="s">
        <v>20</v>
      </c>
      <c r="V19" s="123"/>
      <c r="W19" s="123"/>
      <c r="X19" s="123"/>
      <c r="Y19" s="123"/>
      <c r="Z19" s="135"/>
      <c r="AC19" s="144"/>
      <c r="AD19" s="148"/>
      <c r="AE19" s="144"/>
    </row>
    <row r="20" spans="3:33" ht="18" customHeight="1">
      <c r="C20" s="13"/>
      <c r="D20" s="31"/>
      <c r="E20" s="31"/>
      <c r="F20" s="31"/>
      <c r="G20" s="31"/>
      <c r="H20" s="69"/>
      <c r="I20" s="74" t="s">
        <v>37</v>
      </c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119"/>
      <c r="U20" s="124" t="s">
        <v>39</v>
      </c>
      <c r="V20" s="124"/>
      <c r="W20" s="124"/>
      <c r="X20" s="124"/>
      <c r="Y20" s="124"/>
      <c r="Z20" s="136"/>
      <c r="AC20" s="145"/>
      <c r="AD20" s="144" t="s">
        <v>0</v>
      </c>
      <c r="AE20" s="149">
        <f>2/3</f>
        <v>0.66666666666666663</v>
      </c>
    </row>
    <row r="21" spans="3:33" ht="18" customHeight="1">
      <c r="C21" s="14" t="s">
        <v>50</v>
      </c>
      <c r="D21" s="32"/>
      <c r="E21" s="32"/>
      <c r="F21" s="32"/>
      <c r="G21" s="32"/>
      <c r="H21" s="70"/>
      <c r="I21" s="75">
        <f>SUMIFS($V$44:$V$91,$C$44:$C$91,"1")+SUMIFS($V$44:$V$91,$C$44:$C$91,"2")</f>
        <v>0</v>
      </c>
      <c r="J21" s="87"/>
      <c r="K21" s="87"/>
      <c r="L21" s="87"/>
      <c r="M21" s="87"/>
      <c r="N21" s="107"/>
      <c r="O21" s="75">
        <f>SUMIFS($V$96:$V$141,$C$96:$C$141,"1")+SUMIFS($V$96:$V$141,$C$96:$C$141,"2")</f>
        <v>0</v>
      </c>
      <c r="P21" s="87"/>
      <c r="Q21" s="87"/>
      <c r="R21" s="87"/>
      <c r="S21" s="87"/>
      <c r="T21" s="107"/>
      <c r="U21" s="125">
        <f>I22+O22</f>
        <v>0</v>
      </c>
      <c r="V21" s="125"/>
      <c r="W21" s="125"/>
      <c r="X21" s="125"/>
      <c r="Y21" s="125"/>
      <c r="Z21" s="137"/>
      <c r="AA21" s="141"/>
      <c r="AC21" s="144"/>
      <c r="AD21" s="144" t="s">
        <v>49</v>
      </c>
      <c r="AE21" s="149">
        <f>1/2</f>
        <v>0.5</v>
      </c>
    </row>
    <row r="22" spans="3:33" ht="18" customHeight="1">
      <c r="C22" s="15"/>
      <c r="D22" s="33"/>
      <c r="E22" s="33"/>
      <c r="F22" s="33"/>
      <c r="G22" s="33"/>
      <c r="H22" s="71"/>
      <c r="I22" s="76">
        <f>ROUNDDOWN(I21*$U$16,-3)</f>
        <v>0</v>
      </c>
      <c r="J22" s="88"/>
      <c r="K22" s="88"/>
      <c r="L22" s="88"/>
      <c r="M22" s="88"/>
      <c r="N22" s="108"/>
      <c r="O22" s="76">
        <f>ROUNDDOWN(O21*$U$16,-3)</f>
        <v>0</v>
      </c>
      <c r="P22" s="88"/>
      <c r="Q22" s="88"/>
      <c r="R22" s="88"/>
      <c r="S22" s="88"/>
      <c r="T22" s="108"/>
      <c r="U22" s="88" t="str">
        <f>IF(U21=ROUNDDOWN((SUMIFS($V$46:$V$88,$C$46:$C$88,"1")+SUMIFS($V$46:$V$88,$C$46:$C$88,"2"))*$U$16,-3)+ROUNDDOWN((SUMIFS($V$98:$V$139,$C$98:$C$139,"1")+SUMIFS($V$98:$V$139,$C$98:$C$139,"2"))*$U$16,-3),"　","上限調整")</f>
        <v>　</v>
      </c>
      <c r="V22" s="88"/>
      <c r="W22" s="88"/>
      <c r="X22" s="88"/>
      <c r="Y22" s="88"/>
      <c r="Z22" s="108"/>
      <c r="AA22" s="141"/>
      <c r="AB22" s="141"/>
      <c r="AC22" s="144"/>
      <c r="AD22" s="144" t="s">
        <v>56</v>
      </c>
      <c r="AE22" s="149">
        <f>2/3</f>
        <v>0.66666666666666663</v>
      </c>
    </row>
    <row r="23" spans="3:33" ht="18" customHeight="1">
      <c r="C23" s="14" t="s">
        <v>51</v>
      </c>
      <c r="D23" s="32"/>
      <c r="E23" s="32"/>
      <c r="F23" s="32"/>
      <c r="G23" s="32"/>
      <c r="H23" s="70"/>
      <c r="I23" s="75">
        <f>SUMIFS($V$44:$V$91,$C$44:$C$91,"3")+SUMIFS($V$44:$V$91,$C$44:$C$91,"4")+SUMIFS($V$44:$V$91,$C$44:$C$91,"5")</f>
        <v>0</v>
      </c>
      <c r="J23" s="87"/>
      <c r="K23" s="87"/>
      <c r="L23" s="87"/>
      <c r="M23" s="87"/>
      <c r="N23" s="107"/>
      <c r="O23" s="75">
        <f>SUMIFS($V$96:$V$141,$C$96:$C$141,"3")+SUMIFS($V$96:$V$141,$C$96:$C$141,"4")+SUMIFS($V$96:$V$141,$C$96:$C$141,"5")</f>
        <v>0</v>
      </c>
      <c r="P23" s="87"/>
      <c r="Q23" s="87"/>
      <c r="R23" s="87"/>
      <c r="S23" s="87"/>
      <c r="T23" s="107"/>
      <c r="U23" s="125">
        <f>I24+O24</f>
        <v>0</v>
      </c>
      <c r="V23" s="125"/>
      <c r="W23" s="125"/>
      <c r="X23" s="125"/>
      <c r="Y23" s="125"/>
      <c r="Z23" s="137"/>
      <c r="AA23" s="141"/>
      <c r="AB23" s="141"/>
      <c r="AC23" s="144"/>
      <c r="AD23" s="144"/>
      <c r="AE23" s="144"/>
    </row>
    <row r="24" spans="3:33" ht="18" customHeight="1">
      <c r="C24" s="15"/>
      <c r="D24" s="33"/>
      <c r="E24" s="33"/>
      <c r="F24" s="33"/>
      <c r="G24" s="33"/>
      <c r="H24" s="71"/>
      <c r="I24" s="76">
        <f>ROUNDDOWN(I23*$U$16,-3)</f>
        <v>0</v>
      </c>
      <c r="J24" s="88"/>
      <c r="K24" s="88"/>
      <c r="L24" s="88"/>
      <c r="M24" s="88"/>
      <c r="N24" s="108"/>
      <c r="O24" s="76">
        <f>ROUNDDOWN(O23*$U$16,-3)</f>
        <v>0</v>
      </c>
      <c r="P24" s="88"/>
      <c r="Q24" s="88"/>
      <c r="R24" s="88"/>
      <c r="S24" s="88"/>
      <c r="T24" s="108"/>
      <c r="U24" s="88" t="str">
        <f>IF(U23=ROUNDDOWN((SUMIFS($V$46:$V$88,$C$46:$C$88,"3")+SUMIFS($V$46:$V$88,$C$46:$C$88,"4")+SUMIFS($V$46:$V$88,$C$46:$C$88,"5"))*$U$16,-3)+ROUNDDOWN((SUMIFS($V$98:$V$139,$C$98:$C$139,"3")+SUMIFS($V$98:$V$139,$C$98:$C$139,"4")+SUMIFS($V$98:$V$139,$C$98:$C$139,"5"))*$U$16,-3),"　","上限調整")</f>
        <v>　</v>
      </c>
      <c r="V24" s="88"/>
      <c r="W24" s="88"/>
      <c r="X24" s="88"/>
      <c r="Y24" s="88"/>
      <c r="Z24" s="108"/>
      <c r="AA24" s="141"/>
      <c r="AB24" s="141"/>
      <c r="AC24" s="144"/>
      <c r="AD24" s="144"/>
      <c r="AE24" s="144"/>
    </row>
    <row r="25" spans="3:33" ht="18" customHeight="1">
      <c r="C25" s="14" t="s">
        <v>47</v>
      </c>
      <c r="D25" s="32"/>
      <c r="E25" s="32"/>
      <c r="F25" s="32"/>
      <c r="G25" s="32"/>
      <c r="H25" s="70"/>
      <c r="I25" s="75">
        <f>SUMIFS($V$44:$V$91,$C$44:$C$91,"6")+SUMIFS($V$44:$V$91,$C$44:$C$91,"7")</f>
        <v>0</v>
      </c>
      <c r="J25" s="87"/>
      <c r="K25" s="87"/>
      <c r="L25" s="87"/>
      <c r="M25" s="87"/>
      <c r="N25" s="107"/>
      <c r="O25" s="75">
        <f>SUMIFS($V$96:$V$141,$C$96:$C$141,"6")+SUMIFS($V$96:$V$141,$C$96:$C$141,"7")</f>
        <v>0</v>
      </c>
      <c r="P25" s="87"/>
      <c r="Q25" s="87"/>
      <c r="R25" s="87"/>
      <c r="S25" s="87"/>
      <c r="T25" s="107"/>
      <c r="U25" s="125">
        <f>I26+O26</f>
        <v>0</v>
      </c>
      <c r="V25" s="125"/>
      <c r="W25" s="125"/>
      <c r="X25" s="125"/>
      <c r="Y25" s="125"/>
      <c r="Z25" s="137"/>
      <c r="AA25" s="141"/>
      <c r="AB25" s="141"/>
      <c r="AC25" s="144"/>
      <c r="AD25" s="144"/>
      <c r="AE25" s="144"/>
    </row>
    <row r="26" spans="3:33" ht="18" customHeight="1">
      <c r="C26" s="15"/>
      <c r="D26" s="33"/>
      <c r="E26" s="33"/>
      <c r="F26" s="33"/>
      <c r="G26" s="33"/>
      <c r="H26" s="71"/>
      <c r="I26" s="76">
        <f>ROUNDDOWN(I25*$U$16,-3)</f>
        <v>0</v>
      </c>
      <c r="J26" s="88"/>
      <c r="K26" s="88"/>
      <c r="L26" s="88"/>
      <c r="M26" s="88"/>
      <c r="N26" s="108"/>
      <c r="O26" s="76">
        <f>ROUNDDOWN(O25*$U$16,-3)</f>
        <v>0</v>
      </c>
      <c r="P26" s="88"/>
      <c r="Q26" s="88"/>
      <c r="R26" s="88"/>
      <c r="S26" s="88"/>
      <c r="T26" s="108"/>
      <c r="U26" s="88" t="str">
        <f>IF(U25=ROUNDDOWN((SUMIFS($V$46:$V$88,$C$46:$C$88,"6")+SUMIFS($V$46:$V$88,$C$46:$C$88,"7"))*$U$16,-3)+ROUNDDOWN((SUMIFS($V$98:$V$139,$C$98:$C$139,"6")+SUMIFS($V$98:$V$139,$C$98:$C$139,"7"))*$U$16,-3),"　","上限調整")</f>
        <v>　</v>
      </c>
      <c r="V26" s="88"/>
      <c r="W26" s="88"/>
      <c r="X26" s="88"/>
      <c r="Y26" s="88"/>
      <c r="Z26" s="108"/>
      <c r="AA26" s="141"/>
      <c r="AB26" s="141"/>
      <c r="AC26" s="144"/>
      <c r="AD26" s="144"/>
      <c r="AE26" s="144"/>
    </row>
    <row r="27" spans="3:33" ht="18" customHeight="1">
      <c r="C27" s="14" t="s">
        <v>48</v>
      </c>
      <c r="D27" s="32"/>
      <c r="E27" s="32"/>
      <c r="F27" s="32"/>
      <c r="G27" s="32"/>
      <c r="H27" s="70"/>
      <c r="I27" s="75">
        <f>SUMIFS($V$44:$V$91,$C$44:$C$91,"8")+SUMIFS($V$44:$V$91,$C$44:$C$91,"9")</f>
        <v>0</v>
      </c>
      <c r="J27" s="87"/>
      <c r="K27" s="87"/>
      <c r="L27" s="87"/>
      <c r="M27" s="87"/>
      <c r="N27" s="107"/>
      <c r="O27" s="75">
        <f>SUMIFS($V$96:$V$141,$C$96:$C$141,"8")+SUMIFS($V$96:$V$141,$C$96:$C$141,"9")</f>
        <v>0</v>
      </c>
      <c r="P27" s="87"/>
      <c r="Q27" s="87"/>
      <c r="R27" s="87"/>
      <c r="S27" s="87"/>
      <c r="T27" s="107"/>
      <c r="U27" s="125">
        <f>I28+O28</f>
        <v>0</v>
      </c>
      <c r="V27" s="125"/>
      <c r="W27" s="125"/>
      <c r="X27" s="125"/>
      <c r="Y27" s="125"/>
      <c r="Z27" s="137"/>
      <c r="AA27" s="141"/>
      <c r="AB27" s="141"/>
      <c r="AC27" s="144"/>
      <c r="AD27" s="144"/>
      <c r="AE27" s="144"/>
    </row>
    <row r="28" spans="3:33" ht="18" customHeight="1">
      <c r="C28" s="15"/>
      <c r="D28" s="33"/>
      <c r="E28" s="33"/>
      <c r="F28" s="33"/>
      <c r="G28" s="33"/>
      <c r="H28" s="71"/>
      <c r="I28" s="76">
        <f>ROUNDDOWN(I27*$U$16,-3)</f>
        <v>0</v>
      </c>
      <c r="J28" s="88"/>
      <c r="K28" s="88"/>
      <c r="L28" s="88"/>
      <c r="M28" s="88"/>
      <c r="N28" s="108"/>
      <c r="O28" s="76">
        <f>ROUNDDOWN(O27*$U$16,-3)</f>
        <v>0</v>
      </c>
      <c r="P28" s="88"/>
      <c r="Q28" s="88"/>
      <c r="R28" s="88"/>
      <c r="S28" s="88"/>
      <c r="T28" s="108"/>
      <c r="U28" s="88" t="str">
        <f>IF(U27=ROUNDDOWN((SUMIFS($V$46:$V$88,$C$46:$C$88,"8")+SUMIFS($V$46:$V$88,$C$46:$C$88,"9"))*$U$16,-3)+ROUNDDOWN((SUMIFS($V$98:$V$139,$C$98:$C$139,"8")+SUMIFS($V$98:$V$139,$C$98:$C$139,"9"))*$U$16,-3),"　","上限調整")</f>
        <v>　</v>
      </c>
      <c r="V28" s="88"/>
      <c r="W28" s="88"/>
      <c r="X28" s="88"/>
      <c r="Y28" s="88"/>
      <c r="Z28" s="108"/>
      <c r="AA28" s="141"/>
      <c r="AB28" s="141"/>
      <c r="AC28" s="144"/>
      <c r="AD28" s="144"/>
      <c r="AE28" s="144"/>
    </row>
    <row r="29" spans="3:33" ht="18" customHeight="1">
      <c r="C29" s="14" t="s">
        <v>43</v>
      </c>
      <c r="D29" s="32"/>
      <c r="E29" s="32"/>
      <c r="F29" s="32"/>
      <c r="G29" s="32"/>
      <c r="H29" s="70"/>
      <c r="I29" s="75">
        <f>SUMIFS($V$44:$V$91,$C$44:$C$91,"10")</f>
        <v>0</v>
      </c>
      <c r="J29" s="87"/>
      <c r="K29" s="87"/>
      <c r="L29" s="87"/>
      <c r="M29" s="87"/>
      <c r="N29" s="107"/>
      <c r="O29" s="75">
        <f>SUMIFS($V$96:$V$141,$C$96:$C$141,"10")</f>
        <v>0</v>
      </c>
      <c r="P29" s="87"/>
      <c r="Q29" s="87"/>
      <c r="R29" s="87"/>
      <c r="S29" s="87"/>
      <c r="T29" s="107"/>
      <c r="U29" s="125">
        <f>I30+O30</f>
        <v>0</v>
      </c>
      <c r="V29" s="125"/>
      <c r="W29" s="125"/>
      <c r="X29" s="125"/>
      <c r="Y29" s="125"/>
      <c r="Z29" s="137"/>
      <c r="AA29" s="141"/>
      <c r="AB29" s="141"/>
      <c r="AC29" s="144"/>
      <c r="AD29" s="144"/>
      <c r="AE29" s="144"/>
    </row>
    <row r="30" spans="3:33" ht="18" customHeight="1">
      <c r="C30" s="15"/>
      <c r="D30" s="33"/>
      <c r="E30" s="33"/>
      <c r="F30" s="33"/>
      <c r="G30" s="33"/>
      <c r="H30" s="71"/>
      <c r="I30" s="76">
        <f>ROUNDDOWN(I29*$U$16,-3)</f>
        <v>0</v>
      </c>
      <c r="J30" s="88"/>
      <c r="K30" s="88"/>
      <c r="L30" s="88"/>
      <c r="M30" s="88"/>
      <c r="N30" s="108"/>
      <c r="O30" s="76">
        <f>ROUNDDOWN(O29*$U$16,-3)</f>
        <v>0</v>
      </c>
      <c r="P30" s="88"/>
      <c r="Q30" s="88"/>
      <c r="R30" s="88"/>
      <c r="S30" s="88"/>
      <c r="T30" s="108"/>
      <c r="U30" s="88" t="str">
        <f>IF(U29=ROUNDDOWN((SUMIFS($V$46:$V$88,$C$46:$C$88,"10"))*$U$16,-3)+ROUNDDOWN((SUMIFS($V$98:$V$139,$C$98:$C$139,"10"))*$U$16,-3),"　","上限調整")</f>
        <v>　</v>
      </c>
      <c r="V30" s="88"/>
      <c r="W30" s="88"/>
      <c r="X30" s="88"/>
      <c r="Y30" s="88"/>
      <c r="Z30" s="108"/>
      <c r="AA30" s="141"/>
      <c r="AB30" s="141"/>
      <c r="AC30" s="144"/>
      <c r="AD30" s="144"/>
      <c r="AE30" s="144"/>
    </row>
    <row r="31" spans="3:33" ht="18" customHeight="1">
      <c r="C31" s="14" t="s">
        <v>44</v>
      </c>
      <c r="D31" s="32"/>
      <c r="E31" s="32"/>
      <c r="F31" s="32"/>
      <c r="G31" s="32"/>
      <c r="H31" s="70"/>
      <c r="I31" s="75">
        <f>SUMIFS($V$44:$V$91,$C$44:$C$91,"11")</f>
        <v>0</v>
      </c>
      <c r="J31" s="87"/>
      <c r="K31" s="87"/>
      <c r="L31" s="87"/>
      <c r="M31" s="87"/>
      <c r="N31" s="107"/>
      <c r="O31" s="75">
        <f>SUMIFS($V$96:$V$141,$C$96:$C$141,"11")</f>
        <v>0</v>
      </c>
      <c r="P31" s="87"/>
      <c r="Q31" s="87"/>
      <c r="R31" s="87"/>
      <c r="S31" s="87"/>
      <c r="T31" s="107"/>
      <c r="U31" s="87">
        <f>I32+O32</f>
        <v>0</v>
      </c>
      <c r="V31" s="87"/>
      <c r="W31" s="87"/>
      <c r="X31" s="87"/>
      <c r="Y31" s="87"/>
      <c r="Z31" s="107"/>
      <c r="AA31" s="141"/>
      <c r="AB31" s="141"/>
      <c r="AC31" s="144"/>
      <c r="AD31" s="144"/>
      <c r="AE31" s="144"/>
      <c r="AG31" s="150"/>
    </row>
    <row r="32" spans="3:33" ht="18" customHeight="1">
      <c r="C32" s="16"/>
      <c r="D32" s="34"/>
      <c r="E32" s="34"/>
      <c r="F32" s="34"/>
      <c r="G32" s="34"/>
      <c r="H32" s="72"/>
      <c r="I32" s="77">
        <f>ROUNDDOWN(I31*$U$16,-3)</f>
        <v>0</v>
      </c>
      <c r="J32" s="89"/>
      <c r="K32" s="89"/>
      <c r="L32" s="89"/>
      <c r="M32" s="89"/>
      <c r="N32" s="109"/>
      <c r="O32" s="76">
        <f>ROUNDDOWN(O31*$U$16,-3)</f>
        <v>0</v>
      </c>
      <c r="P32" s="88"/>
      <c r="Q32" s="88"/>
      <c r="R32" s="88"/>
      <c r="S32" s="88"/>
      <c r="T32" s="108"/>
      <c r="U32" s="77" t="str">
        <f>IF(U31=ROUNDDOWN((SUMIFS($V$46:$V$88,$C$46:$C$88,"11"))*$U$16,-3)+ROUNDDOWN((SUMIFS($V$98:$V$139,$C$98:$C$139,"11"))*$U$16,-3),"　","上限調整")</f>
        <v>　</v>
      </c>
      <c r="V32" s="89"/>
      <c r="W32" s="89"/>
      <c r="X32" s="89"/>
      <c r="Y32" s="89"/>
      <c r="Z32" s="109"/>
      <c r="AA32" s="141"/>
      <c r="AB32" s="141"/>
      <c r="AC32" s="144"/>
      <c r="AD32" s="144"/>
      <c r="AE32" s="144"/>
    </row>
    <row r="33" spans="1:38" ht="18" customHeight="1">
      <c r="C33" s="17" t="s">
        <v>27</v>
      </c>
      <c r="D33" s="19"/>
      <c r="E33" s="19"/>
      <c r="F33" s="19"/>
      <c r="G33" s="19"/>
      <c r="H33" s="19"/>
      <c r="I33" s="78">
        <f>I21+I23+I25+I27+I29+I31</f>
        <v>0</v>
      </c>
      <c r="J33" s="90"/>
      <c r="K33" s="90"/>
      <c r="L33" s="90"/>
      <c r="M33" s="90"/>
      <c r="N33" s="110"/>
      <c r="O33" s="78">
        <f>O21+O23+O25+O27+O29+O31</f>
        <v>0</v>
      </c>
      <c r="P33" s="90"/>
      <c r="Q33" s="90"/>
      <c r="R33" s="90"/>
      <c r="S33" s="90"/>
      <c r="T33" s="110"/>
      <c r="U33" s="125">
        <f>U21+U23+U25+U27+U29+U31</f>
        <v>0</v>
      </c>
      <c r="V33" s="125"/>
      <c r="W33" s="125"/>
      <c r="X33" s="125"/>
      <c r="Y33" s="125"/>
      <c r="Z33" s="137"/>
      <c r="AB33" s="141"/>
      <c r="AC33" s="144"/>
      <c r="AD33" s="144"/>
      <c r="AE33" s="144"/>
    </row>
    <row r="34" spans="1:38" ht="18" customHeight="1">
      <c r="C34" s="18"/>
      <c r="D34" s="35"/>
      <c r="E34" s="35"/>
      <c r="F34" s="35"/>
      <c r="G34" s="35"/>
      <c r="H34" s="35"/>
      <c r="I34" s="76">
        <f>I22+I24+I26+I28+I30+I32</f>
        <v>0</v>
      </c>
      <c r="J34" s="88"/>
      <c r="K34" s="88"/>
      <c r="L34" s="88"/>
      <c r="M34" s="88"/>
      <c r="N34" s="108"/>
      <c r="O34" s="76">
        <f>O22+O24+O26+O28+O30+O32</f>
        <v>0</v>
      </c>
      <c r="P34" s="88"/>
      <c r="Q34" s="88"/>
      <c r="R34" s="88"/>
      <c r="S34" s="88"/>
      <c r="T34" s="108"/>
      <c r="U34" s="88" t="str">
        <f>IF(U33=I34+O34,"　","上限調整")</f>
        <v>　</v>
      </c>
      <c r="V34" s="88"/>
      <c r="W34" s="88"/>
      <c r="X34" s="88"/>
      <c r="Y34" s="88"/>
      <c r="Z34" s="108"/>
      <c r="AC34" s="144"/>
      <c r="AD34" s="144"/>
      <c r="AE34" s="144"/>
    </row>
    <row r="35" spans="1:38" ht="18" customHeight="1">
      <c r="C35" s="19"/>
      <c r="D35" s="19"/>
      <c r="E35" s="19"/>
      <c r="F35" s="19"/>
      <c r="G35" s="19"/>
      <c r="H35" s="1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126"/>
      <c r="V35" s="126"/>
      <c r="W35" s="126"/>
      <c r="X35" s="126"/>
      <c r="Y35" s="126"/>
      <c r="Z35" s="126"/>
      <c r="AC35" s="144"/>
      <c r="AD35" s="144"/>
      <c r="AE35" s="144"/>
    </row>
    <row r="36" spans="1:38" ht="18" customHeight="1">
      <c r="C36" s="20" t="s">
        <v>32</v>
      </c>
      <c r="D36" s="36" t="s">
        <v>9</v>
      </c>
      <c r="E36" s="19"/>
      <c r="F36" s="52"/>
      <c r="G36" s="52"/>
      <c r="H36" s="52"/>
      <c r="I36" s="80"/>
      <c r="J36" s="80"/>
      <c r="K36" s="80"/>
      <c r="L36" s="80"/>
      <c r="M36" s="80"/>
      <c r="N36" s="80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38"/>
      <c r="AC36" s="144"/>
      <c r="AD36" s="144"/>
      <c r="AE36" s="144"/>
    </row>
    <row r="37" spans="1:38" ht="18" customHeight="1">
      <c r="C37" s="20" t="s">
        <v>32</v>
      </c>
      <c r="D37" s="36" t="s">
        <v>26</v>
      </c>
      <c r="E37" s="19"/>
      <c r="F37" s="52"/>
      <c r="G37" s="52"/>
      <c r="H37" s="52"/>
      <c r="I37" s="80"/>
      <c r="J37" s="80"/>
      <c r="K37" s="80"/>
      <c r="L37" s="80"/>
      <c r="M37" s="80"/>
      <c r="N37" s="80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38"/>
      <c r="AC37" s="144"/>
      <c r="AD37" s="144"/>
      <c r="AE37" s="144"/>
    </row>
    <row r="38" spans="1:38" ht="18" customHeight="1">
      <c r="C38" s="20"/>
      <c r="D38" s="36"/>
      <c r="E38" s="19"/>
      <c r="F38" s="52"/>
      <c r="G38" s="52"/>
      <c r="H38" s="52"/>
      <c r="I38" s="80"/>
      <c r="J38" s="80"/>
      <c r="K38" s="80"/>
      <c r="L38" s="80"/>
      <c r="M38" s="80"/>
      <c r="N38" s="80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38"/>
      <c r="AC38" s="144"/>
      <c r="AD38" s="144"/>
      <c r="AE38" s="144"/>
    </row>
    <row r="39" spans="1:38" ht="18" customHeight="1">
      <c r="B39" s="2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2"/>
      <c r="AC39" s="144"/>
      <c r="AD39" s="144"/>
      <c r="AE39" s="144"/>
    </row>
    <row r="40" spans="1:38" ht="18" customHeight="1">
      <c r="B40" s="1" t="s">
        <v>42</v>
      </c>
      <c r="C40" s="4"/>
      <c r="D40" s="9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2"/>
      <c r="AB40" s="2"/>
      <c r="AE40" s="2"/>
      <c r="AF40" s="2"/>
      <c r="AG40" s="2"/>
      <c r="AH40" s="2"/>
      <c r="AI40" s="2"/>
      <c r="AJ40" s="2"/>
      <c r="AK40" s="2"/>
      <c r="AL40" s="2"/>
    </row>
    <row r="41" spans="1:38" ht="18" customHeight="1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113" t="s">
        <v>2</v>
      </c>
      <c r="Q41" s="113"/>
      <c r="R41" s="113"/>
      <c r="S41" s="113"/>
      <c r="T41" s="120">
        <f>I18</f>
        <v>0</v>
      </c>
      <c r="U41" s="120"/>
      <c r="V41" s="120"/>
      <c r="W41" s="120"/>
      <c r="X41" s="120"/>
      <c r="Y41" s="120"/>
      <c r="Z41" s="120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ht="19.5" customHeight="1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B42" s="2"/>
    </row>
    <row r="43" spans="1:38" ht="14.5" customHeight="1">
      <c r="C43" s="21" t="s">
        <v>5</v>
      </c>
      <c r="D43" s="37"/>
      <c r="E43" s="45" t="s">
        <v>12</v>
      </c>
      <c r="F43" s="53"/>
      <c r="G43" s="53"/>
      <c r="H43" s="53"/>
      <c r="I43" s="81"/>
      <c r="J43" s="91" t="s">
        <v>6</v>
      </c>
      <c r="K43" s="91" t="s">
        <v>7</v>
      </c>
      <c r="L43" s="45" t="s">
        <v>4</v>
      </c>
      <c r="M43" s="53"/>
      <c r="N43" s="53"/>
      <c r="O43" s="53"/>
      <c r="P43" s="81"/>
      <c r="Q43" s="45" t="s">
        <v>28</v>
      </c>
      <c r="R43" s="53"/>
      <c r="S43" s="53"/>
      <c r="T43" s="53"/>
      <c r="U43" s="81"/>
      <c r="V43" s="45" t="s">
        <v>31</v>
      </c>
      <c r="W43" s="53"/>
      <c r="X43" s="53"/>
      <c r="Y43" s="53"/>
      <c r="Z43" s="81"/>
      <c r="AC43" s="2"/>
      <c r="AD43" s="2"/>
    </row>
    <row r="44" spans="1:38">
      <c r="C44" s="22" t="s">
        <v>14</v>
      </c>
      <c r="D44" s="22" t="s">
        <v>17</v>
      </c>
      <c r="E44" s="46"/>
      <c r="F44" s="54"/>
      <c r="G44" s="54"/>
      <c r="H44" s="54"/>
      <c r="I44" s="82"/>
      <c r="J44" s="92"/>
      <c r="K44" s="92"/>
      <c r="L44" s="46" t="s">
        <v>25</v>
      </c>
      <c r="M44" s="54"/>
      <c r="N44" s="54"/>
      <c r="O44" s="54"/>
      <c r="P44" s="82"/>
      <c r="Q44" s="46" t="s">
        <v>24</v>
      </c>
      <c r="R44" s="54"/>
      <c r="S44" s="54"/>
      <c r="T44" s="54"/>
      <c r="U44" s="82"/>
      <c r="V44" s="46" t="s">
        <v>3</v>
      </c>
      <c r="W44" s="54"/>
      <c r="X44" s="54"/>
      <c r="Y44" s="54"/>
      <c r="Z44" s="82"/>
    </row>
    <row r="45" spans="1:38" ht="19.5">
      <c r="A45" s="2"/>
      <c r="C45" s="23"/>
      <c r="D45" s="38">
        <v>1</v>
      </c>
      <c r="E45" s="47" t="s">
        <v>19</v>
      </c>
      <c r="F45" s="47"/>
      <c r="G45" s="47"/>
      <c r="H45" s="47"/>
      <c r="I45" s="47"/>
      <c r="J45" s="47"/>
      <c r="K45" s="47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139"/>
      <c r="AD45" s="147"/>
    </row>
    <row r="46" spans="1:38" s="2" customFormat="1" ht="15" customHeight="1">
      <c r="B46" s="1"/>
      <c r="C46" s="24">
        <v>1</v>
      </c>
      <c r="D46" s="39">
        <v>1</v>
      </c>
      <c r="E46" s="48"/>
      <c r="F46" s="55"/>
      <c r="G46" s="55"/>
      <c r="H46" s="55"/>
      <c r="I46" s="83"/>
      <c r="J46" s="25"/>
      <c r="K46" s="95"/>
      <c r="L46" s="99"/>
      <c r="M46" s="103"/>
      <c r="N46" s="103"/>
      <c r="O46" s="103"/>
      <c r="P46" s="114"/>
      <c r="Q46" s="99">
        <f>1.1*V46</f>
        <v>0</v>
      </c>
      <c r="R46" s="103"/>
      <c r="S46" s="103"/>
      <c r="T46" s="103"/>
      <c r="U46" s="114"/>
      <c r="V46" s="99">
        <f>J46*L46</f>
        <v>0</v>
      </c>
      <c r="W46" s="103"/>
      <c r="X46" s="103"/>
      <c r="Y46" s="103"/>
      <c r="Z46" s="114"/>
      <c r="AA46" s="1"/>
      <c r="AB46" s="1"/>
      <c r="AC46" s="141"/>
      <c r="AD46" s="1"/>
      <c r="AE46" s="1"/>
      <c r="AF46" s="1"/>
      <c r="AG46" s="1"/>
      <c r="AH46" s="1"/>
      <c r="AI46" s="1"/>
      <c r="AJ46" s="1"/>
      <c r="AK46" s="1"/>
      <c r="AL46" s="1"/>
    </row>
    <row r="47" spans="1:38" s="2" customFormat="1" ht="15" customHeight="1">
      <c r="A47" s="1"/>
      <c r="B47" s="1"/>
      <c r="C47" s="24">
        <v>1</v>
      </c>
      <c r="D47" s="39">
        <v>2</v>
      </c>
      <c r="E47" s="49"/>
      <c r="F47" s="56"/>
      <c r="G47" s="56"/>
      <c r="H47" s="56"/>
      <c r="I47" s="84"/>
      <c r="J47" s="25"/>
      <c r="K47" s="95"/>
      <c r="L47" s="100"/>
      <c r="M47" s="104"/>
      <c r="N47" s="104"/>
      <c r="O47" s="104"/>
      <c r="P47" s="115"/>
      <c r="Q47" s="100">
        <f>1.1*V47</f>
        <v>0</v>
      </c>
      <c r="R47" s="104"/>
      <c r="S47" s="104"/>
      <c r="T47" s="104"/>
      <c r="U47" s="115"/>
      <c r="V47" s="100">
        <f>J47*L47</f>
        <v>0</v>
      </c>
      <c r="W47" s="104"/>
      <c r="X47" s="104"/>
      <c r="Y47" s="104"/>
      <c r="Z47" s="115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>
      <c r="C48" s="24">
        <v>1</v>
      </c>
      <c r="D48" s="39">
        <v>3</v>
      </c>
      <c r="E48" s="49"/>
      <c r="F48" s="56"/>
      <c r="G48" s="56"/>
      <c r="H48" s="56"/>
      <c r="I48" s="84"/>
      <c r="J48" s="25"/>
      <c r="K48" s="95"/>
      <c r="L48" s="100"/>
      <c r="M48" s="104"/>
      <c r="N48" s="104"/>
      <c r="O48" s="104"/>
      <c r="P48" s="115"/>
      <c r="Q48" s="100">
        <f>1.1*V48</f>
        <v>0</v>
      </c>
      <c r="R48" s="104"/>
      <c r="S48" s="104"/>
      <c r="T48" s="104"/>
      <c r="U48" s="115"/>
      <c r="V48" s="100">
        <f>J48*L48</f>
        <v>0</v>
      </c>
      <c r="W48" s="104"/>
      <c r="X48" s="104"/>
      <c r="Y48" s="104"/>
      <c r="Z48" s="115"/>
    </row>
    <row r="49" spans="3:26" ht="15" customHeight="1">
      <c r="C49" s="25">
        <v>1</v>
      </c>
      <c r="D49" s="40">
        <v>4</v>
      </c>
      <c r="E49" s="48"/>
      <c r="F49" s="55"/>
      <c r="G49" s="55"/>
      <c r="H49" s="55"/>
      <c r="I49" s="83"/>
      <c r="J49" s="25"/>
      <c r="K49" s="96"/>
      <c r="L49" s="99"/>
      <c r="M49" s="103"/>
      <c r="N49" s="103"/>
      <c r="O49" s="103"/>
      <c r="P49" s="114"/>
      <c r="Q49" s="100">
        <f>1.1*V49</f>
        <v>0</v>
      </c>
      <c r="R49" s="104"/>
      <c r="S49" s="104"/>
      <c r="T49" s="104"/>
      <c r="U49" s="115"/>
      <c r="V49" s="100">
        <f>J49*L49</f>
        <v>0</v>
      </c>
      <c r="W49" s="104"/>
      <c r="X49" s="104"/>
      <c r="Y49" s="104"/>
      <c r="Z49" s="115"/>
    </row>
    <row r="50" spans="3:26" ht="15" customHeight="1">
      <c r="C50" s="26"/>
      <c r="D50" s="41">
        <v>2</v>
      </c>
      <c r="E50" s="50" t="s">
        <v>21</v>
      </c>
      <c r="F50" s="50"/>
      <c r="G50" s="50"/>
      <c r="H50" s="47"/>
      <c r="I50" s="47"/>
      <c r="J50" s="47"/>
      <c r="K50" s="47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139"/>
    </row>
    <row r="51" spans="3:26" ht="15" customHeight="1">
      <c r="C51" s="25">
        <v>2</v>
      </c>
      <c r="D51" s="40">
        <v>1</v>
      </c>
      <c r="E51" s="48"/>
      <c r="F51" s="55"/>
      <c r="G51" s="55"/>
      <c r="H51" s="55"/>
      <c r="I51" s="83"/>
      <c r="J51" s="25"/>
      <c r="K51" s="95"/>
      <c r="L51" s="100"/>
      <c r="M51" s="104"/>
      <c r="N51" s="104"/>
      <c r="O51" s="104"/>
      <c r="P51" s="115"/>
      <c r="Q51" s="100">
        <f>1.1*V51</f>
        <v>0</v>
      </c>
      <c r="R51" s="104"/>
      <c r="S51" s="104"/>
      <c r="T51" s="104"/>
      <c r="U51" s="115"/>
      <c r="V51" s="100">
        <f>J51*L51</f>
        <v>0</v>
      </c>
      <c r="W51" s="104"/>
      <c r="X51" s="104"/>
      <c r="Y51" s="104"/>
      <c r="Z51" s="115"/>
    </row>
    <row r="52" spans="3:26" ht="15" customHeight="1">
      <c r="C52" s="25">
        <v>2</v>
      </c>
      <c r="D52" s="40">
        <v>2</v>
      </c>
      <c r="E52" s="48"/>
      <c r="F52" s="55"/>
      <c r="G52" s="55"/>
      <c r="H52" s="55"/>
      <c r="I52" s="83"/>
      <c r="J52" s="25"/>
      <c r="K52" s="96"/>
      <c r="L52" s="99"/>
      <c r="M52" s="103"/>
      <c r="N52" s="103"/>
      <c r="O52" s="103"/>
      <c r="P52" s="114"/>
      <c r="Q52" s="100">
        <f>1.1*V52</f>
        <v>0</v>
      </c>
      <c r="R52" s="104"/>
      <c r="S52" s="104"/>
      <c r="T52" s="104"/>
      <c r="U52" s="115"/>
      <c r="V52" s="100">
        <f>J52*L52</f>
        <v>0</v>
      </c>
      <c r="W52" s="104"/>
      <c r="X52" s="104"/>
      <c r="Y52" s="104"/>
      <c r="Z52" s="115"/>
    </row>
    <row r="53" spans="3:26" ht="15" customHeight="1">
      <c r="C53" s="25">
        <v>2</v>
      </c>
      <c r="D53" s="40">
        <v>3</v>
      </c>
      <c r="E53" s="48"/>
      <c r="F53" s="55"/>
      <c r="G53" s="55"/>
      <c r="H53" s="55"/>
      <c r="I53" s="83"/>
      <c r="J53" s="25"/>
      <c r="K53" s="96"/>
      <c r="L53" s="99"/>
      <c r="M53" s="103"/>
      <c r="N53" s="103"/>
      <c r="O53" s="103"/>
      <c r="P53" s="114"/>
      <c r="Q53" s="100">
        <f>1.1*V53</f>
        <v>0</v>
      </c>
      <c r="R53" s="104"/>
      <c r="S53" s="104"/>
      <c r="T53" s="104"/>
      <c r="U53" s="115"/>
      <c r="V53" s="100">
        <f>J53*L53</f>
        <v>0</v>
      </c>
      <c r="W53" s="104"/>
      <c r="X53" s="104"/>
      <c r="Y53" s="104"/>
      <c r="Z53" s="115"/>
    </row>
    <row r="54" spans="3:26" ht="15" customHeight="1">
      <c r="C54" s="23"/>
      <c r="D54" s="38">
        <v>3</v>
      </c>
      <c r="E54" s="47" t="s">
        <v>15</v>
      </c>
      <c r="F54" s="47"/>
      <c r="G54" s="47"/>
      <c r="H54" s="47"/>
      <c r="I54" s="47"/>
      <c r="J54" s="47"/>
      <c r="K54" s="47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139"/>
    </row>
    <row r="55" spans="3:26" ht="15" customHeight="1">
      <c r="C55" s="25">
        <v>3</v>
      </c>
      <c r="D55" s="40">
        <v>1</v>
      </c>
      <c r="E55" s="48"/>
      <c r="F55" s="55"/>
      <c r="G55" s="55"/>
      <c r="H55" s="55"/>
      <c r="I55" s="83"/>
      <c r="J55" s="25"/>
      <c r="K55" s="96"/>
      <c r="L55" s="99"/>
      <c r="M55" s="103"/>
      <c r="N55" s="103"/>
      <c r="O55" s="103"/>
      <c r="P55" s="114"/>
      <c r="Q55" s="100">
        <f>1.1*V55</f>
        <v>0</v>
      </c>
      <c r="R55" s="104"/>
      <c r="S55" s="104"/>
      <c r="T55" s="104"/>
      <c r="U55" s="115"/>
      <c r="V55" s="100">
        <f>J55*L55</f>
        <v>0</v>
      </c>
      <c r="W55" s="104"/>
      <c r="X55" s="104"/>
      <c r="Y55" s="104"/>
      <c r="Z55" s="115"/>
    </row>
    <row r="56" spans="3:26" ht="15" customHeight="1">
      <c r="C56" s="25">
        <v>3</v>
      </c>
      <c r="D56" s="40">
        <v>2</v>
      </c>
      <c r="E56" s="48"/>
      <c r="F56" s="55"/>
      <c r="G56" s="55"/>
      <c r="H56" s="55"/>
      <c r="I56" s="83"/>
      <c r="J56" s="25"/>
      <c r="K56" s="96"/>
      <c r="L56" s="99"/>
      <c r="M56" s="103"/>
      <c r="N56" s="103"/>
      <c r="O56" s="103"/>
      <c r="P56" s="114"/>
      <c r="Q56" s="100">
        <f>1.1*V56</f>
        <v>0</v>
      </c>
      <c r="R56" s="104"/>
      <c r="S56" s="104"/>
      <c r="T56" s="104"/>
      <c r="U56" s="115"/>
      <c r="V56" s="100">
        <f>J56*L56</f>
        <v>0</v>
      </c>
      <c r="W56" s="104"/>
      <c r="X56" s="104"/>
      <c r="Y56" s="104"/>
      <c r="Z56" s="115"/>
    </row>
    <row r="57" spans="3:26" ht="15" customHeight="1">
      <c r="C57" s="25">
        <v>3</v>
      </c>
      <c r="D57" s="40">
        <v>3</v>
      </c>
      <c r="E57" s="48"/>
      <c r="F57" s="55"/>
      <c r="G57" s="55"/>
      <c r="H57" s="55"/>
      <c r="I57" s="83"/>
      <c r="J57" s="25"/>
      <c r="K57" s="96"/>
      <c r="L57" s="99"/>
      <c r="M57" s="103"/>
      <c r="N57" s="103"/>
      <c r="O57" s="103"/>
      <c r="P57" s="114"/>
      <c r="Q57" s="100">
        <f>1.1*V57</f>
        <v>0</v>
      </c>
      <c r="R57" s="104"/>
      <c r="S57" s="104"/>
      <c r="T57" s="104"/>
      <c r="U57" s="115"/>
      <c r="V57" s="100">
        <f>J57*L57</f>
        <v>0</v>
      </c>
      <c r="W57" s="104"/>
      <c r="X57" s="104"/>
      <c r="Y57" s="104"/>
      <c r="Z57" s="115"/>
    </row>
    <row r="58" spans="3:26" ht="15" customHeight="1">
      <c r="C58" s="23"/>
      <c r="D58" s="38">
        <v>4</v>
      </c>
      <c r="E58" s="47" t="s">
        <v>35</v>
      </c>
      <c r="F58" s="47"/>
      <c r="G58" s="47"/>
      <c r="H58" s="47"/>
      <c r="I58" s="47"/>
      <c r="J58" s="47"/>
      <c r="K58" s="47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139"/>
    </row>
    <row r="59" spans="3:26" ht="15" customHeight="1">
      <c r="C59" s="25">
        <v>4</v>
      </c>
      <c r="D59" s="40">
        <v>1</v>
      </c>
      <c r="E59" s="48"/>
      <c r="F59" s="55"/>
      <c r="G59" s="55"/>
      <c r="H59" s="55"/>
      <c r="I59" s="83"/>
      <c r="J59" s="25"/>
      <c r="K59" s="95"/>
      <c r="L59" s="100"/>
      <c r="M59" s="104"/>
      <c r="N59" s="104"/>
      <c r="O59" s="104"/>
      <c r="P59" s="115"/>
      <c r="Q59" s="100">
        <f>1.1*V59</f>
        <v>0</v>
      </c>
      <c r="R59" s="104"/>
      <c r="S59" s="104"/>
      <c r="T59" s="104"/>
      <c r="U59" s="115"/>
      <c r="V59" s="100">
        <f>J59*L59</f>
        <v>0</v>
      </c>
      <c r="W59" s="104"/>
      <c r="X59" s="104"/>
      <c r="Y59" s="104"/>
      <c r="Z59" s="115"/>
    </row>
    <row r="60" spans="3:26" ht="15" customHeight="1">
      <c r="C60" s="25">
        <v>4</v>
      </c>
      <c r="D60" s="40">
        <v>2</v>
      </c>
      <c r="E60" s="48"/>
      <c r="F60" s="55"/>
      <c r="G60" s="55"/>
      <c r="H60" s="55"/>
      <c r="I60" s="83"/>
      <c r="J60" s="25"/>
      <c r="K60" s="96"/>
      <c r="L60" s="99"/>
      <c r="M60" s="103"/>
      <c r="N60" s="103"/>
      <c r="O60" s="103"/>
      <c r="P60" s="114"/>
      <c r="Q60" s="100">
        <f>1.1*V60</f>
        <v>0</v>
      </c>
      <c r="R60" s="104"/>
      <c r="S60" s="104"/>
      <c r="T60" s="104"/>
      <c r="U60" s="115"/>
      <c r="V60" s="100">
        <f>J60*L60</f>
        <v>0</v>
      </c>
      <c r="W60" s="104"/>
      <c r="X60" s="104"/>
      <c r="Y60" s="104"/>
      <c r="Z60" s="115"/>
    </row>
    <row r="61" spans="3:26" ht="15" customHeight="1">
      <c r="C61" s="25">
        <v>4</v>
      </c>
      <c r="D61" s="40">
        <v>3</v>
      </c>
      <c r="E61" s="48"/>
      <c r="F61" s="55"/>
      <c r="G61" s="55"/>
      <c r="H61" s="55"/>
      <c r="I61" s="83"/>
      <c r="J61" s="25"/>
      <c r="K61" s="96"/>
      <c r="L61" s="99"/>
      <c r="M61" s="103"/>
      <c r="N61" s="103"/>
      <c r="O61" s="103"/>
      <c r="P61" s="114"/>
      <c r="Q61" s="100">
        <f>1.1*V61</f>
        <v>0</v>
      </c>
      <c r="R61" s="104"/>
      <c r="S61" s="104"/>
      <c r="T61" s="104"/>
      <c r="U61" s="115"/>
      <c r="V61" s="100">
        <f>J61*L61</f>
        <v>0</v>
      </c>
      <c r="W61" s="104"/>
      <c r="X61" s="104"/>
      <c r="Y61" s="104"/>
      <c r="Z61" s="115"/>
    </row>
    <row r="62" spans="3:26" ht="15" customHeight="1">
      <c r="C62" s="23"/>
      <c r="D62" s="38">
        <v>5</v>
      </c>
      <c r="E62" s="47" t="s">
        <v>38</v>
      </c>
      <c r="F62" s="47"/>
      <c r="G62" s="47"/>
      <c r="H62" s="47"/>
      <c r="I62" s="47"/>
      <c r="J62" s="47"/>
      <c r="K62" s="47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139"/>
    </row>
    <row r="63" spans="3:26" ht="15" customHeight="1">
      <c r="C63" s="25">
        <v>5</v>
      </c>
      <c r="D63" s="40">
        <v>1</v>
      </c>
      <c r="E63" s="48"/>
      <c r="F63" s="55"/>
      <c r="G63" s="55"/>
      <c r="H63" s="55"/>
      <c r="I63" s="83"/>
      <c r="J63" s="25"/>
      <c r="K63" s="95"/>
      <c r="L63" s="100"/>
      <c r="M63" s="104"/>
      <c r="N63" s="104"/>
      <c r="O63" s="104"/>
      <c r="P63" s="115"/>
      <c r="Q63" s="100">
        <f>1.1*V63</f>
        <v>0</v>
      </c>
      <c r="R63" s="104"/>
      <c r="S63" s="104"/>
      <c r="T63" s="104"/>
      <c r="U63" s="115"/>
      <c r="V63" s="100">
        <f>J63*L63</f>
        <v>0</v>
      </c>
      <c r="W63" s="104"/>
      <c r="X63" s="104"/>
      <c r="Y63" s="104"/>
      <c r="Z63" s="115"/>
    </row>
    <row r="64" spans="3:26" ht="15" customHeight="1">
      <c r="C64" s="25">
        <v>5</v>
      </c>
      <c r="D64" s="40">
        <v>2</v>
      </c>
      <c r="E64" s="48"/>
      <c r="F64" s="55"/>
      <c r="G64" s="55"/>
      <c r="H64" s="55"/>
      <c r="I64" s="83"/>
      <c r="J64" s="25"/>
      <c r="K64" s="96"/>
      <c r="L64" s="99"/>
      <c r="M64" s="103"/>
      <c r="N64" s="103"/>
      <c r="O64" s="103"/>
      <c r="P64" s="114"/>
      <c r="Q64" s="100">
        <f>1.1*V64</f>
        <v>0</v>
      </c>
      <c r="R64" s="104"/>
      <c r="S64" s="104"/>
      <c r="T64" s="104"/>
      <c r="U64" s="115"/>
      <c r="V64" s="100">
        <f>J64*L64</f>
        <v>0</v>
      </c>
      <c r="W64" s="104"/>
      <c r="X64" s="104"/>
      <c r="Y64" s="104"/>
      <c r="Z64" s="115"/>
    </row>
    <row r="65" spans="3:38" ht="15" customHeight="1">
      <c r="C65" s="25">
        <v>5</v>
      </c>
      <c r="D65" s="40">
        <v>3</v>
      </c>
      <c r="E65" s="48"/>
      <c r="F65" s="55"/>
      <c r="G65" s="55"/>
      <c r="H65" s="55"/>
      <c r="I65" s="83"/>
      <c r="J65" s="25"/>
      <c r="K65" s="96"/>
      <c r="L65" s="99"/>
      <c r="M65" s="103"/>
      <c r="N65" s="103"/>
      <c r="O65" s="103"/>
      <c r="P65" s="114"/>
      <c r="Q65" s="100">
        <f>1.1*V65</f>
        <v>0</v>
      </c>
      <c r="R65" s="104"/>
      <c r="S65" s="104"/>
      <c r="T65" s="104"/>
      <c r="U65" s="115"/>
      <c r="V65" s="100">
        <f>J65*L65</f>
        <v>0</v>
      </c>
      <c r="W65" s="104"/>
      <c r="X65" s="104"/>
      <c r="Y65" s="104"/>
      <c r="Z65" s="115"/>
    </row>
    <row r="66" spans="3:38" ht="15" customHeight="1">
      <c r="C66" s="23"/>
      <c r="D66" s="38">
        <v>6</v>
      </c>
      <c r="E66" s="47" t="s">
        <v>10</v>
      </c>
      <c r="F66" s="47"/>
      <c r="G66" s="47"/>
      <c r="H66" s="47"/>
      <c r="I66" s="47"/>
      <c r="J66" s="47"/>
      <c r="K66" s="47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139"/>
    </row>
    <row r="67" spans="3:38" ht="15" customHeight="1">
      <c r="C67" s="25">
        <v>6</v>
      </c>
      <c r="D67" s="40">
        <v>1</v>
      </c>
      <c r="E67" s="48"/>
      <c r="F67" s="55"/>
      <c r="G67" s="55"/>
      <c r="H67" s="55"/>
      <c r="I67" s="83"/>
      <c r="J67" s="25"/>
      <c r="K67" s="95"/>
      <c r="L67" s="99"/>
      <c r="M67" s="103"/>
      <c r="N67" s="103"/>
      <c r="O67" s="103"/>
      <c r="P67" s="114"/>
      <c r="Q67" s="100">
        <f>1.1*V67</f>
        <v>0</v>
      </c>
      <c r="R67" s="104"/>
      <c r="S67" s="104"/>
      <c r="T67" s="104"/>
      <c r="U67" s="115"/>
      <c r="V67" s="100">
        <f>J67*L67</f>
        <v>0</v>
      </c>
      <c r="W67" s="104"/>
      <c r="X67" s="104"/>
      <c r="Y67" s="104"/>
      <c r="Z67" s="115"/>
    </row>
    <row r="68" spans="3:38" ht="15" customHeight="1">
      <c r="C68" s="25">
        <v>6</v>
      </c>
      <c r="D68" s="40">
        <v>2</v>
      </c>
      <c r="E68" s="48"/>
      <c r="F68" s="55"/>
      <c r="G68" s="55"/>
      <c r="H68" s="55"/>
      <c r="I68" s="83"/>
      <c r="J68" s="25"/>
      <c r="K68" s="96"/>
      <c r="L68" s="99"/>
      <c r="M68" s="103"/>
      <c r="N68" s="103"/>
      <c r="O68" s="103"/>
      <c r="P68" s="114"/>
      <c r="Q68" s="100">
        <f>1.1*V68</f>
        <v>0</v>
      </c>
      <c r="R68" s="104"/>
      <c r="S68" s="104"/>
      <c r="T68" s="104"/>
      <c r="U68" s="115"/>
      <c r="V68" s="100">
        <f>J68*L68</f>
        <v>0</v>
      </c>
      <c r="W68" s="104"/>
      <c r="X68" s="104"/>
      <c r="Y68" s="104"/>
      <c r="Z68" s="115"/>
    </row>
    <row r="69" spans="3:38" ht="15" customHeight="1">
      <c r="C69" s="25">
        <v>6</v>
      </c>
      <c r="D69" s="40">
        <v>3</v>
      </c>
      <c r="E69" s="48"/>
      <c r="F69" s="55"/>
      <c r="G69" s="55"/>
      <c r="H69" s="55"/>
      <c r="I69" s="83"/>
      <c r="J69" s="25"/>
      <c r="K69" s="96"/>
      <c r="L69" s="99"/>
      <c r="M69" s="103"/>
      <c r="N69" s="103"/>
      <c r="O69" s="103"/>
      <c r="P69" s="114"/>
      <c r="Q69" s="100">
        <f>1.1*V69</f>
        <v>0</v>
      </c>
      <c r="R69" s="104"/>
      <c r="S69" s="104"/>
      <c r="T69" s="104"/>
      <c r="U69" s="115"/>
      <c r="V69" s="100">
        <f>J69*L69</f>
        <v>0</v>
      </c>
      <c r="W69" s="104"/>
      <c r="X69" s="104"/>
      <c r="Y69" s="104"/>
      <c r="Z69" s="115"/>
    </row>
    <row r="70" spans="3:38" ht="15" customHeight="1">
      <c r="C70" s="23"/>
      <c r="D70" s="38">
        <v>7</v>
      </c>
      <c r="E70" s="47" t="s">
        <v>23</v>
      </c>
      <c r="F70" s="47"/>
      <c r="G70" s="47"/>
      <c r="H70" s="47"/>
      <c r="I70" s="47"/>
      <c r="J70" s="47"/>
      <c r="K70" s="47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139"/>
    </row>
    <row r="71" spans="3:38" ht="15" customHeight="1">
      <c r="C71" s="25">
        <v>7</v>
      </c>
      <c r="D71" s="40">
        <v>1</v>
      </c>
      <c r="E71" s="48"/>
      <c r="F71" s="55"/>
      <c r="G71" s="55"/>
      <c r="H71" s="55"/>
      <c r="I71" s="83"/>
      <c r="J71" s="25"/>
      <c r="K71" s="96"/>
      <c r="L71" s="99"/>
      <c r="M71" s="103"/>
      <c r="N71" s="103"/>
      <c r="O71" s="103"/>
      <c r="P71" s="114"/>
      <c r="Q71" s="100">
        <f>1.1*V71</f>
        <v>0</v>
      </c>
      <c r="R71" s="104"/>
      <c r="S71" s="104"/>
      <c r="T71" s="104"/>
      <c r="U71" s="115"/>
      <c r="V71" s="100">
        <f>J71*L71</f>
        <v>0</v>
      </c>
      <c r="W71" s="104"/>
      <c r="X71" s="104"/>
      <c r="Y71" s="104"/>
      <c r="Z71" s="115"/>
    </row>
    <row r="72" spans="3:38" ht="15" customHeight="1">
      <c r="C72" s="25">
        <v>7</v>
      </c>
      <c r="D72" s="40">
        <v>2</v>
      </c>
      <c r="E72" s="48"/>
      <c r="F72" s="55"/>
      <c r="G72" s="55"/>
      <c r="H72" s="55"/>
      <c r="I72" s="83"/>
      <c r="J72" s="25"/>
      <c r="K72" s="96"/>
      <c r="L72" s="99"/>
      <c r="M72" s="103"/>
      <c r="N72" s="103"/>
      <c r="O72" s="103"/>
      <c r="P72" s="114"/>
      <c r="Q72" s="100">
        <f>1.1*V72</f>
        <v>0</v>
      </c>
      <c r="R72" s="104"/>
      <c r="S72" s="104"/>
      <c r="T72" s="104"/>
      <c r="U72" s="115"/>
      <c r="V72" s="100">
        <f>J72*L72</f>
        <v>0</v>
      </c>
      <c r="W72" s="104"/>
      <c r="X72" s="104"/>
      <c r="Y72" s="104"/>
      <c r="Z72" s="115"/>
    </row>
    <row r="73" spans="3:38" ht="15" customHeight="1">
      <c r="C73" s="25">
        <v>7</v>
      </c>
      <c r="D73" s="40">
        <v>3</v>
      </c>
      <c r="E73" s="48"/>
      <c r="F73" s="55"/>
      <c r="G73" s="55"/>
      <c r="H73" s="55"/>
      <c r="I73" s="83"/>
      <c r="J73" s="25"/>
      <c r="K73" s="96"/>
      <c r="L73" s="99"/>
      <c r="M73" s="103"/>
      <c r="N73" s="103"/>
      <c r="O73" s="103"/>
      <c r="P73" s="114"/>
      <c r="Q73" s="100">
        <f>1.1*V73</f>
        <v>0</v>
      </c>
      <c r="R73" s="104"/>
      <c r="S73" s="104"/>
      <c r="T73" s="104"/>
      <c r="U73" s="115"/>
      <c r="V73" s="100">
        <f>J73*L73</f>
        <v>0</v>
      </c>
      <c r="W73" s="104"/>
      <c r="X73" s="104"/>
      <c r="Y73" s="104"/>
      <c r="Z73" s="115"/>
    </row>
    <row r="74" spans="3:38" ht="15" customHeight="1">
      <c r="C74" s="23"/>
      <c r="D74" s="38">
        <v>8</v>
      </c>
      <c r="E74" s="47" t="s">
        <v>18</v>
      </c>
      <c r="F74" s="47"/>
      <c r="G74" s="47"/>
      <c r="H74" s="47"/>
      <c r="I74" s="47"/>
      <c r="J74" s="47"/>
      <c r="K74" s="47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139"/>
    </row>
    <row r="75" spans="3:38" ht="15" customHeight="1">
      <c r="C75" s="25">
        <v>8</v>
      </c>
      <c r="D75" s="40">
        <v>1</v>
      </c>
      <c r="E75" s="48"/>
      <c r="F75" s="55"/>
      <c r="G75" s="55"/>
      <c r="H75" s="55"/>
      <c r="I75" s="83"/>
      <c r="J75" s="25"/>
      <c r="K75" s="96"/>
      <c r="L75" s="99"/>
      <c r="M75" s="103"/>
      <c r="N75" s="103"/>
      <c r="O75" s="103"/>
      <c r="P75" s="114"/>
      <c r="Q75" s="100">
        <f>1.1*V75</f>
        <v>0</v>
      </c>
      <c r="R75" s="104"/>
      <c r="S75" s="104"/>
      <c r="T75" s="104"/>
      <c r="U75" s="115"/>
      <c r="V75" s="100">
        <f>J75*L75</f>
        <v>0</v>
      </c>
      <c r="W75" s="104"/>
      <c r="X75" s="104"/>
      <c r="Y75" s="104"/>
      <c r="Z75" s="115"/>
    </row>
    <row r="76" spans="3:38" ht="15" customHeight="1">
      <c r="C76" s="25">
        <v>8</v>
      </c>
      <c r="D76" s="40">
        <v>2</v>
      </c>
      <c r="E76" s="48"/>
      <c r="F76" s="55"/>
      <c r="G76" s="55"/>
      <c r="H76" s="55"/>
      <c r="I76" s="83"/>
      <c r="J76" s="25"/>
      <c r="K76" s="96"/>
      <c r="L76" s="99"/>
      <c r="M76" s="103"/>
      <c r="N76" s="103"/>
      <c r="O76" s="103"/>
      <c r="P76" s="114"/>
      <c r="Q76" s="100">
        <f>1.1*V76</f>
        <v>0</v>
      </c>
      <c r="R76" s="104"/>
      <c r="S76" s="104"/>
      <c r="T76" s="104"/>
      <c r="U76" s="115"/>
      <c r="V76" s="100">
        <f>J76*L76</f>
        <v>0</v>
      </c>
      <c r="W76" s="104"/>
      <c r="X76" s="104"/>
      <c r="Y76" s="104"/>
      <c r="Z76" s="115"/>
      <c r="AB76" s="2"/>
    </row>
    <row r="77" spans="3:38" ht="15" customHeight="1">
      <c r="C77" s="25">
        <v>8</v>
      </c>
      <c r="D77" s="40">
        <v>3</v>
      </c>
      <c r="E77" s="48"/>
      <c r="F77" s="55"/>
      <c r="G77" s="55"/>
      <c r="H77" s="55"/>
      <c r="I77" s="83"/>
      <c r="J77" s="25"/>
      <c r="K77" s="96"/>
      <c r="L77" s="99"/>
      <c r="M77" s="103"/>
      <c r="N77" s="103"/>
      <c r="O77" s="103"/>
      <c r="P77" s="114"/>
      <c r="Q77" s="100">
        <f>1.1*V77</f>
        <v>0</v>
      </c>
      <c r="R77" s="104"/>
      <c r="S77" s="104"/>
      <c r="T77" s="104"/>
      <c r="U77" s="115"/>
      <c r="V77" s="100">
        <f>J77*L77</f>
        <v>0</v>
      </c>
      <c r="W77" s="104"/>
      <c r="X77" s="104"/>
      <c r="Y77" s="104"/>
      <c r="Z77" s="115"/>
    </row>
    <row r="78" spans="3:38" ht="15" customHeight="1">
      <c r="C78" s="23"/>
      <c r="D78" s="38">
        <v>9</v>
      </c>
      <c r="E78" s="47" t="s">
        <v>55</v>
      </c>
      <c r="F78" s="47"/>
      <c r="G78" s="47"/>
      <c r="H78" s="47"/>
      <c r="I78" s="47"/>
      <c r="J78" s="47"/>
      <c r="K78" s="47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139"/>
    </row>
    <row r="79" spans="3:38" ht="15" customHeight="1">
      <c r="C79" s="25">
        <v>9</v>
      </c>
      <c r="D79" s="40">
        <v>1</v>
      </c>
      <c r="E79" s="48"/>
      <c r="F79" s="55"/>
      <c r="G79" s="55"/>
      <c r="H79" s="55"/>
      <c r="I79" s="83"/>
      <c r="J79" s="25"/>
      <c r="K79" s="96"/>
      <c r="L79" s="99"/>
      <c r="M79" s="103"/>
      <c r="N79" s="103"/>
      <c r="O79" s="103"/>
      <c r="P79" s="114"/>
      <c r="Q79" s="100">
        <f>1.1*V79</f>
        <v>0</v>
      </c>
      <c r="R79" s="104"/>
      <c r="S79" s="104"/>
      <c r="T79" s="104"/>
      <c r="U79" s="115"/>
      <c r="V79" s="100">
        <f>J79*L79</f>
        <v>0</v>
      </c>
      <c r="W79" s="104"/>
      <c r="X79" s="104"/>
      <c r="Y79" s="104"/>
      <c r="Z79" s="115"/>
    </row>
    <row r="80" spans="3:38" ht="15" customHeight="1">
      <c r="C80" s="25">
        <v>9</v>
      </c>
      <c r="D80" s="40">
        <v>2</v>
      </c>
      <c r="E80" s="48"/>
      <c r="F80" s="55"/>
      <c r="G80" s="55"/>
      <c r="H80" s="55"/>
      <c r="I80" s="83"/>
      <c r="J80" s="25"/>
      <c r="K80" s="96"/>
      <c r="L80" s="99"/>
      <c r="M80" s="103"/>
      <c r="N80" s="103"/>
      <c r="O80" s="103"/>
      <c r="P80" s="114"/>
      <c r="Q80" s="100">
        <f>1.1*V80</f>
        <v>0</v>
      </c>
      <c r="R80" s="104"/>
      <c r="S80" s="104"/>
      <c r="T80" s="104"/>
      <c r="U80" s="115"/>
      <c r="V80" s="100">
        <f>J80*L80</f>
        <v>0</v>
      </c>
      <c r="W80" s="104"/>
      <c r="X80" s="104"/>
      <c r="Y80" s="104"/>
      <c r="Z80" s="115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1:38" ht="15" customHeight="1">
      <c r="C81" s="25">
        <v>9</v>
      </c>
      <c r="D81" s="40">
        <v>3</v>
      </c>
      <c r="E81" s="48"/>
      <c r="F81" s="55"/>
      <c r="G81" s="55"/>
      <c r="H81" s="55"/>
      <c r="I81" s="83"/>
      <c r="J81" s="25"/>
      <c r="K81" s="96"/>
      <c r="L81" s="99"/>
      <c r="M81" s="103"/>
      <c r="N81" s="103"/>
      <c r="O81" s="103"/>
      <c r="P81" s="114"/>
      <c r="Q81" s="100">
        <f>1.1*V81</f>
        <v>0</v>
      </c>
      <c r="R81" s="104"/>
      <c r="S81" s="104"/>
      <c r="T81" s="104"/>
      <c r="U81" s="115"/>
      <c r="V81" s="100">
        <f>J81*L81</f>
        <v>0</v>
      </c>
      <c r="W81" s="104"/>
      <c r="X81" s="104"/>
      <c r="Y81" s="104"/>
      <c r="Z81" s="115"/>
      <c r="AC81" s="2"/>
      <c r="AD81" s="2"/>
    </row>
    <row r="82" spans="1:38" ht="15" customHeight="1">
      <c r="C82" s="23"/>
      <c r="D82" s="38">
        <v>10</v>
      </c>
      <c r="E82" s="47" t="s">
        <v>43</v>
      </c>
      <c r="F82" s="47"/>
      <c r="G82" s="47"/>
      <c r="H82" s="47"/>
      <c r="I82" s="47"/>
      <c r="J82" s="47"/>
      <c r="K82" s="47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139"/>
      <c r="AC82" s="2"/>
      <c r="AD82" s="2"/>
    </row>
    <row r="83" spans="1:38" ht="15" customHeight="1">
      <c r="C83" s="25">
        <v>10</v>
      </c>
      <c r="D83" s="40">
        <v>1</v>
      </c>
      <c r="E83" s="48"/>
      <c r="F83" s="55"/>
      <c r="G83" s="55"/>
      <c r="H83" s="55"/>
      <c r="I83" s="83"/>
      <c r="J83" s="25"/>
      <c r="K83" s="96"/>
      <c r="L83" s="99"/>
      <c r="M83" s="103"/>
      <c r="N83" s="103"/>
      <c r="O83" s="103"/>
      <c r="P83" s="114"/>
      <c r="Q83" s="100">
        <f>1.1*V83</f>
        <v>0</v>
      </c>
      <c r="R83" s="104"/>
      <c r="S83" s="104"/>
      <c r="T83" s="104"/>
      <c r="U83" s="115"/>
      <c r="V83" s="100">
        <f>J83*L83</f>
        <v>0</v>
      </c>
      <c r="W83" s="104"/>
      <c r="X83" s="104"/>
      <c r="Y83" s="104"/>
      <c r="Z83" s="115"/>
    </row>
    <row r="84" spans="1:38" ht="15" customHeight="1">
      <c r="C84" s="25">
        <v>10</v>
      </c>
      <c r="D84" s="40">
        <v>2</v>
      </c>
      <c r="E84" s="48"/>
      <c r="F84" s="55"/>
      <c r="G84" s="55"/>
      <c r="H84" s="55"/>
      <c r="I84" s="83"/>
      <c r="J84" s="25"/>
      <c r="K84" s="96"/>
      <c r="L84" s="99"/>
      <c r="M84" s="103"/>
      <c r="N84" s="103"/>
      <c r="O84" s="103"/>
      <c r="P84" s="114"/>
      <c r="Q84" s="100">
        <f>1.1*V84</f>
        <v>0</v>
      </c>
      <c r="R84" s="104"/>
      <c r="S84" s="104"/>
      <c r="T84" s="104"/>
      <c r="U84" s="115"/>
      <c r="V84" s="100">
        <f>J84*L84</f>
        <v>0</v>
      </c>
      <c r="W84" s="104"/>
      <c r="X84" s="104"/>
      <c r="Y84" s="104"/>
      <c r="Z84" s="115"/>
      <c r="AD84" s="147"/>
    </row>
    <row r="85" spans="1:38" ht="15" customHeight="1">
      <c r="C85" s="25">
        <v>10</v>
      </c>
      <c r="D85" s="40">
        <v>3</v>
      </c>
      <c r="E85" s="48"/>
      <c r="F85" s="55"/>
      <c r="G85" s="55"/>
      <c r="H85" s="55"/>
      <c r="I85" s="83"/>
      <c r="J85" s="25"/>
      <c r="K85" s="96"/>
      <c r="L85" s="99"/>
      <c r="M85" s="103"/>
      <c r="N85" s="103"/>
      <c r="O85" s="103"/>
      <c r="P85" s="114"/>
      <c r="Q85" s="100">
        <f>1.1*V85</f>
        <v>0</v>
      </c>
      <c r="R85" s="104"/>
      <c r="S85" s="104"/>
      <c r="T85" s="104"/>
      <c r="U85" s="115"/>
      <c r="V85" s="100">
        <f>J85*L85</f>
        <v>0</v>
      </c>
      <c r="W85" s="104"/>
      <c r="X85" s="104"/>
      <c r="Y85" s="104"/>
      <c r="Z85" s="115"/>
      <c r="AC85" s="141"/>
    </row>
    <row r="86" spans="1:38" s="2" customFormat="1" ht="15" customHeight="1">
      <c r="A86" s="1"/>
      <c r="B86" s="1"/>
      <c r="C86" s="23"/>
      <c r="D86" s="38">
        <v>11</v>
      </c>
      <c r="E86" s="47" t="s">
        <v>8</v>
      </c>
      <c r="F86" s="47"/>
      <c r="G86" s="47"/>
      <c r="H86" s="47"/>
      <c r="I86" s="47"/>
      <c r="J86" s="47"/>
      <c r="K86" s="47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139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5" customHeight="1">
      <c r="C87" s="27">
        <v>11</v>
      </c>
      <c r="D87" s="42">
        <v>1</v>
      </c>
      <c r="E87" s="51"/>
      <c r="F87" s="57"/>
      <c r="G87" s="57"/>
      <c r="H87" s="57"/>
      <c r="I87" s="85"/>
      <c r="J87" s="27"/>
      <c r="K87" s="97"/>
      <c r="L87" s="101"/>
      <c r="M87" s="105"/>
      <c r="N87" s="105"/>
      <c r="O87" s="105"/>
      <c r="P87" s="116"/>
      <c r="Q87" s="101">
        <f>V87</f>
        <v>0</v>
      </c>
      <c r="R87" s="105"/>
      <c r="S87" s="105"/>
      <c r="T87" s="105"/>
      <c r="U87" s="116"/>
      <c r="V87" s="129">
        <f>L87</f>
        <v>0</v>
      </c>
      <c r="W87" s="131"/>
      <c r="X87" s="131"/>
      <c r="Y87" s="131"/>
      <c r="Z87" s="140"/>
    </row>
    <row r="88" spans="1:38" ht="15" customHeight="1">
      <c r="C88" s="28" t="s">
        <v>1</v>
      </c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117"/>
      <c r="Q88" s="118">
        <f>SUM(Q45:U87)</f>
        <v>0</v>
      </c>
      <c r="R88" s="118"/>
      <c r="S88" s="118"/>
      <c r="T88" s="118"/>
      <c r="U88" s="118"/>
      <c r="V88" s="118">
        <f>SUM(V45:Z87)</f>
        <v>0</v>
      </c>
      <c r="W88" s="118"/>
      <c r="X88" s="118"/>
      <c r="Y88" s="118"/>
      <c r="Z88" s="118"/>
    </row>
    <row r="89" spans="1:38" ht="15" customHeight="1">
      <c r="C89" s="29" t="s">
        <v>32</v>
      </c>
      <c r="D89" s="36" t="s">
        <v>45</v>
      </c>
      <c r="E89" s="19"/>
      <c r="F89" s="19"/>
      <c r="G89" s="19"/>
      <c r="H89" s="19"/>
      <c r="I89" s="10"/>
      <c r="J89" s="10"/>
      <c r="K89" s="10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</row>
    <row r="90" spans="1:38" ht="15" customHeight="1">
      <c r="C90" s="29" t="s">
        <v>32</v>
      </c>
      <c r="D90" s="36" t="s">
        <v>34</v>
      </c>
      <c r="E90" s="19"/>
      <c r="F90" s="19"/>
      <c r="G90" s="19"/>
      <c r="H90" s="19"/>
      <c r="I90" s="10"/>
      <c r="J90" s="10"/>
      <c r="K90" s="10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</row>
    <row r="91" spans="1:38" ht="15" customHeight="1">
      <c r="C91" s="20"/>
      <c r="D91" s="36"/>
      <c r="E91" s="19"/>
      <c r="F91" s="19"/>
      <c r="G91" s="19"/>
      <c r="H91" s="19"/>
      <c r="I91" s="10"/>
      <c r="J91" s="10"/>
      <c r="K91" s="10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</row>
    <row r="92" spans="1:38" ht="15" customHeight="1">
      <c r="B92" s="1" t="s">
        <v>42</v>
      </c>
      <c r="C92" s="4"/>
      <c r="D92" s="9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2"/>
    </row>
    <row r="93" spans="1:38" ht="15" customHeight="1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113" t="s">
        <v>2</v>
      </c>
      <c r="Q93" s="113"/>
      <c r="R93" s="113"/>
      <c r="S93" s="113"/>
      <c r="T93" s="120">
        <f>O18</f>
        <v>0</v>
      </c>
      <c r="U93" s="120"/>
      <c r="V93" s="120"/>
      <c r="W93" s="120"/>
      <c r="X93" s="120"/>
      <c r="Y93" s="120"/>
      <c r="Z93" s="120"/>
    </row>
    <row r="94" spans="1:38" ht="15" customHeight="1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38" ht="14.5" customHeight="1">
      <c r="C95" s="21" t="s">
        <v>5</v>
      </c>
      <c r="D95" s="37"/>
      <c r="E95" s="45" t="s">
        <v>12</v>
      </c>
      <c r="F95" s="53"/>
      <c r="G95" s="53"/>
      <c r="H95" s="53"/>
      <c r="I95" s="81"/>
      <c r="J95" s="91" t="s">
        <v>6</v>
      </c>
      <c r="K95" s="91" t="s">
        <v>7</v>
      </c>
      <c r="L95" s="45" t="s">
        <v>4</v>
      </c>
      <c r="M95" s="53"/>
      <c r="N95" s="53"/>
      <c r="O95" s="53"/>
      <c r="P95" s="81"/>
      <c r="Q95" s="45" t="s">
        <v>28</v>
      </c>
      <c r="R95" s="53"/>
      <c r="S95" s="53"/>
      <c r="T95" s="53"/>
      <c r="U95" s="81"/>
      <c r="V95" s="45" t="s">
        <v>31</v>
      </c>
      <c r="W95" s="53"/>
      <c r="X95" s="53"/>
      <c r="Y95" s="53"/>
      <c r="Z95" s="81"/>
    </row>
    <row r="96" spans="1:38" ht="15" customHeight="1">
      <c r="C96" s="22" t="s">
        <v>14</v>
      </c>
      <c r="D96" s="22" t="s">
        <v>17</v>
      </c>
      <c r="E96" s="46"/>
      <c r="F96" s="54"/>
      <c r="G96" s="54"/>
      <c r="H96" s="54"/>
      <c r="I96" s="82"/>
      <c r="J96" s="92"/>
      <c r="K96" s="92"/>
      <c r="L96" s="46" t="s">
        <v>25</v>
      </c>
      <c r="M96" s="54"/>
      <c r="N96" s="54"/>
      <c r="O96" s="54"/>
      <c r="P96" s="82"/>
      <c r="Q96" s="46" t="s">
        <v>24</v>
      </c>
      <c r="R96" s="54"/>
      <c r="S96" s="54"/>
      <c r="T96" s="54"/>
      <c r="U96" s="82"/>
      <c r="V96" s="46" t="s">
        <v>3</v>
      </c>
      <c r="W96" s="54"/>
      <c r="X96" s="54"/>
      <c r="Y96" s="54"/>
      <c r="Z96" s="82"/>
    </row>
    <row r="97" spans="3:26" ht="15" customHeight="1">
      <c r="C97" s="23"/>
      <c r="D97" s="38">
        <v>1</v>
      </c>
      <c r="E97" s="47" t="s">
        <v>19</v>
      </c>
      <c r="F97" s="47"/>
      <c r="G97" s="47"/>
      <c r="H97" s="47"/>
      <c r="I97" s="47"/>
      <c r="J97" s="47"/>
      <c r="K97" s="47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139"/>
    </row>
    <row r="98" spans="3:26" ht="15" customHeight="1">
      <c r="C98" s="24">
        <v>1</v>
      </c>
      <c r="D98" s="39">
        <v>1</v>
      </c>
      <c r="E98" s="48"/>
      <c r="F98" s="55"/>
      <c r="G98" s="55"/>
      <c r="H98" s="55"/>
      <c r="I98" s="83"/>
      <c r="J98" s="25"/>
      <c r="K98" s="95"/>
      <c r="L98" s="99"/>
      <c r="M98" s="103"/>
      <c r="N98" s="103"/>
      <c r="O98" s="103"/>
      <c r="P98" s="114"/>
      <c r="Q98" s="99">
        <f>1.1*V98</f>
        <v>0</v>
      </c>
      <c r="R98" s="103"/>
      <c r="S98" s="103"/>
      <c r="T98" s="103"/>
      <c r="U98" s="114"/>
      <c r="V98" s="99">
        <f>J98*L98</f>
        <v>0</v>
      </c>
      <c r="W98" s="103"/>
      <c r="X98" s="103"/>
      <c r="Y98" s="103"/>
      <c r="Z98" s="114"/>
    </row>
    <row r="99" spans="3:26" ht="15" customHeight="1">
      <c r="C99" s="24">
        <v>1</v>
      </c>
      <c r="D99" s="39">
        <v>2</v>
      </c>
      <c r="E99" s="49"/>
      <c r="F99" s="56"/>
      <c r="G99" s="56"/>
      <c r="H99" s="56"/>
      <c r="I99" s="84"/>
      <c r="J99" s="25"/>
      <c r="K99" s="95"/>
      <c r="L99" s="100"/>
      <c r="M99" s="104"/>
      <c r="N99" s="104"/>
      <c r="O99" s="104"/>
      <c r="P99" s="115"/>
      <c r="Q99" s="100">
        <f>1.1*V99</f>
        <v>0</v>
      </c>
      <c r="R99" s="104"/>
      <c r="S99" s="104"/>
      <c r="T99" s="104"/>
      <c r="U99" s="115"/>
      <c r="V99" s="100">
        <f>J99*L99</f>
        <v>0</v>
      </c>
      <c r="W99" s="104"/>
      <c r="X99" s="104"/>
      <c r="Y99" s="104"/>
      <c r="Z99" s="115"/>
    </row>
    <row r="100" spans="3:26" ht="15" customHeight="1">
      <c r="C100" s="24">
        <v>1</v>
      </c>
      <c r="D100" s="39">
        <v>3</v>
      </c>
      <c r="E100" s="49"/>
      <c r="F100" s="56"/>
      <c r="G100" s="56"/>
      <c r="H100" s="56"/>
      <c r="I100" s="84"/>
      <c r="J100" s="25"/>
      <c r="K100" s="95"/>
      <c r="L100" s="100"/>
      <c r="M100" s="104"/>
      <c r="N100" s="104"/>
      <c r="O100" s="104"/>
      <c r="P100" s="115"/>
      <c r="Q100" s="100">
        <f>1.1*V100</f>
        <v>0</v>
      </c>
      <c r="R100" s="104"/>
      <c r="S100" s="104"/>
      <c r="T100" s="104"/>
      <c r="U100" s="115"/>
      <c r="V100" s="100">
        <f>J100*L100</f>
        <v>0</v>
      </c>
      <c r="W100" s="104"/>
      <c r="X100" s="104"/>
      <c r="Y100" s="104"/>
      <c r="Z100" s="115"/>
    </row>
    <row r="101" spans="3:26" ht="15" customHeight="1">
      <c r="C101" s="26"/>
      <c r="D101" s="41">
        <v>2</v>
      </c>
      <c r="E101" s="50" t="s">
        <v>21</v>
      </c>
      <c r="F101" s="50"/>
      <c r="G101" s="50"/>
      <c r="H101" s="47"/>
      <c r="I101" s="47"/>
      <c r="J101" s="47"/>
      <c r="K101" s="47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139"/>
    </row>
    <row r="102" spans="3:26" ht="15" customHeight="1">
      <c r="C102" s="25">
        <v>2</v>
      </c>
      <c r="D102" s="40">
        <v>1</v>
      </c>
      <c r="E102" s="48"/>
      <c r="F102" s="55"/>
      <c r="G102" s="55"/>
      <c r="H102" s="55"/>
      <c r="I102" s="83"/>
      <c r="J102" s="25"/>
      <c r="K102" s="95"/>
      <c r="L102" s="100"/>
      <c r="M102" s="104"/>
      <c r="N102" s="104"/>
      <c r="O102" s="104"/>
      <c r="P102" s="115"/>
      <c r="Q102" s="100">
        <f>1.1*V102</f>
        <v>0</v>
      </c>
      <c r="R102" s="104"/>
      <c r="S102" s="104"/>
      <c r="T102" s="104"/>
      <c r="U102" s="115"/>
      <c r="V102" s="100">
        <f>J102*L102</f>
        <v>0</v>
      </c>
      <c r="W102" s="104"/>
      <c r="X102" s="104"/>
      <c r="Y102" s="104"/>
      <c r="Z102" s="115"/>
    </row>
    <row r="103" spans="3:26" ht="15" customHeight="1">
      <c r="C103" s="25">
        <v>2</v>
      </c>
      <c r="D103" s="40">
        <v>2</v>
      </c>
      <c r="E103" s="48"/>
      <c r="F103" s="55"/>
      <c r="G103" s="55"/>
      <c r="H103" s="55"/>
      <c r="I103" s="83"/>
      <c r="J103" s="25"/>
      <c r="K103" s="96"/>
      <c r="L103" s="99"/>
      <c r="M103" s="103"/>
      <c r="N103" s="103"/>
      <c r="O103" s="103"/>
      <c r="P103" s="114"/>
      <c r="Q103" s="100">
        <f>1.1*V103</f>
        <v>0</v>
      </c>
      <c r="R103" s="104"/>
      <c r="S103" s="104"/>
      <c r="T103" s="104"/>
      <c r="U103" s="115"/>
      <c r="V103" s="100">
        <f>J103*L103</f>
        <v>0</v>
      </c>
      <c r="W103" s="104"/>
      <c r="X103" s="104"/>
      <c r="Y103" s="104"/>
      <c r="Z103" s="115"/>
    </row>
    <row r="104" spans="3:26" ht="15" customHeight="1">
      <c r="C104" s="25">
        <v>2</v>
      </c>
      <c r="D104" s="40">
        <v>3</v>
      </c>
      <c r="E104" s="48"/>
      <c r="F104" s="55"/>
      <c r="G104" s="55"/>
      <c r="H104" s="55"/>
      <c r="I104" s="83"/>
      <c r="J104" s="25"/>
      <c r="K104" s="96"/>
      <c r="L104" s="99"/>
      <c r="M104" s="103"/>
      <c r="N104" s="103"/>
      <c r="O104" s="103"/>
      <c r="P104" s="114"/>
      <c r="Q104" s="100">
        <f>1.1*V104</f>
        <v>0</v>
      </c>
      <c r="R104" s="104"/>
      <c r="S104" s="104"/>
      <c r="T104" s="104"/>
      <c r="U104" s="115"/>
      <c r="V104" s="100">
        <f>J104*L104</f>
        <v>0</v>
      </c>
      <c r="W104" s="104"/>
      <c r="X104" s="104"/>
      <c r="Y104" s="104"/>
      <c r="Z104" s="115"/>
    </row>
    <row r="105" spans="3:26" ht="15" customHeight="1">
      <c r="C105" s="23"/>
      <c r="D105" s="38">
        <v>3</v>
      </c>
      <c r="E105" s="47" t="s">
        <v>15</v>
      </c>
      <c r="F105" s="47"/>
      <c r="G105" s="47"/>
      <c r="H105" s="47"/>
      <c r="I105" s="47"/>
      <c r="J105" s="47"/>
      <c r="K105" s="47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139"/>
    </row>
    <row r="106" spans="3:26" ht="15" customHeight="1">
      <c r="C106" s="25">
        <v>3</v>
      </c>
      <c r="D106" s="40">
        <v>1</v>
      </c>
      <c r="E106" s="48"/>
      <c r="F106" s="55"/>
      <c r="G106" s="55"/>
      <c r="H106" s="55"/>
      <c r="I106" s="83"/>
      <c r="J106" s="25"/>
      <c r="K106" s="96"/>
      <c r="L106" s="99"/>
      <c r="M106" s="103"/>
      <c r="N106" s="103"/>
      <c r="O106" s="103"/>
      <c r="P106" s="114"/>
      <c r="Q106" s="100">
        <f>1.1*V106</f>
        <v>0</v>
      </c>
      <c r="R106" s="104"/>
      <c r="S106" s="104"/>
      <c r="T106" s="104"/>
      <c r="U106" s="115"/>
      <c r="V106" s="100">
        <f>J106*L106</f>
        <v>0</v>
      </c>
      <c r="W106" s="104"/>
      <c r="X106" s="104"/>
      <c r="Y106" s="104"/>
      <c r="Z106" s="115"/>
    </row>
    <row r="107" spans="3:26" ht="15" customHeight="1">
      <c r="C107" s="25">
        <v>3</v>
      </c>
      <c r="D107" s="40">
        <v>2</v>
      </c>
      <c r="E107" s="48"/>
      <c r="F107" s="55"/>
      <c r="G107" s="55"/>
      <c r="H107" s="55"/>
      <c r="I107" s="83"/>
      <c r="J107" s="25"/>
      <c r="K107" s="96"/>
      <c r="L107" s="99"/>
      <c r="M107" s="103"/>
      <c r="N107" s="103"/>
      <c r="O107" s="103"/>
      <c r="P107" s="114"/>
      <c r="Q107" s="100">
        <f>1.1*V107</f>
        <v>0</v>
      </c>
      <c r="R107" s="104"/>
      <c r="S107" s="104"/>
      <c r="T107" s="104"/>
      <c r="U107" s="115"/>
      <c r="V107" s="100">
        <f>J107*L107</f>
        <v>0</v>
      </c>
      <c r="W107" s="104"/>
      <c r="X107" s="104"/>
      <c r="Y107" s="104"/>
      <c r="Z107" s="115"/>
    </row>
    <row r="108" spans="3:26" ht="15" customHeight="1">
      <c r="C108" s="25">
        <v>3</v>
      </c>
      <c r="D108" s="40">
        <v>3</v>
      </c>
      <c r="E108" s="48"/>
      <c r="F108" s="55"/>
      <c r="G108" s="55"/>
      <c r="H108" s="55"/>
      <c r="I108" s="83"/>
      <c r="J108" s="25"/>
      <c r="K108" s="96"/>
      <c r="L108" s="99"/>
      <c r="M108" s="103"/>
      <c r="N108" s="103"/>
      <c r="O108" s="103"/>
      <c r="P108" s="114"/>
      <c r="Q108" s="100">
        <f>1.1*V108</f>
        <v>0</v>
      </c>
      <c r="R108" s="104"/>
      <c r="S108" s="104"/>
      <c r="T108" s="104"/>
      <c r="U108" s="115"/>
      <c r="V108" s="100">
        <f>J108*L108</f>
        <v>0</v>
      </c>
      <c r="W108" s="104"/>
      <c r="X108" s="104"/>
      <c r="Y108" s="104"/>
      <c r="Z108" s="115"/>
    </row>
    <row r="109" spans="3:26" ht="15" customHeight="1">
      <c r="C109" s="23"/>
      <c r="D109" s="38">
        <v>4</v>
      </c>
      <c r="E109" s="47" t="s">
        <v>35</v>
      </c>
      <c r="F109" s="47"/>
      <c r="G109" s="47"/>
      <c r="H109" s="47"/>
      <c r="I109" s="47"/>
      <c r="J109" s="47"/>
      <c r="K109" s="47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139"/>
    </row>
    <row r="110" spans="3:26" ht="15" customHeight="1">
      <c r="C110" s="25">
        <v>4</v>
      </c>
      <c r="D110" s="40">
        <v>1</v>
      </c>
      <c r="E110" s="48"/>
      <c r="F110" s="55"/>
      <c r="G110" s="55"/>
      <c r="H110" s="55"/>
      <c r="I110" s="83"/>
      <c r="J110" s="25"/>
      <c r="K110" s="95"/>
      <c r="L110" s="100"/>
      <c r="M110" s="104"/>
      <c r="N110" s="104"/>
      <c r="O110" s="104"/>
      <c r="P110" s="115"/>
      <c r="Q110" s="100">
        <f>1.1*V110</f>
        <v>0</v>
      </c>
      <c r="R110" s="104"/>
      <c r="S110" s="104"/>
      <c r="T110" s="104"/>
      <c r="U110" s="115"/>
      <c r="V110" s="100">
        <f>J110*L110</f>
        <v>0</v>
      </c>
      <c r="W110" s="104"/>
      <c r="X110" s="104"/>
      <c r="Y110" s="104"/>
      <c r="Z110" s="115"/>
    </row>
    <row r="111" spans="3:26" ht="15" customHeight="1">
      <c r="C111" s="25">
        <v>4</v>
      </c>
      <c r="D111" s="40">
        <v>2</v>
      </c>
      <c r="E111" s="48"/>
      <c r="F111" s="55"/>
      <c r="G111" s="55"/>
      <c r="H111" s="55"/>
      <c r="I111" s="83"/>
      <c r="J111" s="25"/>
      <c r="K111" s="96"/>
      <c r="L111" s="99"/>
      <c r="M111" s="103"/>
      <c r="N111" s="103"/>
      <c r="O111" s="103"/>
      <c r="P111" s="114"/>
      <c r="Q111" s="100">
        <f>1.1*V111</f>
        <v>0</v>
      </c>
      <c r="R111" s="104"/>
      <c r="S111" s="104"/>
      <c r="T111" s="104"/>
      <c r="U111" s="115"/>
      <c r="V111" s="100">
        <f>J111*L111</f>
        <v>0</v>
      </c>
      <c r="W111" s="104"/>
      <c r="X111" s="104"/>
      <c r="Y111" s="104"/>
      <c r="Z111" s="115"/>
    </row>
    <row r="112" spans="3:26" ht="15" customHeight="1">
      <c r="C112" s="25">
        <v>4</v>
      </c>
      <c r="D112" s="40">
        <v>3</v>
      </c>
      <c r="E112" s="48"/>
      <c r="F112" s="55"/>
      <c r="G112" s="55"/>
      <c r="H112" s="55"/>
      <c r="I112" s="83"/>
      <c r="J112" s="25"/>
      <c r="K112" s="96"/>
      <c r="L112" s="99"/>
      <c r="M112" s="103"/>
      <c r="N112" s="103"/>
      <c r="O112" s="103"/>
      <c r="P112" s="114"/>
      <c r="Q112" s="100">
        <f>1.1*V112</f>
        <v>0</v>
      </c>
      <c r="R112" s="104"/>
      <c r="S112" s="104"/>
      <c r="T112" s="104"/>
      <c r="U112" s="115"/>
      <c r="V112" s="100">
        <f>J112*L112</f>
        <v>0</v>
      </c>
      <c r="W112" s="104"/>
      <c r="X112" s="104"/>
      <c r="Y112" s="104"/>
      <c r="Z112" s="115"/>
    </row>
    <row r="113" spans="3:28" ht="15" customHeight="1">
      <c r="C113" s="23"/>
      <c r="D113" s="38">
        <v>5</v>
      </c>
      <c r="E113" s="47" t="s">
        <v>38</v>
      </c>
      <c r="F113" s="47"/>
      <c r="G113" s="47"/>
      <c r="H113" s="47"/>
      <c r="I113" s="47"/>
      <c r="J113" s="47"/>
      <c r="K113" s="47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139"/>
    </row>
    <row r="114" spans="3:28" ht="15" customHeight="1">
      <c r="C114" s="25">
        <v>5</v>
      </c>
      <c r="D114" s="40">
        <v>1</v>
      </c>
      <c r="E114" s="48"/>
      <c r="F114" s="55"/>
      <c r="G114" s="55"/>
      <c r="H114" s="55"/>
      <c r="I114" s="83"/>
      <c r="J114" s="25"/>
      <c r="K114" s="95"/>
      <c r="L114" s="100"/>
      <c r="M114" s="104"/>
      <c r="N114" s="104"/>
      <c r="O114" s="104"/>
      <c r="P114" s="115"/>
      <c r="Q114" s="100">
        <f>1.1*V114</f>
        <v>0</v>
      </c>
      <c r="R114" s="104"/>
      <c r="S114" s="104"/>
      <c r="T114" s="104"/>
      <c r="U114" s="115"/>
      <c r="V114" s="100">
        <f>J114*L114</f>
        <v>0</v>
      </c>
      <c r="W114" s="104"/>
      <c r="X114" s="104"/>
      <c r="Y114" s="104"/>
      <c r="Z114" s="115"/>
    </row>
    <row r="115" spans="3:28" ht="15" customHeight="1">
      <c r="C115" s="25">
        <v>5</v>
      </c>
      <c r="D115" s="40">
        <v>2</v>
      </c>
      <c r="E115" s="48"/>
      <c r="F115" s="55"/>
      <c r="G115" s="55"/>
      <c r="H115" s="55"/>
      <c r="I115" s="83"/>
      <c r="J115" s="25"/>
      <c r="K115" s="96"/>
      <c r="L115" s="99"/>
      <c r="M115" s="103"/>
      <c r="N115" s="103"/>
      <c r="O115" s="103"/>
      <c r="P115" s="114"/>
      <c r="Q115" s="100">
        <f>1.1*V115</f>
        <v>0</v>
      </c>
      <c r="R115" s="104"/>
      <c r="S115" s="104"/>
      <c r="T115" s="104"/>
      <c r="U115" s="115"/>
      <c r="V115" s="100">
        <f>J115*L115</f>
        <v>0</v>
      </c>
      <c r="W115" s="104"/>
      <c r="X115" s="104"/>
      <c r="Y115" s="104"/>
      <c r="Z115" s="115"/>
    </row>
    <row r="116" spans="3:28" ht="15" customHeight="1">
      <c r="C116" s="25">
        <v>5</v>
      </c>
      <c r="D116" s="40">
        <v>3</v>
      </c>
      <c r="E116" s="48"/>
      <c r="F116" s="55"/>
      <c r="G116" s="55"/>
      <c r="H116" s="55"/>
      <c r="I116" s="83"/>
      <c r="J116" s="25"/>
      <c r="K116" s="96"/>
      <c r="L116" s="99"/>
      <c r="M116" s="103"/>
      <c r="N116" s="103"/>
      <c r="O116" s="103"/>
      <c r="P116" s="114"/>
      <c r="Q116" s="100">
        <f>1.1*V116</f>
        <v>0</v>
      </c>
      <c r="R116" s="104"/>
      <c r="S116" s="104"/>
      <c r="T116" s="104"/>
      <c r="U116" s="115"/>
      <c r="V116" s="100">
        <f>J116*L116</f>
        <v>0</v>
      </c>
      <c r="W116" s="104"/>
      <c r="X116" s="104"/>
      <c r="Y116" s="104"/>
      <c r="Z116" s="115"/>
    </row>
    <row r="117" spans="3:28" ht="15" customHeight="1">
      <c r="C117" s="23"/>
      <c r="D117" s="38">
        <v>6</v>
      </c>
      <c r="E117" s="47" t="s">
        <v>10</v>
      </c>
      <c r="F117" s="47"/>
      <c r="G117" s="47"/>
      <c r="H117" s="47"/>
      <c r="I117" s="47"/>
      <c r="J117" s="47"/>
      <c r="K117" s="47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139"/>
    </row>
    <row r="118" spans="3:28" ht="15" customHeight="1">
      <c r="C118" s="25">
        <v>6</v>
      </c>
      <c r="D118" s="40">
        <v>1</v>
      </c>
      <c r="E118" s="48"/>
      <c r="F118" s="55"/>
      <c r="G118" s="55"/>
      <c r="H118" s="55"/>
      <c r="I118" s="83"/>
      <c r="J118" s="25"/>
      <c r="K118" s="95"/>
      <c r="L118" s="99"/>
      <c r="M118" s="103"/>
      <c r="N118" s="103"/>
      <c r="O118" s="103"/>
      <c r="P118" s="114"/>
      <c r="Q118" s="100">
        <f>1.1*V118</f>
        <v>0</v>
      </c>
      <c r="R118" s="104"/>
      <c r="S118" s="104"/>
      <c r="T118" s="104"/>
      <c r="U118" s="115"/>
      <c r="V118" s="100">
        <f>J118*L118</f>
        <v>0</v>
      </c>
      <c r="W118" s="104"/>
      <c r="X118" s="104"/>
      <c r="Y118" s="104"/>
      <c r="Z118" s="115"/>
    </row>
    <row r="119" spans="3:28" ht="15" customHeight="1">
      <c r="C119" s="25">
        <v>6</v>
      </c>
      <c r="D119" s="40">
        <v>2</v>
      </c>
      <c r="E119" s="48"/>
      <c r="F119" s="55"/>
      <c r="G119" s="55"/>
      <c r="H119" s="55"/>
      <c r="I119" s="83"/>
      <c r="J119" s="25"/>
      <c r="K119" s="96"/>
      <c r="L119" s="99"/>
      <c r="M119" s="103"/>
      <c r="N119" s="103"/>
      <c r="O119" s="103"/>
      <c r="P119" s="114"/>
      <c r="Q119" s="100">
        <f>1.1*V119</f>
        <v>0</v>
      </c>
      <c r="R119" s="104"/>
      <c r="S119" s="104"/>
      <c r="T119" s="104"/>
      <c r="U119" s="115"/>
      <c r="V119" s="100">
        <f>J119*L119</f>
        <v>0</v>
      </c>
      <c r="W119" s="104"/>
      <c r="X119" s="104"/>
      <c r="Y119" s="104"/>
      <c r="Z119" s="115"/>
    </row>
    <row r="120" spans="3:28" ht="15" customHeight="1">
      <c r="C120" s="25">
        <v>6</v>
      </c>
      <c r="D120" s="40">
        <v>3</v>
      </c>
      <c r="E120" s="48"/>
      <c r="F120" s="55"/>
      <c r="G120" s="55"/>
      <c r="H120" s="55"/>
      <c r="I120" s="83"/>
      <c r="J120" s="25"/>
      <c r="K120" s="96"/>
      <c r="L120" s="99"/>
      <c r="M120" s="103"/>
      <c r="N120" s="103"/>
      <c r="O120" s="103"/>
      <c r="P120" s="114"/>
      <c r="Q120" s="100">
        <f>1.1*V120</f>
        <v>0</v>
      </c>
      <c r="R120" s="104"/>
      <c r="S120" s="104"/>
      <c r="T120" s="104"/>
      <c r="U120" s="115"/>
      <c r="V120" s="100">
        <f>J120*L120</f>
        <v>0</v>
      </c>
      <c r="W120" s="104"/>
      <c r="X120" s="104"/>
      <c r="Y120" s="104"/>
      <c r="Z120" s="115"/>
    </row>
    <row r="121" spans="3:28" ht="15" customHeight="1">
      <c r="C121" s="23"/>
      <c r="D121" s="38">
        <v>7</v>
      </c>
      <c r="E121" s="47" t="s">
        <v>23</v>
      </c>
      <c r="F121" s="47"/>
      <c r="G121" s="47"/>
      <c r="H121" s="47"/>
      <c r="I121" s="47"/>
      <c r="J121" s="47"/>
      <c r="K121" s="47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139"/>
    </row>
    <row r="122" spans="3:28" ht="15" customHeight="1">
      <c r="C122" s="25">
        <v>7</v>
      </c>
      <c r="D122" s="40">
        <v>1</v>
      </c>
      <c r="E122" s="48"/>
      <c r="F122" s="55"/>
      <c r="G122" s="55"/>
      <c r="H122" s="55"/>
      <c r="I122" s="83"/>
      <c r="J122" s="25"/>
      <c r="K122" s="96"/>
      <c r="L122" s="99"/>
      <c r="M122" s="103"/>
      <c r="N122" s="103"/>
      <c r="O122" s="103"/>
      <c r="P122" s="114"/>
      <c r="Q122" s="100">
        <f>1.1*V122</f>
        <v>0</v>
      </c>
      <c r="R122" s="104"/>
      <c r="S122" s="104"/>
      <c r="T122" s="104"/>
      <c r="U122" s="115"/>
      <c r="V122" s="100">
        <f>J122*L122</f>
        <v>0</v>
      </c>
      <c r="W122" s="104"/>
      <c r="X122" s="104"/>
      <c r="Y122" s="104"/>
      <c r="Z122" s="115"/>
    </row>
    <row r="123" spans="3:28" ht="15" customHeight="1">
      <c r="C123" s="25">
        <v>7</v>
      </c>
      <c r="D123" s="40">
        <v>2</v>
      </c>
      <c r="E123" s="48"/>
      <c r="F123" s="55"/>
      <c r="G123" s="55"/>
      <c r="H123" s="55"/>
      <c r="I123" s="83"/>
      <c r="J123" s="25"/>
      <c r="K123" s="96"/>
      <c r="L123" s="99"/>
      <c r="M123" s="103"/>
      <c r="N123" s="103"/>
      <c r="O123" s="103"/>
      <c r="P123" s="114"/>
      <c r="Q123" s="100">
        <f>1.1*V123</f>
        <v>0</v>
      </c>
      <c r="R123" s="104"/>
      <c r="S123" s="104"/>
      <c r="T123" s="104"/>
      <c r="U123" s="115"/>
      <c r="V123" s="100">
        <f>J123*L123</f>
        <v>0</v>
      </c>
      <c r="W123" s="104"/>
      <c r="X123" s="104"/>
      <c r="Y123" s="104"/>
      <c r="Z123" s="115"/>
    </row>
    <row r="124" spans="3:28" ht="15" customHeight="1">
      <c r="C124" s="25">
        <v>7</v>
      </c>
      <c r="D124" s="40">
        <v>3</v>
      </c>
      <c r="E124" s="48"/>
      <c r="F124" s="55"/>
      <c r="G124" s="55"/>
      <c r="H124" s="55"/>
      <c r="I124" s="83"/>
      <c r="J124" s="25"/>
      <c r="K124" s="96"/>
      <c r="L124" s="99"/>
      <c r="M124" s="103"/>
      <c r="N124" s="103"/>
      <c r="O124" s="103"/>
      <c r="P124" s="114"/>
      <c r="Q124" s="100">
        <f>1.1*V124</f>
        <v>0</v>
      </c>
      <c r="R124" s="104"/>
      <c r="S124" s="104"/>
      <c r="T124" s="104"/>
      <c r="U124" s="115"/>
      <c r="V124" s="100">
        <f>J124*L124</f>
        <v>0</v>
      </c>
      <c r="W124" s="104"/>
      <c r="X124" s="104"/>
      <c r="Y124" s="104"/>
      <c r="Z124" s="115"/>
    </row>
    <row r="125" spans="3:28" ht="15" customHeight="1">
      <c r="C125" s="23"/>
      <c r="D125" s="38">
        <v>8</v>
      </c>
      <c r="E125" s="47" t="s">
        <v>18</v>
      </c>
      <c r="F125" s="47"/>
      <c r="G125" s="47"/>
      <c r="H125" s="47"/>
      <c r="I125" s="47"/>
      <c r="J125" s="47"/>
      <c r="K125" s="47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139"/>
    </row>
    <row r="126" spans="3:28" ht="15" customHeight="1">
      <c r="C126" s="25">
        <v>8</v>
      </c>
      <c r="D126" s="40">
        <v>1</v>
      </c>
      <c r="E126" s="48"/>
      <c r="F126" s="55"/>
      <c r="G126" s="55"/>
      <c r="H126" s="55"/>
      <c r="I126" s="83"/>
      <c r="J126" s="25"/>
      <c r="K126" s="96"/>
      <c r="L126" s="99"/>
      <c r="M126" s="103"/>
      <c r="N126" s="103"/>
      <c r="O126" s="103"/>
      <c r="P126" s="114"/>
      <c r="Q126" s="100">
        <f>1.1*V126</f>
        <v>0</v>
      </c>
      <c r="R126" s="104"/>
      <c r="S126" s="104"/>
      <c r="T126" s="104"/>
      <c r="U126" s="115"/>
      <c r="V126" s="100">
        <f>J126*L126</f>
        <v>0</v>
      </c>
      <c r="W126" s="104"/>
      <c r="X126" s="104"/>
      <c r="Y126" s="104"/>
      <c r="Z126" s="115"/>
    </row>
    <row r="127" spans="3:28" ht="15" customHeight="1">
      <c r="C127" s="25">
        <v>8</v>
      </c>
      <c r="D127" s="40">
        <v>2</v>
      </c>
      <c r="E127" s="48"/>
      <c r="F127" s="55"/>
      <c r="G127" s="55"/>
      <c r="H127" s="55"/>
      <c r="I127" s="83"/>
      <c r="J127" s="25"/>
      <c r="K127" s="96"/>
      <c r="L127" s="99"/>
      <c r="M127" s="103"/>
      <c r="N127" s="103"/>
      <c r="O127" s="103"/>
      <c r="P127" s="114"/>
      <c r="Q127" s="100">
        <f>1.1*V127</f>
        <v>0</v>
      </c>
      <c r="R127" s="104"/>
      <c r="S127" s="104"/>
      <c r="T127" s="104"/>
      <c r="U127" s="115"/>
      <c r="V127" s="100">
        <f>J127*L127</f>
        <v>0</v>
      </c>
      <c r="W127" s="104"/>
      <c r="X127" s="104"/>
      <c r="Y127" s="104"/>
      <c r="Z127" s="115"/>
    </row>
    <row r="128" spans="3:28" ht="15" customHeight="1">
      <c r="C128" s="25">
        <v>8</v>
      </c>
      <c r="D128" s="40">
        <v>3</v>
      </c>
      <c r="E128" s="48"/>
      <c r="F128" s="55"/>
      <c r="G128" s="55"/>
      <c r="H128" s="55"/>
      <c r="I128" s="83"/>
      <c r="J128" s="25"/>
      <c r="K128" s="96"/>
      <c r="L128" s="99"/>
      <c r="M128" s="103"/>
      <c r="N128" s="103"/>
      <c r="O128" s="103"/>
      <c r="P128" s="114"/>
      <c r="Q128" s="100">
        <f>1.1*V128</f>
        <v>0</v>
      </c>
      <c r="R128" s="104"/>
      <c r="S128" s="104"/>
      <c r="T128" s="104"/>
      <c r="U128" s="115"/>
      <c r="V128" s="100">
        <f>J128*L128</f>
        <v>0</v>
      </c>
      <c r="W128" s="104"/>
      <c r="X128" s="104"/>
      <c r="Y128" s="104"/>
      <c r="Z128" s="115"/>
      <c r="AB128" s="2"/>
    </row>
    <row r="129" spans="1:38" ht="15" customHeight="1">
      <c r="C129" s="23"/>
      <c r="D129" s="38">
        <v>9</v>
      </c>
      <c r="E129" s="47" t="s">
        <v>55</v>
      </c>
      <c r="F129" s="47"/>
      <c r="G129" s="47"/>
      <c r="H129" s="47"/>
      <c r="I129" s="47"/>
      <c r="J129" s="47"/>
      <c r="K129" s="47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139"/>
    </row>
    <row r="130" spans="1:38" ht="15" customHeight="1">
      <c r="C130" s="25">
        <v>9</v>
      </c>
      <c r="D130" s="40">
        <v>1</v>
      </c>
      <c r="E130" s="48"/>
      <c r="F130" s="55"/>
      <c r="G130" s="55"/>
      <c r="H130" s="55"/>
      <c r="I130" s="83"/>
      <c r="J130" s="25"/>
      <c r="K130" s="96"/>
      <c r="L130" s="99"/>
      <c r="M130" s="103"/>
      <c r="N130" s="103"/>
      <c r="O130" s="103"/>
      <c r="P130" s="114"/>
      <c r="Q130" s="100">
        <f>1.1*V130</f>
        <v>0</v>
      </c>
      <c r="R130" s="104"/>
      <c r="S130" s="104"/>
      <c r="T130" s="104"/>
      <c r="U130" s="115"/>
      <c r="V130" s="100">
        <f>J130*L130</f>
        <v>0</v>
      </c>
      <c r="W130" s="104"/>
      <c r="X130" s="104"/>
      <c r="Y130" s="104"/>
      <c r="Z130" s="115"/>
    </row>
    <row r="131" spans="1:38" ht="15" customHeight="1">
      <c r="C131" s="25">
        <v>9</v>
      </c>
      <c r="D131" s="40">
        <v>2</v>
      </c>
      <c r="E131" s="48"/>
      <c r="F131" s="55"/>
      <c r="G131" s="55"/>
      <c r="H131" s="55"/>
      <c r="I131" s="83"/>
      <c r="J131" s="25"/>
      <c r="K131" s="96"/>
      <c r="L131" s="99"/>
      <c r="M131" s="103"/>
      <c r="N131" s="103"/>
      <c r="O131" s="103"/>
      <c r="P131" s="114"/>
      <c r="Q131" s="100">
        <f>1.1*V131</f>
        <v>0</v>
      </c>
      <c r="R131" s="104"/>
      <c r="S131" s="104"/>
      <c r="T131" s="104"/>
      <c r="U131" s="115"/>
      <c r="V131" s="100">
        <f>J131*L131</f>
        <v>0</v>
      </c>
      <c r="W131" s="104"/>
      <c r="X131" s="104"/>
      <c r="Y131" s="104"/>
      <c r="Z131" s="115"/>
    </row>
    <row r="132" spans="1:38" ht="15" customHeight="1">
      <c r="C132" s="25">
        <v>9</v>
      </c>
      <c r="D132" s="40">
        <v>3</v>
      </c>
      <c r="E132" s="48"/>
      <c r="F132" s="55"/>
      <c r="G132" s="55"/>
      <c r="H132" s="55"/>
      <c r="I132" s="83"/>
      <c r="J132" s="25"/>
      <c r="K132" s="96"/>
      <c r="L132" s="99"/>
      <c r="M132" s="103"/>
      <c r="N132" s="103"/>
      <c r="O132" s="103"/>
      <c r="P132" s="114"/>
      <c r="Q132" s="100">
        <f>1.1*V132</f>
        <v>0</v>
      </c>
      <c r="R132" s="104"/>
      <c r="S132" s="104"/>
      <c r="T132" s="104"/>
      <c r="U132" s="115"/>
      <c r="V132" s="100">
        <f>J132*L132</f>
        <v>0</v>
      </c>
      <c r="W132" s="104"/>
      <c r="X132" s="104"/>
      <c r="Y132" s="104"/>
      <c r="Z132" s="115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spans="1:38" ht="15" customHeight="1">
      <c r="C133" s="23"/>
      <c r="D133" s="38">
        <v>10</v>
      </c>
      <c r="E133" s="47" t="s">
        <v>43</v>
      </c>
      <c r="F133" s="47"/>
      <c r="G133" s="47"/>
      <c r="H133" s="47"/>
      <c r="I133" s="47"/>
      <c r="J133" s="47"/>
      <c r="K133" s="47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139"/>
      <c r="AC133" s="2"/>
      <c r="AD133" s="2"/>
    </row>
    <row r="134" spans="1:38" ht="15" customHeight="1">
      <c r="C134" s="25">
        <v>10</v>
      </c>
      <c r="D134" s="40">
        <v>1</v>
      </c>
      <c r="E134" s="48"/>
      <c r="F134" s="55"/>
      <c r="G134" s="55"/>
      <c r="H134" s="55"/>
      <c r="I134" s="83"/>
      <c r="J134" s="25"/>
      <c r="K134" s="96"/>
      <c r="L134" s="99"/>
      <c r="M134" s="103"/>
      <c r="N134" s="103"/>
      <c r="O134" s="103"/>
      <c r="P134" s="114"/>
      <c r="Q134" s="100">
        <f>1.1*V134</f>
        <v>0</v>
      </c>
      <c r="R134" s="104"/>
      <c r="S134" s="104"/>
      <c r="T134" s="104"/>
      <c r="U134" s="115"/>
      <c r="V134" s="100">
        <f>J134*L134</f>
        <v>0</v>
      </c>
      <c r="W134" s="104"/>
      <c r="X134" s="104"/>
      <c r="Y134" s="104"/>
      <c r="Z134" s="115"/>
      <c r="AC134" s="2"/>
      <c r="AD134" s="2"/>
    </row>
    <row r="135" spans="1:38" ht="15" customHeight="1">
      <c r="C135" s="25">
        <v>10</v>
      </c>
      <c r="D135" s="40">
        <v>2</v>
      </c>
      <c r="E135" s="48"/>
      <c r="F135" s="55"/>
      <c r="G135" s="55"/>
      <c r="H135" s="55"/>
      <c r="I135" s="83"/>
      <c r="J135" s="25"/>
      <c r="K135" s="96"/>
      <c r="L135" s="99"/>
      <c r="M135" s="103"/>
      <c r="N135" s="103"/>
      <c r="O135" s="103"/>
      <c r="P135" s="114"/>
      <c r="Q135" s="100">
        <f>1.1*V135</f>
        <v>0</v>
      </c>
      <c r="R135" s="104"/>
      <c r="S135" s="104"/>
      <c r="T135" s="104"/>
      <c r="U135" s="115"/>
      <c r="V135" s="100">
        <f>J135*L135</f>
        <v>0</v>
      </c>
      <c r="W135" s="104"/>
      <c r="X135" s="104"/>
      <c r="Y135" s="104"/>
      <c r="Z135" s="115"/>
    </row>
    <row r="136" spans="1:38" ht="15" customHeight="1">
      <c r="C136" s="25">
        <v>10</v>
      </c>
      <c r="D136" s="40">
        <v>3</v>
      </c>
      <c r="E136" s="48"/>
      <c r="F136" s="55"/>
      <c r="G136" s="55"/>
      <c r="H136" s="55"/>
      <c r="I136" s="83"/>
      <c r="J136" s="25"/>
      <c r="K136" s="96"/>
      <c r="L136" s="99"/>
      <c r="M136" s="103"/>
      <c r="N136" s="103"/>
      <c r="O136" s="103"/>
      <c r="P136" s="114"/>
      <c r="Q136" s="100">
        <f>1.1*V136</f>
        <v>0</v>
      </c>
      <c r="R136" s="104"/>
      <c r="S136" s="104"/>
      <c r="T136" s="104"/>
      <c r="U136" s="115"/>
      <c r="V136" s="100">
        <f>J136*L136</f>
        <v>0</v>
      </c>
      <c r="W136" s="104"/>
      <c r="X136" s="104"/>
      <c r="Y136" s="104"/>
      <c r="Z136" s="115"/>
      <c r="AD136" s="147"/>
    </row>
    <row r="137" spans="1:38" ht="15" customHeight="1">
      <c r="C137" s="23"/>
      <c r="D137" s="38">
        <v>11</v>
      </c>
      <c r="E137" s="47" t="s">
        <v>8</v>
      </c>
      <c r="F137" s="47"/>
      <c r="G137" s="47"/>
      <c r="H137" s="47"/>
      <c r="I137" s="47"/>
      <c r="J137" s="47"/>
      <c r="K137" s="47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139"/>
      <c r="AC137" s="141"/>
    </row>
    <row r="138" spans="1:38" s="2" customFormat="1" ht="15" customHeight="1">
      <c r="A138" s="1"/>
      <c r="B138" s="1"/>
      <c r="C138" s="27">
        <v>11</v>
      </c>
      <c r="D138" s="42">
        <v>1</v>
      </c>
      <c r="E138" s="51"/>
      <c r="F138" s="57"/>
      <c r="G138" s="57"/>
      <c r="H138" s="57"/>
      <c r="I138" s="85"/>
      <c r="J138" s="27"/>
      <c r="K138" s="97"/>
      <c r="L138" s="101"/>
      <c r="M138" s="105"/>
      <c r="N138" s="105"/>
      <c r="O138" s="105"/>
      <c r="P138" s="116"/>
      <c r="Q138" s="101">
        <f>V138</f>
        <v>0</v>
      </c>
      <c r="R138" s="105"/>
      <c r="S138" s="105"/>
      <c r="T138" s="105"/>
      <c r="U138" s="116"/>
      <c r="V138" s="129">
        <f>L138</f>
        <v>0</v>
      </c>
      <c r="W138" s="131"/>
      <c r="X138" s="131"/>
      <c r="Y138" s="131"/>
      <c r="Z138" s="140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5" customHeight="1">
      <c r="C139" s="28" t="s">
        <v>1</v>
      </c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117"/>
      <c r="Q139" s="118">
        <f>SUM(Q97:U138)</f>
        <v>0</v>
      </c>
      <c r="R139" s="118"/>
      <c r="S139" s="118"/>
      <c r="T139" s="118"/>
      <c r="U139" s="118"/>
      <c r="V139" s="118">
        <f>SUM(V97:Z138)</f>
        <v>0</v>
      </c>
      <c r="W139" s="118"/>
      <c r="X139" s="118"/>
      <c r="Y139" s="118"/>
      <c r="Z139" s="118"/>
    </row>
    <row r="140" spans="1:38" ht="15" customHeight="1">
      <c r="C140" s="29" t="s">
        <v>32</v>
      </c>
      <c r="D140" s="36" t="s">
        <v>45</v>
      </c>
      <c r="E140" s="19"/>
      <c r="F140" s="19"/>
      <c r="G140" s="19"/>
      <c r="H140" s="19"/>
      <c r="I140" s="10"/>
      <c r="J140" s="10"/>
      <c r="K140" s="10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</row>
    <row r="141" spans="1:38" ht="15" customHeight="1">
      <c r="C141" s="29" t="s">
        <v>32</v>
      </c>
      <c r="D141" s="36" t="s">
        <v>34</v>
      </c>
      <c r="E141" s="19"/>
      <c r="F141" s="19"/>
      <c r="G141" s="19"/>
      <c r="H141" s="19"/>
      <c r="I141" s="10"/>
      <c r="J141" s="10"/>
      <c r="K141" s="10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</row>
    <row r="142" spans="1:38" ht="15" customHeight="1"/>
    <row r="143" spans="1:38" ht="15" customHeight="1"/>
    <row r="144" spans="1:38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</sheetData>
  <mergeCells count="418">
    <mergeCell ref="C4:Z4"/>
    <mergeCell ref="G8:U8"/>
    <mergeCell ref="C9:F9"/>
    <mergeCell ref="G9:K9"/>
    <mergeCell ref="L9:P9"/>
    <mergeCell ref="Q9:U9"/>
    <mergeCell ref="V9:Z9"/>
    <mergeCell ref="C10:F10"/>
    <mergeCell ref="G10:K10"/>
    <mergeCell ref="L10:P10"/>
    <mergeCell ref="Q10:U10"/>
    <mergeCell ref="V10:Z10"/>
    <mergeCell ref="C11:F11"/>
    <mergeCell ref="G11:K11"/>
    <mergeCell ref="L11:P11"/>
    <mergeCell ref="Q11:U11"/>
    <mergeCell ref="V11:Z11"/>
    <mergeCell ref="C12:F12"/>
    <mergeCell ref="G12:K12"/>
    <mergeCell ref="L12:P12"/>
    <mergeCell ref="Q12:U12"/>
    <mergeCell ref="V12:Z12"/>
    <mergeCell ref="C16:H16"/>
    <mergeCell ref="I16:N16"/>
    <mergeCell ref="O16:T16"/>
    <mergeCell ref="U16:Z16"/>
    <mergeCell ref="I18:N18"/>
    <mergeCell ref="O18:T18"/>
    <mergeCell ref="I19:T19"/>
    <mergeCell ref="U19:Z19"/>
    <mergeCell ref="I20:T20"/>
    <mergeCell ref="U20:Z20"/>
    <mergeCell ref="I21:N21"/>
    <mergeCell ref="O21:T21"/>
    <mergeCell ref="U21:Z21"/>
    <mergeCell ref="I22:N22"/>
    <mergeCell ref="O22:T22"/>
    <mergeCell ref="U22:Z22"/>
    <mergeCell ref="I23:N23"/>
    <mergeCell ref="O23:T23"/>
    <mergeCell ref="U23:Z23"/>
    <mergeCell ref="I24:N24"/>
    <mergeCell ref="O24:T24"/>
    <mergeCell ref="U24:Z24"/>
    <mergeCell ref="I25:N25"/>
    <mergeCell ref="O25:T25"/>
    <mergeCell ref="U25:Z25"/>
    <mergeCell ref="I26:N26"/>
    <mergeCell ref="O26:T26"/>
    <mergeCell ref="U26:Z26"/>
    <mergeCell ref="I27:N27"/>
    <mergeCell ref="O27:T27"/>
    <mergeCell ref="U27:Z27"/>
    <mergeCell ref="I28:N28"/>
    <mergeCell ref="O28:T28"/>
    <mergeCell ref="U28:Z28"/>
    <mergeCell ref="I29:N29"/>
    <mergeCell ref="O29:T29"/>
    <mergeCell ref="U29:Z29"/>
    <mergeCell ref="I30:N30"/>
    <mergeCell ref="O30:T30"/>
    <mergeCell ref="U30:Z30"/>
    <mergeCell ref="I31:N31"/>
    <mergeCell ref="O31:T31"/>
    <mergeCell ref="U31:Z31"/>
    <mergeCell ref="I32:N32"/>
    <mergeCell ref="O32:T32"/>
    <mergeCell ref="U32:Z32"/>
    <mergeCell ref="I33:N33"/>
    <mergeCell ref="O33:T33"/>
    <mergeCell ref="U33:Z33"/>
    <mergeCell ref="I34:N34"/>
    <mergeCell ref="O34:T34"/>
    <mergeCell ref="U34:Z34"/>
    <mergeCell ref="P41:S41"/>
    <mergeCell ref="T41:Z41"/>
    <mergeCell ref="C43:D43"/>
    <mergeCell ref="L43:P43"/>
    <mergeCell ref="Q43:U43"/>
    <mergeCell ref="V43:Z43"/>
    <mergeCell ref="L44:P44"/>
    <mergeCell ref="Q44:U44"/>
    <mergeCell ref="V44:Z44"/>
    <mergeCell ref="L45:P45"/>
    <mergeCell ref="Q45:U45"/>
    <mergeCell ref="V45:Z45"/>
    <mergeCell ref="E46:I46"/>
    <mergeCell ref="L46:P46"/>
    <mergeCell ref="Q46:U46"/>
    <mergeCell ref="V46:Z46"/>
    <mergeCell ref="Q47:U47"/>
    <mergeCell ref="V47:Z47"/>
    <mergeCell ref="Q48:U48"/>
    <mergeCell ref="V48:Z48"/>
    <mergeCell ref="E49:I49"/>
    <mergeCell ref="L49:P49"/>
    <mergeCell ref="Q49:U49"/>
    <mergeCell ref="V49:Z49"/>
    <mergeCell ref="L50:P50"/>
    <mergeCell ref="Q50:U50"/>
    <mergeCell ref="V50:Z50"/>
    <mergeCell ref="E51:I51"/>
    <mergeCell ref="L51:P51"/>
    <mergeCell ref="Q51:U51"/>
    <mergeCell ref="V51:Z51"/>
    <mergeCell ref="E52:I52"/>
    <mergeCell ref="L52:P52"/>
    <mergeCell ref="Q52:U52"/>
    <mergeCell ref="V52:Z52"/>
    <mergeCell ref="E53:I53"/>
    <mergeCell ref="L53:P53"/>
    <mergeCell ref="Q53:U53"/>
    <mergeCell ref="V53:Z53"/>
    <mergeCell ref="L54:P54"/>
    <mergeCell ref="Q54:U54"/>
    <mergeCell ref="V54:Z54"/>
    <mergeCell ref="E55:I55"/>
    <mergeCell ref="L55:P55"/>
    <mergeCell ref="Q55:U55"/>
    <mergeCell ref="V55:Z55"/>
    <mergeCell ref="E56:I56"/>
    <mergeCell ref="L56:P56"/>
    <mergeCell ref="Q56:U56"/>
    <mergeCell ref="V56:Z56"/>
    <mergeCell ref="E57:I57"/>
    <mergeCell ref="L57:P57"/>
    <mergeCell ref="Q57:U57"/>
    <mergeCell ref="V57:Z57"/>
    <mergeCell ref="L58:P58"/>
    <mergeCell ref="Q58:U58"/>
    <mergeCell ref="V58:Z58"/>
    <mergeCell ref="E59:I59"/>
    <mergeCell ref="L59:P59"/>
    <mergeCell ref="Q59:U59"/>
    <mergeCell ref="V59:Z59"/>
    <mergeCell ref="E60:I60"/>
    <mergeCell ref="L60:P60"/>
    <mergeCell ref="Q60:U60"/>
    <mergeCell ref="V60:Z60"/>
    <mergeCell ref="E61:I61"/>
    <mergeCell ref="L61:P61"/>
    <mergeCell ref="Q61:U61"/>
    <mergeCell ref="V61:Z61"/>
    <mergeCell ref="L62:P62"/>
    <mergeCell ref="Q62:U62"/>
    <mergeCell ref="V62:Z62"/>
    <mergeCell ref="E63:I63"/>
    <mergeCell ref="L63:P63"/>
    <mergeCell ref="Q63:U63"/>
    <mergeCell ref="V63:Z63"/>
    <mergeCell ref="E64:I64"/>
    <mergeCell ref="L64:P64"/>
    <mergeCell ref="Q64:U64"/>
    <mergeCell ref="V64:Z64"/>
    <mergeCell ref="E65:I65"/>
    <mergeCell ref="L65:P65"/>
    <mergeCell ref="Q65:U65"/>
    <mergeCell ref="V65:Z65"/>
    <mergeCell ref="L66:P66"/>
    <mergeCell ref="Q66:U66"/>
    <mergeCell ref="V66:Z66"/>
    <mergeCell ref="E67:I67"/>
    <mergeCell ref="L67:P67"/>
    <mergeCell ref="Q67:U67"/>
    <mergeCell ref="V67:Z67"/>
    <mergeCell ref="E68:I68"/>
    <mergeCell ref="L68:P68"/>
    <mergeCell ref="Q68:U68"/>
    <mergeCell ref="V68:Z68"/>
    <mergeCell ref="E69:I69"/>
    <mergeCell ref="L69:P69"/>
    <mergeCell ref="Q69:U69"/>
    <mergeCell ref="V69:Z69"/>
    <mergeCell ref="L70:P70"/>
    <mergeCell ref="Q70:U70"/>
    <mergeCell ref="V70:Z70"/>
    <mergeCell ref="E71:I71"/>
    <mergeCell ref="L71:P71"/>
    <mergeCell ref="Q71:U71"/>
    <mergeCell ref="V71:Z71"/>
    <mergeCell ref="E72:I72"/>
    <mergeCell ref="L72:P72"/>
    <mergeCell ref="Q72:U72"/>
    <mergeCell ref="V72:Z72"/>
    <mergeCell ref="E73:I73"/>
    <mergeCell ref="L73:P73"/>
    <mergeCell ref="Q73:U73"/>
    <mergeCell ref="V73:Z73"/>
    <mergeCell ref="L74:P74"/>
    <mergeCell ref="Q74:U74"/>
    <mergeCell ref="V74:Z74"/>
    <mergeCell ref="E75:I75"/>
    <mergeCell ref="L75:P75"/>
    <mergeCell ref="Q75:U75"/>
    <mergeCell ref="V75:Z75"/>
    <mergeCell ref="E76:I76"/>
    <mergeCell ref="L76:P76"/>
    <mergeCell ref="Q76:U76"/>
    <mergeCell ref="V76:Z76"/>
    <mergeCell ref="E77:I77"/>
    <mergeCell ref="L77:P77"/>
    <mergeCell ref="Q77:U77"/>
    <mergeCell ref="V77:Z77"/>
    <mergeCell ref="L78:P78"/>
    <mergeCell ref="Q78:U78"/>
    <mergeCell ref="V78:Z78"/>
    <mergeCell ref="E79:I79"/>
    <mergeCell ref="L79:P79"/>
    <mergeCell ref="Q79:U79"/>
    <mergeCell ref="V79:Z79"/>
    <mergeCell ref="E80:I80"/>
    <mergeCell ref="L80:P80"/>
    <mergeCell ref="Q80:U80"/>
    <mergeCell ref="V80:Z80"/>
    <mergeCell ref="E81:I81"/>
    <mergeCell ref="L81:P81"/>
    <mergeCell ref="Q81:U81"/>
    <mergeCell ref="V81:Z81"/>
    <mergeCell ref="L82:P82"/>
    <mergeCell ref="Q82:U82"/>
    <mergeCell ref="V82:Z82"/>
    <mergeCell ref="E83:I83"/>
    <mergeCell ref="L83:P83"/>
    <mergeCell ref="Q83:U83"/>
    <mergeCell ref="V83:Z83"/>
    <mergeCell ref="E84:I84"/>
    <mergeCell ref="L84:P84"/>
    <mergeCell ref="Q84:U84"/>
    <mergeCell ref="V84:Z84"/>
    <mergeCell ref="E85:I85"/>
    <mergeCell ref="L85:P85"/>
    <mergeCell ref="Q85:U85"/>
    <mergeCell ref="V85:Z85"/>
    <mergeCell ref="L86:P86"/>
    <mergeCell ref="Q86:U86"/>
    <mergeCell ref="V86:Z86"/>
    <mergeCell ref="E87:I87"/>
    <mergeCell ref="L87:P87"/>
    <mergeCell ref="Q87:U87"/>
    <mergeCell ref="V87:Z87"/>
    <mergeCell ref="C88:P88"/>
    <mergeCell ref="Q88:U88"/>
    <mergeCell ref="V88:Z88"/>
    <mergeCell ref="P93:S93"/>
    <mergeCell ref="T93:Z93"/>
    <mergeCell ref="C95:D95"/>
    <mergeCell ref="L95:P95"/>
    <mergeCell ref="Q95:U95"/>
    <mergeCell ref="V95:Z95"/>
    <mergeCell ref="L96:P96"/>
    <mergeCell ref="Q96:U96"/>
    <mergeCell ref="V96:Z96"/>
    <mergeCell ref="L97:P97"/>
    <mergeCell ref="Q97:U97"/>
    <mergeCell ref="V97:Z97"/>
    <mergeCell ref="E98:I98"/>
    <mergeCell ref="L98:P98"/>
    <mergeCell ref="Q98:U98"/>
    <mergeCell ref="V98:Z98"/>
    <mergeCell ref="Q99:U99"/>
    <mergeCell ref="V99:Z99"/>
    <mergeCell ref="Q100:U100"/>
    <mergeCell ref="V100:Z100"/>
    <mergeCell ref="L101:P101"/>
    <mergeCell ref="Q101:U101"/>
    <mergeCell ref="V101:Z101"/>
    <mergeCell ref="E102:I102"/>
    <mergeCell ref="L102:P102"/>
    <mergeCell ref="Q102:U102"/>
    <mergeCell ref="V102:Z102"/>
    <mergeCell ref="E103:I103"/>
    <mergeCell ref="L103:P103"/>
    <mergeCell ref="Q103:U103"/>
    <mergeCell ref="V103:Z103"/>
    <mergeCell ref="E104:I104"/>
    <mergeCell ref="L104:P104"/>
    <mergeCell ref="Q104:U104"/>
    <mergeCell ref="V104:Z104"/>
    <mergeCell ref="L105:P105"/>
    <mergeCell ref="Q105:U105"/>
    <mergeCell ref="V105:Z105"/>
    <mergeCell ref="E106:I106"/>
    <mergeCell ref="L106:P106"/>
    <mergeCell ref="Q106:U106"/>
    <mergeCell ref="V106:Z106"/>
    <mergeCell ref="E107:I107"/>
    <mergeCell ref="L107:P107"/>
    <mergeCell ref="Q107:U107"/>
    <mergeCell ref="V107:Z107"/>
    <mergeCell ref="E108:I108"/>
    <mergeCell ref="L108:P108"/>
    <mergeCell ref="Q108:U108"/>
    <mergeCell ref="V108:Z108"/>
    <mergeCell ref="L109:P109"/>
    <mergeCell ref="Q109:U109"/>
    <mergeCell ref="V109:Z109"/>
    <mergeCell ref="E110:I110"/>
    <mergeCell ref="L110:P110"/>
    <mergeCell ref="Q110:U110"/>
    <mergeCell ref="V110:Z110"/>
    <mergeCell ref="E111:I111"/>
    <mergeCell ref="L111:P111"/>
    <mergeCell ref="Q111:U111"/>
    <mergeCell ref="V111:Z111"/>
    <mergeCell ref="E112:I112"/>
    <mergeCell ref="L112:P112"/>
    <mergeCell ref="Q112:U112"/>
    <mergeCell ref="V112:Z112"/>
    <mergeCell ref="L113:P113"/>
    <mergeCell ref="Q113:U113"/>
    <mergeCell ref="V113:Z113"/>
    <mergeCell ref="E114:I114"/>
    <mergeCell ref="L114:P114"/>
    <mergeCell ref="Q114:U114"/>
    <mergeCell ref="V114:Z114"/>
    <mergeCell ref="E115:I115"/>
    <mergeCell ref="L115:P115"/>
    <mergeCell ref="Q115:U115"/>
    <mergeCell ref="V115:Z115"/>
    <mergeCell ref="E116:I116"/>
    <mergeCell ref="L116:P116"/>
    <mergeCell ref="Q116:U116"/>
    <mergeCell ref="V116:Z116"/>
    <mergeCell ref="L117:P117"/>
    <mergeCell ref="Q117:U117"/>
    <mergeCell ref="V117:Z117"/>
    <mergeCell ref="E118:I118"/>
    <mergeCell ref="L118:P118"/>
    <mergeCell ref="Q118:U118"/>
    <mergeCell ref="V118:Z118"/>
    <mergeCell ref="E119:I119"/>
    <mergeCell ref="L119:P119"/>
    <mergeCell ref="Q119:U119"/>
    <mergeCell ref="V119:Z119"/>
    <mergeCell ref="E120:I120"/>
    <mergeCell ref="L120:P120"/>
    <mergeCell ref="Q120:U120"/>
    <mergeCell ref="V120:Z120"/>
    <mergeCell ref="L121:P121"/>
    <mergeCell ref="Q121:U121"/>
    <mergeCell ref="V121:Z121"/>
    <mergeCell ref="E122:I122"/>
    <mergeCell ref="L122:P122"/>
    <mergeCell ref="Q122:U122"/>
    <mergeCell ref="V122:Z122"/>
    <mergeCell ref="E123:I123"/>
    <mergeCell ref="L123:P123"/>
    <mergeCell ref="Q123:U123"/>
    <mergeCell ref="V123:Z123"/>
    <mergeCell ref="E124:I124"/>
    <mergeCell ref="L124:P124"/>
    <mergeCell ref="Q124:U124"/>
    <mergeCell ref="V124:Z124"/>
    <mergeCell ref="L125:P125"/>
    <mergeCell ref="Q125:U125"/>
    <mergeCell ref="V125:Z125"/>
    <mergeCell ref="E126:I126"/>
    <mergeCell ref="L126:P126"/>
    <mergeCell ref="Q126:U126"/>
    <mergeCell ref="V126:Z126"/>
    <mergeCell ref="E127:I127"/>
    <mergeCell ref="L127:P127"/>
    <mergeCell ref="Q127:U127"/>
    <mergeCell ref="V127:Z127"/>
    <mergeCell ref="E128:I128"/>
    <mergeCell ref="L128:P128"/>
    <mergeCell ref="Q128:U128"/>
    <mergeCell ref="V128:Z128"/>
    <mergeCell ref="L129:P129"/>
    <mergeCell ref="Q129:U129"/>
    <mergeCell ref="V129:Z129"/>
    <mergeCell ref="E130:I130"/>
    <mergeCell ref="L130:P130"/>
    <mergeCell ref="Q130:U130"/>
    <mergeCell ref="V130:Z130"/>
    <mergeCell ref="E131:I131"/>
    <mergeCell ref="L131:P131"/>
    <mergeCell ref="Q131:U131"/>
    <mergeCell ref="V131:Z131"/>
    <mergeCell ref="E132:I132"/>
    <mergeCell ref="L132:P132"/>
    <mergeCell ref="Q132:U132"/>
    <mergeCell ref="V132:Z132"/>
    <mergeCell ref="L133:P133"/>
    <mergeCell ref="Q133:U133"/>
    <mergeCell ref="V133:Z133"/>
    <mergeCell ref="E134:I134"/>
    <mergeCell ref="L134:P134"/>
    <mergeCell ref="Q134:U134"/>
    <mergeCell ref="V134:Z134"/>
    <mergeCell ref="E135:I135"/>
    <mergeCell ref="L135:P135"/>
    <mergeCell ref="Q135:U135"/>
    <mergeCell ref="V135:Z135"/>
    <mergeCell ref="E136:I136"/>
    <mergeCell ref="L136:P136"/>
    <mergeCell ref="Q136:U136"/>
    <mergeCell ref="V136:Z136"/>
    <mergeCell ref="L137:P137"/>
    <mergeCell ref="Q137:U137"/>
    <mergeCell ref="V137:Z137"/>
    <mergeCell ref="E138:I138"/>
    <mergeCell ref="L138:P138"/>
    <mergeCell ref="Q138:U138"/>
    <mergeCell ref="V138:Z138"/>
    <mergeCell ref="C139:P139"/>
    <mergeCell ref="Q139:U139"/>
    <mergeCell ref="V139:Z139"/>
    <mergeCell ref="C19:H20"/>
    <mergeCell ref="C21:H22"/>
    <mergeCell ref="C23:H24"/>
    <mergeCell ref="C25:H26"/>
    <mergeCell ref="C27:H28"/>
    <mergeCell ref="C29:H30"/>
    <mergeCell ref="C31:H32"/>
    <mergeCell ref="C33:H34"/>
    <mergeCell ref="E43:I44"/>
    <mergeCell ref="E95:I96"/>
  </mergeCells>
  <phoneticPr fontId="2"/>
  <conditionalFormatting sqref="I18 E81:P81 O18">
    <cfRule type="containsBlanks" dxfId="32" priority="33">
      <formula>LEN(TRIM(E18))=0</formula>
    </cfRule>
  </conditionalFormatting>
  <conditionalFormatting sqref="E46:P49 E51:P51 E55:P55 E59:P59 E67:P67 E71:P71 E79:P79 E87:P87 V87:Z87 E53:P53 E57:P57 E61:P61 E69:P69 E73:P73">
    <cfRule type="containsBlanks" dxfId="31" priority="32">
      <formula>LEN(TRIM(E46))=0</formula>
    </cfRule>
  </conditionalFormatting>
  <conditionalFormatting sqref="E80:P80">
    <cfRule type="containsBlanks" dxfId="30" priority="25">
      <formula>LEN(TRIM(E80))=0</formula>
    </cfRule>
  </conditionalFormatting>
  <conditionalFormatting sqref="E76:P76">
    <cfRule type="containsBlanks" dxfId="29" priority="23">
      <formula>LEN(TRIM(E76))=0</formula>
    </cfRule>
  </conditionalFormatting>
  <conditionalFormatting sqref="E63:P63 E65:P65">
    <cfRule type="containsBlanks" dxfId="28" priority="22">
      <formula>LEN(TRIM(E63))=0</formula>
    </cfRule>
  </conditionalFormatting>
  <conditionalFormatting sqref="E64:P64">
    <cfRule type="containsBlanks" dxfId="27" priority="21">
      <formula>LEN(TRIM(E64))=0</formula>
    </cfRule>
  </conditionalFormatting>
  <conditionalFormatting sqref="E85:P85">
    <cfRule type="containsBlanks" dxfId="26" priority="20">
      <formula>LEN(TRIM(E85))=0</formula>
    </cfRule>
  </conditionalFormatting>
  <conditionalFormatting sqref="P41 T41">
    <cfRule type="containsBlanks" dxfId="25" priority="31">
      <formula>LEN(TRIM(P41))=0</formula>
    </cfRule>
  </conditionalFormatting>
  <conditionalFormatting sqref="E52:P52">
    <cfRule type="containsBlanks" dxfId="24" priority="30">
      <formula>LEN(TRIM(E52))=0</formula>
    </cfRule>
  </conditionalFormatting>
  <conditionalFormatting sqref="E56:P56">
    <cfRule type="containsBlanks" dxfId="23" priority="29">
      <formula>LEN(TRIM(E56))=0</formula>
    </cfRule>
  </conditionalFormatting>
  <conditionalFormatting sqref="E60:P60">
    <cfRule type="containsBlanks" dxfId="22" priority="28">
      <formula>LEN(TRIM(E60))=0</formula>
    </cfRule>
  </conditionalFormatting>
  <conditionalFormatting sqref="E68:P68">
    <cfRule type="containsBlanks" dxfId="21" priority="27">
      <formula>LEN(TRIM(E68))=0</formula>
    </cfRule>
  </conditionalFormatting>
  <conditionalFormatting sqref="E72:P72">
    <cfRule type="containsBlanks" dxfId="20" priority="26">
      <formula>LEN(TRIM(E72))=0</formula>
    </cfRule>
  </conditionalFormatting>
  <conditionalFormatting sqref="E75:P75 E77:P77">
    <cfRule type="containsBlanks" dxfId="19" priority="24">
      <formula>LEN(TRIM(E75))=0</formula>
    </cfRule>
  </conditionalFormatting>
  <conditionalFormatting sqref="E131:P131">
    <cfRule type="containsBlanks" dxfId="18" priority="9">
      <formula>LEN(TRIM(E131))=0</formula>
    </cfRule>
  </conditionalFormatting>
  <conditionalFormatting sqref="E126:P126 E128:P128">
    <cfRule type="containsBlanks" dxfId="17" priority="8">
      <formula>LEN(TRIM(E126))=0</formula>
    </cfRule>
  </conditionalFormatting>
  <conditionalFormatting sqref="E83:P83">
    <cfRule type="containsBlanks" dxfId="16" priority="19">
      <formula>LEN(TRIM(E83))=0</formula>
    </cfRule>
  </conditionalFormatting>
  <conditionalFormatting sqref="E84:P84">
    <cfRule type="containsBlanks" dxfId="15" priority="18">
      <formula>LEN(TRIM(E84))=0</formula>
    </cfRule>
  </conditionalFormatting>
  <conditionalFormatting sqref="P93 T93">
    <cfRule type="containsBlanks" dxfId="14" priority="17">
      <formula>LEN(TRIM(P93))=0</formula>
    </cfRule>
  </conditionalFormatting>
  <conditionalFormatting sqref="E132:P132">
    <cfRule type="containsBlanks" dxfId="13" priority="16">
      <formula>LEN(TRIM(E132))=0</formula>
    </cfRule>
  </conditionalFormatting>
  <conditionalFormatting sqref="E98:P100 E102:P102 E106:P106 E110:P110 E118:P118 E122:P122 E130:P130 E138:P138 V138:Z138 E104:P104 E108:P108 E112:P112 E120:P120 E124:P124">
    <cfRule type="containsBlanks" dxfId="12" priority="15">
      <formula>LEN(TRIM(E98))=0</formula>
    </cfRule>
  </conditionalFormatting>
  <conditionalFormatting sqref="E103:P103">
    <cfRule type="containsBlanks" dxfId="11" priority="14">
      <formula>LEN(TRIM(E103))=0</formula>
    </cfRule>
  </conditionalFormatting>
  <conditionalFormatting sqref="E107:P107">
    <cfRule type="containsBlanks" dxfId="10" priority="13">
      <formula>LEN(TRIM(E107))=0</formula>
    </cfRule>
  </conditionalFormatting>
  <conditionalFormatting sqref="E111:P111">
    <cfRule type="containsBlanks" dxfId="9" priority="12">
      <formula>LEN(TRIM(E111))=0</formula>
    </cfRule>
  </conditionalFormatting>
  <conditionalFormatting sqref="E119:P119">
    <cfRule type="containsBlanks" dxfId="8" priority="11">
      <formula>LEN(TRIM(E119))=0</formula>
    </cfRule>
  </conditionalFormatting>
  <conditionalFormatting sqref="E123:P123">
    <cfRule type="containsBlanks" dxfId="7" priority="10">
      <formula>LEN(TRIM(E123))=0</formula>
    </cfRule>
  </conditionalFormatting>
  <conditionalFormatting sqref="E127:P127">
    <cfRule type="containsBlanks" dxfId="6" priority="7">
      <formula>LEN(TRIM(E127))=0</formula>
    </cfRule>
  </conditionalFormatting>
  <conditionalFormatting sqref="E114:P114 E116:P116">
    <cfRule type="containsBlanks" dxfId="5" priority="6">
      <formula>LEN(TRIM(E114))=0</formula>
    </cfRule>
  </conditionalFormatting>
  <conditionalFormatting sqref="E115:P115">
    <cfRule type="containsBlanks" dxfId="4" priority="5">
      <formula>LEN(TRIM(E115))=0</formula>
    </cfRule>
  </conditionalFormatting>
  <conditionalFormatting sqref="E136:P136">
    <cfRule type="containsBlanks" dxfId="3" priority="4">
      <formula>LEN(TRIM(E136))=0</formula>
    </cfRule>
  </conditionalFormatting>
  <conditionalFormatting sqref="E134:P134">
    <cfRule type="containsBlanks" dxfId="2" priority="3">
      <formula>LEN(TRIM(E134))=0</formula>
    </cfRule>
  </conditionalFormatting>
  <conditionalFormatting sqref="E135:P135">
    <cfRule type="containsBlanks" dxfId="1" priority="2">
      <formula>LEN(TRIM(E135))=0</formula>
    </cfRule>
  </conditionalFormatting>
  <conditionalFormatting sqref="L10:U11">
    <cfRule type="containsBlanks" dxfId="0" priority="1">
      <formula>LEN(TRIM(L10))=0</formula>
    </cfRule>
  </conditionalFormatting>
  <dataValidations count="1">
    <dataValidation imeMode="disabled" allowBlank="1" showDropDown="0" showInputMessage="1" showErrorMessage="1" sqref="V88:V91 Q88:Q91 O36:Y38 L89:L91 V139:V141 Q139:Q141 L140:L141"/>
  </dataValidations>
  <printOptions horizontalCentered="1"/>
  <pageMargins left="0.31496062992125984" right="0.31496062992125984" top="0.59055118110236227" bottom="0.59055118110236227" header="0" footer="0"/>
  <pageSetup paperSize="9" fitToWidth="1" fitToHeight="1" orientation="portrait" usePrinterDefaults="1" r:id="rId1"/>
  <rowBreaks count="2" manualBreakCount="2">
    <brk id="39" max="26" man="1"/>
    <brk id="91" max="26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様式第1号別紙２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2024-03-11T07:30:35Z</dcterms:created>
  <dcterms:modified xsi:type="dcterms:W3CDTF">2025-02-27T09:25:12Z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2025-02-27T09:25:12Z</vt:filetime>
  </property>
</Properties>
</file>