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h-zaisei-03\財政_共有NAS\財政課ハード③\準公営企業\R6年度（準公営企業）\未上R70127公営企業に係る経営比較分析表（令和５年度決算）の分析等について（依頼）\02各課回答\経営企画課\"/>
    </mc:Choice>
  </mc:AlternateContent>
  <xr:revisionPtr revIDLastSave="0" documentId="13_ncr:1_{36F4BC58-542A-4DEB-B922-90A19D0AB060}" xr6:coauthVersionLast="36" xr6:coauthVersionMax="36" xr10:uidLastSave="{00000000-0000-0000-0000-000000000000}"/>
  <workbookProtection workbookAlgorithmName="SHA-512" workbookHashValue="ozcMIaedOGfuO2mkE5yOXCg3ENXKUOnt9UNkteEiI3uHxg2MrjUCWMsXdXkalRcppJhZeHgCfsh1kfbSXAI8Ag==" workbookSaltValue="dgP00FytsJd9UQEaI5aZxA==" workbookSpinCount="100000" lockStructure="1"/>
  <bookViews>
    <workbookView xWindow="0" yWindow="0" windowWidth="20490" windowHeight="6690" xr2:uid="{00000000-000D-0000-FFFF-FFFF00000000}"/>
  </bookViews>
  <sheets>
    <sheet name="法非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O86" i="4" s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J86" i="4" s="1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H86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E86" i="4" s="1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R6" i="5"/>
  <c r="AD10" i="4" s="1"/>
  <c r="Q6" i="5"/>
  <c r="W10" i="4" s="1"/>
  <c r="P6" i="5"/>
  <c r="P10" i="4" s="1"/>
  <c r="O6" i="5"/>
  <c r="N6" i="5"/>
  <c r="B10" i="4" s="1"/>
  <c r="M6" i="5"/>
  <c r="AD8" i="4" s="1"/>
  <c r="L6" i="5"/>
  <c r="W8" i="4" s="1"/>
  <c r="K6" i="5"/>
  <c r="J6" i="5"/>
  <c r="I8" i="4" s="1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6" i="4"/>
  <c r="I86" i="4"/>
  <c r="AT10" i="4"/>
  <c r="AL10" i="4"/>
  <c r="I10" i="4"/>
  <c r="AL8" i="4"/>
  <c r="P8" i="4"/>
</calcChain>
</file>

<file path=xl/sharedStrings.xml><?xml version="1.0" encoding="utf-8"?>
<sst xmlns="http://schemas.openxmlformats.org/spreadsheetml/2006/main" count="236" uniqueCount="120">
  <si>
    <t>経営比較分析表（令和5年度決算）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</si>
  <si>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</si>
  <si>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</si>
  <si>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</si>
  <si>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</si>
  <si>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</si>
  <si>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</si>
  <si>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</si>
  <si>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</si>
  <si>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</si>
  <si>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</si>
  <si>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</si>
  <si>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</si>
  <si>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</si>
  <si>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</si>
  <si>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</si>
  <si>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</si>
  <si>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</si>
  <si>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</si>
  <si>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</si>
  <si>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</si>
  <si>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</si>
  <si>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</si>
  <si>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令和5年度全国平均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</si>
  <si>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</si>
  <si>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</si>
  <si>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</si>
  <si>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</si>
  <si>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</si>
  <si>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</si>
  <si>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</si>
  <si>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</si>
  <si>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</si>
  <si>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</si>
  <si>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</si>
  <si>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</si>
  <si>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</si>
  <si>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</si>
  <si>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</si>
  <si>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</si>
  <si>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</si>
  <si>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</si>
  <si>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</si>
  <si>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</si>
  <si>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</si>
  <si>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</si>
  <si>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</si>
  <si>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</si>
  <si>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</si>
  <si>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</si>
  <si>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</si>
  <si>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</si>
  <si>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</si>
  <si>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</si>
  <si>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</si>
  <si>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</si>
  <si>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</si>
  <si>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</si>
  <si>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</si>
  <si>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</si>
  <si>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</si>
  <si>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</si>
  <si>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</si>
  <si>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</si>
  <si>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</si>
  <si>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</si>
  <si>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</si>
  <si>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</si>
  <si>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</si>
  <si>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</si>
  <si>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</si>
  <si>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</si>
  <si>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</si>
  <si>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</si>
  <si>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</si>
  <si>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</si>
  <si>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</si>
  <si>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</si>
  <si>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</si>
  <si>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</si>
  <si>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</si>
  <si>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</si>
  <si>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</si>
  <si>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</si>
  <si>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</si>
  <si>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</si>
  <si>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</si>
  <si>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</si>
  <si>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</si>
  <si>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</si>
  <si>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</si>
  <si>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</si>
  <si>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</si>
  <si>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</si>
  <si>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</si>
  <si>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</si>
  <si>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</si>
  <si>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</si>
  <si>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呉市</t>
  </si>
  <si>
    <t>法非適用</t>
  </si>
  <si>
    <t>下水道事業</t>
  </si>
  <si>
    <t>漁業集落排水</t>
  </si>
  <si>
    <t>H2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</si>
  <si>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</si>
  <si>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</si>
  <si>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</si>
  <si>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</si>
  <si>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</si>
  <si>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</si>
  <si>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</si>
  <si>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</si>
  <si>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</si>
  <si>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</si>
  <si>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"R"yy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</si>
  <si>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</si>
  <si>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</si>
  <si>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</si>
  <si>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 xml:space="preserve">「①収益的収支比率」
　100％未満の赤字で推移している。
「④企業債残高対事業規模比率」
　当該事業の企業債は大部分が公費（税金）で返済することとしているため，使用料収入で返済する部分はほとんどない状況である。
「⑤経費回収率，⑥汚水処理原価
　⑦施設利用率，⑧水洗化率」
　本市の水洗化率は全国平均・類似団体に比べ低くなっている。これは，使用料収入の基となる有収水量が少ないことを示しており，施設利用率の低さに繋がっている。
　また，有収水量が少ないことから，使用料収入も少なくなり，全国平均・類似団体に比べ，経費回収率は低く，汚水処理原価は高くなっている。
</t>
    <rPh sb="2" eb="5">
      <t>シュウエキテキ</t>
    </rPh>
    <rPh sb="5" eb="7">
      <t>シュウシ</t>
    </rPh>
    <rPh sb="7" eb="9">
      <t>ヒリツ</t>
    </rPh>
    <rPh sb="16" eb="18">
      <t>ミマン</t>
    </rPh>
    <rPh sb="19" eb="21">
      <t>アカジ</t>
    </rPh>
    <rPh sb="22" eb="24">
      <t>スイイ</t>
    </rPh>
    <rPh sb="32" eb="35">
      <t>キギョウサイ</t>
    </rPh>
    <rPh sb="35" eb="37">
      <t>ザンダカ</t>
    </rPh>
    <rPh sb="37" eb="38">
      <t>タイ</t>
    </rPh>
    <rPh sb="38" eb="40">
      <t>ジギョウ</t>
    </rPh>
    <rPh sb="40" eb="42">
      <t>キボ</t>
    </rPh>
    <rPh sb="42" eb="44">
      <t>ヒリツ</t>
    </rPh>
    <rPh sb="47" eb="49">
      <t>トウガイ</t>
    </rPh>
    <rPh sb="49" eb="51">
      <t>ジギョウ</t>
    </rPh>
    <rPh sb="52" eb="55">
      <t>キギョウサイ</t>
    </rPh>
    <rPh sb="56" eb="59">
      <t>ダイブブン</t>
    </rPh>
    <rPh sb="60" eb="62">
      <t>コウヒ</t>
    </rPh>
    <rPh sb="63" eb="65">
      <t>ゼイキン</t>
    </rPh>
    <rPh sb="67" eb="69">
      <t>ヘンサイ</t>
    </rPh>
    <rPh sb="81" eb="84">
      <t>シヨウリョウ</t>
    </rPh>
    <rPh sb="84" eb="86">
      <t>シュウニュウ</t>
    </rPh>
    <rPh sb="87" eb="89">
      <t>ヘンサイ</t>
    </rPh>
    <rPh sb="91" eb="93">
      <t>ブブン</t>
    </rPh>
    <rPh sb="100" eb="102">
      <t>ジョウキョウ</t>
    </rPh>
    <rPh sb="109" eb="111">
      <t>ケイヒ</t>
    </rPh>
    <rPh sb="111" eb="113">
      <t>カイシュウ</t>
    </rPh>
    <rPh sb="113" eb="114">
      <t>リツ</t>
    </rPh>
    <rPh sb="116" eb="118">
      <t>オスイ</t>
    </rPh>
    <rPh sb="118" eb="120">
      <t>ショリ</t>
    </rPh>
    <rPh sb="120" eb="122">
      <t>ゲンカ</t>
    </rPh>
    <rPh sb="125" eb="127">
      <t>シセツ</t>
    </rPh>
    <rPh sb="127" eb="129">
      <t>リヨウ</t>
    </rPh>
    <rPh sb="129" eb="130">
      <t>リツ</t>
    </rPh>
    <rPh sb="132" eb="135">
      <t>スイセンカ</t>
    </rPh>
    <rPh sb="135" eb="136">
      <t>リツ</t>
    </rPh>
    <rPh sb="139" eb="141">
      <t>ホンシ</t>
    </rPh>
    <rPh sb="142" eb="145">
      <t>スイセンカ</t>
    </rPh>
    <rPh sb="145" eb="146">
      <t>リツ</t>
    </rPh>
    <rPh sb="147" eb="149">
      <t>ゼンコク</t>
    </rPh>
    <rPh sb="149" eb="151">
      <t>ヘイキン</t>
    </rPh>
    <rPh sb="152" eb="154">
      <t>ルイジ</t>
    </rPh>
    <rPh sb="154" eb="156">
      <t>ダンタイ</t>
    </rPh>
    <rPh sb="157" eb="158">
      <t>クラ</t>
    </rPh>
    <rPh sb="159" eb="160">
      <t>ヒク</t>
    </rPh>
    <rPh sb="171" eb="174">
      <t>シヨウリョウ</t>
    </rPh>
    <rPh sb="174" eb="176">
      <t>シュウニュウ</t>
    </rPh>
    <rPh sb="177" eb="178">
      <t>モト</t>
    </rPh>
    <rPh sb="181" eb="183">
      <t>ユウシュウ</t>
    </rPh>
    <rPh sb="183" eb="185">
      <t>スイリョウ</t>
    </rPh>
    <rPh sb="186" eb="187">
      <t>スク</t>
    </rPh>
    <rPh sb="192" eb="193">
      <t>シメ</t>
    </rPh>
    <rPh sb="198" eb="200">
      <t>シセツ</t>
    </rPh>
    <rPh sb="200" eb="202">
      <t>リヨウ</t>
    </rPh>
    <rPh sb="202" eb="203">
      <t>リツ</t>
    </rPh>
    <rPh sb="204" eb="205">
      <t>ヒク</t>
    </rPh>
    <rPh sb="207" eb="208">
      <t>ツナ</t>
    </rPh>
    <rPh sb="219" eb="221">
      <t>ユウシュウ</t>
    </rPh>
    <rPh sb="221" eb="223">
      <t>スイリョウ</t>
    </rPh>
    <rPh sb="224" eb="225">
      <t>スク</t>
    </rPh>
    <rPh sb="232" eb="235">
      <t>シヨウリョウ</t>
    </rPh>
    <rPh sb="235" eb="237">
      <t>シュウニュウ</t>
    </rPh>
    <rPh sb="238" eb="239">
      <t>スク</t>
    </rPh>
    <rPh sb="244" eb="246">
      <t>ゼンコク</t>
    </rPh>
    <rPh sb="246" eb="248">
      <t>ヘイキン</t>
    </rPh>
    <rPh sb="249" eb="251">
      <t>ルイジ</t>
    </rPh>
    <rPh sb="251" eb="253">
      <t>ダンタイ</t>
    </rPh>
    <rPh sb="254" eb="255">
      <t>クラ</t>
    </rPh>
    <rPh sb="257" eb="259">
      <t>ケイヒ</t>
    </rPh>
    <rPh sb="259" eb="261">
      <t>カイシュウ</t>
    </rPh>
    <rPh sb="261" eb="262">
      <t>リツ</t>
    </rPh>
    <rPh sb="263" eb="264">
      <t>ヒク</t>
    </rPh>
    <rPh sb="266" eb="268">
      <t>オスイ</t>
    </rPh>
    <rPh sb="268" eb="270">
      <t>ショリ</t>
    </rPh>
    <rPh sb="270" eb="272">
      <t>ゲンカ</t>
    </rPh>
    <rPh sb="273" eb="274">
      <t>タカ</t>
    </rPh>
    <phoneticPr fontId="4"/>
  </si>
  <si>
    <t>　平成12年度の供用開始から令和５年度末で24年であり，法定耐用年数（50年）を経過した管渠はない状況である。</t>
    <rPh sb="49" eb="51">
      <t>ジョウキョウ</t>
    </rPh>
    <phoneticPr fontId="4"/>
  </si>
  <si>
    <t>　当該事業は，市内３地区の漁業集落における，し尿や生活雑排水等の汚水の処理，公共用水域の水質保全，当該区域の生活環境の改善を目的とした，区域内人口は1,500人に満たない小規模事業である。
　その経営は，対象区域の人口密度が低く，人口が少ないことから，経常的な経費を使用料収入だけでは賄えないため，不足分は公費（税金）で補てんしている状況である。
　令和６年度から，当該事業と農業集落排水事業,公共下水道事業,特定環境保全公共下水道事業の４事業を１つの会計へ統合した。
　会計統合によって事務コストの削減効果がある程度見込まれるが，収支不足の解消には至らないため，収支不足分は引き続き公費（税金）で補てんすることとしている。</t>
    <rPh sb="178" eb="180">
      <t>ネンド</t>
    </rPh>
    <rPh sb="188" eb="190">
      <t>ノウギョウ</t>
    </rPh>
    <rPh sb="244" eb="246">
      <t>ジム</t>
    </rPh>
    <rPh sb="250" eb="252">
      <t>サクゲン</t>
    </rPh>
    <rPh sb="252" eb="254">
      <t>コウカ</t>
    </rPh>
    <rPh sb="257" eb="259">
      <t>テイド</t>
    </rPh>
    <rPh sb="259" eb="261">
      <t>ミコ</t>
    </rPh>
    <rPh sb="266" eb="268">
      <t>シュウシ</t>
    </rPh>
    <rPh sb="268" eb="270">
      <t>フソク</t>
    </rPh>
    <rPh sb="271" eb="273">
      <t>カイショウ</t>
    </rPh>
    <rPh sb="275" eb="276">
      <t>イタ</t>
    </rPh>
    <rPh sb="282" eb="284">
      <t>シュウシ</t>
    </rPh>
    <rPh sb="284" eb="286">
      <t>フソク</t>
    </rPh>
    <rPh sb="286" eb="287">
      <t>ブン</t>
    </rPh>
    <rPh sb="288" eb="289">
      <t>ヒ</t>
    </rPh>
    <rPh sb="290" eb="291">
      <t>ツヅ</t>
    </rPh>
    <rPh sb="292" eb="294">
      <t>コウヒ</t>
    </rPh>
    <rPh sb="295" eb="297">
      <t>ゼイキン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</si>
</sst>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R&quot;yy"/>
  </numFmts>
  <fonts count="1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6" fillId="0" borderId="0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left" vertical="top" wrapText="1"/>
      <protection locked="0"/>
    </xf>
    <xf numFmtId="0" fontId="16" fillId="0" borderId="6" xfId="0" applyFont="1" applyBorder="1" applyAlignment="1" applyProtection="1">
      <alignment horizontal="left" vertical="top" wrapText="1"/>
      <protection locked="0"/>
    </xf>
    <xf numFmtId="0" fontId="16" fillId="0" borderId="8" xfId="0" applyFont="1" applyBorder="1" applyAlignment="1" applyProtection="1">
      <alignment horizontal="left" vertical="top" wrapText="1"/>
      <protection locked="0"/>
    </xf>
    <xf numFmtId="0" fontId="16" fillId="0" borderId="1" xfId="0" applyFont="1" applyBorder="1" applyAlignment="1" applyProtection="1">
      <alignment horizontal="left" vertical="top" wrapText="1"/>
      <protection locked="0"/>
    </xf>
    <xf numFmtId="0" fontId="16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1-473F-868D-A955FD650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0.01</c:v>
                </c:pt>
                <c:pt idx="1">
                  <c:v>1.6</c:v>
                </c:pt>
                <c:pt idx="2">
                  <c:v>0.01</c:v>
                </c:pt>
                <c:pt idx="3">
                  <c:v>0.01</c:v>
                </c:pt>
                <c:pt idx="4" formatCode="#,##0.00;&quot;△&quot;#,##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31-473F-868D-A955FD650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40.72</c:v>
                </c:pt>
                <c:pt idx="1">
                  <c:v>40.72</c:v>
                </c:pt>
                <c:pt idx="2">
                  <c:v>40.72</c:v>
                </c:pt>
                <c:pt idx="3">
                  <c:v>40.72</c:v>
                </c:pt>
                <c:pt idx="4">
                  <c:v>40.72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60-4E92-86BD-A7F7EA531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32.479999999999997</c:v>
                </c:pt>
                <c:pt idx="1">
                  <c:v>30.19</c:v>
                </c:pt>
                <c:pt idx="2">
                  <c:v>28.77</c:v>
                </c:pt>
                <c:pt idx="3">
                  <c:v>26.22</c:v>
                </c:pt>
                <c:pt idx="4">
                  <c:v>26.12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60-4E92-86BD-A7F7EA531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61.52</c:v>
                </c:pt>
                <c:pt idx="1">
                  <c:v>61.37</c:v>
                </c:pt>
                <c:pt idx="2">
                  <c:v>63.39</c:v>
                </c:pt>
                <c:pt idx="3">
                  <c:v>63.5</c:v>
                </c:pt>
                <c:pt idx="4">
                  <c:v>60.03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E4-48DD-A355-36ED04675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79.2</c:v>
                </c:pt>
                <c:pt idx="1">
                  <c:v>79.09</c:v>
                </c:pt>
                <c:pt idx="2">
                  <c:v>78.900000000000006</c:v>
                </c:pt>
                <c:pt idx="3">
                  <c:v>78.03</c:v>
                </c:pt>
                <c:pt idx="4">
                  <c:v>78.55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E4-48DD-A355-36ED04675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85.08</c:v>
                </c:pt>
                <c:pt idx="1">
                  <c:v>84.76</c:v>
                </c:pt>
                <c:pt idx="2">
                  <c:v>86.46</c:v>
                </c:pt>
                <c:pt idx="3">
                  <c:v>91.68</c:v>
                </c:pt>
                <c:pt idx="4">
                  <c:v>80.84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03-435E-818A-3C017BEEB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03-435E-818A-3C017BEEB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F4-4AF6-A8B4-34CCD4F65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F4-4AF6-A8B4-34CCD4F65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4A-40B0-87E6-C51FA2E48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4A-40B0-87E6-C51FA2E48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DE-4E36-ACD6-ACB0B057F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DE-4E36-ACD6-ACB0B057F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2A-4E25-A73D-8E7F9E40B8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2A-4E25-A73D-8E7F9E40B8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1.68</c:v>
                </c:pt>
                <c:pt idx="1">
                  <c:v>1.01</c:v>
                </c:pt>
                <c:pt idx="2">
                  <c:v>0.55000000000000004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F6-4FF4-A36A-BD407FAF3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998.42</c:v>
                </c:pt>
                <c:pt idx="1">
                  <c:v>1095.52</c:v>
                </c:pt>
                <c:pt idx="2">
                  <c:v>1056.55</c:v>
                </c:pt>
                <c:pt idx="3">
                  <c:v>1278.54</c:v>
                </c:pt>
                <c:pt idx="4">
                  <c:v>1149.7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F6-4FF4-A36A-BD407FAF3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27.86</c:v>
                </c:pt>
                <c:pt idx="1">
                  <c:v>30.69</c:v>
                </c:pt>
                <c:pt idx="2">
                  <c:v>29.42</c:v>
                </c:pt>
                <c:pt idx="3">
                  <c:v>28.12</c:v>
                </c:pt>
                <c:pt idx="4">
                  <c:v>27.07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81-4729-B939-5C02BF9CF0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41.41</c:v>
                </c:pt>
                <c:pt idx="1">
                  <c:v>39.64</c:v>
                </c:pt>
                <c:pt idx="2">
                  <c:v>40</c:v>
                </c:pt>
                <c:pt idx="3">
                  <c:v>38.74</c:v>
                </c:pt>
                <c:pt idx="4">
                  <c:v>35.96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81-4729-B939-5C02BF9CF0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716.39</c:v>
                </c:pt>
                <c:pt idx="1">
                  <c:v>719.78</c:v>
                </c:pt>
                <c:pt idx="2">
                  <c:v>761.65</c:v>
                </c:pt>
                <c:pt idx="3">
                  <c:v>809.97</c:v>
                </c:pt>
                <c:pt idx="4">
                  <c:v>868.37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D4-4831-ACE3-E345F00A0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417.56</c:v>
                </c:pt>
                <c:pt idx="1">
                  <c:v>449.72</c:v>
                </c:pt>
                <c:pt idx="2">
                  <c:v>437.27</c:v>
                </c:pt>
                <c:pt idx="3">
                  <c:v>456.72</c:v>
                </c:pt>
                <c:pt idx="4">
                  <c:v>481.96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D4-4831-ACE3-E345F00A0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419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3281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214361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21005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19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3281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2143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21005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419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56235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8051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3873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2735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97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50459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【1,069.89】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50459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【80.73】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97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【28.16】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72735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【426.52】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3873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【39.89】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4236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9622386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47868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366260" y="2956560"/>
          <a:ext cx="3558540" cy="250507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261985" y="2956560"/>
          <a:ext cx="3558540" cy="250507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499110" y="10715625"/>
          <a:ext cx="4575810" cy="240411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5680710" y="10715625"/>
          <a:ext cx="4575810" cy="240411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6"/>
  <sheetViews>
    <sheetView showGridLines="0" tabSelected="1" topLeftCell="Y56" zoomScale="85" zoomScaleNormal="85" workbookViewId="0">
      <selection activeCell="BL83" sqref="BL8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2" t="s">
        <v>0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</row>
    <row r="3" spans="1:78" ht="9.75" customHeight="1" x14ac:dyDescent="0.15">
      <c r="A3" s="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</row>
    <row r="4" spans="1:78" ht="9.75" customHeight="1" x14ac:dyDescent="0.15">
      <c r="A4" s="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3" t="str">
        <f>データ!H6</f>
        <v>広島県　呉市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52" t="s">
        <v>1</v>
      </c>
      <c r="C7" s="52"/>
      <c r="D7" s="52"/>
      <c r="E7" s="52"/>
      <c r="F7" s="52"/>
      <c r="G7" s="52"/>
      <c r="H7" s="52"/>
      <c r="I7" s="52" t="s">
        <v>2</v>
      </c>
      <c r="J7" s="52"/>
      <c r="K7" s="52"/>
      <c r="L7" s="52"/>
      <c r="M7" s="52"/>
      <c r="N7" s="52"/>
      <c r="O7" s="52"/>
      <c r="P7" s="52" t="s">
        <v>3</v>
      </c>
      <c r="Q7" s="52"/>
      <c r="R7" s="52"/>
      <c r="S7" s="52"/>
      <c r="T7" s="52"/>
      <c r="U7" s="52"/>
      <c r="V7" s="52"/>
      <c r="W7" s="52" t="s">
        <v>4</v>
      </c>
      <c r="X7" s="52"/>
      <c r="Y7" s="52"/>
      <c r="Z7" s="52"/>
      <c r="AA7" s="52"/>
      <c r="AB7" s="52"/>
      <c r="AC7" s="52"/>
      <c r="AD7" s="52" t="s">
        <v>5</v>
      </c>
      <c r="AE7" s="52"/>
      <c r="AF7" s="52"/>
      <c r="AG7" s="52"/>
      <c r="AH7" s="52"/>
      <c r="AI7" s="52"/>
      <c r="AJ7" s="52"/>
      <c r="AK7" s="3"/>
      <c r="AL7" s="52" t="s">
        <v>6</v>
      </c>
      <c r="AM7" s="52"/>
      <c r="AN7" s="52"/>
      <c r="AO7" s="52"/>
      <c r="AP7" s="52"/>
      <c r="AQ7" s="52"/>
      <c r="AR7" s="52"/>
      <c r="AS7" s="52"/>
      <c r="AT7" s="52" t="s">
        <v>7</v>
      </c>
      <c r="AU7" s="52"/>
      <c r="AV7" s="52"/>
      <c r="AW7" s="52"/>
      <c r="AX7" s="52"/>
      <c r="AY7" s="52"/>
      <c r="AZ7" s="52"/>
      <c r="BA7" s="52"/>
      <c r="BB7" s="52" t="s">
        <v>8</v>
      </c>
      <c r="BC7" s="52"/>
      <c r="BD7" s="52"/>
      <c r="BE7" s="52"/>
      <c r="BF7" s="52"/>
      <c r="BG7" s="52"/>
      <c r="BH7" s="52"/>
      <c r="BI7" s="52"/>
      <c r="BJ7" s="3"/>
      <c r="BK7" s="3"/>
      <c r="BL7" s="74" t="s">
        <v>9</v>
      </c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6"/>
    </row>
    <row r="8" spans="1:78" ht="18.75" customHeight="1" x14ac:dyDescent="0.15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漁業集落排水</v>
      </c>
      <c r="Q8" s="70"/>
      <c r="R8" s="70"/>
      <c r="S8" s="70"/>
      <c r="T8" s="70"/>
      <c r="U8" s="70"/>
      <c r="V8" s="70"/>
      <c r="W8" s="70" t="str">
        <f>データ!L6</f>
        <v>H2</v>
      </c>
      <c r="X8" s="70"/>
      <c r="Y8" s="70"/>
      <c r="Z8" s="70"/>
      <c r="AA8" s="70"/>
      <c r="AB8" s="70"/>
      <c r="AC8" s="70"/>
      <c r="AD8" s="71" t="str">
        <f>データ!$M$6</f>
        <v>非設置</v>
      </c>
      <c r="AE8" s="71"/>
      <c r="AF8" s="71"/>
      <c r="AG8" s="71"/>
      <c r="AH8" s="71"/>
      <c r="AI8" s="71"/>
      <c r="AJ8" s="71"/>
      <c r="AK8" s="3"/>
      <c r="AL8" s="51">
        <f>データ!S6</f>
        <v>205349</v>
      </c>
      <c r="AM8" s="51"/>
      <c r="AN8" s="51"/>
      <c r="AO8" s="51"/>
      <c r="AP8" s="51"/>
      <c r="AQ8" s="51"/>
      <c r="AR8" s="51"/>
      <c r="AS8" s="51"/>
      <c r="AT8" s="50">
        <f>データ!T6</f>
        <v>352.83</v>
      </c>
      <c r="AU8" s="50"/>
      <c r="AV8" s="50"/>
      <c r="AW8" s="50"/>
      <c r="AX8" s="50"/>
      <c r="AY8" s="50"/>
      <c r="AZ8" s="50"/>
      <c r="BA8" s="50"/>
      <c r="BB8" s="50">
        <f>データ!U6</f>
        <v>582.01</v>
      </c>
      <c r="BC8" s="50"/>
      <c r="BD8" s="50"/>
      <c r="BE8" s="50"/>
      <c r="BF8" s="50"/>
      <c r="BG8" s="50"/>
      <c r="BH8" s="50"/>
      <c r="BI8" s="50"/>
      <c r="BJ8" s="3"/>
      <c r="BK8" s="3"/>
      <c r="BL8" s="66" t="s">
        <v>10</v>
      </c>
      <c r="BM8" s="67"/>
      <c r="BN8" s="68" t="s">
        <v>11</v>
      </c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9"/>
    </row>
    <row r="9" spans="1:78" ht="18.75" customHeight="1" x14ac:dyDescent="0.15">
      <c r="A9" s="2"/>
      <c r="B9" s="52" t="s">
        <v>12</v>
      </c>
      <c r="C9" s="52"/>
      <c r="D9" s="52"/>
      <c r="E9" s="52"/>
      <c r="F9" s="52"/>
      <c r="G9" s="52"/>
      <c r="H9" s="52"/>
      <c r="I9" s="52" t="s">
        <v>13</v>
      </c>
      <c r="J9" s="52"/>
      <c r="K9" s="52"/>
      <c r="L9" s="52"/>
      <c r="M9" s="52"/>
      <c r="N9" s="52"/>
      <c r="O9" s="52"/>
      <c r="P9" s="52" t="s">
        <v>14</v>
      </c>
      <c r="Q9" s="52"/>
      <c r="R9" s="52"/>
      <c r="S9" s="52"/>
      <c r="T9" s="52"/>
      <c r="U9" s="52"/>
      <c r="V9" s="52"/>
      <c r="W9" s="52" t="s">
        <v>15</v>
      </c>
      <c r="X9" s="52"/>
      <c r="Y9" s="52"/>
      <c r="Z9" s="52"/>
      <c r="AA9" s="52"/>
      <c r="AB9" s="52"/>
      <c r="AC9" s="52"/>
      <c r="AD9" s="52" t="s">
        <v>16</v>
      </c>
      <c r="AE9" s="52"/>
      <c r="AF9" s="52"/>
      <c r="AG9" s="52"/>
      <c r="AH9" s="52"/>
      <c r="AI9" s="52"/>
      <c r="AJ9" s="52"/>
      <c r="AK9" s="3"/>
      <c r="AL9" s="52" t="s">
        <v>17</v>
      </c>
      <c r="AM9" s="52"/>
      <c r="AN9" s="52"/>
      <c r="AO9" s="52"/>
      <c r="AP9" s="52"/>
      <c r="AQ9" s="52"/>
      <c r="AR9" s="52"/>
      <c r="AS9" s="52"/>
      <c r="AT9" s="52" t="s">
        <v>18</v>
      </c>
      <c r="AU9" s="52"/>
      <c r="AV9" s="52"/>
      <c r="AW9" s="52"/>
      <c r="AX9" s="52"/>
      <c r="AY9" s="52"/>
      <c r="AZ9" s="52"/>
      <c r="BA9" s="52"/>
      <c r="BB9" s="52" t="s">
        <v>19</v>
      </c>
      <c r="BC9" s="52"/>
      <c r="BD9" s="52"/>
      <c r="BE9" s="52"/>
      <c r="BF9" s="52"/>
      <c r="BG9" s="52"/>
      <c r="BH9" s="52"/>
      <c r="BI9" s="52"/>
      <c r="BJ9" s="3"/>
      <c r="BK9" s="3"/>
      <c r="BL9" s="53" t="s">
        <v>20</v>
      </c>
      <c r="BM9" s="54"/>
      <c r="BN9" s="55" t="s">
        <v>21</v>
      </c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6"/>
    </row>
    <row r="10" spans="1:78" ht="18.75" customHeight="1" x14ac:dyDescent="0.15">
      <c r="A10" s="2"/>
      <c r="B10" s="50" t="str">
        <f>データ!N6</f>
        <v>-</v>
      </c>
      <c r="C10" s="50"/>
      <c r="D10" s="50"/>
      <c r="E10" s="50"/>
      <c r="F10" s="50"/>
      <c r="G10" s="50"/>
      <c r="H10" s="50"/>
      <c r="I10" s="50" t="str">
        <f>データ!O6</f>
        <v>該当数値なし</v>
      </c>
      <c r="J10" s="50"/>
      <c r="K10" s="50"/>
      <c r="L10" s="50"/>
      <c r="M10" s="50"/>
      <c r="N10" s="50"/>
      <c r="O10" s="50"/>
      <c r="P10" s="50">
        <f>データ!P6</f>
        <v>0.73</v>
      </c>
      <c r="Q10" s="50"/>
      <c r="R10" s="50"/>
      <c r="S10" s="50"/>
      <c r="T10" s="50"/>
      <c r="U10" s="50"/>
      <c r="V10" s="50"/>
      <c r="W10" s="50">
        <f>データ!Q6</f>
        <v>92.33</v>
      </c>
      <c r="X10" s="50"/>
      <c r="Y10" s="50"/>
      <c r="Z10" s="50"/>
      <c r="AA10" s="50"/>
      <c r="AB10" s="50"/>
      <c r="AC10" s="50"/>
      <c r="AD10" s="51">
        <f>データ!R6</f>
        <v>3894</v>
      </c>
      <c r="AE10" s="51"/>
      <c r="AF10" s="51"/>
      <c r="AG10" s="51"/>
      <c r="AH10" s="51"/>
      <c r="AI10" s="51"/>
      <c r="AJ10" s="51"/>
      <c r="AK10" s="2"/>
      <c r="AL10" s="51">
        <f>データ!V6</f>
        <v>1481</v>
      </c>
      <c r="AM10" s="51"/>
      <c r="AN10" s="51"/>
      <c r="AO10" s="51"/>
      <c r="AP10" s="51"/>
      <c r="AQ10" s="51"/>
      <c r="AR10" s="51"/>
      <c r="AS10" s="51"/>
      <c r="AT10" s="50">
        <f>データ!W6</f>
        <v>0.63</v>
      </c>
      <c r="AU10" s="50"/>
      <c r="AV10" s="50"/>
      <c r="AW10" s="50"/>
      <c r="AX10" s="50"/>
      <c r="AY10" s="50"/>
      <c r="AZ10" s="50"/>
      <c r="BA10" s="50"/>
      <c r="BB10" s="50">
        <f>データ!X6</f>
        <v>2350.79</v>
      </c>
      <c r="BC10" s="50"/>
      <c r="BD10" s="50"/>
      <c r="BE10" s="50"/>
      <c r="BF10" s="50"/>
      <c r="BG10" s="50"/>
      <c r="BH10" s="50"/>
      <c r="BI10" s="50"/>
      <c r="BJ10" s="2"/>
      <c r="BK10" s="2"/>
      <c r="BL10" s="57" t="s">
        <v>22</v>
      </c>
      <c r="BM10" s="58"/>
      <c r="BN10" s="59" t="s">
        <v>23</v>
      </c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60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1" t="s">
        <v>24</v>
      </c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</row>
    <row r="14" spans="1:78" ht="13.5" customHeight="1" x14ac:dyDescent="0.15">
      <c r="A14" s="2"/>
      <c r="B14" s="63" t="s">
        <v>25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5"/>
      <c r="BK14" s="2"/>
      <c r="BL14" s="38" t="s">
        <v>26</v>
      </c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40"/>
    </row>
    <row r="15" spans="1:78" ht="13.5" customHeight="1" x14ac:dyDescent="0.15">
      <c r="A15" s="2"/>
      <c r="B15" s="35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7"/>
      <c r="BK15" s="2"/>
      <c r="BL15" s="41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3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28" t="s">
        <v>117</v>
      </c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30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31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30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31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30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31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30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31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30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31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30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31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30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31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30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31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30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31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30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31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30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31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30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31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30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31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30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31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30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31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30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31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30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31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30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31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30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31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30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31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30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31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30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31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30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31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30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31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30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31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30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31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30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31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30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2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4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8" t="s">
        <v>27</v>
      </c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40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1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3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28" t="s">
        <v>118</v>
      </c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30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31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30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31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30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31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30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31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30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31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30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31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30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31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30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31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30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31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30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31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30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31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30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31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30"/>
    </row>
    <row r="60" spans="1:78" ht="13.5" customHeight="1" x14ac:dyDescent="0.15">
      <c r="A60" s="2"/>
      <c r="B60" s="35" t="s">
        <v>28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7"/>
      <c r="BK60" s="2"/>
      <c r="BL60" s="31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30"/>
    </row>
    <row r="61" spans="1:78" ht="13.5" customHeight="1" x14ac:dyDescent="0.15">
      <c r="A61" s="2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7"/>
      <c r="BK61" s="2"/>
      <c r="BL61" s="31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30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31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30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2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4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8" t="s">
        <v>29</v>
      </c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40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1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3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28" t="s">
        <v>119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28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28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28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28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28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28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28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28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28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28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28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28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28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28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28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15">
      <c r="C83" s="49" t="s">
        <v>30</v>
      </c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</row>
    <row r="84" spans="1:78" x14ac:dyDescent="0.15">
      <c r="C84" s="2"/>
    </row>
    <row r="85" spans="1:78" hidden="1" x14ac:dyDescent="0.15">
      <c r="B85" s="12" t="s">
        <v>31</v>
      </c>
      <c r="C85" s="12"/>
      <c r="D85" s="12"/>
      <c r="E85" s="12" t="s">
        <v>32</v>
      </c>
      <c r="F85" s="12" t="s">
        <v>33</v>
      </c>
      <c r="G85" s="12" t="s">
        <v>34</v>
      </c>
      <c r="H85" s="12" t="s">
        <v>35</v>
      </c>
      <c r="I85" s="12" t="s">
        <v>36</v>
      </c>
      <c r="J85" s="12" t="s">
        <v>37</v>
      </c>
      <c r="K85" s="12" t="s">
        <v>38</v>
      </c>
      <c r="L85" s="12" t="s">
        <v>39</v>
      </c>
      <c r="M85" s="12" t="s">
        <v>40</v>
      </c>
      <c r="N85" s="12" t="s">
        <v>41</v>
      </c>
      <c r="O85" s="12" t="s">
        <v>42</v>
      </c>
    </row>
    <row r="86" spans="1:78" hidden="1" x14ac:dyDescent="0.15">
      <c r="B86" s="12"/>
      <c r="C86" s="12"/>
      <c r="D86" s="12"/>
      <c r="E86" s="12" t="str">
        <f>データ!AI6</f>
        <v/>
      </c>
      <c r="F86" s="12" t="s">
        <v>43</v>
      </c>
      <c r="G86" s="12" t="s">
        <v>43</v>
      </c>
      <c r="H86" s="12" t="str">
        <f>データ!BP6</f>
        <v>【1,069.89】</v>
      </c>
      <c r="I86" s="12" t="str">
        <f>データ!CA6</f>
        <v>【39.89】</v>
      </c>
      <c r="J86" s="12" t="str">
        <f>データ!CL6</f>
        <v>【426.52】</v>
      </c>
      <c r="K86" s="12" t="str">
        <f>データ!CW6</f>
        <v>【28.16】</v>
      </c>
      <c r="L86" s="12" t="str">
        <f>データ!DH6</f>
        <v>【80.73】</v>
      </c>
      <c r="M86" s="12" t="s">
        <v>44</v>
      </c>
      <c r="N86" s="12" t="s">
        <v>44</v>
      </c>
      <c r="O86" s="12" t="str">
        <f>データ!EO6</f>
        <v>【0.00】</v>
      </c>
    </row>
  </sheetData>
  <sheetProtection algorithmName="SHA-512" hashValue="bH7kZaJ53ygybqk0vZOqNGNsJsAfFx2XEVzwQUedwSXRw1sbRa4qWjN34uEs35r4d/LWAkaawyghHWYF0TFUOA==" saltValue="TGT4iKEF3iquEP7bPfNC6A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I9:O9"/>
    <mergeCell ref="P9:V9"/>
    <mergeCell ref="W9:AC9"/>
    <mergeCell ref="AD9:AJ9"/>
    <mergeCell ref="AL8:AS8"/>
    <mergeCell ref="AL9:AS9"/>
    <mergeCell ref="AT9:BA9"/>
    <mergeCell ref="BB9:BI9"/>
    <mergeCell ref="BL9:BM9"/>
    <mergeCell ref="BL45:BZ46"/>
    <mergeCell ref="BN9:BY9"/>
    <mergeCell ref="AL10:AS10"/>
    <mergeCell ref="AT10:BA10"/>
    <mergeCell ref="BB10:BI10"/>
    <mergeCell ref="BL10:BM10"/>
    <mergeCell ref="BN10:BY10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45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5" x14ac:dyDescent="0.15">
      <c r="A2" s="14" t="s">
        <v>46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5" x14ac:dyDescent="0.15">
      <c r="A3" s="14" t="s">
        <v>47</v>
      </c>
      <c r="B3" s="15" t="s">
        <v>48</v>
      </c>
      <c r="C3" s="15" t="s">
        <v>49</v>
      </c>
      <c r="D3" s="15" t="s">
        <v>50</v>
      </c>
      <c r="E3" s="15" t="s">
        <v>51</v>
      </c>
      <c r="F3" s="15" t="s">
        <v>52</v>
      </c>
      <c r="G3" s="15" t="s">
        <v>53</v>
      </c>
      <c r="H3" s="78" t="s">
        <v>54</v>
      </c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80"/>
      <c r="Y3" s="84" t="s">
        <v>55</v>
      </c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77"/>
      <c r="CP3" s="77"/>
      <c r="CQ3" s="77"/>
      <c r="CR3" s="77"/>
      <c r="CS3" s="77"/>
      <c r="CT3" s="77"/>
      <c r="CU3" s="77"/>
      <c r="CV3" s="77"/>
      <c r="CW3" s="77"/>
      <c r="CX3" s="77"/>
      <c r="CY3" s="77"/>
      <c r="CZ3" s="77"/>
      <c r="DA3" s="77"/>
      <c r="DB3" s="77"/>
      <c r="DC3" s="77"/>
      <c r="DD3" s="77"/>
      <c r="DE3" s="77"/>
      <c r="DF3" s="77"/>
      <c r="DG3" s="77"/>
      <c r="DH3" s="77"/>
      <c r="DI3" s="77" t="s">
        <v>56</v>
      </c>
      <c r="DJ3" s="77"/>
      <c r="DK3" s="77"/>
      <c r="DL3" s="77"/>
      <c r="DM3" s="77"/>
      <c r="DN3" s="77"/>
      <c r="DO3" s="77"/>
      <c r="DP3" s="77"/>
      <c r="DQ3" s="77"/>
      <c r="DR3" s="77"/>
      <c r="DS3" s="77"/>
      <c r="DT3" s="77"/>
      <c r="DU3" s="77"/>
      <c r="DV3" s="77"/>
      <c r="DW3" s="77"/>
      <c r="DX3" s="77"/>
      <c r="DY3" s="77"/>
      <c r="DZ3" s="77"/>
      <c r="EA3" s="77"/>
      <c r="EB3" s="77"/>
      <c r="EC3" s="77"/>
      <c r="ED3" s="77"/>
      <c r="EE3" s="77"/>
      <c r="EF3" s="77"/>
      <c r="EG3" s="77"/>
      <c r="EH3" s="77"/>
      <c r="EI3" s="77"/>
      <c r="EJ3" s="77"/>
      <c r="EK3" s="77"/>
      <c r="EL3" s="77"/>
      <c r="EM3" s="77"/>
      <c r="EN3" s="77"/>
      <c r="EO3" s="77"/>
    </row>
    <row r="4" spans="1:145" x14ac:dyDescent="0.15">
      <c r="A4" s="14" t="s">
        <v>57</v>
      </c>
      <c r="B4" s="16"/>
      <c r="C4" s="16"/>
      <c r="D4" s="16"/>
      <c r="E4" s="16"/>
      <c r="F4" s="16"/>
      <c r="G4" s="16"/>
      <c r="H4" s="81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3"/>
      <c r="Y4" s="77" t="s">
        <v>58</v>
      </c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 t="s">
        <v>59</v>
      </c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 t="s">
        <v>60</v>
      </c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 t="s">
        <v>61</v>
      </c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 t="s">
        <v>62</v>
      </c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 t="s">
        <v>63</v>
      </c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 t="s">
        <v>64</v>
      </c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 t="s">
        <v>65</v>
      </c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 t="s">
        <v>66</v>
      </c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 t="s">
        <v>67</v>
      </c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 t="s">
        <v>68</v>
      </c>
      <c r="EF4" s="77"/>
      <c r="EG4" s="77"/>
      <c r="EH4" s="77"/>
      <c r="EI4" s="77"/>
      <c r="EJ4" s="77"/>
      <c r="EK4" s="77"/>
      <c r="EL4" s="77"/>
      <c r="EM4" s="77"/>
      <c r="EN4" s="77"/>
      <c r="EO4" s="77"/>
    </row>
    <row r="5" spans="1:145" x14ac:dyDescent="0.15">
      <c r="A5" s="14" t="s">
        <v>69</v>
      </c>
      <c r="B5" s="17"/>
      <c r="C5" s="17"/>
      <c r="D5" s="17"/>
      <c r="E5" s="17"/>
      <c r="F5" s="17"/>
      <c r="G5" s="17"/>
      <c r="H5" s="18" t="s">
        <v>70</v>
      </c>
      <c r="I5" s="18" t="s">
        <v>71</v>
      </c>
      <c r="J5" s="18" t="s">
        <v>72</v>
      </c>
      <c r="K5" s="18" t="s">
        <v>73</v>
      </c>
      <c r="L5" s="18" t="s">
        <v>74</v>
      </c>
      <c r="M5" s="18" t="s">
        <v>5</v>
      </c>
      <c r="N5" s="18" t="s">
        <v>75</v>
      </c>
      <c r="O5" s="18" t="s">
        <v>76</v>
      </c>
      <c r="P5" s="18" t="s">
        <v>77</v>
      </c>
      <c r="Q5" s="18" t="s">
        <v>78</v>
      </c>
      <c r="R5" s="18" t="s">
        <v>79</v>
      </c>
      <c r="S5" s="18" t="s">
        <v>80</v>
      </c>
      <c r="T5" s="18" t="s">
        <v>81</v>
      </c>
      <c r="U5" s="18" t="s">
        <v>82</v>
      </c>
      <c r="V5" s="18" t="s">
        <v>83</v>
      </c>
      <c r="W5" s="18" t="s">
        <v>84</v>
      </c>
      <c r="X5" s="18" t="s">
        <v>85</v>
      </c>
      <c r="Y5" s="18" t="s">
        <v>86</v>
      </c>
      <c r="Z5" s="18" t="s">
        <v>87</v>
      </c>
      <c r="AA5" s="18" t="s">
        <v>88</v>
      </c>
      <c r="AB5" s="18" t="s">
        <v>89</v>
      </c>
      <c r="AC5" s="18" t="s">
        <v>90</v>
      </c>
      <c r="AD5" s="18" t="s">
        <v>91</v>
      </c>
      <c r="AE5" s="18" t="s">
        <v>92</v>
      </c>
      <c r="AF5" s="18" t="s">
        <v>93</v>
      </c>
      <c r="AG5" s="18" t="s">
        <v>94</v>
      </c>
      <c r="AH5" s="18" t="s">
        <v>95</v>
      </c>
      <c r="AI5" s="18" t="s">
        <v>31</v>
      </c>
      <c r="AJ5" s="18" t="s">
        <v>86</v>
      </c>
      <c r="AK5" s="18" t="s">
        <v>87</v>
      </c>
      <c r="AL5" s="18" t="s">
        <v>88</v>
      </c>
      <c r="AM5" s="18" t="s">
        <v>89</v>
      </c>
      <c r="AN5" s="18" t="s">
        <v>90</v>
      </c>
      <c r="AO5" s="18" t="s">
        <v>91</v>
      </c>
      <c r="AP5" s="18" t="s">
        <v>92</v>
      </c>
      <c r="AQ5" s="18" t="s">
        <v>93</v>
      </c>
      <c r="AR5" s="18" t="s">
        <v>94</v>
      </c>
      <c r="AS5" s="18" t="s">
        <v>95</v>
      </c>
      <c r="AT5" s="18" t="s">
        <v>96</v>
      </c>
      <c r="AU5" s="18" t="s">
        <v>86</v>
      </c>
      <c r="AV5" s="18" t="s">
        <v>87</v>
      </c>
      <c r="AW5" s="18" t="s">
        <v>88</v>
      </c>
      <c r="AX5" s="18" t="s">
        <v>89</v>
      </c>
      <c r="AY5" s="18" t="s">
        <v>90</v>
      </c>
      <c r="AZ5" s="18" t="s">
        <v>91</v>
      </c>
      <c r="BA5" s="18" t="s">
        <v>92</v>
      </c>
      <c r="BB5" s="18" t="s">
        <v>93</v>
      </c>
      <c r="BC5" s="18" t="s">
        <v>94</v>
      </c>
      <c r="BD5" s="18" t="s">
        <v>95</v>
      </c>
      <c r="BE5" s="18" t="s">
        <v>96</v>
      </c>
      <c r="BF5" s="18" t="s">
        <v>86</v>
      </c>
      <c r="BG5" s="18" t="s">
        <v>87</v>
      </c>
      <c r="BH5" s="18" t="s">
        <v>88</v>
      </c>
      <c r="BI5" s="18" t="s">
        <v>89</v>
      </c>
      <c r="BJ5" s="18" t="s">
        <v>90</v>
      </c>
      <c r="BK5" s="18" t="s">
        <v>91</v>
      </c>
      <c r="BL5" s="18" t="s">
        <v>92</v>
      </c>
      <c r="BM5" s="18" t="s">
        <v>93</v>
      </c>
      <c r="BN5" s="18" t="s">
        <v>94</v>
      </c>
      <c r="BO5" s="18" t="s">
        <v>95</v>
      </c>
      <c r="BP5" s="18" t="s">
        <v>96</v>
      </c>
      <c r="BQ5" s="18" t="s">
        <v>86</v>
      </c>
      <c r="BR5" s="18" t="s">
        <v>87</v>
      </c>
      <c r="BS5" s="18" t="s">
        <v>88</v>
      </c>
      <c r="BT5" s="18" t="s">
        <v>89</v>
      </c>
      <c r="BU5" s="18" t="s">
        <v>90</v>
      </c>
      <c r="BV5" s="18" t="s">
        <v>91</v>
      </c>
      <c r="BW5" s="18" t="s">
        <v>92</v>
      </c>
      <c r="BX5" s="18" t="s">
        <v>93</v>
      </c>
      <c r="BY5" s="18" t="s">
        <v>94</v>
      </c>
      <c r="BZ5" s="18" t="s">
        <v>95</v>
      </c>
      <c r="CA5" s="18" t="s">
        <v>96</v>
      </c>
      <c r="CB5" s="18" t="s">
        <v>86</v>
      </c>
      <c r="CC5" s="18" t="s">
        <v>87</v>
      </c>
      <c r="CD5" s="18" t="s">
        <v>88</v>
      </c>
      <c r="CE5" s="18" t="s">
        <v>89</v>
      </c>
      <c r="CF5" s="18" t="s">
        <v>90</v>
      </c>
      <c r="CG5" s="18" t="s">
        <v>91</v>
      </c>
      <c r="CH5" s="18" t="s">
        <v>92</v>
      </c>
      <c r="CI5" s="18" t="s">
        <v>93</v>
      </c>
      <c r="CJ5" s="18" t="s">
        <v>94</v>
      </c>
      <c r="CK5" s="18" t="s">
        <v>95</v>
      </c>
      <c r="CL5" s="18" t="s">
        <v>96</v>
      </c>
      <c r="CM5" s="18" t="s">
        <v>86</v>
      </c>
      <c r="CN5" s="18" t="s">
        <v>87</v>
      </c>
      <c r="CO5" s="18" t="s">
        <v>88</v>
      </c>
      <c r="CP5" s="18" t="s">
        <v>89</v>
      </c>
      <c r="CQ5" s="18" t="s">
        <v>90</v>
      </c>
      <c r="CR5" s="18" t="s">
        <v>91</v>
      </c>
      <c r="CS5" s="18" t="s">
        <v>92</v>
      </c>
      <c r="CT5" s="18" t="s">
        <v>93</v>
      </c>
      <c r="CU5" s="18" t="s">
        <v>94</v>
      </c>
      <c r="CV5" s="18" t="s">
        <v>95</v>
      </c>
      <c r="CW5" s="18" t="s">
        <v>96</v>
      </c>
      <c r="CX5" s="18" t="s">
        <v>86</v>
      </c>
      <c r="CY5" s="18" t="s">
        <v>87</v>
      </c>
      <c r="CZ5" s="18" t="s">
        <v>88</v>
      </c>
      <c r="DA5" s="18" t="s">
        <v>89</v>
      </c>
      <c r="DB5" s="18" t="s">
        <v>90</v>
      </c>
      <c r="DC5" s="18" t="s">
        <v>91</v>
      </c>
      <c r="DD5" s="18" t="s">
        <v>92</v>
      </c>
      <c r="DE5" s="18" t="s">
        <v>93</v>
      </c>
      <c r="DF5" s="18" t="s">
        <v>94</v>
      </c>
      <c r="DG5" s="18" t="s">
        <v>95</v>
      </c>
      <c r="DH5" s="18" t="s">
        <v>96</v>
      </c>
      <c r="DI5" s="18" t="s">
        <v>86</v>
      </c>
      <c r="DJ5" s="18" t="s">
        <v>87</v>
      </c>
      <c r="DK5" s="18" t="s">
        <v>88</v>
      </c>
      <c r="DL5" s="18" t="s">
        <v>89</v>
      </c>
      <c r="DM5" s="18" t="s">
        <v>90</v>
      </c>
      <c r="DN5" s="18" t="s">
        <v>91</v>
      </c>
      <c r="DO5" s="18" t="s">
        <v>92</v>
      </c>
      <c r="DP5" s="18" t="s">
        <v>93</v>
      </c>
      <c r="DQ5" s="18" t="s">
        <v>94</v>
      </c>
      <c r="DR5" s="18" t="s">
        <v>95</v>
      </c>
      <c r="DS5" s="18" t="s">
        <v>96</v>
      </c>
      <c r="DT5" s="18" t="s">
        <v>86</v>
      </c>
      <c r="DU5" s="18" t="s">
        <v>87</v>
      </c>
      <c r="DV5" s="18" t="s">
        <v>88</v>
      </c>
      <c r="DW5" s="18" t="s">
        <v>89</v>
      </c>
      <c r="DX5" s="18" t="s">
        <v>90</v>
      </c>
      <c r="DY5" s="18" t="s">
        <v>91</v>
      </c>
      <c r="DZ5" s="18" t="s">
        <v>92</v>
      </c>
      <c r="EA5" s="18" t="s">
        <v>93</v>
      </c>
      <c r="EB5" s="18" t="s">
        <v>94</v>
      </c>
      <c r="EC5" s="18" t="s">
        <v>95</v>
      </c>
      <c r="ED5" s="18" t="s">
        <v>96</v>
      </c>
      <c r="EE5" s="18" t="s">
        <v>86</v>
      </c>
      <c r="EF5" s="18" t="s">
        <v>87</v>
      </c>
      <c r="EG5" s="18" t="s">
        <v>88</v>
      </c>
      <c r="EH5" s="18" t="s">
        <v>89</v>
      </c>
      <c r="EI5" s="18" t="s">
        <v>90</v>
      </c>
      <c r="EJ5" s="18" t="s">
        <v>91</v>
      </c>
      <c r="EK5" s="18" t="s">
        <v>92</v>
      </c>
      <c r="EL5" s="18" t="s">
        <v>93</v>
      </c>
      <c r="EM5" s="18" t="s">
        <v>94</v>
      </c>
      <c r="EN5" s="18" t="s">
        <v>95</v>
      </c>
      <c r="EO5" s="18" t="s">
        <v>96</v>
      </c>
    </row>
    <row r="6" spans="1:145" s="22" customFormat="1" x14ac:dyDescent="0.15">
      <c r="A6" s="14" t="s">
        <v>97</v>
      </c>
      <c r="B6" s="19">
        <f>B7</f>
        <v>2023</v>
      </c>
      <c r="C6" s="19">
        <f t="shared" ref="C6:X6" si="3">C7</f>
        <v>342025</v>
      </c>
      <c r="D6" s="19">
        <f t="shared" si="3"/>
        <v>47</v>
      </c>
      <c r="E6" s="19">
        <f t="shared" si="3"/>
        <v>17</v>
      </c>
      <c r="F6" s="19">
        <f t="shared" si="3"/>
        <v>6</v>
      </c>
      <c r="G6" s="19">
        <f t="shared" si="3"/>
        <v>0</v>
      </c>
      <c r="H6" s="19" t="str">
        <f t="shared" si="3"/>
        <v>広島県　呉市</v>
      </c>
      <c r="I6" s="19" t="str">
        <f t="shared" si="3"/>
        <v>法非適用</v>
      </c>
      <c r="J6" s="19" t="str">
        <f t="shared" si="3"/>
        <v>下水道事業</v>
      </c>
      <c r="K6" s="19" t="str">
        <f t="shared" si="3"/>
        <v>漁業集落排水</v>
      </c>
      <c r="L6" s="19" t="str">
        <f t="shared" si="3"/>
        <v>H2</v>
      </c>
      <c r="M6" s="19" t="str">
        <f t="shared" si="3"/>
        <v>非設置</v>
      </c>
      <c r="N6" s="20" t="str">
        <f t="shared" si="3"/>
        <v>-</v>
      </c>
      <c r="O6" s="20" t="str">
        <f t="shared" si="3"/>
        <v>該当数値なし</v>
      </c>
      <c r="P6" s="20">
        <f t="shared" si="3"/>
        <v>0.73</v>
      </c>
      <c r="Q6" s="20">
        <f t="shared" si="3"/>
        <v>92.33</v>
      </c>
      <c r="R6" s="20">
        <f t="shared" si="3"/>
        <v>3894</v>
      </c>
      <c r="S6" s="20">
        <f t="shared" si="3"/>
        <v>205349</v>
      </c>
      <c r="T6" s="20">
        <f t="shared" si="3"/>
        <v>352.83</v>
      </c>
      <c r="U6" s="20">
        <f t="shared" si="3"/>
        <v>582.01</v>
      </c>
      <c r="V6" s="20">
        <f t="shared" si="3"/>
        <v>1481</v>
      </c>
      <c r="W6" s="20">
        <f t="shared" si="3"/>
        <v>0.63</v>
      </c>
      <c r="X6" s="20">
        <f t="shared" si="3"/>
        <v>2350.79</v>
      </c>
      <c r="Y6" s="21">
        <f>IF(Y7="",NA(),Y7)</f>
        <v>85.08</v>
      </c>
      <c r="Z6" s="21">
        <f t="shared" ref="Z6:AH6" si="4">IF(Z7="",NA(),Z7)</f>
        <v>84.76</v>
      </c>
      <c r="AA6" s="21">
        <f t="shared" si="4"/>
        <v>86.46</v>
      </c>
      <c r="AB6" s="21">
        <f t="shared" si="4"/>
        <v>91.68</v>
      </c>
      <c r="AC6" s="21">
        <f t="shared" si="4"/>
        <v>80.84</v>
      </c>
      <c r="AD6" s="20" t="e">
        <f t="shared" si="4"/>
        <v>#N/A</v>
      </c>
      <c r="AE6" s="20" t="e">
        <f t="shared" si="4"/>
        <v>#N/A</v>
      </c>
      <c r="AF6" s="20" t="e">
        <f t="shared" si="4"/>
        <v>#N/A</v>
      </c>
      <c r="AG6" s="20" t="e">
        <f t="shared" si="4"/>
        <v>#N/A</v>
      </c>
      <c r="AH6" s="20" t="e">
        <f t="shared" si="4"/>
        <v>#N/A</v>
      </c>
      <c r="AI6" s="20" t="str">
        <f>IF(AI7="","",IF(AI7="-","【-】","【"&amp;SUBSTITUTE(TEXT(AI7,"#,##0.00"),"-","△")&amp;"】"))</f>
        <v/>
      </c>
      <c r="AJ6" s="20" t="e">
        <f>IF(AJ7="",NA(),AJ7)</f>
        <v>#N/A</v>
      </c>
      <c r="AK6" s="20" t="e">
        <f t="shared" ref="AK6:AS6" si="5">IF(AK7="",NA(),AK7)</f>
        <v>#N/A</v>
      </c>
      <c r="AL6" s="20" t="e">
        <f t="shared" si="5"/>
        <v>#N/A</v>
      </c>
      <c r="AM6" s="20" t="e">
        <f t="shared" si="5"/>
        <v>#N/A</v>
      </c>
      <c r="AN6" s="20" t="e">
        <f t="shared" si="5"/>
        <v>#N/A</v>
      </c>
      <c r="AO6" s="20" t="e">
        <f t="shared" si="5"/>
        <v>#N/A</v>
      </c>
      <c r="AP6" s="20" t="e">
        <f t="shared" si="5"/>
        <v>#N/A</v>
      </c>
      <c r="AQ6" s="20" t="e">
        <f t="shared" si="5"/>
        <v>#N/A</v>
      </c>
      <c r="AR6" s="20" t="e">
        <f t="shared" si="5"/>
        <v>#N/A</v>
      </c>
      <c r="AS6" s="20" t="e">
        <f t="shared" si="5"/>
        <v>#N/A</v>
      </c>
      <c r="AT6" s="20" t="str">
        <f>IF(AT7="","",IF(AT7="-","【-】","【"&amp;SUBSTITUTE(TEXT(AT7,"#,##0.00"),"-","△")&amp;"】"))</f>
        <v/>
      </c>
      <c r="AU6" s="20" t="e">
        <f>IF(AU7="",NA(),AU7)</f>
        <v>#N/A</v>
      </c>
      <c r="AV6" s="20" t="e">
        <f t="shared" ref="AV6:BD6" si="6">IF(AV7="",NA(),AV7)</f>
        <v>#N/A</v>
      </c>
      <c r="AW6" s="20" t="e">
        <f t="shared" si="6"/>
        <v>#N/A</v>
      </c>
      <c r="AX6" s="20" t="e">
        <f t="shared" si="6"/>
        <v>#N/A</v>
      </c>
      <c r="AY6" s="20" t="e">
        <f t="shared" si="6"/>
        <v>#N/A</v>
      </c>
      <c r="AZ6" s="20" t="e">
        <f t="shared" si="6"/>
        <v>#N/A</v>
      </c>
      <c r="BA6" s="20" t="e">
        <f t="shared" si="6"/>
        <v>#N/A</v>
      </c>
      <c r="BB6" s="20" t="e">
        <f t="shared" si="6"/>
        <v>#N/A</v>
      </c>
      <c r="BC6" s="20" t="e">
        <f t="shared" si="6"/>
        <v>#N/A</v>
      </c>
      <c r="BD6" s="20" t="e">
        <f t="shared" si="6"/>
        <v>#N/A</v>
      </c>
      <c r="BE6" s="20" t="str">
        <f>IF(BE7="","",IF(BE7="-","【-】","【"&amp;SUBSTITUTE(TEXT(BE7,"#,##0.00"),"-","△")&amp;"】"))</f>
        <v/>
      </c>
      <c r="BF6" s="21">
        <f>IF(BF7="",NA(),BF7)</f>
        <v>1.68</v>
      </c>
      <c r="BG6" s="21">
        <f t="shared" ref="BG6:BO6" si="7">IF(BG7="",NA(),BG7)</f>
        <v>1.01</v>
      </c>
      <c r="BH6" s="21">
        <f t="shared" si="7"/>
        <v>0.55000000000000004</v>
      </c>
      <c r="BI6" s="20">
        <f t="shared" si="7"/>
        <v>0</v>
      </c>
      <c r="BJ6" s="20">
        <f t="shared" si="7"/>
        <v>0</v>
      </c>
      <c r="BK6" s="21">
        <f t="shared" si="7"/>
        <v>998.42</v>
      </c>
      <c r="BL6" s="21">
        <f t="shared" si="7"/>
        <v>1095.52</v>
      </c>
      <c r="BM6" s="21">
        <f t="shared" si="7"/>
        <v>1056.55</v>
      </c>
      <c r="BN6" s="21">
        <f t="shared" si="7"/>
        <v>1278.54</v>
      </c>
      <c r="BO6" s="21">
        <f t="shared" si="7"/>
        <v>1149.7</v>
      </c>
      <c r="BP6" s="20" t="str">
        <f>IF(BP7="","",IF(BP7="-","【-】","【"&amp;SUBSTITUTE(TEXT(BP7,"#,##0.00"),"-","△")&amp;"】"))</f>
        <v>【1,069.89】</v>
      </c>
      <c r="BQ6" s="21">
        <f>IF(BQ7="",NA(),BQ7)</f>
        <v>27.86</v>
      </c>
      <c r="BR6" s="21">
        <f t="shared" ref="BR6:BZ6" si="8">IF(BR7="",NA(),BR7)</f>
        <v>30.69</v>
      </c>
      <c r="BS6" s="21">
        <f t="shared" si="8"/>
        <v>29.42</v>
      </c>
      <c r="BT6" s="21">
        <f t="shared" si="8"/>
        <v>28.12</v>
      </c>
      <c r="BU6" s="21">
        <f t="shared" si="8"/>
        <v>27.07</v>
      </c>
      <c r="BV6" s="21">
        <f t="shared" si="8"/>
        <v>41.41</v>
      </c>
      <c r="BW6" s="21">
        <f t="shared" si="8"/>
        <v>39.64</v>
      </c>
      <c r="BX6" s="21">
        <f t="shared" si="8"/>
        <v>40</v>
      </c>
      <c r="BY6" s="21">
        <f t="shared" si="8"/>
        <v>38.74</v>
      </c>
      <c r="BZ6" s="21">
        <f t="shared" si="8"/>
        <v>35.96</v>
      </c>
      <c r="CA6" s="20" t="str">
        <f>IF(CA7="","",IF(CA7="-","【-】","【"&amp;SUBSTITUTE(TEXT(CA7,"#,##0.00"),"-","△")&amp;"】"))</f>
        <v>【39.89】</v>
      </c>
      <c r="CB6" s="21">
        <f>IF(CB7="",NA(),CB7)</f>
        <v>716.39</v>
      </c>
      <c r="CC6" s="21">
        <f t="shared" ref="CC6:CK6" si="9">IF(CC7="",NA(),CC7)</f>
        <v>719.78</v>
      </c>
      <c r="CD6" s="21">
        <f t="shared" si="9"/>
        <v>761.65</v>
      </c>
      <c r="CE6" s="21">
        <f t="shared" si="9"/>
        <v>809.97</v>
      </c>
      <c r="CF6" s="21">
        <f t="shared" si="9"/>
        <v>868.37</v>
      </c>
      <c r="CG6" s="21">
        <f t="shared" si="9"/>
        <v>417.56</v>
      </c>
      <c r="CH6" s="21">
        <f t="shared" si="9"/>
        <v>449.72</v>
      </c>
      <c r="CI6" s="21">
        <f t="shared" si="9"/>
        <v>437.27</v>
      </c>
      <c r="CJ6" s="21">
        <f t="shared" si="9"/>
        <v>456.72</v>
      </c>
      <c r="CK6" s="21">
        <f t="shared" si="9"/>
        <v>481.96</v>
      </c>
      <c r="CL6" s="20" t="str">
        <f>IF(CL7="","",IF(CL7="-","【-】","【"&amp;SUBSTITUTE(TEXT(CL7,"#,##0.00"),"-","△")&amp;"】"))</f>
        <v>【426.52】</v>
      </c>
      <c r="CM6" s="21">
        <f>IF(CM7="",NA(),CM7)</f>
        <v>40.72</v>
      </c>
      <c r="CN6" s="21">
        <f t="shared" ref="CN6:CV6" si="10">IF(CN7="",NA(),CN7)</f>
        <v>40.72</v>
      </c>
      <c r="CO6" s="21">
        <f t="shared" si="10"/>
        <v>40.72</v>
      </c>
      <c r="CP6" s="21">
        <f t="shared" si="10"/>
        <v>40.72</v>
      </c>
      <c r="CQ6" s="21">
        <f t="shared" si="10"/>
        <v>40.72</v>
      </c>
      <c r="CR6" s="21">
        <f t="shared" si="10"/>
        <v>32.479999999999997</v>
      </c>
      <c r="CS6" s="21">
        <f t="shared" si="10"/>
        <v>30.19</v>
      </c>
      <c r="CT6" s="21">
        <f t="shared" si="10"/>
        <v>28.77</v>
      </c>
      <c r="CU6" s="21">
        <f t="shared" si="10"/>
        <v>26.22</v>
      </c>
      <c r="CV6" s="21">
        <f t="shared" si="10"/>
        <v>26.12</v>
      </c>
      <c r="CW6" s="20" t="str">
        <f>IF(CW7="","",IF(CW7="-","【-】","【"&amp;SUBSTITUTE(TEXT(CW7,"#,##0.00"),"-","△")&amp;"】"))</f>
        <v>【28.16】</v>
      </c>
      <c r="CX6" s="21">
        <f>IF(CX7="",NA(),CX7)</f>
        <v>61.52</v>
      </c>
      <c r="CY6" s="21">
        <f t="shared" ref="CY6:DG6" si="11">IF(CY7="",NA(),CY7)</f>
        <v>61.37</v>
      </c>
      <c r="CZ6" s="21">
        <f t="shared" si="11"/>
        <v>63.39</v>
      </c>
      <c r="DA6" s="21">
        <f t="shared" si="11"/>
        <v>63.5</v>
      </c>
      <c r="DB6" s="21">
        <f t="shared" si="11"/>
        <v>60.03</v>
      </c>
      <c r="DC6" s="21">
        <f t="shared" si="11"/>
        <v>79.2</v>
      </c>
      <c r="DD6" s="21">
        <f t="shared" si="11"/>
        <v>79.09</v>
      </c>
      <c r="DE6" s="21">
        <f t="shared" si="11"/>
        <v>78.900000000000006</v>
      </c>
      <c r="DF6" s="21">
        <f t="shared" si="11"/>
        <v>78.03</v>
      </c>
      <c r="DG6" s="21">
        <f t="shared" si="11"/>
        <v>78.55</v>
      </c>
      <c r="DH6" s="20" t="str">
        <f>IF(DH7="","",IF(DH7="-","【-】","【"&amp;SUBSTITUTE(TEXT(DH7,"#,##0.00"),"-","△")&amp;"】"))</f>
        <v>【80.73】</v>
      </c>
      <c r="DI6" s="20" t="e">
        <f>IF(DI7="",NA(),DI7)</f>
        <v>#N/A</v>
      </c>
      <c r="DJ6" s="20" t="e">
        <f t="shared" ref="DJ6:DR6" si="12">IF(DJ7="",NA(),DJ7)</f>
        <v>#N/A</v>
      </c>
      <c r="DK6" s="20" t="e">
        <f t="shared" si="12"/>
        <v>#N/A</v>
      </c>
      <c r="DL6" s="20" t="e">
        <f t="shared" si="12"/>
        <v>#N/A</v>
      </c>
      <c r="DM6" s="20" t="e">
        <f t="shared" si="12"/>
        <v>#N/A</v>
      </c>
      <c r="DN6" s="20" t="e">
        <f t="shared" si="12"/>
        <v>#N/A</v>
      </c>
      <c r="DO6" s="20" t="e">
        <f t="shared" si="12"/>
        <v>#N/A</v>
      </c>
      <c r="DP6" s="20" t="e">
        <f t="shared" si="12"/>
        <v>#N/A</v>
      </c>
      <c r="DQ6" s="20" t="e">
        <f t="shared" si="12"/>
        <v>#N/A</v>
      </c>
      <c r="DR6" s="20" t="e">
        <f t="shared" si="12"/>
        <v>#N/A</v>
      </c>
      <c r="DS6" s="20" t="str">
        <f>IF(DS7="","",IF(DS7="-","【-】","【"&amp;SUBSTITUTE(TEXT(DS7,"#,##0.00"),"-","△")&amp;"】"))</f>
        <v/>
      </c>
      <c r="DT6" s="20" t="e">
        <f>IF(DT7="",NA(),DT7)</f>
        <v>#N/A</v>
      </c>
      <c r="DU6" s="20" t="e">
        <f t="shared" ref="DU6:EC6" si="13">IF(DU7="",NA(),DU7)</f>
        <v>#N/A</v>
      </c>
      <c r="DV6" s="20" t="e">
        <f t="shared" si="13"/>
        <v>#N/A</v>
      </c>
      <c r="DW6" s="20" t="e">
        <f t="shared" si="13"/>
        <v>#N/A</v>
      </c>
      <c r="DX6" s="20" t="e">
        <f t="shared" si="13"/>
        <v>#N/A</v>
      </c>
      <c r="DY6" s="20" t="e">
        <f t="shared" si="13"/>
        <v>#N/A</v>
      </c>
      <c r="DZ6" s="20" t="e">
        <f t="shared" si="13"/>
        <v>#N/A</v>
      </c>
      <c r="EA6" s="20" t="e">
        <f t="shared" si="13"/>
        <v>#N/A</v>
      </c>
      <c r="EB6" s="20" t="e">
        <f t="shared" si="13"/>
        <v>#N/A</v>
      </c>
      <c r="EC6" s="20" t="e">
        <f t="shared" si="13"/>
        <v>#N/A</v>
      </c>
      <c r="ED6" s="20" t="str">
        <f>IF(ED7="","",IF(ED7="-","【-】","【"&amp;SUBSTITUTE(TEXT(ED7,"#,##0.00"),"-","△")&amp;"】"))</f>
        <v/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0">
        <f t="shared" si="14"/>
        <v>0</v>
      </c>
      <c r="EI6" s="20">
        <f t="shared" si="14"/>
        <v>0</v>
      </c>
      <c r="EJ6" s="21">
        <f t="shared" si="14"/>
        <v>0.01</v>
      </c>
      <c r="EK6" s="21">
        <f t="shared" si="14"/>
        <v>1.6</v>
      </c>
      <c r="EL6" s="21">
        <f t="shared" si="14"/>
        <v>0.01</v>
      </c>
      <c r="EM6" s="21">
        <f t="shared" si="14"/>
        <v>0.01</v>
      </c>
      <c r="EN6" s="20">
        <f t="shared" si="14"/>
        <v>0</v>
      </c>
      <c r="EO6" s="20" t="str">
        <f>IF(EO7="","",IF(EO7="-","【-】","【"&amp;SUBSTITUTE(TEXT(EO7,"#,##0.00"),"-","△")&amp;"】"))</f>
        <v>【0.00】</v>
      </c>
    </row>
    <row r="7" spans="1:145" s="22" customFormat="1" x14ac:dyDescent="0.15">
      <c r="A7" s="14"/>
      <c r="B7" s="23">
        <v>2023</v>
      </c>
      <c r="C7" s="23">
        <v>342025</v>
      </c>
      <c r="D7" s="23">
        <v>47</v>
      </c>
      <c r="E7" s="23">
        <v>17</v>
      </c>
      <c r="F7" s="23">
        <v>6</v>
      </c>
      <c r="G7" s="23">
        <v>0</v>
      </c>
      <c r="H7" s="23" t="s">
        <v>98</v>
      </c>
      <c r="I7" s="23" t="s">
        <v>99</v>
      </c>
      <c r="J7" s="23" t="s">
        <v>100</v>
      </c>
      <c r="K7" s="23" t="s">
        <v>101</v>
      </c>
      <c r="L7" s="23" t="s">
        <v>102</v>
      </c>
      <c r="M7" s="23" t="s">
        <v>103</v>
      </c>
      <c r="N7" s="24" t="s">
        <v>104</v>
      </c>
      <c r="O7" s="24" t="s">
        <v>105</v>
      </c>
      <c r="P7" s="24">
        <v>0.73</v>
      </c>
      <c r="Q7" s="24">
        <v>92.33</v>
      </c>
      <c r="R7" s="24">
        <v>3894</v>
      </c>
      <c r="S7" s="24">
        <v>205349</v>
      </c>
      <c r="T7" s="24">
        <v>352.83</v>
      </c>
      <c r="U7" s="24">
        <v>582.01</v>
      </c>
      <c r="V7" s="24">
        <v>1481</v>
      </c>
      <c r="W7" s="24">
        <v>0.63</v>
      </c>
      <c r="X7" s="24">
        <v>2350.79</v>
      </c>
      <c r="Y7" s="24">
        <v>85.08</v>
      </c>
      <c r="Z7" s="24">
        <v>84.76</v>
      </c>
      <c r="AA7" s="24">
        <v>86.46</v>
      </c>
      <c r="AB7" s="24">
        <v>91.68</v>
      </c>
      <c r="AC7" s="24">
        <v>80.84</v>
      </c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>
        <v>1.68</v>
      </c>
      <c r="BG7" s="24">
        <v>1.01</v>
      </c>
      <c r="BH7" s="24">
        <v>0.55000000000000004</v>
      </c>
      <c r="BI7" s="24">
        <v>0</v>
      </c>
      <c r="BJ7" s="24">
        <v>0</v>
      </c>
      <c r="BK7" s="24">
        <v>998.42</v>
      </c>
      <c r="BL7" s="24">
        <v>1095.52</v>
      </c>
      <c r="BM7" s="24">
        <v>1056.55</v>
      </c>
      <c r="BN7" s="24">
        <v>1278.54</v>
      </c>
      <c r="BO7" s="24">
        <v>1149.7</v>
      </c>
      <c r="BP7" s="24">
        <v>1069.8900000000001</v>
      </c>
      <c r="BQ7" s="24">
        <v>27.86</v>
      </c>
      <c r="BR7" s="24">
        <v>30.69</v>
      </c>
      <c r="BS7" s="24">
        <v>29.42</v>
      </c>
      <c r="BT7" s="24">
        <v>28.12</v>
      </c>
      <c r="BU7" s="24">
        <v>27.07</v>
      </c>
      <c r="BV7" s="24">
        <v>41.41</v>
      </c>
      <c r="BW7" s="24">
        <v>39.64</v>
      </c>
      <c r="BX7" s="24">
        <v>40</v>
      </c>
      <c r="BY7" s="24">
        <v>38.74</v>
      </c>
      <c r="BZ7" s="24">
        <v>35.96</v>
      </c>
      <c r="CA7" s="24">
        <v>39.89</v>
      </c>
      <c r="CB7" s="24">
        <v>716.39</v>
      </c>
      <c r="CC7" s="24">
        <v>719.78</v>
      </c>
      <c r="CD7" s="24">
        <v>761.65</v>
      </c>
      <c r="CE7" s="24">
        <v>809.97</v>
      </c>
      <c r="CF7" s="24">
        <v>868.37</v>
      </c>
      <c r="CG7" s="24">
        <v>417.56</v>
      </c>
      <c r="CH7" s="24">
        <v>449.72</v>
      </c>
      <c r="CI7" s="24">
        <v>437.27</v>
      </c>
      <c r="CJ7" s="24">
        <v>456.72</v>
      </c>
      <c r="CK7" s="24">
        <v>481.96</v>
      </c>
      <c r="CL7" s="24">
        <v>426.52</v>
      </c>
      <c r="CM7" s="24">
        <v>40.72</v>
      </c>
      <c r="CN7" s="24">
        <v>40.72</v>
      </c>
      <c r="CO7" s="24">
        <v>40.72</v>
      </c>
      <c r="CP7" s="24">
        <v>40.72</v>
      </c>
      <c r="CQ7" s="24">
        <v>40.72</v>
      </c>
      <c r="CR7" s="24">
        <v>32.479999999999997</v>
      </c>
      <c r="CS7" s="24">
        <v>30.19</v>
      </c>
      <c r="CT7" s="24">
        <v>28.77</v>
      </c>
      <c r="CU7" s="24">
        <v>26.22</v>
      </c>
      <c r="CV7" s="24">
        <v>26.12</v>
      </c>
      <c r="CW7" s="24">
        <v>28.16</v>
      </c>
      <c r="CX7" s="24">
        <v>61.52</v>
      </c>
      <c r="CY7" s="24">
        <v>61.37</v>
      </c>
      <c r="CZ7" s="24">
        <v>63.39</v>
      </c>
      <c r="DA7" s="24">
        <v>63.5</v>
      </c>
      <c r="DB7" s="24">
        <v>60.03</v>
      </c>
      <c r="DC7" s="24">
        <v>79.2</v>
      </c>
      <c r="DD7" s="24">
        <v>79.09</v>
      </c>
      <c r="DE7" s="24">
        <v>78.900000000000006</v>
      </c>
      <c r="DF7" s="24">
        <v>78.03</v>
      </c>
      <c r="DG7" s="24">
        <v>78.55</v>
      </c>
      <c r="DH7" s="24">
        <v>80.73</v>
      </c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0.01</v>
      </c>
      <c r="EK7" s="24">
        <v>1.6</v>
      </c>
      <c r="EL7" s="24">
        <v>0.01</v>
      </c>
      <c r="EM7" s="24">
        <v>0.01</v>
      </c>
      <c r="EN7" s="24">
        <v>0</v>
      </c>
      <c r="EO7" s="24">
        <v>0</v>
      </c>
    </row>
    <row r="8" spans="1:145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</row>
    <row r="9" spans="1:145" x14ac:dyDescent="0.15">
      <c r="A9" s="26"/>
      <c r="B9" s="26" t="s">
        <v>106</v>
      </c>
      <c r="C9" s="26" t="s">
        <v>107</v>
      </c>
      <c r="D9" s="26" t="s">
        <v>108</v>
      </c>
      <c r="E9" s="26" t="s">
        <v>109</v>
      </c>
      <c r="F9" s="26" t="s">
        <v>110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5" x14ac:dyDescent="0.15">
      <c r="A10" s="26" t="s">
        <v>48</v>
      </c>
      <c r="B10" s="27">
        <f>DATEVALUE($B7-B11&amp;"/1/"&amp;B12)</f>
        <v>36892</v>
      </c>
      <c r="C10" s="27">
        <f t="shared" ref="C10:F10" si="15">DATEVALUE($B7-C11&amp;"/1/"&amp;C12)</f>
        <v>37257</v>
      </c>
      <c r="D10" s="27">
        <f t="shared" si="15"/>
        <v>37623</v>
      </c>
      <c r="E10" s="27">
        <f t="shared" si="15"/>
        <v>37989</v>
      </c>
      <c r="F10" s="27">
        <f t="shared" si="15"/>
        <v>38356</v>
      </c>
    </row>
    <row r="11" spans="1:145" x14ac:dyDescent="0.15">
      <c r="B11">
        <v>22</v>
      </c>
      <c r="C11">
        <v>21</v>
      </c>
      <c r="D11">
        <v>20</v>
      </c>
      <c r="E11">
        <v>19</v>
      </c>
      <c r="F11">
        <v>18</v>
      </c>
      <c r="G11" t="s">
        <v>111</v>
      </c>
    </row>
    <row r="12" spans="1:145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112</v>
      </c>
    </row>
    <row r="13" spans="1:145" x14ac:dyDescent="0.15">
      <c r="B13" t="s">
        <v>113</v>
      </c>
      <c r="C13" t="s">
        <v>114</v>
      </c>
      <c r="D13" t="s">
        <v>115</v>
      </c>
      <c r="E13" t="s">
        <v>115</v>
      </c>
      <c r="F13" t="s">
        <v>114</v>
      </c>
      <c r="G13" t="s">
        <v>116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2025-01-24T07:38:06Z</dcterms:created>
  <dcterms:modified xsi:type="dcterms:W3CDTF">2025-02-03T06:44:50Z</dcterms:modified>
  <cp:category/>
</cp:coreProperties>
</file>