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6\R70120　【総務省23〆】公営企業に係る経営比較分析表（令和５年度決算）の分析等について（依頼）\05　R6グループ作業と提出準備\※アップ保存用\02　呉市\"/>
    </mc:Choice>
  </mc:AlternateContent>
  <xr:revisionPtr revIDLastSave="0" documentId="13_ncr:1_{A9C35675-929F-41EF-964D-1DC580DD2055}" xr6:coauthVersionLast="47" xr6:coauthVersionMax="47" xr10:uidLastSave="{00000000-0000-0000-0000-000000000000}"/>
  <workbookProtection workbookAlgorithmName="SHA-512" workbookHashValue="rl8r1Mem9P3g0C7h1pILddLVq4XyfR/5Hm5qfN0HJCMhHqyPzKkxgi2BNWDlhmeHSE7alTQFYR+Z4wvbzIlZhQ==" workbookSaltValue="JTpsUtYUGjf+KmasxzeYIw=="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LX77" i="4" s="1"/>
  <c r="DX7" i="5"/>
  <c r="LJ77" i="4" s="1"/>
  <c r="DW7" i="5"/>
  <c r="KV77" i="4" s="1"/>
  <c r="DV7" i="5"/>
  <c r="DJ7" i="5"/>
  <c r="DI7" i="5"/>
  <c r="CV7" i="5"/>
  <c r="CU7" i="5"/>
  <c r="CT7" i="5"/>
  <c r="LJ54" i="4" s="1"/>
  <c r="CS7" i="5"/>
  <c r="KV54" i="4" s="1"/>
  <c r="CR7" i="5"/>
  <c r="KH54" i="4" s="1"/>
  <c r="CQ7" i="5"/>
  <c r="CP7" i="5"/>
  <c r="LX53" i="4" s="1"/>
  <c r="CO7" i="5"/>
  <c r="LJ53" i="4" s="1"/>
  <c r="CN7" i="5"/>
  <c r="KV53" i="4" s="1"/>
  <c r="CM7" i="5"/>
  <c r="KH53" i="4" s="1"/>
  <c r="CK7" i="5"/>
  <c r="IX54" i="4" s="1"/>
  <c r="CJ7" i="5"/>
  <c r="IJ54" i="4" s="1"/>
  <c r="CI7" i="5"/>
  <c r="HV54" i="4" s="1"/>
  <c r="CH7" i="5"/>
  <c r="CG7" i="5"/>
  <c r="CF7" i="5"/>
  <c r="CE7" i="5"/>
  <c r="IJ53" i="4" s="1"/>
  <c r="CD7" i="5"/>
  <c r="CC7" i="5"/>
  <c r="HH53" i="4" s="1"/>
  <c r="CB7" i="5"/>
  <c r="GT53" i="4" s="1"/>
  <c r="BZ7" i="5"/>
  <c r="FJ54" i="4" s="1"/>
  <c r="BY7" i="5"/>
  <c r="EV54" i="4" s="1"/>
  <c r="BX7" i="5"/>
  <c r="EH54" i="4" s="1"/>
  <c r="BW7" i="5"/>
  <c r="DT54" i="4" s="1"/>
  <c r="BV7" i="5"/>
  <c r="DF54" i="4" s="1"/>
  <c r="BU7" i="5"/>
  <c r="BT7" i="5"/>
  <c r="BS7" i="5"/>
  <c r="BR7" i="5"/>
  <c r="BQ7" i="5"/>
  <c r="BO7" i="5"/>
  <c r="BN7" i="5"/>
  <c r="BM7" i="5"/>
  <c r="BL7" i="5"/>
  <c r="BK7" i="5"/>
  <c r="BJ7" i="5"/>
  <c r="BV53" i="4" s="1"/>
  <c r="BI7" i="5"/>
  <c r="BH7" i="5"/>
  <c r="BG7" i="5"/>
  <c r="AF53" i="4" s="1"/>
  <c r="BF7" i="5"/>
  <c r="R53" i="4" s="1"/>
  <c r="BD7" i="5"/>
  <c r="IX32" i="4" s="1"/>
  <c r="BC7" i="5"/>
  <c r="BB7" i="5"/>
  <c r="HV32" i="4" s="1"/>
  <c r="BA7" i="5"/>
  <c r="HH32" i="4" s="1"/>
  <c r="AZ7" i="5"/>
  <c r="GT32" i="4" s="1"/>
  <c r="AY7" i="5"/>
  <c r="AX7" i="5"/>
  <c r="IJ31" i="4" s="1"/>
  <c r="AW7" i="5"/>
  <c r="HV31" i="4" s="1"/>
  <c r="AV7" i="5"/>
  <c r="HH31" i="4" s="1"/>
  <c r="AU7" i="5"/>
  <c r="AS7" i="5"/>
  <c r="AR7" i="5"/>
  <c r="EV32" i="4" s="1"/>
  <c r="AQ7" i="5"/>
  <c r="EH32" i="4" s="1"/>
  <c r="AP7" i="5"/>
  <c r="AO7" i="5"/>
  <c r="AN7" i="5"/>
  <c r="FJ31" i="4" s="1"/>
  <c r="AM7" i="5"/>
  <c r="EV31" i="4" s="1"/>
  <c r="AL7" i="5"/>
  <c r="AK7" i="5"/>
  <c r="AJ7" i="5"/>
  <c r="AH7" i="5"/>
  <c r="BV32" i="4" s="1"/>
  <c r="AG7" i="5"/>
  <c r="AF7" i="5"/>
  <c r="AE7" i="5"/>
  <c r="AD7" i="5"/>
  <c r="R32" i="4" s="1"/>
  <c r="AC7" i="5"/>
  <c r="AB7" i="5"/>
  <c r="BH31" i="4" s="1"/>
  <c r="AA7" i="5"/>
  <c r="AT31" i="4" s="1"/>
  <c r="Z7" i="5"/>
  <c r="Y7" i="5"/>
  <c r="X7" i="5"/>
  <c r="W7" i="5"/>
  <c r="JV10" i="4" s="1"/>
  <c r="V7" i="5"/>
  <c r="IC10" i="4" s="1"/>
  <c r="U7" i="5"/>
  <c r="T7" i="5"/>
  <c r="S7" i="5"/>
  <c r="IC8" i="4" s="1"/>
  <c r="R7" i="5"/>
  <c r="DU10" i="4" s="1"/>
  <c r="Q7" i="5"/>
  <c r="P7" i="5"/>
  <c r="AQ10" i="4" s="1"/>
  <c r="O7" i="5"/>
  <c r="B10" i="4" s="1"/>
  <c r="N7" i="5"/>
  <c r="FJ8" i="4" s="1"/>
  <c r="M7" i="5"/>
  <c r="DU8" i="4" s="1"/>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IX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KV78" i="4"/>
  <c r="KH78" i="4"/>
  <c r="IX78" i="4"/>
  <c r="IJ78" i="4"/>
  <c r="HV78" i="4"/>
  <c r="HH78" i="4"/>
  <c r="GT78" i="4"/>
  <c r="BV78" i="4"/>
  <c r="BH78" i="4"/>
  <c r="AT78" i="4"/>
  <c r="AF78" i="4"/>
  <c r="R78" i="4"/>
  <c r="ML77" i="4"/>
  <c r="KH77" i="4"/>
  <c r="IX77" i="4"/>
  <c r="IJ77" i="4"/>
  <c r="HV77" i="4"/>
  <c r="HH77" i="4"/>
  <c r="GT77" i="4"/>
  <c r="BV77" i="4"/>
  <c r="BH77" i="4"/>
  <c r="AT77" i="4"/>
  <c r="AF77" i="4"/>
  <c r="R77" i="4"/>
  <c r="ML54" i="4"/>
  <c r="LX54" i="4"/>
  <c r="HH54" i="4"/>
  <c r="GT54" i="4"/>
  <c r="BV54" i="4"/>
  <c r="BH54" i="4"/>
  <c r="AT54" i="4"/>
  <c r="AF54" i="4"/>
  <c r="R54" i="4"/>
  <c r="ML53" i="4"/>
  <c r="IX53" i="4"/>
  <c r="HV53" i="4"/>
  <c r="FJ53" i="4"/>
  <c r="EV53" i="4"/>
  <c r="EH53" i="4"/>
  <c r="DT53" i="4"/>
  <c r="DF53" i="4"/>
  <c r="BH53" i="4"/>
  <c r="AT53" i="4"/>
  <c r="IJ32" i="4"/>
  <c r="FJ32" i="4"/>
  <c r="DT32" i="4"/>
  <c r="DF32" i="4"/>
  <c r="BH32" i="4"/>
  <c r="AT32" i="4"/>
  <c r="AF32" i="4"/>
  <c r="IX31" i="4"/>
  <c r="GT31" i="4"/>
  <c r="EH31" i="4"/>
  <c r="DT31" i="4"/>
  <c r="DF31" i="4"/>
  <c r="BV31" i="4"/>
  <c r="AF31" i="4"/>
  <c r="R31" i="4"/>
  <c r="LO10" i="4"/>
  <c r="CF10" i="4"/>
  <c r="LO8" i="4"/>
  <c r="JV8" i="4"/>
  <c r="B6" i="4" l="1"/>
  <c r="BV76" i="4"/>
  <c r="FJ52" i="4"/>
  <c r="IX30" i="4"/>
  <c r="ML76" i="4"/>
  <c r="BV52" i="4"/>
  <c r="FJ30" i="4"/>
  <c r="IX76" i="4"/>
  <c r="ML52" i="4"/>
  <c r="BV30" i="4"/>
  <c r="M88" i="4"/>
  <c r="C11" i="5"/>
  <c r="D11" i="5"/>
  <c r="E11" i="5"/>
  <c r="B11" i="5"/>
  <c r="KV76" i="4" l="1"/>
  <c r="AF52" i="4"/>
  <c r="DT30" i="4"/>
  <c r="HH76" i="4"/>
  <c r="KV52" i="4"/>
  <c r="AF30" i="4"/>
  <c r="HH52" i="4"/>
  <c r="AF76" i="4"/>
  <c r="HH30" i="4"/>
  <c r="DT52" i="4"/>
  <c r="R76" i="4"/>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EH30" i="4"/>
  <c r="AT52" i="4"/>
</calcChain>
</file>

<file path=xl/sharedStrings.xml><?xml version="1.0" encoding="utf-8"?>
<sst xmlns="http://schemas.openxmlformats.org/spreadsheetml/2006/main" count="301" uniqueCount="138">
  <si>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</si>
  <si>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</si>
  <si>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</si>
  <si>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</si>
  <si>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</si>
  <si>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</si>
  <si>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</si>
  <si>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</si>
  <si>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</si>
  <si>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</si>
  <si>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</si>
  <si>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</si>
  <si>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</si>
  <si>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</si>
  <si>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</si>
  <si>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</si>
  <si>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</si>
  <si>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</si>
  <si>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</si>
  <si>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</si>
  <si>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</si>
  <si>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</si>
  <si>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</si>
  <si>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</si>
  <si>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</si>
  <si>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</si>
  <si>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</si>
  <si>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</si>
  <si>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</si>
  <si>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</si>
  <si>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</si>
  <si>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</si>
  <si>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</si>
  <si>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</si>
  <si>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</si>
  <si>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</si>
  <si>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</si>
  <si>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</si>
  <si>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</si>
  <si>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</si>
  <si>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</si>
  <si>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</si>
  <si>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</si>
  <si>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</si>
  <si>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</si>
  <si>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</si>
  <si>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</si>
  <si>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</si>
  <si>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</si>
  <si>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</si>
  <si>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</si>
  <si>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</si>
  <si>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</si>
  <si>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</si>
  <si>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</si>
  <si>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</si>
  <si>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</si>
  <si>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</si>
  <si>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</si>
  <si>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</si>
  <si>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</si>
  <si>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</si>
  <si>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</si>
  <si>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</si>
  <si>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</si>
  <si>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</si>
  <si>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</si>
  <si>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</si>
  <si>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</si>
  <si>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</si>
  <si>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</si>
  <si>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</si>
  <si>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</si>
  <si>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</si>
  <si>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</si>
  <si>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</si>
  <si>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</si>
  <si>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</si>
  <si>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</si>
  <si>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</si>
  <si>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</si>
  <si>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</si>
  <si>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</si>
  <si>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</si>
  <si>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</si>
  <si>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</si>
  <si>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</si>
  <si>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</si>
  <si>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</si>
  <si>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</si>
  <si>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</si>
  <si>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</si>
  <si>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</si>
  <si>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</si>
  <si>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</si>
  <si>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</si>
  <si>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</si>
  <si>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</si>
  <si>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</si>
  <si>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</si>
  <si>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</si>
  <si>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</si>
  <si>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</si>
  <si>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</si>
  <si>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</si>
  <si>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</si>
  <si>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</si>
  <si>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</si>
  <si>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</si>
  <si>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</si>
  <si>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</si>
  <si>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</si>
  <si>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</si>
  <si>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</si>
  <si>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</si>
  <si>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</si>
  <si>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</si>
  <si>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呉市</t>
  </si>
  <si>
    <t>野呂高原ロッジ</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</si>
  <si>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</si>
  <si>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</si>
  <si>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</si>
  <si>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</si>
  <si>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</si>
  <si>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</si>
  <si>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</si>
  <si>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</si>
  <si>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</si>
  <si>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</si>
  <si>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</si>
  <si>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</si>
  <si>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</si>
  <si>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</si>
  <si>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</si>
  <si>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建築から５６年が経過し，現状の施設を維持するためには多額の設備投資が不可欠な状況である。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今後，経営の改善だけでなく，計画的な施設の集約化等について検討する必要がある。</t>
    <phoneticPr fontId="5"/>
  </si>
  <si>
    <t xml:space="preserve"> 地域における唯一の高原型リゾートエリアである野呂山の観光施設の中核的な施設である。
　建設から５６年が経過しているものの，一年を通じて一定の利用者がある一方で，運営に伴う人件費等の経費負担の固定化，さらには，施設の老朽化に伴う修繕費の増加で，一般会計からの繰入金も増加することが予想される。
　現状では，大幅な利用者の増加は見込めない中，施設を維持していくために野呂山各施設の機能を集約し，民間のノウハウを活用することで，利用者のニーズに沿ったサービスの提供と，費用の削減や収益性を高める運営方法について抜本的な見直しを図る必要がある。</t>
    <phoneticPr fontId="5"/>
  </si>
  <si>
    <t xml:space="preserve">  瀬戸内沿岸部の高原型リゾートとしての特色を持ち，年間を通じて一定規模の利用者を確保している。
　周辺地域（所在市町村）の宿泊客数動向は下降傾向であるが，当該宿泊施設は宿泊客数動向は横ばい傾向である。利用者の確保に向けた営業面の改善だけでなく，新たな取組が必要になっている。</t>
    <rPh sb="78" eb="80">
      <t>トウガイ</t>
    </rPh>
    <rPh sb="80" eb="82">
      <t>シュクハク</t>
    </rPh>
    <rPh sb="82" eb="84">
      <t>シセツ</t>
    </rPh>
    <rPh sb="92" eb="93">
      <t>ヨコ</t>
    </rPh>
    <rPh sb="95" eb="97">
      <t>ケイコウ</t>
    </rPh>
    <phoneticPr fontId="5"/>
  </si>
  <si>
    <t xml:space="preserve">  地域に密着した施設であり，一定程度の利用料金収入はあるものの，施設の規模や老朽化に伴い，施設の維持のために多くの経費を要し，その不足分を一般会計からの繰入金によって充当する状況になっている。
　平成３０年豪雨災害の影響により林道郷原野呂山線が令和４年度末まで通行不能になっていたことに加え，令和元年度末からの新型コロナウイルス感染症拡大の影響により，休館や営業縮小を余儀なくされたため，定員稼働率は減少していたが，令和４年度からは回復傾向である。
　営業収益も回復傾向であるが，経営の改善だけでなく運営面・施設面等も抜本的な取組や見直しを図る必要がある。
※誤り　⑥売上高GOP比率 R02 103.0→△103.0</t>
    <rPh sb="227" eb="229">
      <t>エイギョウ</t>
    </rPh>
    <rPh sb="229" eb="231">
      <t>シュウエキ</t>
    </rPh>
    <rPh sb="232" eb="234">
      <t>カイフク</t>
    </rPh>
    <rPh sb="234" eb="23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</si>
</sst>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6474</c:v>
                </c:pt>
                <c:pt idx="1">
                  <c:v>13864</c:v>
                </c:pt>
                <c:pt idx="2">
                  <c:v>17147</c:v>
                </c:pt>
                <c:pt idx="3">
                  <c:v>9912</c:v>
                </c:pt>
                <c:pt idx="4">
                  <c:v>6374</c:v>
                </c:pt>
              </c:numCache>
            </c:numRef>
          </c:val>
          <c:extLst>
            <c:ext xmlns:c16="http://schemas.microsoft.com/office/drawing/2014/chart" uri="{C3380CC4-5D6E-409C-BE32-E72D297353CC}">
              <c16:uniqueId val="{00000000-1D33-48E1-B706-FE0963763CF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1D33-48E1-B706-FE0963763CF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37.200000000000003</c:v>
                </c:pt>
                <c:pt idx="1">
                  <c:v>53.3</c:v>
                </c:pt>
                <c:pt idx="2">
                  <c:v>55.9</c:v>
                </c:pt>
                <c:pt idx="3">
                  <c:v>44.8</c:v>
                </c:pt>
                <c:pt idx="4">
                  <c:v>33.9</c:v>
                </c:pt>
              </c:numCache>
            </c:numRef>
          </c:val>
          <c:extLst>
            <c:ext xmlns:c16="http://schemas.microsoft.com/office/drawing/2014/chart" uri="{C3380CC4-5D6E-409C-BE32-E72D297353CC}">
              <c16:uniqueId val="{00000000-C559-49FD-9684-E7360655E6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C559-49FD-9684-E7360655E6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98.8</c:v>
                </c:pt>
                <c:pt idx="1">
                  <c:v>102.5</c:v>
                </c:pt>
                <c:pt idx="2">
                  <c:v>110.9</c:v>
                </c:pt>
                <c:pt idx="3">
                  <c:v>105</c:v>
                </c:pt>
                <c:pt idx="4">
                  <c:v>101.2</c:v>
                </c:pt>
              </c:numCache>
            </c:numRef>
          </c:val>
          <c:extLst>
            <c:ext xmlns:c16="http://schemas.microsoft.com/office/drawing/2014/chart" uri="{C3380CC4-5D6E-409C-BE32-E72D297353CC}">
              <c16:uniqueId val="{00000000-F1C5-4FDF-8D6E-23B6A3D2E73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F1C5-4FDF-8D6E-23B6A3D2E73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-46458</c:v>
                </c:pt>
                <c:pt idx="1">
                  <c:v>-45851</c:v>
                </c:pt>
                <c:pt idx="2">
                  <c:v>-34638</c:v>
                </c:pt>
                <c:pt idx="3">
                  <c:v>-35221</c:v>
                </c:pt>
                <c:pt idx="4">
                  <c:v>-33290</c:v>
                </c:pt>
              </c:numCache>
            </c:numRef>
          </c:val>
          <c:extLst>
            <c:ext xmlns:c16="http://schemas.microsoft.com/office/drawing/2014/chart" uri="{C3380CC4-5D6E-409C-BE32-E72D297353CC}">
              <c16:uniqueId val="{00000000-99A3-4CDF-9853-063492A197B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99A3-4CDF-9853-063492A197B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-62.3</c:v>
                </c:pt>
                <c:pt idx="1">
                  <c:v>103</c:v>
                </c:pt>
                <c:pt idx="2">
                  <c:v>-81.7</c:v>
                </c:pt>
                <c:pt idx="3">
                  <c:v>-66.099999999999994</c:v>
                </c:pt>
                <c:pt idx="4">
                  <c:v>-48.5</c:v>
                </c:pt>
              </c:numCache>
            </c:numRef>
          </c:val>
          <c:extLst>
            <c:ext xmlns:c16="http://schemas.microsoft.com/office/drawing/2014/chart" uri="{C3380CC4-5D6E-409C-BE32-E72D297353CC}">
              <c16:uniqueId val="{00000000-3242-4471-A276-BEC1A939A5E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3242-4471-A276-BEC1A939A5E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66.400000000000006</c:v>
                </c:pt>
                <c:pt idx="1">
                  <c:v>92.2</c:v>
                </c:pt>
                <c:pt idx="2">
                  <c:v>82.5</c:v>
                </c:pt>
                <c:pt idx="3">
                  <c:v>70</c:v>
                </c:pt>
                <c:pt idx="4">
                  <c:v>60.2</c:v>
                </c:pt>
              </c:numCache>
            </c:numRef>
          </c:val>
          <c:extLst>
            <c:ext xmlns:c16="http://schemas.microsoft.com/office/drawing/2014/chart" uri="{C3380CC4-5D6E-409C-BE32-E72D297353CC}">
              <c16:uniqueId val="{00000000-4CEE-47C9-8F1E-45DEE30CB46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4CEE-47C9-8F1E-45DEE30CB46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23.5</c:v>
                </c:pt>
                <c:pt idx="1">
                  <c:v>11.7</c:v>
                </c:pt>
                <c:pt idx="2">
                  <c:v>8.5</c:v>
                </c:pt>
                <c:pt idx="3">
                  <c:v>13.5</c:v>
                </c:pt>
                <c:pt idx="4">
                  <c:v>18.3</c:v>
                </c:pt>
              </c:numCache>
            </c:numRef>
          </c:val>
          <c:extLst>
            <c:ext xmlns:c16="http://schemas.microsoft.com/office/drawing/2014/chart" uri="{C3380CC4-5D6E-409C-BE32-E72D297353CC}">
              <c16:uniqueId val="{00000000-4AAD-4B51-ADFB-AE0F7DCB808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4AAD-4B51-ADFB-AE0F7DCB808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2D-4D2E-8B4D-47F6583A9D9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F82D-4D2E-8B4D-47F6583A9D9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D7B2-4BF1-9FF4-F4C2C0B8DDB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7B2-4BF1-9FF4-F4C2C0B8DDB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7E18-4394-8363-9880ACA7F9F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E18-4394-8363-9880ACA7F9F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4.5900000000000003E-2</c:v>
                </c:pt>
                <c:pt idx="1">
                  <c:v>5.5300000000000002E-2</c:v>
                </c:pt>
                <c:pt idx="2">
                  <c:v>4.1799999999999997E-2</c:v>
                </c:pt>
                <c:pt idx="3">
                  <c:v>3.56E-2</c:v>
                </c:pt>
                <c:pt idx="4">
                  <c:v>3.27E-2</c:v>
                </c:pt>
              </c:numCache>
            </c:numRef>
          </c:val>
          <c:smooth val="0"/>
          <c:extLst>
            <c:ext xmlns:c16="http://schemas.microsoft.com/office/drawing/2014/chart" uri="{C3380CC4-5D6E-409C-BE32-E72D297353CC}">
              <c16:uniqueId val="{00000000-13F9-426A-88DC-7FBD67FF4A9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5.9999999999999995E-4</c:v>
                </c:pt>
                <c:pt idx="1">
                  <c:v>5.0000000000000001E-4</c:v>
                </c:pt>
                <c:pt idx="2">
                  <c:v>4.0000000000000002E-4</c:v>
                </c:pt>
                <c:pt idx="3">
                  <c:v>5.0000000000000001E-4</c:v>
                </c:pt>
                <c:pt idx="4">
                  <c:v>5.0000000000000001E-4</c:v>
                </c:pt>
              </c:numCache>
            </c:numRef>
          </c:val>
          <c:smooth val="0"/>
          <c:extLst>
            <c:ext xmlns:c16="http://schemas.microsoft.com/office/drawing/2014/chart" uri="{C3380CC4-5D6E-409C-BE32-E72D297353CC}">
              <c16:uniqueId val="{00000001-13F9-426A-88DC-7FBD67FF4A9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0" zoomScaleNormal="80" zoomScaleSheetLayoutView="70" workbookViewId="0">
      <selection activeCell="B6" sqref="B6:GX6"/>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広島県呉市　野呂高原ロッジ</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8365</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31</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2215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81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21.7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98.8</v>
      </c>
      <c r="S31" s="120"/>
      <c r="T31" s="120"/>
      <c r="U31" s="120"/>
      <c r="V31" s="120"/>
      <c r="W31" s="120"/>
      <c r="X31" s="120"/>
      <c r="Y31" s="120"/>
      <c r="Z31" s="120"/>
      <c r="AA31" s="120"/>
      <c r="AB31" s="120"/>
      <c r="AC31" s="120"/>
      <c r="AD31" s="120"/>
      <c r="AE31" s="120"/>
      <c r="AF31" s="120">
        <f>データ!Z7</f>
        <v>102.5</v>
      </c>
      <c r="AG31" s="120"/>
      <c r="AH31" s="120"/>
      <c r="AI31" s="120"/>
      <c r="AJ31" s="120"/>
      <c r="AK31" s="120"/>
      <c r="AL31" s="120"/>
      <c r="AM31" s="120"/>
      <c r="AN31" s="120"/>
      <c r="AO31" s="120"/>
      <c r="AP31" s="120"/>
      <c r="AQ31" s="120"/>
      <c r="AR31" s="120"/>
      <c r="AS31" s="120"/>
      <c r="AT31" s="120">
        <f>データ!AA7</f>
        <v>110.9</v>
      </c>
      <c r="AU31" s="120"/>
      <c r="AV31" s="120"/>
      <c r="AW31" s="120"/>
      <c r="AX31" s="120"/>
      <c r="AY31" s="120"/>
      <c r="AZ31" s="120"/>
      <c r="BA31" s="120"/>
      <c r="BB31" s="120"/>
      <c r="BC31" s="120"/>
      <c r="BD31" s="120"/>
      <c r="BE31" s="120"/>
      <c r="BF31" s="120"/>
      <c r="BG31" s="120"/>
      <c r="BH31" s="120">
        <f>データ!AB7</f>
        <v>105</v>
      </c>
      <c r="BI31" s="120"/>
      <c r="BJ31" s="120"/>
      <c r="BK31" s="120"/>
      <c r="BL31" s="120"/>
      <c r="BM31" s="120"/>
      <c r="BN31" s="120"/>
      <c r="BO31" s="120"/>
      <c r="BP31" s="120"/>
      <c r="BQ31" s="120"/>
      <c r="BR31" s="120"/>
      <c r="BS31" s="120"/>
      <c r="BT31" s="120"/>
      <c r="BU31" s="120"/>
      <c r="BV31" s="120">
        <f>データ!AC7</f>
        <v>101.2</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37.200000000000003</v>
      </c>
      <c r="DG31" s="120"/>
      <c r="DH31" s="120"/>
      <c r="DI31" s="120"/>
      <c r="DJ31" s="120"/>
      <c r="DK31" s="120"/>
      <c r="DL31" s="120"/>
      <c r="DM31" s="120"/>
      <c r="DN31" s="120"/>
      <c r="DO31" s="120"/>
      <c r="DP31" s="120"/>
      <c r="DQ31" s="120"/>
      <c r="DR31" s="120"/>
      <c r="DS31" s="120"/>
      <c r="DT31" s="120">
        <f>データ!AK7</f>
        <v>53.3</v>
      </c>
      <c r="DU31" s="120"/>
      <c r="DV31" s="120"/>
      <c r="DW31" s="120"/>
      <c r="DX31" s="120"/>
      <c r="DY31" s="120"/>
      <c r="DZ31" s="120"/>
      <c r="EA31" s="120"/>
      <c r="EB31" s="120"/>
      <c r="EC31" s="120"/>
      <c r="ED31" s="120"/>
      <c r="EE31" s="120"/>
      <c r="EF31" s="120"/>
      <c r="EG31" s="120"/>
      <c r="EH31" s="120">
        <f>データ!AL7</f>
        <v>55.9</v>
      </c>
      <c r="EI31" s="120"/>
      <c r="EJ31" s="120"/>
      <c r="EK31" s="120"/>
      <c r="EL31" s="120"/>
      <c r="EM31" s="120"/>
      <c r="EN31" s="120"/>
      <c r="EO31" s="120"/>
      <c r="EP31" s="120"/>
      <c r="EQ31" s="120"/>
      <c r="ER31" s="120"/>
      <c r="ES31" s="120"/>
      <c r="ET31" s="120"/>
      <c r="EU31" s="120"/>
      <c r="EV31" s="120">
        <f>データ!AM7</f>
        <v>44.8</v>
      </c>
      <c r="EW31" s="120"/>
      <c r="EX31" s="120"/>
      <c r="EY31" s="120"/>
      <c r="EZ31" s="120"/>
      <c r="FA31" s="120"/>
      <c r="FB31" s="120"/>
      <c r="FC31" s="120"/>
      <c r="FD31" s="120"/>
      <c r="FE31" s="120"/>
      <c r="FF31" s="120"/>
      <c r="FG31" s="120"/>
      <c r="FH31" s="120"/>
      <c r="FI31" s="120"/>
      <c r="FJ31" s="120">
        <f>データ!AN7</f>
        <v>33.9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6474</v>
      </c>
      <c r="GU31" s="118"/>
      <c r="GV31" s="118"/>
      <c r="GW31" s="118"/>
      <c r="GX31" s="118"/>
      <c r="GY31" s="118"/>
      <c r="GZ31" s="118"/>
      <c r="HA31" s="118"/>
      <c r="HB31" s="118"/>
      <c r="HC31" s="118"/>
      <c r="HD31" s="118"/>
      <c r="HE31" s="118"/>
      <c r="HF31" s="118"/>
      <c r="HG31" s="118"/>
      <c r="HH31" s="118">
        <f>データ!AV7</f>
        <v>13864</v>
      </c>
      <c r="HI31" s="118"/>
      <c r="HJ31" s="118"/>
      <c r="HK31" s="118"/>
      <c r="HL31" s="118"/>
      <c r="HM31" s="118"/>
      <c r="HN31" s="118"/>
      <c r="HO31" s="118"/>
      <c r="HP31" s="118"/>
      <c r="HQ31" s="118"/>
      <c r="HR31" s="118"/>
      <c r="HS31" s="118"/>
      <c r="HT31" s="118"/>
      <c r="HU31" s="118"/>
      <c r="HV31" s="118">
        <f>データ!AW7</f>
        <v>17147</v>
      </c>
      <c r="HW31" s="118"/>
      <c r="HX31" s="118"/>
      <c r="HY31" s="118"/>
      <c r="HZ31" s="118"/>
      <c r="IA31" s="118"/>
      <c r="IB31" s="118"/>
      <c r="IC31" s="118"/>
      <c r="ID31" s="118"/>
      <c r="IE31" s="118"/>
      <c r="IF31" s="118"/>
      <c r="IG31" s="118"/>
      <c r="IH31" s="118"/>
      <c r="II31" s="118"/>
      <c r="IJ31" s="118">
        <f>データ!AX7</f>
        <v>9912</v>
      </c>
      <c r="IK31" s="118"/>
      <c r="IL31" s="118"/>
      <c r="IM31" s="118"/>
      <c r="IN31" s="118"/>
      <c r="IO31" s="118"/>
      <c r="IP31" s="118"/>
      <c r="IQ31" s="118"/>
      <c r="IR31" s="118"/>
      <c r="IS31" s="118"/>
      <c r="IT31" s="118"/>
      <c r="IU31" s="118"/>
      <c r="IV31" s="118"/>
      <c r="IW31" s="118"/>
      <c r="IX31" s="118">
        <f>データ!AY7</f>
        <v>6374</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92.2</v>
      </c>
      <c r="S32" s="120"/>
      <c r="T32" s="120"/>
      <c r="U32" s="120"/>
      <c r="V32" s="120"/>
      <c r="W32" s="120"/>
      <c r="X32" s="120"/>
      <c r="Y32" s="120"/>
      <c r="Z32" s="120"/>
      <c r="AA32" s="120"/>
      <c r="AB32" s="120"/>
      <c r="AC32" s="120"/>
      <c r="AD32" s="120"/>
      <c r="AE32" s="120"/>
      <c r="AF32" s="120">
        <f>データ!AE7</f>
        <v>96.8</v>
      </c>
      <c r="AG32" s="120"/>
      <c r="AH32" s="120"/>
      <c r="AI32" s="120"/>
      <c r="AJ32" s="120"/>
      <c r="AK32" s="120"/>
      <c r="AL32" s="120"/>
      <c r="AM32" s="120"/>
      <c r="AN32" s="120"/>
      <c r="AO32" s="120"/>
      <c r="AP32" s="120"/>
      <c r="AQ32" s="120"/>
      <c r="AR32" s="120"/>
      <c r="AS32" s="120"/>
      <c r="AT32" s="120">
        <f>データ!AF7</f>
        <v>94</v>
      </c>
      <c r="AU32" s="120"/>
      <c r="AV32" s="120"/>
      <c r="AW32" s="120"/>
      <c r="AX32" s="120"/>
      <c r="AY32" s="120"/>
      <c r="AZ32" s="120"/>
      <c r="BA32" s="120"/>
      <c r="BB32" s="120"/>
      <c r="BC32" s="120"/>
      <c r="BD32" s="120"/>
      <c r="BE32" s="120"/>
      <c r="BF32" s="120"/>
      <c r="BG32" s="120"/>
      <c r="BH32" s="120">
        <f>データ!AG7</f>
        <v>98.4</v>
      </c>
      <c r="BI32" s="120"/>
      <c r="BJ32" s="120"/>
      <c r="BK32" s="120"/>
      <c r="BL32" s="120"/>
      <c r="BM32" s="120"/>
      <c r="BN32" s="120"/>
      <c r="BO32" s="120"/>
      <c r="BP32" s="120"/>
      <c r="BQ32" s="120"/>
      <c r="BR32" s="120"/>
      <c r="BS32" s="120"/>
      <c r="BT32" s="120"/>
      <c r="BU32" s="120"/>
      <c r="BV32" s="120">
        <f>データ!AH7</f>
        <v>102.5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19.5</v>
      </c>
      <c r="DG32" s="120"/>
      <c r="DH32" s="120"/>
      <c r="DI32" s="120"/>
      <c r="DJ32" s="120"/>
      <c r="DK32" s="120"/>
      <c r="DL32" s="120"/>
      <c r="DM32" s="120"/>
      <c r="DN32" s="120"/>
      <c r="DO32" s="120"/>
      <c r="DP32" s="120"/>
      <c r="DQ32" s="120"/>
      <c r="DR32" s="120"/>
      <c r="DS32" s="120"/>
      <c r="DT32" s="120">
        <f>データ!AP7</f>
        <v>47.8</v>
      </c>
      <c r="DU32" s="120"/>
      <c r="DV32" s="120"/>
      <c r="DW32" s="120"/>
      <c r="DX32" s="120"/>
      <c r="DY32" s="120"/>
      <c r="DZ32" s="120"/>
      <c r="EA32" s="120"/>
      <c r="EB32" s="120"/>
      <c r="EC32" s="120"/>
      <c r="ED32" s="120"/>
      <c r="EE32" s="120"/>
      <c r="EF32" s="120"/>
      <c r="EG32" s="120"/>
      <c r="EH32" s="120">
        <f>データ!AQ7</f>
        <v>27.2</v>
      </c>
      <c r="EI32" s="120"/>
      <c r="EJ32" s="120"/>
      <c r="EK32" s="120"/>
      <c r="EL32" s="120"/>
      <c r="EM32" s="120"/>
      <c r="EN32" s="120"/>
      <c r="EO32" s="120"/>
      <c r="EP32" s="120"/>
      <c r="EQ32" s="120"/>
      <c r="ER32" s="120"/>
      <c r="ES32" s="120"/>
      <c r="ET32" s="120"/>
      <c r="EU32" s="120"/>
      <c r="EV32" s="120">
        <f>データ!AR7</f>
        <v>23.7</v>
      </c>
      <c r="EW32" s="120"/>
      <c r="EX32" s="120"/>
      <c r="EY32" s="120"/>
      <c r="EZ32" s="120"/>
      <c r="FA32" s="120"/>
      <c r="FB32" s="120"/>
      <c r="FC32" s="120"/>
      <c r="FD32" s="120"/>
      <c r="FE32" s="120"/>
      <c r="FF32" s="120"/>
      <c r="FG32" s="120"/>
      <c r="FH32" s="120"/>
      <c r="FI32" s="120"/>
      <c r="FJ32" s="120">
        <f>データ!AS7</f>
        <v>26.4</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3122</v>
      </c>
      <c r="GU32" s="118"/>
      <c r="GV32" s="118"/>
      <c r="GW32" s="118"/>
      <c r="GX32" s="118"/>
      <c r="GY32" s="118"/>
      <c r="GZ32" s="118"/>
      <c r="HA32" s="118"/>
      <c r="HB32" s="118"/>
      <c r="HC32" s="118"/>
      <c r="HD32" s="118"/>
      <c r="HE32" s="118"/>
      <c r="HF32" s="118"/>
      <c r="HG32" s="118"/>
      <c r="HH32" s="118">
        <f>データ!BA7</f>
        <v>63431</v>
      </c>
      <c r="HI32" s="118"/>
      <c r="HJ32" s="118"/>
      <c r="HK32" s="118"/>
      <c r="HL32" s="118"/>
      <c r="HM32" s="118"/>
      <c r="HN32" s="118"/>
      <c r="HO32" s="118"/>
      <c r="HP32" s="118"/>
      <c r="HQ32" s="118"/>
      <c r="HR32" s="118"/>
      <c r="HS32" s="118"/>
      <c r="HT32" s="118"/>
      <c r="HU32" s="118"/>
      <c r="HV32" s="118">
        <f>データ!BB7</f>
        <v>541785</v>
      </c>
      <c r="HW32" s="118"/>
      <c r="HX32" s="118"/>
      <c r="HY32" s="118"/>
      <c r="HZ32" s="118"/>
      <c r="IA32" s="118"/>
      <c r="IB32" s="118"/>
      <c r="IC32" s="118"/>
      <c r="ID32" s="118"/>
      <c r="IE32" s="118"/>
      <c r="IF32" s="118"/>
      <c r="IG32" s="118"/>
      <c r="IH32" s="118"/>
      <c r="II32" s="118"/>
      <c r="IJ32" s="118">
        <f>データ!BC7</f>
        <v>5910</v>
      </c>
      <c r="IK32" s="118"/>
      <c r="IL32" s="118"/>
      <c r="IM32" s="118"/>
      <c r="IN32" s="118"/>
      <c r="IO32" s="118"/>
      <c r="IP32" s="118"/>
      <c r="IQ32" s="118"/>
      <c r="IR32" s="118"/>
      <c r="IS32" s="118"/>
      <c r="IT32" s="118"/>
      <c r="IU32" s="118"/>
      <c r="IV32" s="118"/>
      <c r="IW32" s="118"/>
      <c r="IX32" s="118">
        <f>データ!BD7</f>
        <v>6101</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134</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136</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23.5</v>
      </c>
      <c r="S53" s="120"/>
      <c r="T53" s="120"/>
      <c r="U53" s="120"/>
      <c r="V53" s="120"/>
      <c r="W53" s="120"/>
      <c r="X53" s="120"/>
      <c r="Y53" s="120"/>
      <c r="Z53" s="120"/>
      <c r="AA53" s="120"/>
      <c r="AB53" s="120"/>
      <c r="AC53" s="120"/>
      <c r="AD53" s="120"/>
      <c r="AE53" s="120"/>
      <c r="AF53" s="120">
        <f>データ!BG7</f>
        <v>11.7</v>
      </c>
      <c r="AG53" s="120"/>
      <c r="AH53" s="120"/>
      <c r="AI53" s="120"/>
      <c r="AJ53" s="120"/>
      <c r="AK53" s="120"/>
      <c r="AL53" s="120"/>
      <c r="AM53" s="120"/>
      <c r="AN53" s="120"/>
      <c r="AO53" s="120"/>
      <c r="AP53" s="120"/>
      <c r="AQ53" s="120"/>
      <c r="AR53" s="120"/>
      <c r="AS53" s="120"/>
      <c r="AT53" s="120">
        <f>データ!BH7</f>
        <v>8.5</v>
      </c>
      <c r="AU53" s="120"/>
      <c r="AV53" s="120"/>
      <c r="AW53" s="120"/>
      <c r="AX53" s="120"/>
      <c r="AY53" s="120"/>
      <c r="AZ53" s="120"/>
      <c r="BA53" s="120"/>
      <c r="BB53" s="120"/>
      <c r="BC53" s="120"/>
      <c r="BD53" s="120"/>
      <c r="BE53" s="120"/>
      <c r="BF53" s="120"/>
      <c r="BG53" s="120"/>
      <c r="BH53" s="120">
        <f>データ!BI7</f>
        <v>13.5</v>
      </c>
      <c r="BI53" s="120"/>
      <c r="BJ53" s="120"/>
      <c r="BK53" s="120"/>
      <c r="BL53" s="120"/>
      <c r="BM53" s="120"/>
      <c r="BN53" s="120"/>
      <c r="BO53" s="120"/>
      <c r="BP53" s="120"/>
      <c r="BQ53" s="120"/>
      <c r="BR53" s="120"/>
      <c r="BS53" s="120"/>
      <c r="BT53" s="120"/>
      <c r="BU53" s="120"/>
      <c r="BV53" s="120">
        <f>データ!BJ7</f>
        <v>18.3</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66.400000000000006</v>
      </c>
      <c r="DG53" s="120"/>
      <c r="DH53" s="120"/>
      <c r="DI53" s="120"/>
      <c r="DJ53" s="120"/>
      <c r="DK53" s="120"/>
      <c r="DL53" s="120"/>
      <c r="DM53" s="120"/>
      <c r="DN53" s="120"/>
      <c r="DO53" s="120"/>
      <c r="DP53" s="120"/>
      <c r="DQ53" s="120"/>
      <c r="DR53" s="120"/>
      <c r="DS53" s="120"/>
      <c r="DT53" s="120">
        <f>データ!BR7</f>
        <v>92.2</v>
      </c>
      <c r="DU53" s="120"/>
      <c r="DV53" s="120"/>
      <c r="DW53" s="120"/>
      <c r="DX53" s="120"/>
      <c r="DY53" s="120"/>
      <c r="DZ53" s="120"/>
      <c r="EA53" s="120"/>
      <c r="EB53" s="120"/>
      <c r="EC53" s="120"/>
      <c r="ED53" s="120"/>
      <c r="EE53" s="120"/>
      <c r="EF53" s="120"/>
      <c r="EG53" s="120"/>
      <c r="EH53" s="120">
        <f>データ!BS7</f>
        <v>82.5</v>
      </c>
      <c r="EI53" s="120"/>
      <c r="EJ53" s="120"/>
      <c r="EK53" s="120"/>
      <c r="EL53" s="120"/>
      <c r="EM53" s="120"/>
      <c r="EN53" s="120"/>
      <c r="EO53" s="120"/>
      <c r="EP53" s="120"/>
      <c r="EQ53" s="120"/>
      <c r="ER53" s="120"/>
      <c r="ES53" s="120"/>
      <c r="ET53" s="120"/>
      <c r="EU53" s="120"/>
      <c r="EV53" s="120">
        <f>データ!BT7</f>
        <v>70</v>
      </c>
      <c r="EW53" s="120"/>
      <c r="EX53" s="120"/>
      <c r="EY53" s="120"/>
      <c r="EZ53" s="120"/>
      <c r="FA53" s="120"/>
      <c r="FB53" s="120"/>
      <c r="FC53" s="120"/>
      <c r="FD53" s="120"/>
      <c r="FE53" s="120"/>
      <c r="FF53" s="120"/>
      <c r="FG53" s="120"/>
      <c r="FH53" s="120"/>
      <c r="FI53" s="120"/>
      <c r="FJ53" s="120">
        <f>データ!BU7</f>
        <v>60.2</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-62.3</v>
      </c>
      <c r="GU53" s="120"/>
      <c r="GV53" s="120"/>
      <c r="GW53" s="120"/>
      <c r="GX53" s="120"/>
      <c r="GY53" s="120"/>
      <c r="GZ53" s="120"/>
      <c r="HA53" s="120"/>
      <c r="HB53" s="120"/>
      <c r="HC53" s="120"/>
      <c r="HD53" s="120"/>
      <c r="HE53" s="120"/>
      <c r="HF53" s="120"/>
      <c r="HG53" s="120"/>
      <c r="HH53" s="120">
        <f>データ!CC7</f>
        <v>103</v>
      </c>
      <c r="HI53" s="120"/>
      <c r="HJ53" s="120"/>
      <c r="HK53" s="120"/>
      <c r="HL53" s="120"/>
      <c r="HM53" s="120"/>
      <c r="HN53" s="120"/>
      <c r="HO53" s="120"/>
      <c r="HP53" s="120"/>
      <c r="HQ53" s="120"/>
      <c r="HR53" s="120"/>
      <c r="HS53" s="120"/>
      <c r="HT53" s="120"/>
      <c r="HU53" s="120"/>
      <c r="HV53" s="120">
        <f>データ!CD7</f>
        <v>-81.7</v>
      </c>
      <c r="HW53" s="120"/>
      <c r="HX53" s="120"/>
      <c r="HY53" s="120"/>
      <c r="HZ53" s="120"/>
      <c r="IA53" s="120"/>
      <c r="IB53" s="120"/>
      <c r="IC53" s="120"/>
      <c r="ID53" s="120"/>
      <c r="IE53" s="120"/>
      <c r="IF53" s="120"/>
      <c r="IG53" s="120"/>
      <c r="IH53" s="120"/>
      <c r="II53" s="120"/>
      <c r="IJ53" s="120">
        <f>データ!CE7</f>
        <v>-66.099999999999994</v>
      </c>
      <c r="IK53" s="120"/>
      <c r="IL53" s="120"/>
      <c r="IM53" s="120"/>
      <c r="IN53" s="120"/>
      <c r="IO53" s="120"/>
      <c r="IP53" s="120"/>
      <c r="IQ53" s="120"/>
      <c r="IR53" s="120"/>
      <c r="IS53" s="120"/>
      <c r="IT53" s="120"/>
      <c r="IU53" s="120"/>
      <c r="IV53" s="120"/>
      <c r="IW53" s="120"/>
      <c r="IX53" s="120">
        <f>データ!CF7</f>
        <v>-48.5</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-46458</v>
      </c>
      <c r="KI53" s="118"/>
      <c r="KJ53" s="118"/>
      <c r="KK53" s="118"/>
      <c r="KL53" s="118"/>
      <c r="KM53" s="118"/>
      <c r="KN53" s="118"/>
      <c r="KO53" s="118"/>
      <c r="KP53" s="118"/>
      <c r="KQ53" s="118"/>
      <c r="KR53" s="118"/>
      <c r="KS53" s="118"/>
      <c r="KT53" s="118"/>
      <c r="KU53" s="118"/>
      <c r="KV53" s="118">
        <f>データ!CN7</f>
        <v>-45851</v>
      </c>
      <c r="KW53" s="118"/>
      <c r="KX53" s="118"/>
      <c r="KY53" s="118"/>
      <c r="KZ53" s="118"/>
      <c r="LA53" s="118"/>
      <c r="LB53" s="118"/>
      <c r="LC53" s="118"/>
      <c r="LD53" s="118"/>
      <c r="LE53" s="118"/>
      <c r="LF53" s="118"/>
      <c r="LG53" s="118"/>
      <c r="LH53" s="118"/>
      <c r="LI53" s="118"/>
      <c r="LJ53" s="118">
        <f>データ!CO7</f>
        <v>-34638</v>
      </c>
      <c r="LK53" s="118"/>
      <c r="LL53" s="118"/>
      <c r="LM53" s="118"/>
      <c r="LN53" s="118"/>
      <c r="LO53" s="118"/>
      <c r="LP53" s="118"/>
      <c r="LQ53" s="118"/>
      <c r="LR53" s="118"/>
      <c r="LS53" s="118"/>
      <c r="LT53" s="118"/>
      <c r="LU53" s="118"/>
      <c r="LV53" s="118"/>
      <c r="LW53" s="118"/>
      <c r="LX53" s="118">
        <f>データ!CP7</f>
        <v>-35221</v>
      </c>
      <c r="LY53" s="118"/>
      <c r="LZ53" s="118"/>
      <c r="MA53" s="118"/>
      <c r="MB53" s="118"/>
      <c r="MC53" s="118"/>
      <c r="MD53" s="118"/>
      <c r="ME53" s="118"/>
      <c r="MF53" s="118"/>
      <c r="MG53" s="118"/>
      <c r="MH53" s="118"/>
      <c r="MI53" s="118"/>
      <c r="MJ53" s="118"/>
      <c r="MK53" s="118"/>
      <c r="ML53" s="118">
        <f>データ!CQ7</f>
        <v>-33290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19.100000000000001</v>
      </c>
      <c r="S54" s="120"/>
      <c r="T54" s="120"/>
      <c r="U54" s="120"/>
      <c r="V54" s="120"/>
      <c r="W54" s="120"/>
      <c r="X54" s="120"/>
      <c r="Y54" s="120"/>
      <c r="Z54" s="120"/>
      <c r="AA54" s="120"/>
      <c r="AB54" s="120"/>
      <c r="AC54" s="120"/>
      <c r="AD54" s="120"/>
      <c r="AE54" s="120"/>
      <c r="AF54" s="120">
        <f>データ!BL7</f>
        <v>5.0999999999999996</v>
      </c>
      <c r="AG54" s="120"/>
      <c r="AH54" s="120"/>
      <c r="AI54" s="120"/>
      <c r="AJ54" s="120"/>
      <c r="AK54" s="120"/>
      <c r="AL54" s="120"/>
      <c r="AM54" s="120"/>
      <c r="AN54" s="120"/>
      <c r="AO54" s="120"/>
      <c r="AP54" s="120"/>
      <c r="AQ54" s="120"/>
      <c r="AR54" s="120"/>
      <c r="AS54" s="120"/>
      <c r="AT54" s="120">
        <f>データ!BM7</f>
        <v>14.6</v>
      </c>
      <c r="AU54" s="120"/>
      <c r="AV54" s="120"/>
      <c r="AW54" s="120"/>
      <c r="AX54" s="120"/>
      <c r="AY54" s="120"/>
      <c r="AZ54" s="120"/>
      <c r="BA54" s="120"/>
      <c r="BB54" s="120"/>
      <c r="BC54" s="120"/>
      <c r="BD54" s="120"/>
      <c r="BE54" s="120"/>
      <c r="BF54" s="120"/>
      <c r="BG54" s="120"/>
      <c r="BH54" s="120">
        <f>データ!BN7</f>
        <v>18.600000000000001</v>
      </c>
      <c r="BI54" s="120"/>
      <c r="BJ54" s="120"/>
      <c r="BK54" s="120"/>
      <c r="BL54" s="120"/>
      <c r="BM54" s="120"/>
      <c r="BN54" s="120"/>
      <c r="BO54" s="120"/>
      <c r="BP54" s="120"/>
      <c r="BQ54" s="120"/>
      <c r="BR54" s="120"/>
      <c r="BS54" s="120"/>
      <c r="BT54" s="120"/>
      <c r="BU54" s="120"/>
      <c r="BV54" s="120">
        <f>データ!BO7</f>
        <v>19.8</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40.299999999999997</v>
      </c>
      <c r="DG54" s="120"/>
      <c r="DH54" s="120"/>
      <c r="DI54" s="120"/>
      <c r="DJ54" s="120"/>
      <c r="DK54" s="120"/>
      <c r="DL54" s="120"/>
      <c r="DM54" s="120"/>
      <c r="DN54" s="120"/>
      <c r="DO54" s="120"/>
      <c r="DP54" s="120"/>
      <c r="DQ54" s="120"/>
      <c r="DR54" s="120"/>
      <c r="DS54" s="120"/>
      <c r="DT54" s="120">
        <f>データ!BW7</f>
        <v>100.4</v>
      </c>
      <c r="DU54" s="120"/>
      <c r="DV54" s="120"/>
      <c r="DW54" s="120"/>
      <c r="DX54" s="120"/>
      <c r="DY54" s="120"/>
      <c r="DZ54" s="120"/>
      <c r="EA54" s="120"/>
      <c r="EB54" s="120"/>
      <c r="EC54" s="120"/>
      <c r="ED54" s="120"/>
      <c r="EE54" s="120"/>
      <c r="EF54" s="120"/>
      <c r="EG54" s="120"/>
      <c r="EH54" s="120">
        <f>データ!BX7</f>
        <v>273.39999999999998</v>
      </c>
      <c r="EI54" s="120"/>
      <c r="EJ54" s="120"/>
      <c r="EK54" s="120"/>
      <c r="EL54" s="120"/>
      <c r="EM54" s="120"/>
      <c r="EN54" s="120"/>
      <c r="EO54" s="120"/>
      <c r="EP54" s="120"/>
      <c r="EQ54" s="120"/>
      <c r="ER54" s="120"/>
      <c r="ES54" s="120"/>
      <c r="ET54" s="120"/>
      <c r="EU54" s="120"/>
      <c r="EV54" s="120">
        <f>データ!BY7</f>
        <v>255.5</v>
      </c>
      <c r="EW54" s="120"/>
      <c r="EX54" s="120"/>
      <c r="EY54" s="120"/>
      <c r="EZ54" s="120"/>
      <c r="FA54" s="120"/>
      <c r="FB54" s="120"/>
      <c r="FC54" s="120"/>
      <c r="FD54" s="120"/>
      <c r="FE54" s="120"/>
      <c r="FF54" s="120"/>
      <c r="FG54" s="120"/>
      <c r="FH54" s="120"/>
      <c r="FI54" s="120"/>
      <c r="FJ54" s="120">
        <f>データ!BZ7</f>
        <v>39.4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-19.8</v>
      </c>
      <c r="GU54" s="120"/>
      <c r="GV54" s="120"/>
      <c r="GW54" s="120"/>
      <c r="GX54" s="120"/>
      <c r="GY54" s="120"/>
      <c r="GZ54" s="120"/>
      <c r="HA54" s="120"/>
      <c r="HB54" s="120"/>
      <c r="HC54" s="120"/>
      <c r="HD54" s="120"/>
      <c r="HE54" s="120"/>
      <c r="HF54" s="120"/>
      <c r="HG54" s="120"/>
      <c r="HH54" s="120">
        <f>データ!CH7</f>
        <v>-152.6</v>
      </c>
      <c r="HI54" s="120"/>
      <c r="HJ54" s="120"/>
      <c r="HK54" s="120"/>
      <c r="HL54" s="120"/>
      <c r="HM54" s="120"/>
      <c r="HN54" s="120"/>
      <c r="HO54" s="120"/>
      <c r="HP54" s="120"/>
      <c r="HQ54" s="120"/>
      <c r="HR54" s="120"/>
      <c r="HS54" s="120"/>
      <c r="HT54" s="120"/>
      <c r="HU54" s="120"/>
      <c r="HV54" s="120">
        <f>データ!CI7</f>
        <v>-62.5</v>
      </c>
      <c r="HW54" s="120"/>
      <c r="HX54" s="120"/>
      <c r="HY54" s="120"/>
      <c r="HZ54" s="120"/>
      <c r="IA54" s="120"/>
      <c r="IB54" s="120"/>
      <c r="IC54" s="120"/>
      <c r="ID54" s="120"/>
      <c r="IE54" s="120"/>
      <c r="IF54" s="120"/>
      <c r="IG54" s="120"/>
      <c r="IH54" s="120"/>
      <c r="II54" s="120"/>
      <c r="IJ54" s="120">
        <f>データ!CJ7</f>
        <v>-110.4</v>
      </c>
      <c r="IK54" s="120"/>
      <c r="IL54" s="120"/>
      <c r="IM54" s="120"/>
      <c r="IN54" s="120"/>
      <c r="IO54" s="120"/>
      <c r="IP54" s="120"/>
      <c r="IQ54" s="120"/>
      <c r="IR54" s="120"/>
      <c r="IS54" s="120"/>
      <c r="IT54" s="120"/>
      <c r="IU54" s="120"/>
      <c r="IV54" s="120"/>
      <c r="IW54" s="120"/>
      <c r="IX54" s="120">
        <f>データ!CK7</f>
        <v>-94.5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135</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43.6</v>
      </c>
      <c r="KI78" s="120"/>
      <c r="KJ78" s="120"/>
      <c r="KK78" s="120"/>
      <c r="KL78" s="120"/>
      <c r="KM78" s="120"/>
      <c r="KN78" s="120"/>
      <c r="KO78" s="120"/>
      <c r="KP78" s="120"/>
      <c r="KQ78" s="120"/>
      <c r="KR78" s="120"/>
      <c r="KS78" s="120"/>
      <c r="KT78" s="120"/>
      <c r="KU78" s="120"/>
      <c r="KV78" s="120">
        <f>データ!EB7</f>
        <v>330.8</v>
      </c>
      <c r="KW78" s="120"/>
      <c r="KX78" s="120"/>
      <c r="KY78" s="120"/>
      <c r="KZ78" s="120"/>
      <c r="LA78" s="120"/>
      <c r="LB78" s="120"/>
      <c r="LC78" s="120"/>
      <c r="LD78" s="120"/>
      <c r="LE78" s="120"/>
      <c r="LF78" s="120"/>
      <c r="LG78" s="120"/>
      <c r="LH78" s="120"/>
      <c r="LI78" s="120"/>
      <c r="LJ78" s="120">
        <f>データ!EC7</f>
        <v>11.2</v>
      </c>
      <c r="LK78" s="120"/>
      <c r="LL78" s="120"/>
      <c r="LM78" s="120"/>
      <c r="LN78" s="120"/>
      <c r="LO78" s="120"/>
      <c r="LP78" s="120"/>
      <c r="LQ78" s="120"/>
      <c r="LR78" s="120"/>
      <c r="LS78" s="120"/>
      <c r="LT78" s="120"/>
      <c r="LU78" s="120"/>
      <c r="LV78" s="120"/>
      <c r="LW78" s="120"/>
      <c r="LX78" s="120">
        <f>データ!ED7</f>
        <v>7.9</v>
      </c>
      <c r="LY78" s="120"/>
      <c r="LZ78" s="120"/>
      <c r="MA78" s="120"/>
      <c r="MB78" s="120"/>
      <c r="MC78" s="120"/>
      <c r="MD78" s="120"/>
      <c r="ME78" s="120"/>
      <c r="MF78" s="120"/>
      <c r="MG78" s="120"/>
      <c r="MH78" s="120"/>
      <c r="MI78" s="120"/>
      <c r="MJ78" s="120"/>
      <c r="MK78" s="120"/>
      <c r="ML78" s="120">
        <f>データ!EE7</f>
        <v>6.9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mOqudlDXisGGiEefxbL3ggj32TUsc7NHYK80GLUsq2BJWFej6EOeLAHrewjnJNN7/zP2PxFsiNoOHqNOLvVrow==" saltValue="sTAWeHjI2kDRmq/bv+oPS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91</v>
      </c>
      <c r="AM5" s="42" t="s">
        <v>92</v>
      </c>
      <c r="AN5" s="42" t="s">
        <v>93</v>
      </c>
      <c r="AO5" s="42" t="s">
        <v>94</v>
      </c>
      <c r="AP5" s="42" t="s">
        <v>95</v>
      </c>
      <c r="AQ5" s="42" t="s">
        <v>96</v>
      </c>
      <c r="AR5" s="42" t="s">
        <v>97</v>
      </c>
      <c r="AS5" s="42" t="s">
        <v>98</v>
      </c>
      <c r="AT5" s="42" t="s">
        <v>99</v>
      </c>
      <c r="AU5" s="42" t="s">
        <v>101</v>
      </c>
      <c r="AV5" s="42" t="s">
        <v>90</v>
      </c>
      <c r="AW5" s="42" t="s">
        <v>91</v>
      </c>
      <c r="AX5" s="42" t="s">
        <v>92</v>
      </c>
      <c r="AY5" s="42" t="s">
        <v>102</v>
      </c>
      <c r="AZ5" s="42" t="s">
        <v>94</v>
      </c>
      <c r="BA5" s="42" t="s">
        <v>95</v>
      </c>
      <c r="BB5" s="42" t="s">
        <v>96</v>
      </c>
      <c r="BC5" s="42" t="s">
        <v>97</v>
      </c>
      <c r="BD5" s="42" t="s">
        <v>98</v>
      </c>
      <c r="BE5" s="42" t="s">
        <v>99</v>
      </c>
      <c r="BF5" s="42" t="s">
        <v>89</v>
      </c>
      <c r="BG5" s="42" t="s">
        <v>90</v>
      </c>
      <c r="BH5" s="42" t="s">
        <v>91</v>
      </c>
      <c r="BI5" s="42" t="s">
        <v>92</v>
      </c>
      <c r="BJ5" s="42" t="s">
        <v>93</v>
      </c>
      <c r="BK5" s="42" t="s">
        <v>94</v>
      </c>
      <c r="BL5" s="42" t="s">
        <v>95</v>
      </c>
      <c r="BM5" s="42" t="s">
        <v>96</v>
      </c>
      <c r="BN5" s="42" t="s">
        <v>97</v>
      </c>
      <c r="BO5" s="42" t="s">
        <v>98</v>
      </c>
      <c r="BP5" s="42" t="s">
        <v>99</v>
      </c>
      <c r="BQ5" s="42" t="s">
        <v>89</v>
      </c>
      <c r="BR5" s="42" t="s">
        <v>90</v>
      </c>
      <c r="BS5" s="42" t="s">
        <v>91</v>
      </c>
      <c r="BT5" s="42" t="s">
        <v>92</v>
      </c>
      <c r="BU5" s="42" t="s">
        <v>102</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90</v>
      </c>
      <c r="CO5" s="42" t="s">
        <v>91</v>
      </c>
      <c r="CP5" s="42" t="s">
        <v>92</v>
      </c>
      <c r="CQ5" s="42" t="s">
        <v>93</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37"/>
      <c r="DJ5" s="137"/>
      <c r="DK5" s="42" t="s">
        <v>89</v>
      </c>
      <c r="DL5" s="42" t="s">
        <v>90</v>
      </c>
      <c r="DM5" s="42" t="s">
        <v>91</v>
      </c>
      <c r="DN5" s="42" t="s">
        <v>92</v>
      </c>
      <c r="DO5" s="42" t="s">
        <v>93</v>
      </c>
      <c r="DP5" s="42" t="s">
        <v>94</v>
      </c>
      <c r="DQ5" s="42" t="s">
        <v>95</v>
      </c>
      <c r="DR5" s="42" t="s">
        <v>96</v>
      </c>
      <c r="DS5" s="42" t="s">
        <v>97</v>
      </c>
      <c r="DT5" s="42" t="s">
        <v>98</v>
      </c>
      <c r="DU5" s="42" t="s">
        <v>35</v>
      </c>
      <c r="DV5" s="42" t="s">
        <v>89</v>
      </c>
      <c r="DW5" s="42" t="s">
        <v>90</v>
      </c>
      <c r="DX5" s="42" t="s">
        <v>91</v>
      </c>
      <c r="DY5" s="42" t="s">
        <v>92</v>
      </c>
      <c r="DZ5" s="42" t="s">
        <v>93</v>
      </c>
      <c r="EA5" s="42" t="s">
        <v>94</v>
      </c>
      <c r="EB5" s="42" t="s">
        <v>95</v>
      </c>
      <c r="EC5" s="42" t="s">
        <v>96</v>
      </c>
      <c r="ED5" s="42" t="s">
        <v>97</v>
      </c>
      <c r="EE5" s="42" t="s">
        <v>98</v>
      </c>
      <c r="EF5" s="42" t="s">
        <v>99</v>
      </c>
      <c r="EG5" s="42" t="s">
        <v>103</v>
      </c>
      <c r="EH5" s="42" t="s">
        <v>104</v>
      </c>
      <c r="EI5" s="42" t="s">
        <v>105</v>
      </c>
      <c r="EJ5" s="42" t="s">
        <v>106</v>
      </c>
      <c r="EK5" s="42" t="s">
        <v>107</v>
      </c>
      <c r="EL5" s="42" t="s">
        <v>108</v>
      </c>
      <c r="EM5" s="42" t="s">
        <v>109</v>
      </c>
      <c r="EN5" s="42" t="s">
        <v>110</v>
      </c>
      <c r="EO5" s="42" t="s">
        <v>111</v>
      </c>
      <c r="EP5" s="42" t="s">
        <v>112</v>
      </c>
    </row>
    <row r="6" spans="1:146" s="52" customFormat="1" x14ac:dyDescent="0.15">
      <c r="A6" s="28" t="s">
        <v>113</v>
      </c>
      <c r="B6" s="43">
        <f>B8</f>
        <v>2023</v>
      </c>
      <c r="C6" s="43">
        <f t="shared" ref="C6:X6" si="2">C8</f>
        <v>342025</v>
      </c>
      <c r="D6" s="43">
        <f t="shared" si="2"/>
        <v>47</v>
      </c>
      <c r="E6" s="43">
        <f t="shared" si="2"/>
        <v>11</v>
      </c>
      <c r="F6" s="43">
        <f t="shared" si="2"/>
        <v>1</v>
      </c>
      <c r="G6" s="43">
        <f t="shared" si="2"/>
        <v>1</v>
      </c>
      <c r="H6" s="43" t="str">
        <f>SUBSTITUTE(H8,"　","")</f>
        <v>広島県呉市</v>
      </c>
      <c r="I6" s="43" t="str">
        <f t="shared" si="2"/>
        <v>野呂高原ロッジ</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2215</v>
      </c>
      <c r="R6" s="46">
        <f t="shared" si="2"/>
        <v>81</v>
      </c>
      <c r="S6" s="47">
        <f t="shared" si="2"/>
        <v>8365</v>
      </c>
      <c r="T6" s="48" t="str">
        <f t="shared" si="2"/>
        <v>利用料金制</v>
      </c>
      <c r="U6" s="44">
        <f t="shared" si="2"/>
        <v>31</v>
      </c>
      <c r="V6" s="48" t="str">
        <f t="shared" si="2"/>
        <v>無</v>
      </c>
      <c r="W6" s="49">
        <f t="shared" si="2"/>
        <v>21.7</v>
      </c>
      <c r="X6" s="48" t="str">
        <f t="shared" si="2"/>
        <v>有</v>
      </c>
      <c r="Y6" s="50">
        <f>IF(Y8="-",NA(),Y8)</f>
        <v>98.8</v>
      </c>
      <c r="Z6" s="50">
        <f t="shared" ref="Z6:AH6" si="3">IF(Z8="-",NA(),Z8)</f>
        <v>102.5</v>
      </c>
      <c r="AA6" s="50">
        <f t="shared" si="3"/>
        <v>110.9</v>
      </c>
      <c r="AB6" s="50">
        <f t="shared" si="3"/>
        <v>105</v>
      </c>
      <c r="AC6" s="50">
        <f t="shared" si="3"/>
        <v>101.2</v>
      </c>
      <c r="AD6" s="50">
        <f t="shared" si="3"/>
        <v>92.2</v>
      </c>
      <c r="AE6" s="50">
        <f t="shared" si="3"/>
        <v>96.8</v>
      </c>
      <c r="AF6" s="50">
        <f t="shared" si="3"/>
        <v>94</v>
      </c>
      <c r="AG6" s="50">
        <f t="shared" si="3"/>
        <v>98.4</v>
      </c>
      <c r="AH6" s="50">
        <f t="shared" si="3"/>
        <v>102.5</v>
      </c>
      <c r="AI6" s="50" t="str">
        <f>IF(AI8="-","【-】","【"&amp;SUBSTITUTE(TEXT(AI8,"#,##0.0"),"-","△")&amp;"】")</f>
        <v>【120.7】</v>
      </c>
      <c r="AJ6" s="50">
        <f>IF(AJ8="-",NA(),AJ8)</f>
        <v>37.200000000000003</v>
      </c>
      <c r="AK6" s="50">
        <f t="shared" ref="AK6:AS6" si="4">IF(AK8="-",NA(),AK8)</f>
        <v>53.3</v>
      </c>
      <c r="AL6" s="50">
        <f t="shared" si="4"/>
        <v>55.9</v>
      </c>
      <c r="AM6" s="50">
        <f t="shared" si="4"/>
        <v>44.8</v>
      </c>
      <c r="AN6" s="50">
        <f t="shared" si="4"/>
        <v>33.9</v>
      </c>
      <c r="AO6" s="50">
        <f t="shared" si="4"/>
        <v>19.5</v>
      </c>
      <c r="AP6" s="50">
        <f t="shared" si="4"/>
        <v>47.8</v>
      </c>
      <c r="AQ6" s="50">
        <f t="shared" si="4"/>
        <v>27.2</v>
      </c>
      <c r="AR6" s="50">
        <f t="shared" si="4"/>
        <v>23.7</v>
      </c>
      <c r="AS6" s="50">
        <f t="shared" si="4"/>
        <v>26.4</v>
      </c>
      <c r="AT6" s="50" t="str">
        <f>IF(AT8="-","【-】","【"&amp;SUBSTITUTE(TEXT(AT8,"#,##0.0"),"-","△")&amp;"】")</f>
        <v>【30.4】</v>
      </c>
      <c r="AU6" s="45">
        <f>IF(AU8="-",NA(),AU8)</f>
        <v>6474</v>
      </c>
      <c r="AV6" s="45">
        <f t="shared" ref="AV6:BD6" si="5">IF(AV8="-",NA(),AV8)</f>
        <v>13864</v>
      </c>
      <c r="AW6" s="45">
        <f t="shared" si="5"/>
        <v>17147</v>
      </c>
      <c r="AX6" s="45">
        <f t="shared" si="5"/>
        <v>9912</v>
      </c>
      <c r="AY6" s="45">
        <f t="shared" si="5"/>
        <v>6374</v>
      </c>
      <c r="AZ6" s="45">
        <f t="shared" si="5"/>
        <v>3122</v>
      </c>
      <c r="BA6" s="45">
        <f t="shared" si="5"/>
        <v>63431</v>
      </c>
      <c r="BB6" s="45">
        <f t="shared" si="5"/>
        <v>541785</v>
      </c>
      <c r="BC6" s="45">
        <f t="shared" si="5"/>
        <v>5910</v>
      </c>
      <c r="BD6" s="45">
        <f t="shared" si="5"/>
        <v>6101</v>
      </c>
      <c r="BE6" s="45" t="str">
        <f>IF(BE8="-","【-】","【"&amp;SUBSTITUTE(TEXT(BE8,"#,##0"),"-","△")&amp;"】")</f>
        <v>【67,941】</v>
      </c>
      <c r="BF6" s="50">
        <f>IF(BF8="-",NA(),BF8)</f>
        <v>23.5</v>
      </c>
      <c r="BG6" s="50">
        <f t="shared" ref="BG6:BO6" si="6">IF(BG8="-",NA(),BG8)</f>
        <v>11.7</v>
      </c>
      <c r="BH6" s="50">
        <f t="shared" si="6"/>
        <v>8.5</v>
      </c>
      <c r="BI6" s="50">
        <f t="shared" si="6"/>
        <v>13.5</v>
      </c>
      <c r="BJ6" s="50">
        <f t="shared" si="6"/>
        <v>18.3</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66.400000000000006</v>
      </c>
      <c r="BR6" s="50">
        <f t="shared" ref="BR6:BZ6" si="7">IF(BR8="-",NA(),BR8)</f>
        <v>92.2</v>
      </c>
      <c r="BS6" s="50">
        <f t="shared" si="7"/>
        <v>82.5</v>
      </c>
      <c r="BT6" s="50">
        <f t="shared" si="7"/>
        <v>70</v>
      </c>
      <c r="BU6" s="50">
        <f t="shared" si="7"/>
        <v>60.2</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-62.3</v>
      </c>
      <c r="CC6" s="50">
        <f t="shared" ref="CC6:CK6" si="8">IF(CC8="-",NA(),CC8)</f>
        <v>103</v>
      </c>
      <c r="CD6" s="50">
        <f t="shared" si="8"/>
        <v>-81.7</v>
      </c>
      <c r="CE6" s="50">
        <f t="shared" si="8"/>
        <v>-66.099999999999994</v>
      </c>
      <c r="CF6" s="50">
        <f t="shared" si="8"/>
        <v>-48.5</v>
      </c>
      <c r="CG6" s="50">
        <f t="shared" si="8"/>
        <v>-19.8</v>
      </c>
      <c r="CH6" s="50">
        <f t="shared" si="8"/>
        <v>-152.6</v>
      </c>
      <c r="CI6" s="50">
        <f t="shared" si="8"/>
        <v>-62.5</v>
      </c>
      <c r="CJ6" s="50">
        <f t="shared" si="8"/>
        <v>-110.4</v>
      </c>
      <c r="CK6" s="50">
        <f t="shared" si="8"/>
        <v>-94.5</v>
      </c>
      <c r="CL6" s="50" t="str">
        <f>IF(CL8="-","【-】","【"&amp;SUBSTITUTE(TEXT(CL8,"#,##0.0"),"-","△")&amp;"】")</f>
        <v>【△26.7】</v>
      </c>
      <c r="CM6" s="45">
        <f>IF(CM8="-",NA(),CM8)</f>
        <v>-46458</v>
      </c>
      <c r="CN6" s="45">
        <f t="shared" ref="CN6:CV6" si="9">IF(CN8="-",NA(),CN8)</f>
        <v>-45851</v>
      </c>
      <c r="CO6" s="45">
        <f t="shared" si="9"/>
        <v>-34638</v>
      </c>
      <c r="CP6" s="45">
        <f t="shared" si="9"/>
        <v>-35221</v>
      </c>
      <c r="CQ6" s="45">
        <f t="shared" si="9"/>
        <v>-33290</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114</v>
      </c>
      <c r="DI6" s="46">
        <f t="shared" ref="DI6:DJ6" si="10">DI8</f>
        <v>0</v>
      </c>
      <c r="DJ6" s="46">
        <f t="shared" si="10"/>
        <v>0</v>
      </c>
      <c r="DK6" s="50"/>
      <c r="DL6" s="50"/>
      <c r="DM6" s="50"/>
      <c r="DN6" s="50"/>
      <c r="DO6" s="50"/>
      <c r="DP6" s="50"/>
      <c r="DQ6" s="50"/>
      <c r="DR6" s="50"/>
      <c r="DS6" s="50"/>
      <c r="DT6" s="50"/>
      <c r="DU6" s="50" t="s">
        <v>114</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5.9999999999999995E-4</v>
      </c>
      <c r="EH6" s="51">
        <f t="shared" ref="EH6:EP6" si="12">IF(EH8="-",NA(),EH8)</f>
        <v>5.0000000000000001E-4</v>
      </c>
      <c r="EI6" s="51">
        <f t="shared" si="12"/>
        <v>4.0000000000000002E-4</v>
      </c>
      <c r="EJ6" s="51">
        <f t="shared" si="12"/>
        <v>5.0000000000000001E-4</v>
      </c>
      <c r="EK6" s="51">
        <f t="shared" si="12"/>
        <v>5.0000000000000001E-4</v>
      </c>
      <c r="EL6" s="51">
        <f t="shared" si="12"/>
        <v>4.5900000000000003E-2</v>
      </c>
      <c r="EM6" s="51">
        <f t="shared" si="12"/>
        <v>5.5300000000000002E-2</v>
      </c>
      <c r="EN6" s="51">
        <f t="shared" si="12"/>
        <v>4.1799999999999997E-2</v>
      </c>
      <c r="EO6" s="51">
        <f t="shared" si="12"/>
        <v>3.56E-2</v>
      </c>
      <c r="EP6" s="51">
        <f t="shared" si="12"/>
        <v>3.27E-2</v>
      </c>
    </row>
    <row r="7" spans="1:146" s="52" customFormat="1" x14ac:dyDescent="0.15">
      <c r="A7" s="28" t="s">
        <v>115</v>
      </c>
      <c r="B7" s="43">
        <f t="shared" ref="B7:X7" si="13">B8</f>
        <v>2023</v>
      </c>
      <c r="C7" s="43">
        <f t="shared" si="13"/>
        <v>342025</v>
      </c>
      <c r="D7" s="43">
        <f t="shared" si="13"/>
        <v>47</v>
      </c>
      <c r="E7" s="43">
        <f t="shared" si="13"/>
        <v>11</v>
      </c>
      <c r="F7" s="43">
        <f t="shared" si="13"/>
        <v>1</v>
      </c>
      <c r="G7" s="43">
        <f t="shared" si="13"/>
        <v>1</v>
      </c>
      <c r="H7" s="43" t="str">
        <f t="shared" si="13"/>
        <v>広島県　呉市</v>
      </c>
      <c r="I7" s="43" t="str">
        <f t="shared" si="13"/>
        <v>野呂高原ロッジ</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2215</v>
      </c>
      <c r="R7" s="46">
        <f t="shared" si="13"/>
        <v>81</v>
      </c>
      <c r="S7" s="47">
        <f t="shared" si="13"/>
        <v>8365</v>
      </c>
      <c r="T7" s="48" t="str">
        <f t="shared" si="13"/>
        <v>利用料金制</v>
      </c>
      <c r="U7" s="44">
        <f t="shared" si="13"/>
        <v>31</v>
      </c>
      <c r="V7" s="48" t="str">
        <f t="shared" si="13"/>
        <v>無</v>
      </c>
      <c r="W7" s="49">
        <f t="shared" si="13"/>
        <v>21.7</v>
      </c>
      <c r="X7" s="48" t="str">
        <f t="shared" si="13"/>
        <v>有</v>
      </c>
      <c r="Y7" s="50">
        <f>Y8</f>
        <v>98.8</v>
      </c>
      <c r="Z7" s="50">
        <f t="shared" ref="Z7:AH7" si="14">Z8</f>
        <v>102.5</v>
      </c>
      <c r="AA7" s="50">
        <f t="shared" si="14"/>
        <v>110.9</v>
      </c>
      <c r="AB7" s="50">
        <f t="shared" si="14"/>
        <v>105</v>
      </c>
      <c r="AC7" s="50">
        <f t="shared" si="14"/>
        <v>101.2</v>
      </c>
      <c r="AD7" s="50">
        <f t="shared" si="14"/>
        <v>92.2</v>
      </c>
      <c r="AE7" s="50">
        <f t="shared" si="14"/>
        <v>96.8</v>
      </c>
      <c r="AF7" s="50">
        <f t="shared" si="14"/>
        <v>94</v>
      </c>
      <c r="AG7" s="50">
        <f t="shared" si="14"/>
        <v>98.4</v>
      </c>
      <c r="AH7" s="50">
        <f t="shared" si="14"/>
        <v>102.5</v>
      </c>
      <c r="AI7" s="50"/>
      <c r="AJ7" s="50">
        <f>AJ8</f>
        <v>37.200000000000003</v>
      </c>
      <c r="AK7" s="50">
        <f t="shared" ref="AK7:AS7" si="15">AK8</f>
        <v>53.3</v>
      </c>
      <c r="AL7" s="50">
        <f t="shared" si="15"/>
        <v>55.9</v>
      </c>
      <c r="AM7" s="50">
        <f t="shared" si="15"/>
        <v>44.8</v>
      </c>
      <c r="AN7" s="50">
        <f t="shared" si="15"/>
        <v>33.9</v>
      </c>
      <c r="AO7" s="50">
        <f t="shared" si="15"/>
        <v>19.5</v>
      </c>
      <c r="AP7" s="50">
        <f t="shared" si="15"/>
        <v>47.8</v>
      </c>
      <c r="AQ7" s="50">
        <f t="shared" si="15"/>
        <v>27.2</v>
      </c>
      <c r="AR7" s="50">
        <f t="shared" si="15"/>
        <v>23.7</v>
      </c>
      <c r="AS7" s="50">
        <f t="shared" si="15"/>
        <v>26.4</v>
      </c>
      <c r="AT7" s="50"/>
      <c r="AU7" s="45">
        <f>AU8</f>
        <v>6474</v>
      </c>
      <c r="AV7" s="45">
        <f t="shared" ref="AV7:BD7" si="16">AV8</f>
        <v>13864</v>
      </c>
      <c r="AW7" s="45">
        <f t="shared" si="16"/>
        <v>17147</v>
      </c>
      <c r="AX7" s="45">
        <f t="shared" si="16"/>
        <v>9912</v>
      </c>
      <c r="AY7" s="45">
        <f t="shared" si="16"/>
        <v>6374</v>
      </c>
      <c r="AZ7" s="45">
        <f t="shared" si="16"/>
        <v>3122</v>
      </c>
      <c r="BA7" s="45">
        <f t="shared" si="16"/>
        <v>63431</v>
      </c>
      <c r="BB7" s="45">
        <f t="shared" si="16"/>
        <v>541785</v>
      </c>
      <c r="BC7" s="45">
        <f t="shared" si="16"/>
        <v>5910</v>
      </c>
      <c r="BD7" s="45">
        <f t="shared" si="16"/>
        <v>6101</v>
      </c>
      <c r="BE7" s="45"/>
      <c r="BF7" s="50">
        <f>BF8</f>
        <v>23.5</v>
      </c>
      <c r="BG7" s="50">
        <f t="shared" ref="BG7:BO7" si="17">BG8</f>
        <v>11.7</v>
      </c>
      <c r="BH7" s="50">
        <f t="shared" si="17"/>
        <v>8.5</v>
      </c>
      <c r="BI7" s="50">
        <f t="shared" si="17"/>
        <v>13.5</v>
      </c>
      <c r="BJ7" s="50">
        <f t="shared" si="17"/>
        <v>18.3</v>
      </c>
      <c r="BK7" s="50">
        <f t="shared" si="17"/>
        <v>19.100000000000001</v>
      </c>
      <c r="BL7" s="50">
        <f t="shared" si="17"/>
        <v>5.0999999999999996</v>
      </c>
      <c r="BM7" s="50">
        <f t="shared" si="17"/>
        <v>14.6</v>
      </c>
      <c r="BN7" s="50">
        <f t="shared" si="17"/>
        <v>18.600000000000001</v>
      </c>
      <c r="BO7" s="50">
        <f t="shared" si="17"/>
        <v>19.8</v>
      </c>
      <c r="BP7" s="50"/>
      <c r="BQ7" s="50">
        <f>BQ8</f>
        <v>66.400000000000006</v>
      </c>
      <c r="BR7" s="50">
        <f t="shared" ref="BR7:BZ7" si="18">BR8</f>
        <v>92.2</v>
      </c>
      <c r="BS7" s="50">
        <f t="shared" si="18"/>
        <v>82.5</v>
      </c>
      <c r="BT7" s="50">
        <f t="shared" si="18"/>
        <v>70</v>
      </c>
      <c r="BU7" s="50">
        <f t="shared" si="18"/>
        <v>60.2</v>
      </c>
      <c r="BV7" s="50">
        <f t="shared" si="18"/>
        <v>40.299999999999997</v>
      </c>
      <c r="BW7" s="50">
        <f t="shared" si="18"/>
        <v>100.4</v>
      </c>
      <c r="BX7" s="50">
        <f t="shared" si="18"/>
        <v>273.39999999999998</v>
      </c>
      <c r="BY7" s="50">
        <f t="shared" si="18"/>
        <v>255.5</v>
      </c>
      <c r="BZ7" s="50">
        <f t="shared" si="18"/>
        <v>39.4</v>
      </c>
      <c r="CA7" s="50"/>
      <c r="CB7" s="50">
        <f>CB8</f>
        <v>-62.3</v>
      </c>
      <c r="CC7" s="50">
        <f t="shared" ref="CC7:CK7" si="19">CC8</f>
        <v>103</v>
      </c>
      <c r="CD7" s="50">
        <f t="shared" si="19"/>
        <v>-81.7</v>
      </c>
      <c r="CE7" s="50">
        <f t="shared" si="19"/>
        <v>-66.099999999999994</v>
      </c>
      <c r="CF7" s="50">
        <f t="shared" si="19"/>
        <v>-48.5</v>
      </c>
      <c r="CG7" s="50">
        <f t="shared" si="19"/>
        <v>-19.8</v>
      </c>
      <c r="CH7" s="50">
        <f t="shared" si="19"/>
        <v>-152.6</v>
      </c>
      <c r="CI7" s="50">
        <f t="shared" si="19"/>
        <v>-62.5</v>
      </c>
      <c r="CJ7" s="50">
        <f t="shared" si="19"/>
        <v>-110.4</v>
      </c>
      <c r="CK7" s="50">
        <f t="shared" si="19"/>
        <v>-94.5</v>
      </c>
      <c r="CL7" s="50"/>
      <c r="CM7" s="45">
        <f>CM8</f>
        <v>-46458</v>
      </c>
      <c r="CN7" s="45">
        <f t="shared" ref="CN7:CV7" si="20">CN8</f>
        <v>-45851</v>
      </c>
      <c r="CO7" s="45">
        <f t="shared" si="20"/>
        <v>-34638</v>
      </c>
      <c r="CP7" s="45">
        <f t="shared" si="20"/>
        <v>-35221</v>
      </c>
      <c r="CQ7" s="45">
        <f t="shared" si="20"/>
        <v>-33290</v>
      </c>
      <c r="CR7" s="45">
        <f t="shared" si="20"/>
        <v>-18007</v>
      </c>
      <c r="CS7" s="45">
        <f t="shared" si="20"/>
        <v>583147</v>
      </c>
      <c r="CT7" s="45">
        <f t="shared" si="20"/>
        <v>-24727</v>
      </c>
      <c r="CU7" s="45">
        <f t="shared" si="20"/>
        <v>-21071</v>
      </c>
      <c r="CV7" s="45">
        <f t="shared" si="20"/>
        <v>-18563</v>
      </c>
      <c r="CW7" s="45"/>
      <c r="CX7" s="50" t="s">
        <v>116</v>
      </c>
      <c r="CY7" s="50" t="s">
        <v>116</v>
      </c>
      <c r="CZ7" s="50" t="s">
        <v>116</v>
      </c>
      <c r="DA7" s="50" t="s">
        <v>116</v>
      </c>
      <c r="DB7" s="50" t="s">
        <v>116</v>
      </c>
      <c r="DC7" s="50" t="s">
        <v>116</v>
      </c>
      <c r="DD7" s="50" t="s">
        <v>116</v>
      </c>
      <c r="DE7" s="50" t="s">
        <v>116</v>
      </c>
      <c r="DF7" s="50" t="s">
        <v>116</v>
      </c>
      <c r="DG7" s="50" t="s">
        <v>114</v>
      </c>
      <c r="DH7" s="50"/>
      <c r="DI7" s="46">
        <f>DI8</f>
        <v>0</v>
      </c>
      <c r="DJ7" s="46">
        <f>DJ8</f>
        <v>0</v>
      </c>
      <c r="DK7" s="50" t="s">
        <v>116</v>
      </c>
      <c r="DL7" s="50" t="s">
        <v>116</v>
      </c>
      <c r="DM7" s="50" t="s">
        <v>116</v>
      </c>
      <c r="DN7" s="50" t="s">
        <v>116</v>
      </c>
      <c r="DO7" s="50" t="s">
        <v>116</v>
      </c>
      <c r="DP7" s="50" t="s">
        <v>116</v>
      </c>
      <c r="DQ7" s="50" t="s">
        <v>116</v>
      </c>
      <c r="DR7" s="50" t="s">
        <v>116</v>
      </c>
      <c r="DS7" s="50" t="s">
        <v>116</v>
      </c>
      <c r="DT7" s="50" t="s">
        <v>114</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342025</v>
      </c>
      <c r="D8" s="53">
        <v>47</v>
      </c>
      <c r="E8" s="53">
        <v>11</v>
      </c>
      <c r="F8" s="53">
        <v>1</v>
      </c>
      <c r="G8" s="53">
        <v>1</v>
      </c>
      <c r="H8" s="53" t="s">
        <v>117</v>
      </c>
      <c r="I8" s="53" t="s">
        <v>118</v>
      </c>
      <c r="J8" s="53" t="s">
        <v>119</v>
      </c>
      <c r="K8" s="53" t="s">
        <v>120</v>
      </c>
      <c r="L8" s="53" t="s">
        <v>121</v>
      </c>
      <c r="M8" s="53" t="s">
        <v>122</v>
      </c>
      <c r="N8" s="53" t="s">
        <v>123</v>
      </c>
      <c r="O8" s="54" t="s">
        <v>124</v>
      </c>
      <c r="P8" s="54" t="s">
        <v>124</v>
      </c>
      <c r="Q8" s="55">
        <v>2215</v>
      </c>
      <c r="R8" s="55">
        <v>81</v>
      </c>
      <c r="S8" s="56">
        <v>8365</v>
      </c>
      <c r="T8" s="57" t="s">
        <v>125</v>
      </c>
      <c r="U8" s="54">
        <v>31</v>
      </c>
      <c r="V8" s="57" t="s">
        <v>126</v>
      </c>
      <c r="W8" s="58">
        <v>21.7</v>
      </c>
      <c r="X8" s="57" t="s">
        <v>127</v>
      </c>
      <c r="Y8" s="59">
        <v>98.8</v>
      </c>
      <c r="Z8" s="59">
        <v>102.5</v>
      </c>
      <c r="AA8" s="59">
        <v>110.9</v>
      </c>
      <c r="AB8" s="59">
        <v>105</v>
      </c>
      <c r="AC8" s="59">
        <v>101.2</v>
      </c>
      <c r="AD8" s="59">
        <v>92.2</v>
      </c>
      <c r="AE8" s="59">
        <v>96.8</v>
      </c>
      <c r="AF8" s="59">
        <v>94</v>
      </c>
      <c r="AG8" s="59">
        <v>98.4</v>
      </c>
      <c r="AH8" s="59">
        <v>102.5</v>
      </c>
      <c r="AI8" s="59">
        <v>120.7</v>
      </c>
      <c r="AJ8" s="59">
        <v>37.200000000000003</v>
      </c>
      <c r="AK8" s="59">
        <v>53.3</v>
      </c>
      <c r="AL8" s="59">
        <v>55.9</v>
      </c>
      <c r="AM8" s="59">
        <v>44.8</v>
      </c>
      <c r="AN8" s="59">
        <v>33.9</v>
      </c>
      <c r="AO8" s="59">
        <v>19.5</v>
      </c>
      <c r="AP8" s="59">
        <v>47.8</v>
      </c>
      <c r="AQ8" s="59">
        <v>27.2</v>
      </c>
      <c r="AR8" s="59">
        <v>23.7</v>
      </c>
      <c r="AS8" s="59">
        <v>26.4</v>
      </c>
      <c r="AT8" s="59">
        <v>30.4</v>
      </c>
      <c r="AU8" s="60">
        <v>6474</v>
      </c>
      <c r="AV8" s="60">
        <v>13864</v>
      </c>
      <c r="AW8" s="60">
        <v>17147</v>
      </c>
      <c r="AX8" s="60">
        <v>9912</v>
      </c>
      <c r="AY8" s="60">
        <v>6374</v>
      </c>
      <c r="AZ8" s="60">
        <v>3122</v>
      </c>
      <c r="BA8" s="60">
        <v>63431</v>
      </c>
      <c r="BB8" s="60">
        <v>541785</v>
      </c>
      <c r="BC8" s="60">
        <v>5910</v>
      </c>
      <c r="BD8" s="60">
        <v>6101</v>
      </c>
      <c r="BE8" s="60">
        <v>67941</v>
      </c>
      <c r="BF8" s="59">
        <v>23.5</v>
      </c>
      <c r="BG8" s="59">
        <v>11.7</v>
      </c>
      <c r="BH8" s="59">
        <v>8.5</v>
      </c>
      <c r="BI8" s="59">
        <v>13.5</v>
      </c>
      <c r="BJ8" s="59">
        <v>18.3</v>
      </c>
      <c r="BK8" s="59">
        <v>19.100000000000001</v>
      </c>
      <c r="BL8" s="59">
        <v>5.0999999999999996</v>
      </c>
      <c r="BM8" s="59">
        <v>14.6</v>
      </c>
      <c r="BN8" s="59">
        <v>18.600000000000001</v>
      </c>
      <c r="BO8" s="59">
        <v>19.8</v>
      </c>
      <c r="BP8" s="59">
        <v>17.100000000000001</v>
      </c>
      <c r="BQ8" s="59">
        <v>66.400000000000006</v>
      </c>
      <c r="BR8" s="59">
        <v>92.2</v>
      </c>
      <c r="BS8" s="59">
        <v>82.5</v>
      </c>
      <c r="BT8" s="59">
        <v>70</v>
      </c>
      <c r="BU8" s="59">
        <v>60.2</v>
      </c>
      <c r="BV8" s="59">
        <v>40.299999999999997</v>
      </c>
      <c r="BW8" s="59">
        <v>100.4</v>
      </c>
      <c r="BX8" s="59">
        <v>273.39999999999998</v>
      </c>
      <c r="BY8" s="59">
        <v>255.5</v>
      </c>
      <c r="BZ8" s="59">
        <v>39.4</v>
      </c>
      <c r="CA8" s="59">
        <v>53.2</v>
      </c>
      <c r="CB8" s="59">
        <v>-62.3</v>
      </c>
      <c r="CC8" s="59">
        <v>103</v>
      </c>
      <c r="CD8" s="59">
        <v>-81.7</v>
      </c>
      <c r="CE8" s="61">
        <v>-66.099999999999994</v>
      </c>
      <c r="CF8" s="61">
        <v>-48.5</v>
      </c>
      <c r="CG8" s="59">
        <v>-19.8</v>
      </c>
      <c r="CH8" s="59">
        <v>-152.6</v>
      </c>
      <c r="CI8" s="59">
        <v>-62.5</v>
      </c>
      <c r="CJ8" s="59">
        <v>-110.4</v>
      </c>
      <c r="CK8" s="59">
        <v>-94.5</v>
      </c>
      <c r="CL8" s="59">
        <v>-26.7</v>
      </c>
      <c r="CM8" s="60">
        <v>-46458</v>
      </c>
      <c r="CN8" s="60">
        <v>-45851</v>
      </c>
      <c r="CO8" s="60">
        <v>-34638</v>
      </c>
      <c r="CP8" s="60">
        <v>-35221</v>
      </c>
      <c r="CQ8" s="60">
        <v>-33290</v>
      </c>
      <c r="CR8" s="60">
        <v>-18007</v>
      </c>
      <c r="CS8" s="60">
        <v>583147</v>
      </c>
      <c r="CT8" s="60">
        <v>-24727</v>
      </c>
      <c r="CU8" s="60">
        <v>-21071</v>
      </c>
      <c r="CV8" s="60">
        <v>-18563</v>
      </c>
      <c r="CW8" s="60">
        <v>-15770</v>
      </c>
      <c r="CX8" s="59" t="s">
        <v>128</v>
      </c>
      <c r="CY8" s="59" t="s">
        <v>128</v>
      </c>
      <c r="CZ8" s="59" t="s">
        <v>128</v>
      </c>
      <c r="DA8" s="59" t="s">
        <v>128</v>
      </c>
      <c r="DB8" s="59" t="s">
        <v>128</v>
      </c>
      <c r="DC8" s="59" t="s">
        <v>128</v>
      </c>
      <c r="DD8" s="59" t="s">
        <v>128</v>
      </c>
      <c r="DE8" s="59" t="s">
        <v>128</v>
      </c>
      <c r="DF8" s="59" t="s">
        <v>128</v>
      </c>
      <c r="DG8" s="59" t="s">
        <v>128</v>
      </c>
      <c r="DH8" s="59" t="s">
        <v>128</v>
      </c>
      <c r="DI8" s="55">
        <v>0</v>
      </c>
      <c r="DJ8" s="55">
        <v>0</v>
      </c>
      <c r="DK8" s="59" t="s">
        <v>128</v>
      </c>
      <c r="DL8" s="59" t="s">
        <v>128</v>
      </c>
      <c r="DM8" s="59" t="s">
        <v>128</v>
      </c>
      <c r="DN8" s="59" t="s">
        <v>128</v>
      </c>
      <c r="DO8" s="59" t="s">
        <v>128</v>
      </c>
      <c r="DP8" s="59" t="s">
        <v>128</v>
      </c>
      <c r="DQ8" s="59" t="s">
        <v>128</v>
      </c>
      <c r="DR8" s="59" t="s">
        <v>128</v>
      </c>
      <c r="DS8" s="59" t="s">
        <v>128</v>
      </c>
      <c r="DT8" s="59" t="s">
        <v>128</v>
      </c>
      <c r="DU8" s="59" t="s">
        <v>128</v>
      </c>
      <c r="DV8" s="59">
        <v>0</v>
      </c>
      <c r="DW8" s="59">
        <v>0</v>
      </c>
      <c r="DX8" s="59">
        <v>0</v>
      </c>
      <c r="DY8" s="59">
        <v>0</v>
      </c>
      <c r="DZ8" s="59">
        <v>0</v>
      </c>
      <c r="EA8" s="59">
        <v>43.6</v>
      </c>
      <c r="EB8" s="59">
        <v>330.8</v>
      </c>
      <c r="EC8" s="59">
        <v>11.2</v>
      </c>
      <c r="ED8" s="59">
        <v>7.9</v>
      </c>
      <c r="EE8" s="59">
        <v>6.9</v>
      </c>
      <c r="EF8" s="59">
        <v>19.7</v>
      </c>
      <c r="EG8" s="62">
        <v>5.9999999999999995E-4</v>
      </c>
      <c r="EH8" s="62">
        <v>5.0000000000000001E-4</v>
      </c>
      <c r="EI8" s="62">
        <v>4.0000000000000002E-4</v>
      </c>
      <c r="EJ8" s="62">
        <v>5.0000000000000001E-4</v>
      </c>
      <c r="EK8" s="62">
        <v>5.0000000000000001E-4</v>
      </c>
      <c r="EL8" s="62">
        <v>4.5900000000000003E-2</v>
      </c>
      <c r="EM8" s="62">
        <v>5.5300000000000002E-2</v>
      </c>
      <c r="EN8" s="62">
        <v>4.1799999999999997E-2</v>
      </c>
      <c r="EO8" s="62">
        <v>3.56E-2</v>
      </c>
      <c r="EP8" s="62">
        <v>3.27E-2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129</v>
      </c>
      <c r="C10" s="65" t="s">
        <v>130</v>
      </c>
      <c r="D10" s="65" t="s">
        <v>131</v>
      </c>
      <c r="E10" s="65" t="s">
        <v>132</v>
      </c>
      <c r="F10" s="65" t="s">
        <v>133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三宅 善行</cp:lastModifiedBy>
  <cp:lastPrinted>2025-02-19T00:01:57Z</cp:lastPrinted>
  <dcterms:created xsi:type="dcterms:W3CDTF">2024-12-19T01:01:07Z</dcterms:created>
  <dcterms:modified xsi:type="dcterms:W3CDTF">2025-02-19T01:18:22Z</dcterms:modified>
  <cp:category/>
</cp:coreProperties>
</file>