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50 財政課［共有］\財政係\公営企業\R6\250122_公営企業に係る経営比較分析表（令和5年度決算）の分析等\"/>
    </mc:Choice>
  </mc:AlternateContent>
  <workbookProtection workbookAlgorithmName="SHA-512" workbookHashValue="C8AYHnhTWQVymYm3oycGAncgCuolld2qpfgVFykJxgNr9Sb+xjIGztjnphfnq5NCUIGUsGdNiZmJvxkmc1Jbqg==" workbookSaltValue="x2OESHvv3pmFeVC1dUn46w==" workbookSpinCount="100000" lockStructure="1"/>
  <bookViews>
    <workbookView xWindow="0" yWindow="0" windowWidth="19200" windowHeight="69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F85" i="4"/>
  <c r="E85" i="4"/>
  <c r="AT10" i="4"/>
  <c r="AL10" i="4"/>
  <c r="I10" i="4"/>
  <c r="AL8" i="4"/>
  <c r="P8" i="4"/>
  <c r="I8"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<sst xmlns="http://schemas.openxmlformats.org/spreadsheetml/2006/main" count="253" uniqueCount="117">
  <si>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</si>
  <si>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</si>
  <si>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</si>
  <si>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</si>
  <si>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</si>
  <si>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</si>
  <si>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</si>
  <si>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</si>
  <si>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</si>
  <si>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</si>
  <si>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</si>
  <si>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</si>
  <si>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</si>
  <si>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</si>
  <si>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</si>
  <si>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</si>
  <si>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</si>
  <si>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</si>
  <si>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</si>
  <si>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</si>
  <si>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</si>
  <si>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</si>
  <si>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</si>
  <si>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</si>
  <si>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</si>
  <si>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</si>
  <si>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</si>
  <si>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</si>
  <si>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</si>
  <si>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</si>
  <si>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</si>
  <si>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</si>
  <si>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</si>
  <si>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</si>
  <si>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</si>
  <si>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</si>
  <si>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</si>
  <si>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</si>
  <si>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</si>
  <si>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</si>
  <si>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</si>
  <si>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</si>
  <si>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</si>
  <si>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</si>
  <si>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</si>
  <si>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</si>
  <si>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</si>
  <si>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</si>
  <si>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</si>
  <si>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</si>
  <si>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</si>
  <si>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</si>
  <si>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</si>
  <si>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</si>
  <si>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</si>
  <si>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</si>
  <si>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</si>
  <si>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</si>
  <si>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</si>
  <si>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</si>
  <si>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</si>
  <si>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</si>
  <si>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</si>
  <si>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</si>
  <si>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</si>
  <si>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</si>
  <si>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</si>
  <si>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</si>
  <si>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</si>
  <si>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</si>
  <si>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</si>
  <si>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</si>
  <si>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</si>
  <si>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</si>
  <si>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</si>
  <si>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</si>
  <si>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</si>
  <si>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</si>
  <si>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</si>
  <si>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</si>
  <si>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</si>
  <si>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</si>
  <si>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</si>
  <si>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</si>
  <si>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</si>
  <si>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</si>
  <si>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</si>
  <si>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</si>
  <si>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</si>
  <si>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</si>
  <si>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</si>
  <si>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</si>
  <si>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</si>
  <si>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</si>
  <si>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</si>
  <si>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</si>
  <si>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</si>
  <si>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</si>
  <si>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</si>
  <si>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</si>
  <si>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</si>
  <si>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</si>
  <si>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</si>
  <si>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</si>
  <si>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</si>
  <si>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</si>
  <si>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</si>
  <si>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</si>
  <si>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</si>
  <si>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</si>
  <si>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</si>
  <si>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</si>
  <si>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</si>
  <si>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</si>
  <si>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本市下水道事業は、令和２年度から公営企業会計に移行したため、各項目の数値については令和２年度分からの記載となる。
　経常収支比率は100％であるが、収入に占める使用料の割合が低く、早期に整備完了し、使用料収入の増加に取り組む必要がある。
　累積欠損金比率は改善傾向にあるが、0％となるよう経営改善を図る必要がある。
　流動比率は類似団体平均を上回ったが、実際には期末に流動資産を保有していただけであり、年度にわたりこの状態が維持できるよう努めなければならない。
　企業債残高対事業規模比率は類似団体平均の約7倍である。理由は下水道整備を実施している最中であるため、使用料収入に対する企業債残高の規模が大きくなっている。
　経費回収率は、類似団体平均を下回っており、汚水処理原価は平均を上回っているが、いずれも改善傾向にあり、令和６年度から使用料改定を実施したため、今後も改善を見込む。
　施設利用率は、類似団体平均を上回っており適正規模の施設整備といえる。
　水洗化率は、類似団体平均を上回っているが、下水道の整備を実施するとともに、下水道への接続を推進することで、更なる水洗化率の向上を目指す必要がある。</t>
    <rPh sb="13" eb="15">
      <t>ネンド</t>
    </rPh>
    <rPh sb="45" eb="47">
      <t>ネンド</t>
    </rPh>
    <rPh sb="129" eb="133">
      <t>カイゼンケイコウ</t>
    </rPh>
    <rPh sb="172" eb="174">
      <t>ウワマワ</t>
    </rPh>
    <rPh sb="178" eb="180">
      <t>ジッサイ</t>
    </rPh>
    <rPh sb="182" eb="184">
      <t>キマツ</t>
    </rPh>
    <rPh sb="185" eb="189">
      <t>リュウドウシサン</t>
    </rPh>
    <rPh sb="190" eb="192">
      <t>ホユウ</t>
    </rPh>
    <rPh sb="202" eb="204">
      <t>ネンド</t>
    </rPh>
    <rPh sb="210" eb="212">
      <t>ジョウタイ</t>
    </rPh>
    <rPh sb="213" eb="215">
      <t>イジ</t>
    </rPh>
    <rPh sb="220" eb="221">
      <t>ツト</t>
    </rPh>
    <rPh sb="253" eb="254">
      <t>ヤク</t>
    </rPh>
    <rPh sb="255" eb="256">
      <t>バイ</t>
    </rPh>
    <rPh sb="260" eb="262">
      <t>リユウ</t>
    </rPh>
    <rPh sb="263" eb="266">
      <t>ゲスイドウ</t>
    </rPh>
    <rPh sb="266" eb="268">
      <t>セイビ</t>
    </rPh>
    <rPh sb="269" eb="271">
      <t>ジッシ</t>
    </rPh>
    <rPh sb="275" eb="277">
      <t>サイチュウ</t>
    </rPh>
    <rPh sb="289" eb="290">
      <t>タイ</t>
    </rPh>
    <rPh sb="355" eb="359">
      <t>カイゼンケイコウ</t>
    </rPh>
    <rPh sb="363" eb="365">
      <t>レイワ</t>
    </rPh>
    <rPh sb="366" eb="368">
      <t>ネンド</t>
    </rPh>
    <rPh sb="370" eb="373">
      <t>シヨウリョウ</t>
    </rPh>
    <rPh sb="373" eb="375">
      <t>カイテイ</t>
    </rPh>
    <rPh sb="376" eb="378">
      <t>ジッシ</t>
    </rPh>
    <rPh sb="383" eb="385">
      <t>コンゴ</t>
    </rPh>
    <rPh sb="386" eb="388">
      <t>カイゼン</t>
    </rPh>
    <rPh sb="389" eb="391">
      <t>ミコ</t>
    </rPh>
    <phoneticPr fontId="4"/>
  </si>
  <si>
    <t xml:space="preserve">　法適用に伴い、令和２年度から資産の減価償却を開始したため、経理上の減価償却累計額が少なく、有形固定資産減価償却率は類似団体、全国平均と比較して低くなっている。
　本市は平成元年度に事業着手し、平成１８年度から供用開始を行っている。そのため管渠老朽化率及び管渠改善率は0％となっており、現在は管渠・施設などにおいて耐用年数を経過した資産が無い状況ではあるものの、今後、機械電気設備などにおいては耐用年数の経過が見込まれる。
　適切な修繕による施設・設備の長寿命化に取り組むとともに、計画的かつ効率的な維持修繕・改築更新に努める。
</t>
    <rPh sb="101" eb="103">
      <t>ネンド</t>
    </rPh>
    <phoneticPr fontId="4"/>
  </si>
  <si>
    <t>　本市の下水道事業は、現在も下水道整備区域内の整備を推進している段階であるため、各項目において、類似団体平均を下回る数値も多いが、各項目の値は徐々に改善しており、これまで実施してきた経営努力から一定の成果が得られている。
　今後においても、令和２年度からの法適用開始により経営状況が今まで以上に明確になったことも踏まえ、より一層の経費削減や接続推進などを実施し、経営の健全化に努める。</t>
    <rPh sb="55" eb="57">
      <t>シタマワ</t>
    </rPh>
    <rPh sb="58" eb="60">
      <t>スウチ</t>
    </rPh>
    <rPh sb="61" eb="62">
      <t>オオ</t>
    </rPh>
    <rPh sb="65" eb="68">
      <t>カクコウモク</t>
    </rPh>
    <rPh sb="69" eb="70">
      <t>アタイ</t>
    </rPh>
    <rPh sb="71" eb="73">
      <t>ジョジョ</t>
    </rPh>
    <rPh sb="74" eb="76">
      <t>カイゼン</t>
    </rPh>
    <rPh sb="85" eb="87">
      <t>ジッシ</t>
    </rPh>
    <rPh sb="91" eb="95">
      <t>ケイエイドリョク</t>
    </rPh>
    <rPh sb="97" eb="99">
      <t>イッテイ</t>
    </rPh>
    <rPh sb="100" eb="102">
      <t>セイカ</t>
    </rPh>
    <rPh sb="103" eb="104">
      <t>エ</t>
    </rPh>
    <rPh sb="112" eb="114">
      <t>コンゴ</t>
    </rPh>
    <rPh sb="123" eb="125">
      <t>ネンド</t>
    </rPh>
    <rPh sb="170" eb="172">
      <t>セツゾク</t>
    </rPh>
    <rPh sb="172" eb="174">
      <t>スイシン</t>
    </rPh>
    <rPh sb="177" eb="17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</si>
</sst>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BDE-4A73-8162-B51DDD7B5C2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0.06</c:v>
                </c:pt>
                <c:pt idx="2">
                  <c:v>0.14000000000000001</c:v>
                </c:pt>
                <c:pt idx="3">
                  <c:v>0.08</c:v>
                </c:pt>
                <c:pt idx="4">
                  <c:v>0.57999999999999996</c:v>
                </c:pt>
              </c:numCache>
            </c:numRef>
          </c:val>
          <c:smooth val="0"/>
          <c:extLst>
            <c:ext xmlns:c16="http://schemas.microsoft.com/office/drawing/2014/chart" uri="{C3380CC4-5D6E-409C-BE32-E72D297353CC}">
              <c16:uniqueId val="{00000001-5BDE-4A73-8162-B51DDD7B5C2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64.400000000000006</c:v>
                </c:pt>
                <c:pt idx="2">
                  <c:v>65.900000000000006</c:v>
                </c:pt>
                <c:pt idx="3">
                  <c:v>63.55</c:v>
                </c:pt>
                <c:pt idx="4">
                  <c:v>64.849999999999994</c:v>
                </c:pt>
              </c:numCache>
            </c:numRef>
          </c:val>
          <c:extLst>
            <c:ext xmlns:c16="http://schemas.microsoft.com/office/drawing/2014/chart" uri="{C3380CC4-5D6E-409C-BE32-E72D297353CC}">
              <c16:uniqueId val="{00000000-60C5-428E-8A47-A0AFAF1EB7F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44.83</c:v>
                </c:pt>
                <c:pt idx="2">
                  <c:v>51.42</c:v>
                </c:pt>
                <c:pt idx="3">
                  <c:v>48.95</c:v>
                </c:pt>
                <c:pt idx="4">
                  <c:v>49.28</c:v>
                </c:pt>
              </c:numCache>
            </c:numRef>
          </c:val>
          <c:smooth val="0"/>
          <c:extLst>
            <c:ext xmlns:c16="http://schemas.microsoft.com/office/drawing/2014/chart" uri="{C3380CC4-5D6E-409C-BE32-E72D297353CC}">
              <c16:uniqueId val="{00000001-60C5-428E-8A47-A0AFAF1EB7F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83.71</c:v>
                </c:pt>
                <c:pt idx="2">
                  <c:v>87.28</c:v>
                </c:pt>
                <c:pt idx="3">
                  <c:v>86.24</c:v>
                </c:pt>
                <c:pt idx="4">
                  <c:v>87.56</c:v>
                </c:pt>
              </c:numCache>
            </c:numRef>
          </c:val>
          <c:extLst>
            <c:ext xmlns:c16="http://schemas.microsoft.com/office/drawing/2014/chart" uri="{C3380CC4-5D6E-409C-BE32-E72D297353CC}">
              <c16:uniqueId val="{00000000-10D0-42F1-9648-5B0BC306048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60.57</c:v>
                </c:pt>
                <c:pt idx="2">
                  <c:v>81.34</c:v>
                </c:pt>
                <c:pt idx="3">
                  <c:v>81.14</c:v>
                </c:pt>
                <c:pt idx="4">
                  <c:v>79.7</c:v>
                </c:pt>
              </c:numCache>
            </c:numRef>
          </c:val>
          <c:smooth val="0"/>
          <c:extLst>
            <c:ext xmlns:c16="http://schemas.microsoft.com/office/drawing/2014/chart" uri="{C3380CC4-5D6E-409C-BE32-E72D297353CC}">
              <c16:uniqueId val="{00000001-10D0-42F1-9648-5B0BC306048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99.74</c:v>
                </c:pt>
                <c:pt idx="2">
                  <c:v>100</c:v>
                </c:pt>
                <c:pt idx="3">
                  <c:v>100.01</c:v>
                </c:pt>
                <c:pt idx="4">
                  <c:v>100</c:v>
                </c:pt>
              </c:numCache>
            </c:numRef>
          </c:val>
          <c:extLst>
            <c:ext xmlns:c16="http://schemas.microsoft.com/office/drawing/2014/chart" uri="{C3380CC4-5D6E-409C-BE32-E72D297353CC}">
              <c16:uniqueId val="{00000000-B5F8-44A8-96D7-F625E90AD21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103.94</c:v>
                </c:pt>
                <c:pt idx="2">
                  <c:v>107.08</c:v>
                </c:pt>
                <c:pt idx="3">
                  <c:v>106.08</c:v>
                </c:pt>
                <c:pt idx="4">
                  <c:v>106.87</c:v>
                </c:pt>
              </c:numCache>
            </c:numRef>
          </c:val>
          <c:smooth val="0"/>
          <c:extLst>
            <c:ext xmlns:c16="http://schemas.microsoft.com/office/drawing/2014/chart" uri="{C3380CC4-5D6E-409C-BE32-E72D297353CC}">
              <c16:uniqueId val="{00000001-B5F8-44A8-96D7-F625E90AD21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3.92</c:v>
                </c:pt>
                <c:pt idx="2">
                  <c:v>7.86</c:v>
                </c:pt>
                <c:pt idx="3">
                  <c:v>11.86</c:v>
                </c:pt>
                <c:pt idx="4">
                  <c:v>14.86</c:v>
                </c:pt>
              </c:numCache>
            </c:numRef>
          </c:val>
          <c:extLst>
            <c:ext xmlns:c16="http://schemas.microsoft.com/office/drawing/2014/chart" uri="{C3380CC4-5D6E-409C-BE32-E72D297353CC}">
              <c16:uniqueId val="{00000000-24A0-4BE2-837A-A6FBCB6F35D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7.48</c:v>
                </c:pt>
                <c:pt idx="2">
                  <c:v>14.65</c:v>
                </c:pt>
                <c:pt idx="3">
                  <c:v>16.11</c:v>
                </c:pt>
                <c:pt idx="4">
                  <c:v>17.05</c:v>
                </c:pt>
              </c:numCache>
            </c:numRef>
          </c:val>
          <c:smooth val="0"/>
          <c:extLst>
            <c:ext xmlns:c16="http://schemas.microsoft.com/office/drawing/2014/chart" uri="{C3380CC4-5D6E-409C-BE32-E72D297353CC}">
              <c16:uniqueId val="{00000001-24A0-4BE2-837A-A6FBCB6F35D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8BF-4A2E-84E7-961F143B8B0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0.1</c:v>
                </c:pt>
                <c:pt idx="3" formatCode="#,##0.00;&quot;△&quot;#,##0.00;&quot;-&quot;">
                  <c:v>0.17</c:v>
                </c:pt>
                <c:pt idx="4" formatCode="#,##0.00;&quot;△&quot;#,##0.00;&quot;-&quot;">
                  <c:v>0.22</c:v>
                </c:pt>
              </c:numCache>
            </c:numRef>
          </c:val>
          <c:smooth val="0"/>
          <c:extLst>
            <c:ext xmlns:c16="http://schemas.microsoft.com/office/drawing/2014/chart" uri="{C3380CC4-5D6E-409C-BE32-E72D297353CC}">
              <c16:uniqueId val="{00000001-68BF-4A2E-84E7-961F143B8B0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132.08000000000001</c:v>
                </c:pt>
                <c:pt idx="2">
                  <c:v>135.53</c:v>
                </c:pt>
                <c:pt idx="3">
                  <c:v>137.37</c:v>
                </c:pt>
                <c:pt idx="4">
                  <c:v>129.46</c:v>
                </c:pt>
              </c:numCache>
            </c:numRef>
          </c:val>
          <c:extLst>
            <c:ext xmlns:c16="http://schemas.microsoft.com/office/drawing/2014/chart" uri="{C3380CC4-5D6E-409C-BE32-E72D297353CC}">
              <c16:uniqueId val="{00000000-0792-4E49-AF5E-EE3C6AC8779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43.16</c:v>
                </c:pt>
                <c:pt idx="2">
                  <c:v>45.94</c:v>
                </c:pt>
                <c:pt idx="3">
                  <c:v>29.34</c:v>
                </c:pt>
                <c:pt idx="4">
                  <c:v>21.73</c:v>
                </c:pt>
              </c:numCache>
            </c:numRef>
          </c:val>
          <c:smooth val="0"/>
          <c:extLst>
            <c:ext xmlns:c16="http://schemas.microsoft.com/office/drawing/2014/chart" uri="{C3380CC4-5D6E-409C-BE32-E72D297353CC}">
              <c16:uniqueId val="{00000001-0792-4E49-AF5E-EE3C6AC8779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16.420000000000002</c:v>
                </c:pt>
                <c:pt idx="2">
                  <c:v>22.31</c:v>
                </c:pt>
                <c:pt idx="3">
                  <c:v>43.18</c:v>
                </c:pt>
                <c:pt idx="4">
                  <c:v>101.23</c:v>
                </c:pt>
              </c:numCache>
            </c:numRef>
          </c:val>
          <c:extLst>
            <c:ext xmlns:c16="http://schemas.microsoft.com/office/drawing/2014/chart" uri="{C3380CC4-5D6E-409C-BE32-E72D297353CC}">
              <c16:uniqueId val="{00000000-E71A-40F6-956C-0174ED0B700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52.04</c:v>
                </c:pt>
                <c:pt idx="2">
                  <c:v>47.7</c:v>
                </c:pt>
                <c:pt idx="3">
                  <c:v>50.59</c:v>
                </c:pt>
                <c:pt idx="4">
                  <c:v>62.37</c:v>
                </c:pt>
              </c:numCache>
            </c:numRef>
          </c:val>
          <c:smooth val="0"/>
          <c:extLst>
            <c:ext xmlns:c16="http://schemas.microsoft.com/office/drawing/2014/chart" uri="{C3380CC4-5D6E-409C-BE32-E72D297353CC}">
              <c16:uniqueId val="{00000001-E71A-40F6-956C-0174ED0B700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7671.34</c:v>
                </c:pt>
                <c:pt idx="2">
                  <c:v>7456.77</c:v>
                </c:pt>
                <c:pt idx="3">
                  <c:v>7207.89</c:v>
                </c:pt>
                <c:pt idx="4">
                  <c:v>7184.43</c:v>
                </c:pt>
              </c:numCache>
            </c:numRef>
          </c:val>
          <c:extLst>
            <c:ext xmlns:c16="http://schemas.microsoft.com/office/drawing/2014/chart" uri="{C3380CC4-5D6E-409C-BE32-E72D297353CC}">
              <c16:uniqueId val="{00000000-9B5F-4192-B8E2-F2ECF924AFB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1575.64</c:v>
                </c:pt>
                <c:pt idx="2">
                  <c:v>1102.01</c:v>
                </c:pt>
                <c:pt idx="3">
                  <c:v>987.36</c:v>
                </c:pt>
                <c:pt idx="4">
                  <c:v>1042.77</c:v>
                </c:pt>
              </c:numCache>
            </c:numRef>
          </c:val>
          <c:smooth val="0"/>
          <c:extLst>
            <c:ext xmlns:c16="http://schemas.microsoft.com/office/drawing/2014/chart" uri="{C3380CC4-5D6E-409C-BE32-E72D297353CC}">
              <c16:uniqueId val="{00000001-9B5F-4192-B8E2-F2ECF924AFB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62.82</c:v>
                </c:pt>
                <c:pt idx="2">
                  <c:v>57.58</c:v>
                </c:pt>
                <c:pt idx="3">
                  <c:v>57.37</c:v>
                </c:pt>
                <c:pt idx="4">
                  <c:v>63.52</c:v>
                </c:pt>
              </c:numCache>
            </c:numRef>
          </c:val>
          <c:extLst>
            <c:ext xmlns:c16="http://schemas.microsoft.com/office/drawing/2014/chart" uri="{C3380CC4-5D6E-409C-BE32-E72D297353CC}">
              <c16:uniqueId val="{00000000-707E-47FE-9B74-98C3B337B7C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73.209999999999994</c:v>
                </c:pt>
                <c:pt idx="2">
                  <c:v>82.55</c:v>
                </c:pt>
                <c:pt idx="3">
                  <c:v>83.55</c:v>
                </c:pt>
                <c:pt idx="4">
                  <c:v>84.48</c:v>
                </c:pt>
              </c:numCache>
            </c:numRef>
          </c:val>
          <c:smooth val="0"/>
          <c:extLst>
            <c:ext xmlns:c16="http://schemas.microsoft.com/office/drawing/2014/chart" uri="{C3380CC4-5D6E-409C-BE32-E72D297353CC}">
              <c16:uniqueId val="{00000001-707E-47FE-9B74-98C3B337B7C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239.18</c:v>
                </c:pt>
                <c:pt idx="2">
                  <c:v>260.32</c:v>
                </c:pt>
                <c:pt idx="3">
                  <c:v>259.79000000000002</c:v>
                </c:pt>
                <c:pt idx="4">
                  <c:v>235.65</c:v>
                </c:pt>
              </c:numCache>
            </c:numRef>
          </c:val>
          <c:extLst>
            <c:ext xmlns:c16="http://schemas.microsoft.com/office/drawing/2014/chart" uri="{C3380CC4-5D6E-409C-BE32-E72D297353CC}">
              <c16:uniqueId val="{00000000-CDB0-499C-B731-8DD4A80FC63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229.52</c:v>
                </c:pt>
                <c:pt idx="2">
                  <c:v>188.38</c:v>
                </c:pt>
                <c:pt idx="3">
                  <c:v>185.98</c:v>
                </c:pt>
                <c:pt idx="4">
                  <c:v>187.11</c:v>
                </c:pt>
              </c:numCache>
            </c:numRef>
          </c:val>
          <c:smooth val="0"/>
          <c:extLst>
            <c:ext xmlns:c16="http://schemas.microsoft.com/office/drawing/2014/chart" uri="{C3380CC4-5D6E-409C-BE32-E72D297353CC}">
              <c16:uniqueId val="{00000001-CDB0-499C-B731-8DD4A80FC63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7" t="str">
        <f>データ!H6</f>
        <v>広島県　竹原市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2">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Cc2</v>
      </c>
      <c r="X8" s="64"/>
      <c r="Y8" s="64"/>
      <c r="Z8" s="64"/>
      <c r="AA8" s="64"/>
      <c r="AB8" s="64"/>
      <c r="AC8" s="64"/>
      <c r="AD8" s="65" t="str">
        <f>データ!$M$6</f>
        <v>非設置</v>
      </c>
      <c r="AE8" s="65"/>
      <c r="AF8" s="65"/>
      <c r="AG8" s="65"/>
      <c r="AH8" s="65"/>
      <c r="AI8" s="65"/>
      <c r="AJ8" s="65"/>
      <c r="AK8" s="3"/>
      <c r="AL8" s="45">
        <f>データ!S6</f>
        <v>23064</v>
      </c>
      <c r="AM8" s="45"/>
      <c r="AN8" s="45"/>
      <c r="AO8" s="45"/>
      <c r="AP8" s="45"/>
      <c r="AQ8" s="45"/>
      <c r="AR8" s="45"/>
      <c r="AS8" s="45"/>
      <c r="AT8" s="44">
        <f>データ!T6</f>
        <v>118.23</v>
      </c>
      <c r="AU8" s="44"/>
      <c r="AV8" s="44"/>
      <c r="AW8" s="44"/>
      <c r="AX8" s="44"/>
      <c r="AY8" s="44"/>
      <c r="AZ8" s="44"/>
      <c r="BA8" s="44"/>
      <c r="BB8" s="44">
        <f>データ!U6</f>
        <v>195.08</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2">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2">
      <c r="A10" s="2"/>
      <c r="B10" s="44" t="str">
        <f>データ!N6</f>
        <v>-</v>
      </c>
      <c r="C10" s="44"/>
      <c r="D10" s="44"/>
      <c r="E10" s="44"/>
      <c r="F10" s="44"/>
      <c r="G10" s="44"/>
      <c r="H10" s="44"/>
      <c r="I10" s="44">
        <f>データ!O6</f>
        <v>49.6</v>
      </c>
      <c r="J10" s="44"/>
      <c r="K10" s="44"/>
      <c r="L10" s="44"/>
      <c r="M10" s="44"/>
      <c r="N10" s="44"/>
      <c r="O10" s="44"/>
      <c r="P10" s="44">
        <f>データ!P6</f>
        <v>19.100000000000001</v>
      </c>
      <c r="Q10" s="44"/>
      <c r="R10" s="44"/>
      <c r="S10" s="44"/>
      <c r="T10" s="44"/>
      <c r="U10" s="44"/>
      <c r="V10" s="44"/>
      <c r="W10" s="44">
        <f>データ!Q6</f>
        <v>94.41</v>
      </c>
      <c r="X10" s="44"/>
      <c r="Y10" s="44"/>
      <c r="Z10" s="44"/>
      <c r="AA10" s="44"/>
      <c r="AB10" s="44"/>
      <c r="AC10" s="44"/>
      <c r="AD10" s="45">
        <f>データ!R6</f>
        <v>2728</v>
      </c>
      <c r="AE10" s="45"/>
      <c r="AF10" s="45"/>
      <c r="AG10" s="45"/>
      <c r="AH10" s="45"/>
      <c r="AI10" s="45"/>
      <c r="AJ10" s="45"/>
      <c r="AK10" s="2"/>
      <c r="AL10" s="45">
        <f>データ!V6</f>
        <v>4380</v>
      </c>
      <c r="AM10" s="45"/>
      <c r="AN10" s="45"/>
      <c r="AO10" s="45"/>
      <c r="AP10" s="45"/>
      <c r="AQ10" s="45"/>
      <c r="AR10" s="45"/>
      <c r="AS10" s="45"/>
      <c r="AT10" s="44">
        <f>データ!W6</f>
        <v>1.18</v>
      </c>
      <c r="AU10" s="44"/>
      <c r="AV10" s="44"/>
      <c r="AW10" s="44"/>
      <c r="AX10" s="44"/>
      <c r="AY10" s="44"/>
      <c r="AZ10" s="44"/>
      <c r="BA10" s="44"/>
      <c r="BB10" s="44">
        <f>データ!X6</f>
        <v>3711.86</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5DYp8Syt/msy3ifZz0BDTxLUsjxfCbnE+sTkuBHGbwgZgGcsi6tCMdf8LwPb6D44x33YItr7r2K4FYXQOZXDlw==" saltValue="LJdb7/ycAyfcKGLwXj5lW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342033</v>
      </c>
      <c r="D6" s="19">
        <f t="shared" si="3"/>
        <v>46</v>
      </c>
      <c r="E6" s="19">
        <f t="shared" si="3"/>
        <v>17</v>
      </c>
      <c r="F6" s="19">
        <f t="shared" si="3"/>
        <v>1</v>
      </c>
      <c r="G6" s="19">
        <f t="shared" si="3"/>
        <v>0</v>
      </c>
      <c r="H6" s="19" t="str">
        <f t="shared" si="3"/>
        <v>広島県　竹原市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49.6</v>
      </c>
      <c r="P6" s="20">
        <f t="shared" si="3"/>
        <v>19.100000000000001</v>
      </c>
      <c r="Q6" s="20">
        <f t="shared" si="3"/>
        <v>94.41</v>
      </c>
      <c r="R6" s="20">
        <f t="shared" si="3"/>
        <v>2728</v>
      </c>
      <c r="S6" s="20">
        <f t="shared" si="3"/>
        <v>23064</v>
      </c>
      <c r="T6" s="20">
        <f t="shared" si="3"/>
        <v>118.23</v>
      </c>
      <c r="U6" s="20">
        <f t="shared" si="3"/>
        <v>195.08</v>
      </c>
      <c r="V6" s="20">
        <f t="shared" si="3"/>
        <v>4380</v>
      </c>
      <c r="W6" s="20">
        <f t="shared" si="3"/>
        <v>1.18</v>
      </c>
      <c r="X6" s="20">
        <f t="shared" si="3"/>
        <v>3711.86</v>
      </c>
      <c r="Y6" s="21" t="str">
        <f>IF(Y7="",NA(),Y7)</f>
        <v>-</v>
      </c>
      <c r="Z6" s="21">
        <f t="shared" ref="Z6:AH6" si="4">IF(Z7="",NA(),Z7)</f>
        <v>99.74</v>
      </c>
      <c r="AA6" s="21">
        <f t="shared" si="4"/>
        <v>100</v>
      </c>
      <c r="AB6" s="21">
        <f t="shared" si="4"/>
        <v>100.01</v>
      </c>
      <c r="AC6" s="21">
        <f t="shared" si="4"/>
        <v>100</v>
      </c>
      <c r="AD6" s="21" t="str">
        <f t="shared" si="4"/>
        <v>-</v>
      </c>
      <c r="AE6" s="21">
        <f t="shared" si="4"/>
        <v>103.94</v>
      </c>
      <c r="AF6" s="21">
        <f t="shared" si="4"/>
        <v>107.08</v>
      </c>
      <c r="AG6" s="21">
        <f t="shared" si="4"/>
        <v>106.08</v>
      </c>
      <c r="AH6" s="21">
        <f t="shared" si="4"/>
        <v>106.87</v>
      </c>
      <c r="AI6" s="20" t="str">
        <f>IF(AI7="","",IF(AI7="-","【-】","【"&amp;SUBSTITUTE(TEXT(AI7,"#,##0.00"),"-","△")&amp;"】"))</f>
        <v>【105.91】</v>
      </c>
      <c r="AJ6" s="21" t="str">
        <f>IF(AJ7="",NA(),AJ7)</f>
        <v>-</v>
      </c>
      <c r="AK6" s="21">
        <f t="shared" ref="AK6:AS6" si="5">IF(AK7="",NA(),AK7)</f>
        <v>132.08000000000001</v>
      </c>
      <c r="AL6" s="21">
        <f t="shared" si="5"/>
        <v>135.53</v>
      </c>
      <c r="AM6" s="21">
        <f t="shared" si="5"/>
        <v>137.37</v>
      </c>
      <c r="AN6" s="21">
        <f t="shared" si="5"/>
        <v>129.46</v>
      </c>
      <c r="AO6" s="21" t="str">
        <f t="shared" si="5"/>
        <v>-</v>
      </c>
      <c r="AP6" s="21">
        <f t="shared" si="5"/>
        <v>43.16</v>
      </c>
      <c r="AQ6" s="21">
        <f t="shared" si="5"/>
        <v>45.94</v>
      </c>
      <c r="AR6" s="21">
        <f t="shared" si="5"/>
        <v>29.34</v>
      </c>
      <c r="AS6" s="21">
        <f t="shared" si="5"/>
        <v>21.73</v>
      </c>
      <c r="AT6" s="20" t="str">
        <f>IF(AT7="","",IF(AT7="-","【-】","【"&amp;SUBSTITUTE(TEXT(AT7,"#,##0.00"),"-","△")&amp;"】"))</f>
        <v>【3.03】</v>
      </c>
      <c r="AU6" s="21" t="str">
        <f>IF(AU7="",NA(),AU7)</f>
        <v>-</v>
      </c>
      <c r="AV6" s="21">
        <f t="shared" ref="AV6:BD6" si="6">IF(AV7="",NA(),AV7)</f>
        <v>16.420000000000002</v>
      </c>
      <c r="AW6" s="21">
        <f t="shared" si="6"/>
        <v>22.31</v>
      </c>
      <c r="AX6" s="21">
        <f t="shared" si="6"/>
        <v>43.18</v>
      </c>
      <c r="AY6" s="21">
        <f t="shared" si="6"/>
        <v>101.23</v>
      </c>
      <c r="AZ6" s="21" t="str">
        <f t="shared" si="6"/>
        <v>-</v>
      </c>
      <c r="BA6" s="21">
        <f t="shared" si="6"/>
        <v>52.04</v>
      </c>
      <c r="BB6" s="21">
        <f t="shared" si="6"/>
        <v>47.7</v>
      </c>
      <c r="BC6" s="21">
        <f t="shared" si="6"/>
        <v>50.59</v>
      </c>
      <c r="BD6" s="21">
        <f t="shared" si="6"/>
        <v>62.37</v>
      </c>
      <c r="BE6" s="20" t="str">
        <f>IF(BE7="","",IF(BE7="-","【-】","【"&amp;SUBSTITUTE(TEXT(BE7,"#,##0.00"),"-","△")&amp;"】"))</f>
        <v>【78.43】</v>
      </c>
      <c r="BF6" s="21" t="str">
        <f>IF(BF7="",NA(),BF7)</f>
        <v>-</v>
      </c>
      <c r="BG6" s="21">
        <f t="shared" ref="BG6:BO6" si="7">IF(BG7="",NA(),BG7)</f>
        <v>7671.34</v>
      </c>
      <c r="BH6" s="21">
        <f t="shared" si="7"/>
        <v>7456.77</v>
      </c>
      <c r="BI6" s="21">
        <f t="shared" si="7"/>
        <v>7207.89</v>
      </c>
      <c r="BJ6" s="21">
        <f t="shared" si="7"/>
        <v>7184.43</v>
      </c>
      <c r="BK6" s="21" t="str">
        <f t="shared" si="7"/>
        <v>-</v>
      </c>
      <c r="BL6" s="21">
        <f t="shared" si="7"/>
        <v>1575.64</v>
      </c>
      <c r="BM6" s="21">
        <f t="shared" si="7"/>
        <v>1102.01</v>
      </c>
      <c r="BN6" s="21">
        <f t="shared" si="7"/>
        <v>987.36</v>
      </c>
      <c r="BO6" s="21">
        <f t="shared" si="7"/>
        <v>1042.77</v>
      </c>
      <c r="BP6" s="20" t="str">
        <f>IF(BP7="","",IF(BP7="-","【-】","【"&amp;SUBSTITUTE(TEXT(BP7,"#,##0.00"),"-","△")&amp;"】"))</f>
        <v>【630.82】</v>
      </c>
      <c r="BQ6" s="21" t="str">
        <f>IF(BQ7="",NA(),BQ7)</f>
        <v>-</v>
      </c>
      <c r="BR6" s="21">
        <f t="shared" ref="BR6:BZ6" si="8">IF(BR7="",NA(),BR7)</f>
        <v>62.82</v>
      </c>
      <c r="BS6" s="21">
        <f t="shared" si="8"/>
        <v>57.58</v>
      </c>
      <c r="BT6" s="21">
        <f t="shared" si="8"/>
        <v>57.37</v>
      </c>
      <c r="BU6" s="21">
        <f t="shared" si="8"/>
        <v>63.52</v>
      </c>
      <c r="BV6" s="21" t="str">
        <f t="shared" si="8"/>
        <v>-</v>
      </c>
      <c r="BW6" s="21">
        <f t="shared" si="8"/>
        <v>73.209999999999994</v>
      </c>
      <c r="BX6" s="21">
        <f t="shared" si="8"/>
        <v>82.55</v>
      </c>
      <c r="BY6" s="21">
        <f t="shared" si="8"/>
        <v>83.55</v>
      </c>
      <c r="BZ6" s="21">
        <f t="shared" si="8"/>
        <v>84.48</v>
      </c>
      <c r="CA6" s="20" t="str">
        <f>IF(CA7="","",IF(CA7="-","【-】","【"&amp;SUBSTITUTE(TEXT(CA7,"#,##0.00"),"-","△")&amp;"】"))</f>
        <v>【97.81】</v>
      </c>
      <c r="CB6" s="21" t="str">
        <f>IF(CB7="",NA(),CB7)</f>
        <v>-</v>
      </c>
      <c r="CC6" s="21">
        <f t="shared" ref="CC6:CK6" si="9">IF(CC7="",NA(),CC7)</f>
        <v>239.18</v>
      </c>
      <c r="CD6" s="21">
        <f t="shared" si="9"/>
        <v>260.32</v>
      </c>
      <c r="CE6" s="21">
        <f t="shared" si="9"/>
        <v>259.79000000000002</v>
      </c>
      <c r="CF6" s="21">
        <f t="shared" si="9"/>
        <v>235.65</v>
      </c>
      <c r="CG6" s="21" t="str">
        <f t="shared" si="9"/>
        <v>-</v>
      </c>
      <c r="CH6" s="21">
        <f t="shared" si="9"/>
        <v>229.52</v>
      </c>
      <c r="CI6" s="21">
        <f t="shared" si="9"/>
        <v>188.38</v>
      </c>
      <c r="CJ6" s="21">
        <f t="shared" si="9"/>
        <v>185.98</v>
      </c>
      <c r="CK6" s="21">
        <f t="shared" si="9"/>
        <v>187.11</v>
      </c>
      <c r="CL6" s="20" t="str">
        <f>IF(CL7="","",IF(CL7="-","【-】","【"&amp;SUBSTITUTE(TEXT(CL7,"#,##0.00"),"-","△")&amp;"】"))</f>
        <v>【138.75】</v>
      </c>
      <c r="CM6" s="21" t="str">
        <f>IF(CM7="",NA(),CM7)</f>
        <v>-</v>
      </c>
      <c r="CN6" s="21">
        <f t="shared" ref="CN6:CV6" si="10">IF(CN7="",NA(),CN7)</f>
        <v>64.400000000000006</v>
      </c>
      <c r="CO6" s="21">
        <f t="shared" si="10"/>
        <v>65.900000000000006</v>
      </c>
      <c r="CP6" s="21">
        <f t="shared" si="10"/>
        <v>63.55</v>
      </c>
      <c r="CQ6" s="21">
        <f t="shared" si="10"/>
        <v>64.849999999999994</v>
      </c>
      <c r="CR6" s="21" t="str">
        <f t="shared" si="10"/>
        <v>-</v>
      </c>
      <c r="CS6" s="21">
        <f t="shared" si="10"/>
        <v>44.83</v>
      </c>
      <c r="CT6" s="21">
        <f t="shared" si="10"/>
        <v>51.42</v>
      </c>
      <c r="CU6" s="21">
        <f t="shared" si="10"/>
        <v>48.95</v>
      </c>
      <c r="CV6" s="21">
        <f t="shared" si="10"/>
        <v>49.28</v>
      </c>
      <c r="CW6" s="20" t="str">
        <f>IF(CW7="","",IF(CW7="-","【-】","【"&amp;SUBSTITUTE(TEXT(CW7,"#,##0.00"),"-","△")&amp;"】"))</f>
        <v>【58.94】</v>
      </c>
      <c r="CX6" s="21" t="str">
        <f>IF(CX7="",NA(),CX7)</f>
        <v>-</v>
      </c>
      <c r="CY6" s="21">
        <f t="shared" ref="CY6:DG6" si="11">IF(CY7="",NA(),CY7)</f>
        <v>83.71</v>
      </c>
      <c r="CZ6" s="21">
        <f t="shared" si="11"/>
        <v>87.28</v>
      </c>
      <c r="DA6" s="21">
        <f t="shared" si="11"/>
        <v>86.24</v>
      </c>
      <c r="DB6" s="21">
        <f t="shared" si="11"/>
        <v>87.56</v>
      </c>
      <c r="DC6" s="21" t="str">
        <f t="shared" si="11"/>
        <v>-</v>
      </c>
      <c r="DD6" s="21">
        <f t="shared" si="11"/>
        <v>60.57</v>
      </c>
      <c r="DE6" s="21">
        <f t="shared" si="11"/>
        <v>81.34</v>
      </c>
      <c r="DF6" s="21">
        <f t="shared" si="11"/>
        <v>81.14</v>
      </c>
      <c r="DG6" s="21">
        <f t="shared" si="11"/>
        <v>79.7</v>
      </c>
      <c r="DH6" s="20" t="str">
        <f>IF(DH7="","",IF(DH7="-","【-】","【"&amp;SUBSTITUTE(TEXT(DH7,"#,##0.00"),"-","△")&amp;"】"))</f>
        <v>【95.91】</v>
      </c>
      <c r="DI6" s="21" t="str">
        <f>IF(DI7="",NA(),DI7)</f>
        <v>-</v>
      </c>
      <c r="DJ6" s="21">
        <f t="shared" ref="DJ6:DR6" si="12">IF(DJ7="",NA(),DJ7)</f>
        <v>3.92</v>
      </c>
      <c r="DK6" s="21">
        <f t="shared" si="12"/>
        <v>7.86</v>
      </c>
      <c r="DL6" s="21">
        <f t="shared" si="12"/>
        <v>11.86</v>
      </c>
      <c r="DM6" s="21">
        <f t="shared" si="12"/>
        <v>14.86</v>
      </c>
      <c r="DN6" s="21" t="str">
        <f t="shared" si="12"/>
        <v>-</v>
      </c>
      <c r="DO6" s="21">
        <f t="shared" si="12"/>
        <v>7.48</v>
      </c>
      <c r="DP6" s="21">
        <f t="shared" si="12"/>
        <v>14.65</v>
      </c>
      <c r="DQ6" s="21">
        <f t="shared" si="12"/>
        <v>16.11</v>
      </c>
      <c r="DR6" s="21">
        <f t="shared" si="12"/>
        <v>17.05</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0.1</v>
      </c>
      <c r="EB6" s="21">
        <f t="shared" si="13"/>
        <v>0.17</v>
      </c>
      <c r="EC6" s="21">
        <f t="shared" si="13"/>
        <v>0.22</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0.06</v>
      </c>
      <c r="EL6" s="21">
        <f t="shared" si="14"/>
        <v>0.14000000000000001</v>
      </c>
      <c r="EM6" s="21">
        <f t="shared" si="14"/>
        <v>0.08</v>
      </c>
      <c r="EN6" s="21">
        <f t="shared" si="14"/>
        <v>0.57999999999999996</v>
      </c>
      <c r="EO6" s="20" t="str">
        <f>IF(EO7="","",IF(EO7="-","【-】","【"&amp;SUBSTITUTE(TEXT(EO7,"#,##0.00"),"-","△")&amp;"】"))</f>
        <v>【0.22】</v>
      </c>
    </row>
    <row r="7" spans="1:148" s="22" customFormat="1" x14ac:dyDescent="0.2">
      <c r="A7" s="14"/>
      <c r="B7" s="23">
        <v>2023</v>
      </c>
      <c r="C7" s="23">
        <v>342033</v>
      </c>
      <c r="D7" s="23">
        <v>46</v>
      </c>
      <c r="E7" s="23">
        <v>17</v>
      </c>
      <c r="F7" s="23">
        <v>1</v>
      </c>
      <c r="G7" s="23">
        <v>0</v>
      </c>
      <c r="H7" s="23" t="s">
        <v>96</v>
      </c>
      <c r="I7" s="23" t="s">
        <v>97</v>
      </c>
      <c r="J7" s="23" t="s">
        <v>98</v>
      </c>
      <c r="K7" s="23" t="s">
        <v>99</v>
      </c>
      <c r="L7" s="23" t="s">
        <v>100</v>
      </c>
      <c r="M7" s="23" t="s">
        <v>101</v>
      </c>
      <c r="N7" s="24" t="s">
        <v>102</v>
      </c>
      <c r="O7" s="24">
        <v>49.6</v>
      </c>
      <c r="P7" s="24">
        <v>19.100000000000001</v>
      </c>
      <c r="Q7" s="24">
        <v>94.41</v>
      </c>
      <c r="R7" s="24">
        <v>2728</v>
      </c>
      <c r="S7" s="24">
        <v>23064</v>
      </c>
      <c r="T7" s="24">
        <v>118.23</v>
      </c>
      <c r="U7" s="24">
        <v>195.08</v>
      </c>
      <c r="V7" s="24">
        <v>4380</v>
      </c>
      <c r="W7" s="24">
        <v>1.18</v>
      </c>
      <c r="X7" s="24">
        <v>3711.86</v>
      </c>
      <c r="Y7" s="24" t="s">
        <v>102</v>
      </c>
      <c r="Z7" s="24">
        <v>99.74</v>
      </c>
      <c r="AA7" s="24">
        <v>100</v>
      </c>
      <c r="AB7" s="24">
        <v>100.01</v>
      </c>
      <c r="AC7" s="24">
        <v>100</v>
      </c>
      <c r="AD7" s="24" t="s">
        <v>102</v>
      </c>
      <c r="AE7" s="24">
        <v>103.94</v>
      </c>
      <c r="AF7" s="24">
        <v>107.08</v>
      </c>
      <c r="AG7" s="24">
        <v>106.08</v>
      </c>
      <c r="AH7" s="24">
        <v>106.87</v>
      </c>
      <c r="AI7" s="24">
        <v>105.91</v>
      </c>
      <c r="AJ7" s="24" t="s">
        <v>102</v>
      </c>
      <c r="AK7" s="24">
        <v>132.08000000000001</v>
      </c>
      <c r="AL7" s="24">
        <v>135.53</v>
      </c>
      <c r="AM7" s="24">
        <v>137.37</v>
      </c>
      <c r="AN7" s="24">
        <v>129.46</v>
      </c>
      <c r="AO7" s="24" t="s">
        <v>102</v>
      </c>
      <c r="AP7" s="24">
        <v>43.16</v>
      </c>
      <c r="AQ7" s="24">
        <v>45.94</v>
      </c>
      <c r="AR7" s="24">
        <v>29.34</v>
      </c>
      <c r="AS7" s="24">
        <v>21.73</v>
      </c>
      <c r="AT7" s="24">
        <v>3.03</v>
      </c>
      <c r="AU7" s="24" t="s">
        <v>102</v>
      </c>
      <c r="AV7" s="24">
        <v>16.420000000000002</v>
      </c>
      <c r="AW7" s="24">
        <v>22.31</v>
      </c>
      <c r="AX7" s="24">
        <v>43.18</v>
      </c>
      <c r="AY7" s="24">
        <v>101.23</v>
      </c>
      <c r="AZ7" s="24" t="s">
        <v>102</v>
      </c>
      <c r="BA7" s="24">
        <v>52.04</v>
      </c>
      <c r="BB7" s="24">
        <v>47.7</v>
      </c>
      <c r="BC7" s="24">
        <v>50.59</v>
      </c>
      <c r="BD7" s="24">
        <v>62.37</v>
      </c>
      <c r="BE7" s="24">
        <v>78.430000000000007</v>
      </c>
      <c r="BF7" s="24" t="s">
        <v>102</v>
      </c>
      <c r="BG7" s="24">
        <v>7671.34</v>
      </c>
      <c r="BH7" s="24">
        <v>7456.77</v>
      </c>
      <c r="BI7" s="24">
        <v>7207.89</v>
      </c>
      <c r="BJ7" s="24">
        <v>7184.43</v>
      </c>
      <c r="BK7" s="24" t="s">
        <v>102</v>
      </c>
      <c r="BL7" s="24">
        <v>1575.64</v>
      </c>
      <c r="BM7" s="24">
        <v>1102.01</v>
      </c>
      <c r="BN7" s="24">
        <v>987.36</v>
      </c>
      <c r="BO7" s="24">
        <v>1042.77</v>
      </c>
      <c r="BP7" s="24">
        <v>630.82000000000005</v>
      </c>
      <c r="BQ7" s="24" t="s">
        <v>102</v>
      </c>
      <c r="BR7" s="24">
        <v>62.82</v>
      </c>
      <c r="BS7" s="24">
        <v>57.58</v>
      </c>
      <c r="BT7" s="24">
        <v>57.37</v>
      </c>
      <c r="BU7" s="24">
        <v>63.52</v>
      </c>
      <c r="BV7" s="24" t="s">
        <v>102</v>
      </c>
      <c r="BW7" s="24">
        <v>73.209999999999994</v>
      </c>
      <c r="BX7" s="24">
        <v>82.55</v>
      </c>
      <c r="BY7" s="24">
        <v>83.55</v>
      </c>
      <c r="BZ7" s="24">
        <v>84.48</v>
      </c>
      <c r="CA7" s="24">
        <v>97.81</v>
      </c>
      <c r="CB7" s="24" t="s">
        <v>102</v>
      </c>
      <c r="CC7" s="24">
        <v>239.18</v>
      </c>
      <c r="CD7" s="24">
        <v>260.32</v>
      </c>
      <c r="CE7" s="24">
        <v>259.79000000000002</v>
      </c>
      <c r="CF7" s="24">
        <v>235.65</v>
      </c>
      <c r="CG7" s="24" t="s">
        <v>102</v>
      </c>
      <c r="CH7" s="24">
        <v>229.52</v>
      </c>
      <c r="CI7" s="24">
        <v>188.38</v>
      </c>
      <c r="CJ7" s="24">
        <v>185.98</v>
      </c>
      <c r="CK7" s="24">
        <v>187.11</v>
      </c>
      <c r="CL7" s="24">
        <v>138.75</v>
      </c>
      <c r="CM7" s="24" t="s">
        <v>102</v>
      </c>
      <c r="CN7" s="24">
        <v>64.400000000000006</v>
      </c>
      <c r="CO7" s="24">
        <v>65.900000000000006</v>
      </c>
      <c r="CP7" s="24">
        <v>63.55</v>
      </c>
      <c r="CQ7" s="24">
        <v>64.849999999999994</v>
      </c>
      <c r="CR7" s="24" t="s">
        <v>102</v>
      </c>
      <c r="CS7" s="24">
        <v>44.83</v>
      </c>
      <c r="CT7" s="24">
        <v>51.42</v>
      </c>
      <c r="CU7" s="24">
        <v>48.95</v>
      </c>
      <c r="CV7" s="24">
        <v>49.28</v>
      </c>
      <c r="CW7" s="24">
        <v>58.94</v>
      </c>
      <c r="CX7" s="24" t="s">
        <v>102</v>
      </c>
      <c r="CY7" s="24">
        <v>83.71</v>
      </c>
      <c r="CZ7" s="24">
        <v>87.28</v>
      </c>
      <c r="DA7" s="24">
        <v>86.24</v>
      </c>
      <c r="DB7" s="24">
        <v>87.56</v>
      </c>
      <c r="DC7" s="24" t="s">
        <v>102</v>
      </c>
      <c r="DD7" s="24">
        <v>60.57</v>
      </c>
      <c r="DE7" s="24">
        <v>81.34</v>
      </c>
      <c r="DF7" s="24">
        <v>81.14</v>
      </c>
      <c r="DG7" s="24">
        <v>79.7</v>
      </c>
      <c r="DH7" s="24">
        <v>95.91</v>
      </c>
      <c r="DI7" s="24" t="s">
        <v>102</v>
      </c>
      <c r="DJ7" s="24">
        <v>3.92</v>
      </c>
      <c r="DK7" s="24">
        <v>7.86</v>
      </c>
      <c r="DL7" s="24">
        <v>11.86</v>
      </c>
      <c r="DM7" s="24">
        <v>14.86</v>
      </c>
      <c r="DN7" s="24" t="s">
        <v>102</v>
      </c>
      <c r="DO7" s="24">
        <v>7.48</v>
      </c>
      <c r="DP7" s="24">
        <v>14.65</v>
      </c>
      <c r="DQ7" s="24">
        <v>16.11</v>
      </c>
      <c r="DR7" s="24">
        <v>17.05</v>
      </c>
      <c r="DS7" s="24">
        <v>41.09</v>
      </c>
      <c r="DT7" s="24" t="s">
        <v>102</v>
      </c>
      <c r="DU7" s="24">
        <v>0</v>
      </c>
      <c r="DV7" s="24">
        <v>0</v>
      </c>
      <c r="DW7" s="24">
        <v>0</v>
      </c>
      <c r="DX7" s="24">
        <v>0</v>
      </c>
      <c r="DY7" s="24" t="s">
        <v>102</v>
      </c>
      <c r="DZ7" s="24">
        <v>0</v>
      </c>
      <c r="EA7" s="24">
        <v>0.1</v>
      </c>
      <c r="EB7" s="24">
        <v>0.17</v>
      </c>
      <c r="EC7" s="24">
        <v>0.22</v>
      </c>
      <c r="ED7" s="24">
        <v>8.68</v>
      </c>
      <c r="EE7" s="24" t="s">
        <v>102</v>
      </c>
      <c r="EF7" s="24">
        <v>0</v>
      </c>
      <c r="EG7" s="24">
        <v>0</v>
      </c>
      <c r="EH7" s="24">
        <v>0</v>
      </c>
      <c r="EI7" s="24">
        <v>0</v>
      </c>
      <c r="EJ7" s="24" t="s">
        <v>102</v>
      </c>
      <c r="EK7" s="24">
        <v>0.06</v>
      </c>
      <c r="EL7" s="24">
        <v>0.14000000000000001</v>
      </c>
      <c r="EM7" s="24">
        <v>0.08</v>
      </c>
      <c r="EN7" s="24">
        <v>0.57999999999999996</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112</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2025-01-24T07:05:39Z</dcterms:created>
  <dcterms:modified xsi:type="dcterms:W3CDTF">2025-02-03T04:25:39Z</dcterms:modified>
  <cp:category/>
</cp:coreProperties>
</file>