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1_広島県等_調査メール等提出物一件\0令和０６年度（県等メール）\709_（2月3日〆）【広島県市町行財政課】公営企業に係る経営比較分析表（令和５年度決算）の分析等について（依頼）\修正依頼\"/>
    </mc:Choice>
  </mc:AlternateContent>
  <workbookProtection workbookAlgorithmName="SHA-512" workbookHashValue="uPQHcREQpNe+WQzYXzzJLp6RF/jjs/803LRNTA/sgPwL27ANSlbdR4kq35XG0hsxCSqxfbSoL1BIrYYOulnPcQ==" workbookSaltValue="0b8ZC6OC8L8zJiOu8t/NyQ==" workbookSpinCount="100000" lockStructure="1"/>
  <bookViews>
    <workbookView xWindow="0" yWindow="0" windowWidth="23040" windowHeight="9216"/>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<sst xmlns="http://schemas.openxmlformats.org/spreadsheetml/2006/main" count="253" uniqueCount="115">
  <si>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</si>
  <si>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</si>
  <si>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</si>
  <si>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</si>
  <si>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</si>
  <si>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</si>
  <si>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</si>
  <si>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</si>
  <si>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</si>
  <si>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</si>
  <si>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</si>
  <si>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</si>
  <si>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</si>
  <si>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</si>
  <si>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</si>
  <si>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</si>
  <si>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</si>
  <si>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</si>
  <si>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</si>
  <si>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</si>
  <si>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</si>
  <si>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</si>
  <si>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</si>
  <si>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</si>
  <si>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</si>
  <si>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</si>
  <si>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</si>
  <si>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</si>
  <si>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</si>
  <si>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</si>
  <si>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</si>
  <si>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</si>
  <si>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</si>
  <si>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</si>
  <si>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</si>
  <si>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</si>
  <si>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</si>
  <si>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</si>
  <si>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</si>
  <si>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</si>
  <si>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</si>
  <si>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</si>
  <si>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</si>
  <si>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</si>
  <si>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</si>
  <si>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</si>
  <si>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</si>
  <si>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</si>
  <si>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</si>
  <si>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</si>
  <si>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</si>
  <si>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</si>
  <si>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</si>
  <si>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</si>
  <si>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</si>
  <si>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</si>
  <si>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</si>
  <si>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</si>
  <si>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</si>
  <si>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</si>
  <si>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</si>
  <si>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</si>
  <si>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</si>
  <si>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</si>
  <si>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</si>
  <si>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</si>
  <si>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</si>
  <si>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</si>
  <si>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</si>
  <si>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</si>
  <si>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</si>
  <si>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</si>
  <si>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</si>
  <si>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</si>
  <si>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</si>
  <si>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</si>
  <si>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</si>
  <si>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</si>
  <si>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</si>
  <si>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</si>
  <si>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</si>
  <si>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</si>
  <si>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</si>
  <si>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</si>
  <si>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</si>
  <si>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</si>
  <si>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</si>
  <si>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</si>
  <si>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</si>
  <si>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</si>
  <si>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</si>
  <si>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</si>
  <si>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</si>
  <si>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</si>
  <si>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</si>
  <si>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</si>
  <si>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</si>
  <si>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</si>
  <si>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</si>
  <si>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</si>
  <si>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</si>
  <si>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</si>
  <si>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</si>
  <si>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</si>
  <si>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</si>
  <si>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</si>
  <si>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</si>
  <si>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</si>
  <si>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</si>
  <si>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</si>
  <si>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</si>
  <si>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</si>
  <si>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減価償却率は高いほど施設が老朽化していることを示します。類似団体と比較して高い傾向にあります。経年劣化により維持管理費の増大が見込まれるため、最適整備構想の策定について検討を進めていきます。</t>
    <rPh sb="78" eb="82">
      <t>サイテキセイビ</t>
    </rPh>
    <rPh sb="82" eb="84">
      <t>コウソウ</t>
    </rPh>
    <rPh sb="85" eb="87">
      <t>サクテイ</t>
    </rPh>
    <rPh sb="94" eb="95">
      <t>スス</t>
    </rPh>
    <phoneticPr fontId="4"/>
  </si>
  <si>
    <t>①単年度収支の状況を示しており、100％以上が黒字となります。令和5年度は使用料改定の影響もあり100％を上回りました。今後も更なる経費節減に努めてまいります。
②類似団体より数値が低いため、良好な経営状況といえます。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です。しかしながら、令和2年度から資本費平準化債の借入を開始し、使用料収入で賄うべき企業債残高が年々増加傾向にあります。経営戦略の収支計画を目標に、健全経営に努めます。
⑤汚水処理に係る維持管理費を使用料でどの程度賄えているかを示します。類似団体よりも低い状況にあります。経営戦略の収支計画を目標にし、今後も経費節減に努めてまいります。
⑥有収水量1㎥あたり、どれだけ費用がかかっているかを示します。類似団体より数値が低く効率的な経営をしておりますが、更なる経費節減に努めてまいります。
⑦類似団体より低い傾向にあります。中山間地にあり人口減少の影響を受けていますが、更なる普及促進活動に努めます。
⑧下水道を使用できる区域の人口に対して、実際にどれだけの人口が下水道に接続しているかを示します。類似団体より高い状況にあります。更なる普及活動に努めます。</t>
    <rPh sb="31" eb="33">
      <t>レイワ</t>
    </rPh>
    <rPh sb="34" eb="36">
      <t>ネンド</t>
    </rPh>
    <rPh sb="37" eb="40">
      <t>シヨウリョウ</t>
    </rPh>
    <rPh sb="40" eb="42">
      <t>カイテイ</t>
    </rPh>
    <rPh sb="43" eb="45">
      <t>エイキョウ</t>
    </rPh>
    <rPh sb="60" eb="62">
      <t>コンゴ</t>
    </rPh>
    <rPh sb="63" eb="64">
      <t>サラ</t>
    </rPh>
    <rPh sb="66" eb="68">
      <t>ケイヒ</t>
    </rPh>
    <rPh sb="68" eb="70">
      <t>セツゲン</t>
    </rPh>
    <rPh sb="71" eb="72">
      <t>ツト</t>
    </rPh>
    <rPh sb="82" eb="84">
      <t>ルイジ</t>
    </rPh>
    <rPh sb="84" eb="86">
      <t>ダンタイ</t>
    </rPh>
    <rPh sb="88" eb="90">
      <t>スウチ</t>
    </rPh>
    <rPh sb="91" eb="92">
      <t>ヒク</t>
    </rPh>
    <rPh sb="96" eb="98">
      <t>リョウコウ</t>
    </rPh>
    <rPh sb="99" eb="101">
      <t>ケイエイ</t>
    </rPh>
    <rPh sb="101" eb="103">
      <t>ジョウキョウ</t>
    </rPh>
    <rPh sb="431" eb="435">
      <t>ルイジダンタイ</t>
    </rPh>
    <rPh sb="437" eb="439">
      <t>スウチ</t>
    </rPh>
    <rPh sb="440" eb="441">
      <t>ヒク</t>
    </rPh>
    <rPh sb="442" eb="445">
      <t>コウリツテキ</t>
    </rPh>
    <rPh sb="446" eb="448">
      <t>ケイエイ</t>
    </rPh>
    <rPh sb="457" eb="458">
      <t>サラ</t>
    </rPh>
    <rPh sb="460" eb="462">
      <t>ケイヒ</t>
    </rPh>
    <rPh sb="462" eb="464">
      <t>セツゲン</t>
    </rPh>
    <rPh sb="465" eb="466">
      <t>ツト</t>
    </rPh>
    <rPh sb="492" eb="496">
      <t>チュウサンカンチ</t>
    </rPh>
    <rPh sb="499" eb="503">
      <t>ジンコウゲンショウ</t>
    </rPh>
    <rPh sb="504" eb="506">
      <t>エイキョウ</t>
    </rPh>
    <rPh sb="507" eb="508">
      <t>ウ</t>
    </rPh>
    <rPh sb="515" eb="516">
      <t>サラ</t>
    </rPh>
    <rPh sb="518" eb="524">
      <t>フキュウソクシンカツドウ</t>
    </rPh>
    <rPh sb="525" eb="526">
      <t>ツト</t>
    </rPh>
    <rPh sb="595" eb="596">
      <t>サラ</t>
    </rPh>
    <phoneticPr fontId="16"/>
  </si>
  <si>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令和5年度から下水道使用料を現行比20％増とする改定をしておりますが、収益的収支比率向上を図るため、今後も経費削減に取り組んでまいります。
</t>
    <rPh sb="152" eb="155">
      <t>ゲンコウヒ</t>
    </rPh>
    <rPh sb="158" eb="159">
      <t>ゾウ</t>
    </rPh>
    <rPh sb="188" eb="190">
      <t>コンゴ</t>
    </rPh>
    <rPh sb="191" eb="193">
      <t>ケイヒ</t>
    </rPh>
    <rPh sb="193" eb="195">
      <t>サクゲン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</si>
</sst>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font>
    <font>
      <sz val="6"/>
      <name val="ＭＳ Ｐゴシック"/>
      <family val="3"/>
    </font>
    <font>
      <sz val="10"/>
      <color theme="1"/>
      <name val="ＭＳ ゴシック"/>
      <family val="3"/>
      <charset val="128"/>
    </font>
    <fon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61-4962-BAAB-DF884EF9972C}"/>
            </c:ext>
          </c:extLst>
        </c:ser>
        <c:dLbls>
          <c:showLegendKey val="0"/>
          <c:showVal val="0"/>
          <c:showCatName val="0"/>
          <c:showSerName val="0"/>
          <c:showPercent val="0"/>
          <c:showBubbleSize val="0"/>
        </c:dLbls>
        <c:gapWidth val="150"/>
        <c:axId val="493172984"/>
        <c:axId val="493173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4861-4962-BAAB-DF884EF9972C}"/>
            </c:ext>
          </c:extLst>
        </c:ser>
        <c:dLbls>
          <c:showLegendKey val="0"/>
          <c:showVal val="0"/>
          <c:showCatName val="0"/>
          <c:showSerName val="0"/>
          <c:showPercent val="0"/>
          <c:showBubbleSize val="0"/>
        </c:dLbls>
        <c:marker val="1"/>
        <c:smooth val="0"/>
        <c:axId val="493172984"/>
        <c:axId val="493173376"/>
      </c:lineChart>
      <c:dateAx>
        <c:axId val="493172984"/>
        <c:scaling>
          <c:orientation val="minMax"/>
        </c:scaling>
        <c:delete val="1"/>
        <c:axPos val="b"/>
        <c:numFmt formatCode="&quot;R&quot;yy" sourceLinked="1"/>
        <c:majorTickMark val="none"/>
        <c:minorTickMark val="none"/>
        <c:tickLblPos val="none"/>
        <c:crossAx val="493173376"/>
        <c:crosses val="autoZero"/>
        <c:auto val="1"/>
        <c:lblOffset val="100"/>
        <c:baseTimeUnit val="years"/>
      </c:dateAx>
      <c:valAx>
        <c:axId val="49317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31729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44.14</c:v>
                </c:pt>
                <c:pt idx="2">
                  <c:v>42.94</c:v>
                </c:pt>
                <c:pt idx="3">
                  <c:v>36.47</c:v>
                </c:pt>
                <c:pt idx="4">
                  <c:v>41.46</c:v>
                </c:pt>
              </c:numCache>
            </c:numRef>
          </c:val>
          <c:extLst xmlns:c16r2="http://schemas.microsoft.com/office/drawing/2015/06/chart">
            <c:ext xmlns:c16="http://schemas.microsoft.com/office/drawing/2014/chart" uri="{C3380CC4-5D6E-409C-BE32-E72D297353CC}">
              <c16:uniqueId val="{00000000-E1F8-4951-91EF-AFBCA17CD197}"/>
            </c:ext>
          </c:extLst>
        </c:ser>
        <c:dLbls>
          <c:showLegendKey val="0"/>
          <c:showVal val="0"/>
          <c:showCatName val="0"/>
          <c:showSerName val="0"/>
          <c:showPercent val="0"/>
          <c:showBubbleSize val="0"/>
        </c:dLbls>
        <c:gapWidth val="150"/>
        <c:axId val="475644768"/>
        <c:axId val="494936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55.26</c:v>
                </c:pt>
                <c:pt idx="2">
                  <c:v>54.54</c:v>
                </c:pt>
                <c:pt idx="3">
                  <c:v>52.9</c:v>
                </c:pt>
                <c:pt idx="4">
                  <c:v>52.63</c:v>
                </c:pt>
              </c:numCache>
            </c:numRef>
          </c:val>
          <c:smooth val="0"/>
          <c:extLst xmlns:c16r2="http://schemas.microsoft.com/office/drawing/2015/06/chart">
            <c:ext xmlns:c16="http://schemas.microsoft.com/office/drawing/2014/chart" uri="{C3380CC4-5D6E-409C-BE32-E72D297353CC}">
              <c16:uniqueId val="{00000001-E1F8-4951-91EF-AFBCA17CD197}"/>
            </c:ext>
          </c:extLst>
        </c:ser>
        <c:dLbls>
          <c:showLegendKey val="0"/>
          <c:showVal val="0"/>
          <c:showCatName val="0"/>
          <c:showSerName val="0"/>
          <c:showPercent val="0"/>
          <c:showBubbleSize val="0"/>
        </c:dLbls>
        <c:marker val="1"/>
        <c:smooth val="0"/>
        <c:axId val="475644768"/>
        <c:axId val="494936760"/>
      </c:lineChart>
      <c:dateAx>
        <c:axId val="475644768"/>
        <c:scaling>
          <c:orientation val="minMax"/>
        </c:scaling>
        <c:delete val="1"/>
        <c:axPos val="b"/>
        <c:numFmt formatCode="&quot;R&quot;yy" sourceLinked="1"/>
        <c:majorTickMark val="none"/>
        <c:minorTickMark val="none"/>
        <c:tickLblPos val="none"/>
        <c:crossAx val="494936760"/>
        <c:crosses val="autoZero"/>
        <c:auto val="1"/>
        <c:lblOffset val="100"/>
        <c:baseTimeUnit val="years"/>
      </c:dateAx>
      <c:valAx>
        <c:axId val="494936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4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93.12</c:v>
                </c:pt>
                <c:pt idx="2">
                  <c:v>93.31</c:v>
                </c:pt>
                <c:pt idx="3">
                  <c:v>94.62</c:v>
                </c:pt>
                <c:pt idx="4">
                  <c:v>95.41</c:v>
                </c:pt>
              </c:numCache>
            </c:numRef>
          </c:val>
          <c:extLst xmlns:c16r2="http://schemas.microsoft.com/office/drawing/2015/06/chart">
            <c:ext xmlns:c16="http://schemas.microsoft.com/office/drawing/2014/chart" uri="{C3380CC4-5D6E-409C-BE32-E72D297353CC}">
              <c16:uniqueId val="{00000000-B273-415F-A97A-6FBB4AB90D29}"/>
            </c:ext>
          </c:extLst>
        </c:ser>
        <c:dLbls>
          <c:showLegendKey val="0"/>
          <c:showVal val="0"/>
          <c:showCatName val="0"/>
          <c:showSerName val="0"/>
          <c:showPercent val="0"/>
          <c:showBubbleSize val="0"/>
        </c:dLbls>
        <c:gapWidth val="150"/>
        <c:axId val="494937936"/>
        <c:axId val="494938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90.52</c:v>
                </c:pt>
                <c:pt idx="2">
                  <c:v>90.3</c:v>
                </c:pt>
                <c:pt idx="3">
                  <c:v>90.3</c:v>
                </c:pt>
                <c:pt idx="4">
                  <c:v>90.32</c:v>
                </c:pt>
              </c:numCache>
            </c:numRef>
          </c:val>
          <c:smooth val="0"/>
          <c:extLst xmlns:c16r2="http://schemas.microsoft.com/office/drawing/2015/06/chart">
            <c:ext xmlns:c16="http://schemas.microsoft.com/office/drawing/2014/chart" uri="{C3380CC4-5D6E-409C-BE32-E72D297353CC}">
              <c16:uniqueId val="{00000001-B273-415F-A97A-6FBB4AB90D29}"/>
            </c:ext>
          </c:extLst>
        </c:ser>
        <c:dLbls>
          <c:showLegendKey val="0"/>
          <c:showVal val="0"/>
          <c:showCatName val="0"/>
          <c:showSerName val="0"/>
          <c:showPercent val="0"/>
          <c:showBubbleSize val="0"/>
        </c:dLbls>
        <c:marker val="1"/>
        <c:smooth val="0"/>
        <c:axId val="494937936"/>
        <c:axId val="494938328"/>
      </c:lineChart>
      <c:dateAx>
        <c:axId val="494937936"/>
        <c:scaling>
          <c:orientation val="minMax"/>
        </c:scaling>
        <c:delete val="1"/>
        <c:axPos val="b"/>
        <c:numFmt formatCode="&quot;R&quot;yy" sourceLinked="1"/>
        <c:majorTickMark val="none"/>
        <c:minorTickMark val="none"/>
        <c:tickLblPos val="none"/>
        <c:crossAx val="494938328"/>
        <c:crosses val="autoZero"/>
        <c:auto val="1"/>
        <c:lblOffset val="100"/>
        <c:baseTimeUnit val="years"/>
      </c:dateAx>
      <c:valAx>
        <c:axId val="494938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9493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96.87</c:v>
                </c:pt>
                <c:pt idx="2">
                  <c:v>105.62</c:v>
                </c:pt>
                <c:pt idx="3">
                  <c:v>99.37</c:v>
                </c:pt>
                <c:pt idx="4">
                  <c:v>101.24</c:v>
                </c:pt>
              </c:numCache>
            </c:numRef>
          </c:val>
          <c:extLst xmlns:c16r2="http://schemas.microsoft.com/office/drawing/2015/06/chart">
            <c:ext xmlns:c16="http://schemas.microsoft.com/office/drawing/2014/chart" uri="{C3380CC4-5D6E-409C-BE32-E72D297353CC}">
              <c16:uniqueId val="{00000000-965A-402F-BF24-76EC2170EF5F}"/>
            </c:ext>
          </c:extLst>
        </c:ser>
        <c:dLbls>
          <c:showLegendKey val="0"/>
          <c:showVal val="0"/>
          <c:showCatName val="0"/>
          <c:showSerName val="0"/>
          <c:showPercent val="0"/>
          <c:showBubbleSize val="0"/>
        </c:dLbls>
        <c:gapWidth val="150"/>
        <c:axId val="637162544"/>
        <c:axId val="637162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103.09</c:v>
                </c:pt>
                <c:pt idx="2">
                  <c:v>102.11</c:v>
                </c:pt>
                <c:pt idx="3">
                  <c:v>101.91</c:v>
                </c:pt>
                <c:pt idx="4">
                  <c:v>103.07</c:v>
                </c:pt>
              </c:numCache>
            </c:numRef>
          </c:val>
          <c:smooth val="0"/>
          <c:extLst xmlns:c16r2="http://schemas.microsoft.com/office/drawing/2015/06/chart">
            <c:ext xmlns:c16="http://schemas.microsoft.com/office/drawing/2014/chart" uri="{C3380CC4-5D6E-409C-BE32-E72D297353CC}">
              <c16:uniqueId val="{00000001-965A-402F-BF24-76EC2170EF5F}"/>
            </c:ext>
          </c:extLst>
        </c:ser>
        <c:dLbls>
          <c:showLegendKey val="0"/>
          <c:showVal val="0"/>
          <c:showCatName val="0"/>
          <c:showSerName val="0"/>
          <c:showPercent val="0"/>
          <c:showBubbleSize val="0"/>
        </c:dLbls>
        <c:marker val="1"/>
        <c:smooth val="0"/>
        <c:axId val="637162544"/>
        <c:axId val="637162936"/>
      </c:lineChart>
      <c:dateAx>
        <c:axId val="637162544"/>
        <c:scaling>
          <c:orientation val="minMax"/>
        </c:scaling>
        <c:delete val="1"/>
        <c:axPos val="b"/>
        <c:numFmt formatCode="&quot;R&quot;yy" sourceLinked="1"/>
        <c:majorTickMark val="none"/>
        <c:minorTickMark val="none"/>
        <c:tickLblPos val="none"/>
        <c:crossAx val="637162936"/>
        <c:crosses val="autoZero"/>
        <c:auto val="1"/>
        <c:lblOffset val="100"/>
        <c:baseTimeUnit val="years"/>
      </c:dateAx>
      <c:valAx>
        <c:axId val="637162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716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54.51</c:v>
                </c:pt>
                <c:pt idx="2">
                  <c:v>55.9</c:v>
                </c:pt>
                <c:pt idx="3">
                  <c:v>57.27</c:v>
                </c:pt>
                <c:pt idx="4">
                  <c:v>58.44</c:v>
                </c:pt>
              </c:numCache>
            </c:numRef>
          </c:val>
          <c:extLst xmlns:c16r2="http://schemas.microsoft.com/office/drawing/2015/06/chart">
            <c:ext xmlns:c16="http://schemas.microsoft.com/office/drawing/2014/chart" uri="{C3380CC4-5D6E-409C-BE32-E72D297353CC}">
              <c16:uniqueId val="{00000000-E49D-40D4-A5F9-860D9C7F8B19}"/>
            </c:ext>
          </c:extLst>
        </c:ser>
        <c:dLbls>
          <c:showLegendKey val="0"/>
          <c:showVal val="0"/>
          <c:showCatName val="0"/>
          <c:showSerName val="0"/>
          <c:showPercent val="0"/>
          <c:showBubbleSize val="0"/>
        </c:dLbls>
        <c:gapWidth val="150"/>
        <c:axId val="637163720"/>
        <c:axId val="637164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24.8</c:v>
                </c:pt>
                <c:pt idx="2">
                  <c:v>28.12</c:v>
                </c:pt>
                <c:pt idx="3">
                  <c:v>28.79</c:v>
                </c:pt>
                <c:pt idx="4">
                  <c:v>30.5</c:v>
                </c:pt>
              </c:numCache>
            </c:numRef>
          </c:val>
          <c:smooth val="0"/>
          <c:extLst xmlns:c16r2="http://schemas.microsoft.com/office/drawing/2015/06/chart">
            <c:ext xmlns:c16="http://schemas.microsoft.com/office/drawing/2014/chart" uri="{C3380CC4-5D6E-409C-BE32-E72D297353CC}">
              <c16:uniqueId val="{00000001-E49D-40D4-A5F9-860D9C7F8B19}"/>
            </c:ext>
          </c:extLst>
        </c:ser>
        <c:dLbls>
          <c:showLegendKey val="0"/>
          <c:showVal val="0"/>
          <c:showCatName val="0"/>
          <c:showSerName val="0"/>
          <c:showPercent val="0"/>
          <c:showBubbleSize val="0"/>
        </c:dLbls>
        <c:marker val="1"/>
        <c:smooth val="0"/>
        <c:axId val="637163720"/>
        <c:axId val="637164112"/>
      </c:lineChart>
      <c:dateAx>
        <c:axId val="637163720"/>
        <c:scaling>
          <c:orientation val="minMax"/>
        </c:scaling>
        <c:delete val="1"/>
        <c:axPos val="b"/>
        <c:numFmt formatCode="&quot;R&quot;yy" sourceLinked="1"/>
        <c:majorTickMark val="none"/>
        <c:minorTickMark val="none"/>
        <c:tickLblPos val="none"/>
        <c:crossAx val="637164112"/>
        <c:crosses val="autoZero"/>
        <c:auto val="1"/>
        <c:lblOffset val="100"/>
        <c:baseTimeUnit val="years"/>
      </c:dateAx>
      <c:valAx>
        <c:axId val="63716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716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554-4C0E-8EF7-302E82D2CFA2}"/>
            </c:ext>
          </c:extLst>
        </c:ser>
        <c:dLbls>
          <c:showLegendKey val="0"/>
          <c:showVal val="0"/>
          <c:showCatName val="0"/>
          <c:showSerName val="0"/>
          <c:showPercent val="0"/>
          <c:showBubbleSize val="0"/>
        </c:dLbls>
        <c:gapWidth val="150"/>
        <c:axId val="637161760"/>
        <c:axId val="503604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554-4C0E-8EF7-302E82D2CFA2}"/>
            </c:ext>
          </c:extLst>
        </c:ser>
        <c:dLbls>
          <c:showLegendKey val="0"/>
          <c:showVal val="0"/>
          <c:showCatName val="0"/>
          <c:showSerName val="0"/>
          <c:showPercent val="0"/>
          <c:showBubbleSize val="0"/>
        </c:dLbls>
        <c:marker val="1"/>
        <c:smooth val="0"/>
        <c:axId val="637161760"/>
        <c:axId val="503604056"/>
      </c:lineChart>
      <c:dateAx>
        <c:axId val="637161760"/>
        <c:scaling>
          <c:orientation val="minMax"/>
        </c:scaling>
        <c:delete val="1"/>
        <c:axPos val="b"/>
        <c:numFmt formatCode="&quot;R&quot;yy" sourceLinked="1"/>
        <c:majorTickMark val="none"/>
        <c:minorTickMark val="none"/>
        <c:tickLblPos val="none"/>
        <c:crossAx val="503604056"/>
        <c:crosses val="autoZero"/>
        <c:auto val="1"/>
        <c:lblOffset val="100"/>
        <c:baseTimeUnit val="years"/>
      </c:dateAx>
      <c:valAx>
        <c:axId val="503604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3716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23.49</c:v>
                </c:pt>
                <c:pt idx="2">
                  <c:v>1.23</c:v>
                </c:pt>
                <c:pt idx="3">
                  <c:v>3.91</c:v>
                </c:pt>
                <c:pt idx="4" formatCode="#,##0.00;&quot;△&quot;#,##0.00">
                  <c:v>0</c:v>
                </c:pt>
              </c:numCache>
            </c:numRef>
          </c:val>
          <c:extLst xmlns:c16r2="http://schemas.microsoft.com/office/drawing/2015/06/chart">
            <c:ext xmlns:c16="http://schemas.microsoft.com/office/drawing/2014/chart" uri="{C3380CC4-5D6E-409C-BE32-E72D297353CC}">
              <c16:uniqueId val="{00000000-91D6-4D33-B14B-2391E490A3E2}"/>
            </c:ext>
          </c:extLst>
        </c:ser>
        <c:dLbls>
          <c:showLegendKey val="0"/>
          <c:showVal val="0"/>
          <c:showCatName val="0"/>
          <c:showSerName val="0"/>
          <c:showPercent val="0"/>
          <c:showBubbleSize val="0"/>
        </c:dLbls>
        <c:gapWidth val="150"/>
        <c:axId val="503606800"/>
        <c:axId val="503604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101.24</c:v>
                </c:pt>
                <c:pt idx="2">
                  <c:v>124.9</c:v>
                </c:pt>
                <c:pt idx="3">
                  <c:v>124.8</c:v>
                </c:pt>
                <c:pt idx="4">
                  <c:v>120.64</c:v>
                </c:pt>
              </c:numCache>
            </c:numRef>
          </c:val>
          <c:smooth val="0"/>
          <c:extLst xmlns:c16r2="http://schemas.microsoft.com/office/drawing/2015/06/chart">
            <c:ext xmlns:c16="http://schemas.microsoft.com/office/drawing/2014/chart" uri="{C3380CC4-5D6E-409C-BE32-E72D297353CC}">
              <c16:uniqueId val="{00000001-91D6-4D33-B14B-2391E490A3E2}"/>
            </c:ext>
          </c:extLst>
        </c:ser>
        <c:dLbls>
          <c:showLegendKey val="0"/>
          <c:showVal val="0"/>
          <c:showCatName val="0"/>
          <c:showSerName val="0"/>
          <c:showPercent val="0"/>
          <c:showBubbleSize val="0"/>
        </c:dLbls>
        <c:marker val="1"/>
        <c:smooth val="0"/>
        <c:axId val="503606800"/>
        <c:axId val="503604840"/>
      </c:lineChart>
      <c:dateAx>
        <c:axId val="503606800"/>
        <c:scaling>
          <c:orientation val="minMax"/>
        </c:scaling>
        <c:delete val="1"/>
        <c:axPos val="b"/>
        <c:numFmt formatCode="&quot;R&quot;yy" sourceLinked="1"/>
        <c:majorTickMark val="none"/>
        <c:minorTickMark val="none"/>
        <c:tickLblPos val="none"/>
        <c:crossAx val="503604840"/>
        <c:crosses val="autoZero"/>
        <c:auto val="1"/>
        <c:lblOffset val="100"/>
        <c:baseTimeUnit val="years"/>
      </c:dateAx>
      <c:valAx>
        <c:axId val="503604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60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11.07</c:v>
                </c:pt>
                <c:pt idx="2">
                  <c:v>11.53</c:v>
                </c:pt>
                <c:pt idx="3">
                  <c:v>14.41</c:v>
                </c:pt>
                <c:pt idx="4">
                  <c:v>22.56</c:v>
                </c:pt>
              </c:numCache>
            </c:numRef>
          </c:val>
          <c:extLst xmlns:c16r2="http://schemas.microsoft.com/office/drawing/2015/06/chart">
            <c:ext xmlns:c16="http://schemas.microsoft.com/office/drawing/2014/chart" uri="{C3380CC4-5D6E-409C-BE32-E72D297353CC}">
              <c16:uniqueId val="{00000000-C410-44EA-ACC2-FF6EDF73278F}"/>
            </c:ext>
          </c:extLst>
        </c:ser>
        <c:dLbls>
          <c:showLegendKey val="0"/>
          <c:showVal val="0"/>
          <c:showCatName val="0"/>
          <c:showSerName val="0"/>
          <c:showPercent val="0"/>
          <c:showBubbleSize val="0"/>
        </c:dLbls>
        <c:gapWidth val="150"/>
        <c:axId val="503606016"/>
        <c:axId val="47120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37.24</c:v>
                </c:pt>
                <c:pt idx="2">
                  <c:v>33.58</c:v>
                </c:pt>
                <c:pt idx="3">
                  <c:v>35.42</c:v>
                </c:pt>
                <c:pt idx="4">
                  <c:v>39.82</c:v>
                </c:pt>
              </c:numCache>
            </c:numRef>
          </c:val>
          <c:smooth val="0"/>
          <c:extLst xmlns:c16r2="http://schemas.microsoft.com/office/drawing/2015/06/chart">
            <c:ext xmlns:c16="http://schemas.microsoft.com/office/drawing/2014/chart" uri="{C3380CC4-5D6E-409C-BE32-E72D297353CC}">
              <c16:uniqueId val="{00000001-C410-44EA-ACC2-FF6EDF73278F}"/>
            </c:ext>
          </c:extLst>
        </c:ser>
        <c:dLbls>
          <c:showLegendKey val="0"/>
          <c:showVal val="0"/>
          <c:showCatName val="0"/>
          <c:showSerName val="0"/>
          <c:showPercent val="0"/>
          <c:showBubbleSize val="0"/>
        </c:dLbls>
        <c:marker val="1"/>
        <c:smooth val="0"/>
        <c:axId val="503606016"/>
        <c:axId val="471208144"/>
      </c:lineChart>
      <c:dateAx>
        <c:axId val="503606016"/>
        <c:scaling>
          <c:orientation val="minMax"/>
        </c:scaling>
        <c:delete val="1"/>
        <c:axPos val="b"/>
        <c:numFmt formatCode="&quot;R&quot;yy" sourceLinked="1"/>
        <c:majorTickMark val="none"/>
        <c:minorTickMark val="none"/>
        <c:tickLblPos val="none"/>
        <c:crossAx val="471208144"/>
        <c:crosses val="autoZero"/>
        <c:auto val="1"/>
        <c:lblOffset val="100"/>
        <c:baseTimeUnit val="years"/>
      </c:dateAx>
      <c:valAx>
        <c:axId val="47120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60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formatCode="#,##0.00;&quot;△&quot;#,##0.00;&quot;-&quot;">
                  <c:v>194.78</c:v>
                </c:pt>
                <c:pt idx="4" formatCode="#,##0.00;&quot;△&quot;#,##0.00;&quot;-&quot;">
                  <c:v>312.45</c:v>
                </c:pt>
              </c:numCache>
            </c:numRef>
          </c:val>
          <c:extLst xmlns:c16r2="http://schemas.microsoft.com/office/drawing/2015/06/chart">
            <c:ext xmlns:c16="http://schemas.microsoft.com/office/drawing/2014/chart" uri="{C3380CC4-5D6E-409C-BE32-E72D297353CC}">
              <c16:uniqueId val="{00000000-90D9-446D-AE94-183BCA554A83}"/>
            </c:ext>
          </c:extLst>
        </c:ser>
        <c:dLbls>
          <c:showLegendKey val="0"/>
          <c:showVal val="0"/>
          <c:showCatName val="0"/>
          <c:showSerName val="0"/>
          <c:showPercent val="0"/>
          <c:showBubbleSize val="0"/>
        </c:dLbls>
        <c:gapWidth val="150"/>
        <c:axId val="471209320"/>
        <c:axId val="47580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783.8</c:v>
                </c:pt>
                <c:pt idx="2">
                  <c:v>778.81</c:v>
                </c:pt>
                <c:pt idx="3">
                  <c:v>718.49</c:v>
                </c:pt>
                <c:pt idx="4">
                  <c:v>743.31</c:v>
                </c:pt>
              </c:numCache>
            </c:numRef>
          </c:val>
          <c:smooth val="0"/>
          <c:extLst xmlns:c16r2="http://schemas.microsoft.com/office/drawing/2015/06/chart">
            <c:ext xmlns:c16="http://schemas.microsoft.com/office/drawing/2014/chart" uri="{C3380CC4-5D6E-409C-BE32-E72D297353CC}">
              <c16:uniqueId val="{00000001-90D9-446D-AE94-183BCA554A83}"/>
            </c:ext>
          </c:extLst>
        </c:ser>
        <c:dLbls>
          <c:showLegendKey val="0"/>
          <c:showVal val="0"/>
          <c:showCatName val="0"/>
          <c:showSerName val="0"/>
          <c:showPercent val="0"/>
          <c:showBubbleSize val="0"/>
        </c:dLbls>
        <c:marker val="1"/>
        <c:smooth val="0"/>
        <c:axId val="471209320"/>
        <c:axId val="475804224"/>
      </c:lineChart>
      <c:dateAx>
        <c:axId val="471209320"/>
        <c:scaling>
          <c:orientation val="minMax"/>
        </c:scaling>
        <c:delete val="1"/>
        <c:axPos val="b"/>
        <c:numFmt formatCode="&quot;R&quot;yy" sourceLinked="1"/>
        <c:majorTickMark val="none"/>
        <c:minorTickMark val="none"/>
        <c:tickLblPos val="none"/>
        <c:crossAx val="475804224"/>
        <c:crosses val="autoZero"/>
        <c:auto val="1"/>
        <c:lblOffset val="100"/>
        <c:baseTimeUnit val="years"/>
      </c:dateAx>
      <c:valAx>
        <c:axId val="47580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1209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64.33</c:v>
                </c:pt>
                <c:pt idx="2">
                  <c:v>66.31</c:v>
                </c:pt>
                <c:pt idx="3">
                  <c:v>55.21</c:v>
                </c:pt>
                <c:pt idx="4">
                  <c:v>54.44</c:v>
                </c:pt>
              </c:numCache>
            </c:numRef>
          </c:val>
          <c:extLst xmlns:c16r2="http://schemas.microsoft.com/office/drawing/2015/06/chart">
            <c:ext xmlns:c16="http://schemas.microsoft.com/office/drawing/2014/chart" uri="{C3380CC4-5D6E-409C-BE32-E72D297353CC}">
              <c16:uniqueId val="{00000000-4485-4A24-8976-98DF679E86D7}"/>
            </c:ext>
          </c:extLst>
        </c:ser>
        <c:dLbls>
          <c:showLegendKey val="0"/>
          <c:showVal val="0"/>
          <c:showCatName val="0"/>
          <c:showSerName val="0"/>
          <c:showPercent val="0"/>
          <c:showBubbleSize val="0"/>
        </c:dLbls>
        <c:gapWidth val="150"/>
        <c:axId val="475647120"/>
        <c:axId val="47564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68.11</c:v>
                </c:pt>
                <c:pt idx="2">
                  <c:v>67.23</c:v>
                </c:pt>
                <c:pt idx="3">
                  <c:v>61.82</c:v>
                </c:pt>
                <c:pt idx="4">
                  <c:v>61.15</c:v>
                </c:pt>
              </c:numCache>
            </c:numRef>
          </c:val>
          <c:smooth val="0"/>
          <c:extLst xmlns:c16r2="http://schemas.microsoft.com/office/drawing/2015/06/chart">
            <c:ext xmlns:c16="http://schemas.microsoft.com/office/drawing/2014/chart" uri="{C3380CC4-5D6E-409C-BE32-E72D297353CC}">
              <c16:uniqueId val="{00000001-4485-4A24-8976-98DF679E86D7}"/>
            </c:ext>
          </c:extLst>
        </c:ser>
        <c:dLbls>
          <c:showLegendKey val="0"/>
          <c:showVal val="0"/>
          <c:showCatName val="0"/>
          <c:showSerName val="0"/>
          <c:showPercent val="0"/>
          <c:showBubbleSize val="0"/>
        </c:dLbls>
        <c:marker val="1"/>
        <c:smooth val="0"/>
        <c:axId val="475647120"/>
        <c:axId val="475645552"/>
      </c:lineChart>
      <c:dateAx>
        <c:axId val="475647120"/>
        <c:scaling>
          <c:orientation val="minMax"/>
        </c:scaling>
        <c:delete val="1"/>
        <c:axPos val="b"/>
        <c:numFmt formatCode="&quot;R&quot;yy" sourceLinked="1"/>
        <c:majorTickMark val="none"/>
        <c:minorTickMark val="none"/>
        <c:tickLblPos val="none"/>
        <c:crossAx val="475645552"/>
        <c:crosses val="autoZero"/>
        <c:auto val="1"/>
        <c:lblOffset val="100"/>
        <c:baseTimeUnit val="years"/>
      </c:dateAx>
      <c:valAx>
        <c:axId val="47564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4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221.71</c:v>
                </c:pt>
                <c:pt idx="2">
                  <c:v>219.9</c:v>
                </c:pt>
                <c:pt idx="3">
                  <c:v>305.19</c:v>
                </c:pt>
                <c:pt idx="4">
                  <c:v>237.58</c:v>
                </c:pt>
              </c:numCache>
            </c:numRef>
          </c:val>
          <c:extLst xmlns:c16r2="http://schemas.microsoft.com/office/drawing/2015/06/chart">
            <c:ext xmlns:c16="http://schemas.microsoft.com/office/drawing/2014/chart" uri="{C3380CC4-5D6E-409C-BE32-E72D297353CC}">
              <c16:uniqueId val="{00000000-E437-4696-9187-8766550E2BD9}"/>
            </c:ext>
          </c:extLst>
        </c:ser>
        <c:dLbls>
          <c:showLegendKey val="0"/>
          <c:showVal val="0"/>
          <c:showCatName val="0"/>
          <c:showSerName val="0"/>
          <c:showPercent val="0"/>
          <c:showBubbleSize val="0"/>
        </c:dLbls>
        <c:gapWidth val="150"/>
        <c:axId val="475645160"/>
        <c:axId val="475645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222.41</c:v>
                </c:pt>
                <c:pt idx="2">
                  <c:v>228.21</c:v>
                </c:pt>
                <c:pt idx="3">
                  <c:v>246.9</c:v>
                </c:pt>
                <c:pt idx="4">
                  <c:v>250.43</c:v>
                </c:pt>
              </c:numCache>
            </c:numRef>
          </c:val>
          <c:smooth val="0"/>
          <c:extLst xmlns:c16r2="http://schemas.microsoft.com/office/drawing/2015/06/chart">
            <c:ext xmlns:c16="http://schemas.microsoft.com/office/drawing/2014/chart" uri="{C3380CC4-5D6E-409C-BE32-E72D297353CC}">
              <c16:uniqueId val="{00000001-E437-4696-9187-8766550E2BD9}"/>
            </c:ext>
          </c:extLst>
        </c:ser>
        <c:dLbls>
          <c:showLegendKey val="0"/>
          <c:showVal val="0"/>
          <c:showCatName val="0"/>
          <c:showSerName val="0"/>
          <c:showPercent val="0"/>
          <c:showBubbleSize val="0"/>
        </c:dLbls>
        <c:marker val="1"/>
        <c:smooth val="0"/>
        <c:axId val="475645160"/>
        <c:axId val="475645944"/>
      </c:lineChart>
      <c:dateAx>
        <c:axId val="475645160"/>
        <c:scaling>
          <c:orientation val="minMax"/>
        </c:scaling>
        <c:delete val="1"/>
        <c:axPos val="b"/>
        <c:numFmt formatCode="&quot;R&quot;yy" sourceLinked="1"/>
        <c:majorTickMark val="none"/>
        <c:minorTickMark val="none"/>
        <c:tickLblPos val="none"/>
        <c:crossAx val="475645944"/>
        <c:crosses val="autoZero"/>
        <c:auto val="1"/>
        <c:lblOffset val="100"/>
        <c:baseTimeUnit val="years"/>
      </c:dateAx>
      <c:valAx>
        <c:axId val="475645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4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4" zoomScale="80" zoomScaleNormal="8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88128</v>
      </c>
      <c r="AM8" s="36"/>
      <c r="AN8" s="36"/>
      <c r="AO8" s="36"/>
      <c r="AP8" s="36"/>
      <c r="AQ8" s="36"/>
      <c r="AR8" s="36"/>
      <c r="AS8" s="36"/>
      <c r="AT8" s="37">
        <f>データ!T6</f>
        <v>471.51</v>
      </c>
      <c r="AU8" s="37"/>
      <c r="AV8" s="37"/>
      <c r="AW8" s="37"/>
      <c r="AX8" s="37"/>
      <c r="AY8" s="37"/>
      <c r="AZ8" s="37"/>
      <c r="BA8" s="37"/>
      <c r="BB8" s="37">
        <f>データ!U6</f>
        <v>186.91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84.46</v>
      </c>
      <c r="J10" s="37"/>
      <c r="K10" s="37"/>
      <c r="L10" s="37"/>
      <c r="M10" s="37"/>
      <c r="N10" s="37"/>
      <c r="O10" s="37"/>
      <c r="P10" s="37">
        <f>データ!P6</f>
        <v>1.17</v>
      </c>
      <c r="Q10" s="37"/>
      <c r="R10" s="37"/>
      <c r="S10" s="37"/>
      <c r="T10" s="37"/>
      <c r="U10" s="37"/>
      <c r="V10" s="37"/>
      <c r="W10" s="37">
        <f>データ!Q6</f>
        <v>90</v>
      </c>
      <c r="X10" s="37"/>
      <c r="Y10" s="37"/>
      <c r="Z10" s="37"/>
      <c r="AA10" s="37"/>
      <c r="AB10" s="37"/>
      <c r="AC10" s="37"/>
      <c r="AD10" s="36">
        <f>データ!R6</f>
        <v>3322</v>
      </c>
      <c r="AE10" s="36"/>
      <c r="AF10" s="36"/>
      <c r="AG10" s="36"/>
      <c r="AH10" s="36"/>
      <c r="AI10" s="36"/>
      <c r="AJ10" s="36"/>
      <c r="AK10" s="2"/>
      <c r="AL10" s="36">
        <f>データ!V6</f>
        <v>1023</v>
      </c>
      <c r="AM10" s="36"/>
      <c r="AN10" s="36"/>
      <c r="AO10" s="36"/>
      <c r="AP10" s="36"/>
      <c r="AQ10" s="36"/>
      <c r="AR10" s="36"/>
      <c r="AS10" s="36"/>
      <c r="AT10" s="37">
        <f>データ!W6</f>
        <v>0.73</v>
      </c>
      <c r="AU10" s="37"/>
      <c r="AV10" s="37"/>
      <c r="AW10" s="37"/>
      <c r="AX10" s="37"/>
      <c r="AY10" s="37"/>
      <c r="AZ10" s="37"/>
      <c r="BA10" s="37"/>
      <c r="BB10" s="37">
        <f>データ!X6</f>
        <v>1401.37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112</v>
      </c>
      <c r="BM47" s="71"/>
      <c r="BN47" s="71"/>
      <c r="BO47" s="71"/>
      <c r="BP47" s="71"/>
      <c r="BQ47" s="71"/>
      <c r="BR47" s="71"/>
      <c r="BS47" s="71"/>
      <c r="BT47" s="71"/>
      <c r="BU47" s="71"/>
      <c r="BV47" s="71"/>
      <c r="BW47" s="71"/>
      <c r="BX47" s="71"/>
      <c r="BY47" s="71"/>
      <c r="BZ47" s="7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KoSgGny2X73llILvvcDzcEMgFQIT/R+qwGzeh9mAukW4gWgrITDil6ZJ6jZqkfLuTdi14TyAO+3Y1rSEoAmFxg==" saltValue="NEdBApzu/0jDW6amfJPY1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342041</v>
      </c>
      <c r="D6" s="19">
        <f t="shared" si="3"/>
        <v>46</v>
      </c>
      <c r="E6" s="19">
        <f t="shared" si="3"/>
        <v>17</v>
      </c>
      <c r="F6" s="19">
        <f t="shared" si="3"/>
        <v>5</v>
      </c>
      <c r="G6" s="19">
        <f t="shared" si="3"/>
        <v>0</v>
      </c>
      <c r="H6" s="19" t="str">
        <f t="shared" si="3"/>
        <v>広島県　三原市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84.46</v>
      </c>
      <c r="P6" s="20">
        <f t="shared" si="3"/>
        <v>1.17</v>
      </c>
      <c r="Q6" s="20">
        <f t="shared" si="3"/>
        <v>90</v>
      </c>
      <c r="R6" s="20">
        <f t="shared" si="3"/>
        <v>3322</v>
      </c>
      <c r="S6" s="20">
        <f t="shared" si="3"/>
        <v>88128</v>
      </c>
      <c r="T6" s="20">
        <f t="shared" si="3"/>
        <v>471.51</v>
      </c>
      <c r="U6" s="20">
        <f t="shared" si="3"/>
        <v>186.91</v>
      </c>
      <c r="V6" s="20">
        <f t="shared" si="3"/>
        <v>1023</v>
      </c>
      <c r="W6" s="20">
        <f t="shared" si="3"/>
        <v>0.73</v>
      </c>
      <c r="X6" s="20">
        <f t="shared" si="3"/>
        <v>1401.37</v>
      </c>
      <c r="Y6" s="21" t="str">
        <f>IF(Y7="",NA(),Y7)</f>
        <v>-</v>
      </c>
      <c r="Z6" s="21">
        <f t="shared" ref="Z6:AH6" si="4">IF(Z7="",NA(),Z7)</f>
        <v>96.87</v>
      </c>
      <c r="AA6" s="21">
        <f t="shared" si="4"/>
        <v>105.62</v>
      </c>
      <c r="AB6" s="21">
        <f t="shared" si="4"/>
        <v>99.37</v>
      </c>
      <c r="AC6" s="21">
        <f t="shared" si="4"/>
        <v>101.24</v>
      </c>
      <c r="AD6" s="21" t="str">
        <f t="shared" si="4"/>
        <v>-</v>
      </c>
      <c r="AE6" s="21">
        <f t="shared" si="4"/>
        <v>103.09</v>
      </c>
      <c r="AF6" s="21">
        <f t="shared" si="4"/>
        <v>102.11</v>
      </c>
      <c r="AG6" s="21">
        <f t="shared" si="4"/>
        <v>101.91</v>
      </c>
      <c r="AH6" s="21">
        <f t="shared" si="4"/>
        <v>103.07</v>
      </c>
      <c r="AI6" s="20" t="str">
        <f>IF(AI7="","",IF(AI7="-","【-】","【"&amp;SUBSTITUTE(TEXT(AI7,"#,##0.00"),"-","△")&amp;"】"))</f>
        <v>【104.44】</v>
      </c>
      <c r="AJ6" s="21" t="str">
        <f>IF(AJ7="",NA(),AJ7)</f>
        <v>-</v>
      </c>
      <c r="AK6" s="21">
        <f t="shared" ref="AK6:AS6" si="5">IF(AK7="",NA(),AK7)</f>
        <v>23.49</v>
      </c>
      <c r="AL6" s="21">
        <f t="shared" si="5"/>
        <v>1.23</v>
      </c>
      <c r="AM6" s="21">
        <f t="shared" si="5"/>
        <v>3.91</v>
      </c>
      <c r="AN6" s="20">
        <f t="shared" si="5"/>
        <v>0</v>
      </c>
      <c r="AO6" s="21" t="str">
        <f t="shared" si="5"/>
        <v>-</v>
      </c>
      <c r="AP6" s="21">
        <f t="shared" si="5"/>
        <v>101.24</v>
      </c>
      <c r="AQ6" s="21">
        <f t="shared" si="5"/>
        <v>124.9</v>
      </c>
      <c r="AR6" s="21">
        <f t="shared" si="5"/>
        <v>124.8</v>
      </c>
      <c r="AS6" s="21">
        <f t="shared" si="5"/>
        <v>120.64</v>
      </c>
      <c r="AT6" s="20" t="str">
        <f>IF(AT7="","",IF(AT7="-","【-】","【"&amp;SUBSTITUTE(TEXT(AT7,"#,##0.00"),"-","△")&amp;"】"))</f>
        <v>【124.06】</v>
      </c>
      <c r="AU6" s="21" t="str">
        <f>IF(AU7="",NA(),AU7)</f>
        <v>-</v>
      </c>
      <c r="AV6" s="21">
        <f t="shared" ref="AV6:BD6" si="6">IF(AV7="",NA(),AV7)</f>
        <v>11.07</v>
      </c>
      <c r="AW6" s="21">
        <f t="shared" si="6"/>
        <v>11.53</v>
      </c>
      <c r="AX6" s="21">
        <f t="shared" si="6"/>
        <v>14.41</v>
      </c>
      <c r="AY6" s="21">
        <f t="shared" si="6"/>
        <v>22.56</v>
      </c>
      <c r="AZ6" s="21" t="str">
        <f t="shared" si="6"/>
        <v>-</v>
      </c>
      <c r="BA6" s="21">
        <f t="shared" si="6"/>
        <v>37.24</v>
      </c>
      <c r="BB6" s="21">
        <f t="shared" si="6"/>
        <v>33.58</v>
      </c>
      <c r="BC6" s="21">
        <f t="shared" si="6"/>
        <v>35.42</v>
      </c>
      <c r="BD6" s="21">
        <f t="shared" si="6"/>
        <v>39.82</v>
      </c>
      <c r="BE6" s="20" t="str">
        <f>IF(BE7="","",IF(BE7="-","【-】","【"&amp;SUBSTITUTE(TEXT(BE7,"#,##0.00"),"-","△")&amp;"】"))</f>
        <v>【42.02】</v>
      </c>
      <c r="BF6" s="21" t="str">
        <f>IF(BF7="",NA(),BF7)</f>
        <v>-</v>
      </c>
      <c r="BG6" s="20">
        <f t="shared" ref="BG6:BO6" si="7">IF(BG7="",NA(),BG7)</f>
        <v>0</v>
      </c>
      <c r="BH6" s="20">
        <f t="shared" si="7"/>
        <v>0</v>
      </c>
      <c r="BI6" s="21">
        <f t="shared" si="7"/>
        <v>194.78</v>
      </c>
      <c r="BJ6" s="21">
        <f t="shared" si="7"/>
        <v>312.45</v>
      </c>
      <c r="BK6" s="21" t="str">
        <f t="shared" si="7"/>
        <v>-</v>
      </c>
      <c r="BL6" s="21">
        <f t="shared" si="7"/>
        <v>783.8</v>
      </c>
      <c r="BM6" s="21">
        <f t="shared" si="7"/>
        <v>778.81</v>
      </c>
      <c r="BN6" s="21">
        <f t="shared" si="7"/>
        <v>718.49</v>
      </c>
      <c r="BO6" s="21">
        <f t="shared" si="7"/>
        <v>743.31</v>
      </c>
      <c r="BP6" s="20" t="str">
        <f>IF(BP7="","",IF(BP7="-","【-】","【"&amp;SUBSTITUTE(TEXT(BP7,"#,##0.00"),"-","△")&amp;"】"))</f>
        <v>【785.10】</v>
      </c>
      <c r="BQ6" s="21" t="str">
        <f>IF(BQ7="",NA(),BQ7)</f>
        <v>-</v>
      </c>
      <c r="BR6" s="21">
        <f t="shared" ref="BR6:BZ6" si="8">IF(BR7="",NA(),BR7)</f>
        <v>64.33</v>
      </c>
      <c r="BS6" s="21">
        <f t="shared" si="8"/>
        <v>66.31</v>
      </c>
      <c r="BT6" s="21">
        <f t="shared" si="8"/>
        <v>55.21</v>
      </c>
      <c r="BU6" s="21">
        <f t="shared" si="8"/>
        <v>54.44</v>
      </c>
      <c r="BV6" s="21" t="str">
        <f t="shared" si="8"/>
        <v>-</v>
      </c>
      <c r="BW6" s="21">
        <f t="shared" si="8"/>
        <v>68.11</v>
      </c>
      <c r="BX6" s="21">
        <f t="shared" si="8"/>
        <v>67.23</v>
      </c>
      <c r="BY6" s="21">
        <f t="shared" si="8"/>
        <v>61.82</v>
      </c>
      <c r="BZ6" s="21">
        <f t="shared" si="8"/>
        <v>61.15</v>
      </c>
      <c r="CA6" s="20" t="str">
        <f>IF(CA7="","",IF(CA7="-","【-】","【"&amp;SUBSTITUTE(TEXT(CA7,"#,##0.00"),"-","△")&amp;"】"))</f>
        <v>【56.93】</v>
      </c>
      <c r="CB6" s="21" t="str">
        <f>IF(CB7="",NA(),CB7)</f>
        <v>-</v>
      </c>
      <c r="CC6" s="21">
        <f t="shared" ref="CC6:CK6" si="9">IF(CC7="",NA(),CC7)</f>
        <v>221.71</v>
      </c>
      <c r="CD6" s="21">
        <f t="shared" si="9"/>
        <v>219.9</v>
      </c>
      <c r="CE6" s="21">
        <f t="shared" si="9"/>
        <v>305.19</v>
      </c>
      <c r="CF6" s="21">
        <f t="shared" si="9"/>
        <v>237.58</v>
      </c>
      <c r="CG6" s="21" t="str">
        <f t="shared" si="9"/>
        <v>-</v>
      </c>
      <c r="CH6" s="21">
        <f t="shared" si="9"/>
        <v>222.41</v>
      </c>
      <c r="CI6" s="21">
        <f t="shared" si="9"/>
        <v>228.21</v>
      </c>
      <c r="CJ6" s="21">
        <f t="shared" si="9"/>
        <v>246.9</v>
      </c>
      <c r="CK6" s="21">
        <f t="shared" si="9"/>
        <v>250.43</v>
      </c>
      <c r="CL6" s="20" t="str">
        <f>IF(CL7="","",IF(CL7="-","【-】","【"&amp;SUBSTITUTE(TEXT(CL7,"#,##0.00"),"-","△")&amp;"】"))</f>
        <v>【271.15】</v>
      </c>
      <c r="CM6" s="21" t="str">
        <f>IF(CM7="",NA(),CM7)</f>
        <v>-</v>
      </c>
      <c r="CN6" s="21">
        <f t="shared" ref="CN6:CV6" si="10">IF(CN7="",NA(),CN7)</f>
        <v>44.14</v>
      </c>
      <c r="CO6" s="21">
        <f t="shared" si="10"/>
        <v>42.94</v>
      </c>
      <c r="CP6" s="21">
        <f t="shared" si="10"/>
        <v>36.47</v>
      </c>
      <c r="CQ6" s="21">
        <f t="shared" si="10"/>
        <v>41.46</v>
      </c>
      <c r="CR6" s="21" t="str">
        <f t="shared" si="10"/>
        <v>-</v>
      </c>
      <c r="CS6" s="21">
        <f t="shared" si="10"/>
        <v>55.26</v>
      </c>
      <c r="CT6" s="21">
        <f t="shared" si="10"/>
        <v>54.54</v>
      </c>
      <c r="CU6" s="21">
        <f t="shared" si="10"/>
        <v>52.9</v>
      </c>
      <c r="CV6" s="21">
        <f t="shared" si="10"/>
        <v>52.63</v>
      </c>
      <c r="CW6" s="20" t="str">
        <f>IF(CW7="","",IF(CW7="-","【-】","【"&amp;SUBSTITUTE(TEXT(CW7,"#,##0.00"),"-","△")&amp;"】"))</f>
        <v>【49.87】</v>
      </c>
      <c r="CX6" s="21" t="str">
        <f>IF(CX7="",NA(),CX7)</f>
        <v>-</v>
      </c>
      <c r="CY6" s="21">
        <f t="shared" ref="CY6:DG6" si="11">IF(CY7="",NA(),CY7)</f>
        <v>93.12</v>
      </c>
      <c r="CZ6" s="21">
        <f t="shared" si="11"/>
        <v>93.31</v>
      </c>
      <c r="DA6" s="21">
        <f t="shared" si="11"/>
        <v>94.62</v>
      </c>
      <c r="DB6" s="21">
        <f t="shared" si="11"/>
        <v>95.41</v>
      </c>
      <c r="DC6" s="21" t="str">
        <f t="shared" si="11"/>
        <v>-</v>
      </c>
      <c r="DD6" s="21">
        <f t="shared" si="11"/>
        <v>90.52</v>
      </c>
      <c r="DE6" s="21">
        <f t="shared" si="11"/>
        <v>90.3</v>
      </c>
      <c r="DF6" s="21">
        <f t="shared" si="11"/>
        <v>90.3</v>
      </c>
      <c r="DG6" s="21">
        <f t="shared" si="11"/>
        <v>90.32</v>
      </c>
      <c r="DH6" s="20" t="str">
        <f>IF(DH7="","",IF(DH7="-","【-】","【"&amp;SUBSTITUTE(TEXT(DH7,"#,##0.00"),"-","△")&amp;"】"))</f>
        <v>【87.54】</v>
      </c>
      <c r="DI6" s="21" t="str">
        <f>IF(DI7="",NA(),DI7)</f>
        <v>-</v>
      </c>
      <c r="DJ6" s="21">
        <f t="shared" ref="DJ6:DR6" si="12">IF(DJ7="",NA(),DJ7)</f>
        <v>54.51</v>
      </c>
      <c r="DK6" s="21">
        <f t="shared" si="12"/>
        <v>55.9</v>
      </c>
      <c r="DL6" s="21">
        <f t="shared" si="12"/>
        <v>57.27</v>
      </c>
      <c r="DM6" s="21">
        <f t="shared" si="12"/>
        <v>58.44</v>
      </c>
      <c r="DN6" s="21" t="str">
        <f t="shared" si="12"/>
        <v>-</v>
      </c>
      <c r="DO6" s="21">
        <f t="shared" si="12"/>
        <v>24.8</v>
      </c>
      <c r="DP6" s="21">
        <f t="shared" si="12"/>
        <v>28.12</v>
      </c>
      <c r="DQ6" s="21">
        <f t="shared" si="12"/>
        <v>28.79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0.01</v>
      </c>
      <c r="EM6" s="21">
        <f t="shared" si="14"/>
        <v>0.01</v>
      </c>
      <c r="EN6" s="21">
        <f t="shared" si="14"/>
        <v>0.02</v>
      </c>
      <c r="EO6" s="20" t="str">
        <f>IF(EO7="","",IF(EO7="-","【-】","【"&amp;SUBSTITUTE(TEXT(EO7,"#,##0.00"),"-","△")&amp;"】"))</f>
        <v>【0.02】</v>
      </c>
    </row>
    <row r="7" spans="1:148" s="22" customFormat="1" x14ac:dyDescent="0.2">
      <c r="A7" s="14"/>
      <c r="B7" s="23">
        <v>2023</v>
      </c>
      <c r="C7" s="23">
        <v>342041</v>
      </c>
      <c r="D7" s="23">
        <v>46</v>
      </c>
      <c r="E7" s="23">
        <v>17</v>
      </c>
      <c r="F7" s="23">
        <v>5</v>
      </c>
      <c r="G7" s="23">
        <v>0</v>
      </c>
      <c r="H7" s="23" t="s">
        <v>96</v>
      </c>
      <c r="I7" s="23" t="s">
        <v>97</v>
      </c>
      <c r="J7" s="23" t="s">
        <v>98</v>
      </c>
      <c r="K7" s="23" t="s">
        <v>99</v>
      </c>
      <c r="L7" s="23" t="s">
        <v>100</v>
      </c>
      <c r="M7" s="23" t="s">
        <v>101</v>
      </c>
      <c r="N7" s="24" t="s">
        <v>102</v>
      </c>
      <c r="O7" s="24">
        <v>84.46</v>
      </c>
      <c r="P7" s="24">
        <v>1.17</v>
      </c>
      <c r="Q7" s="24">
        <v>90</v>
      </c>
      <c r="R7" s="24">
        <v>3322</v>
      </c>
      <c r="S7" s="24">
        <v>88128</v>
      </c>
      <c r="T7" s="24">
        <v>471.51</v>
      </c>
      <c r="U7" s="24">
        <v>186.91</v>
      </c>
      <c r="V7" s="24">
        <v>1023</v>
      </c>
      <c r="W7" s="24">
        <v>0.73</v>
      </c>
      <c r="X7" s="24">
        <v>1401.37</v>
      </c>
      <c r="Y7" s="24" t="s">
        <v>102</v>
      </c>
      <c r="Z7" s="24">
        <v>96.87</v>
      </c>
      <c r="AA7" s="24">
        <v>105.62</v>
      </c>
      <c r="AB7" s="24">
        <v>99.37</v>
      </c>
      <c r="AC7" s="24">
        <v>101.24</v>
      </c>
      <c r="AD7" s="24" t="s">
        <v>102</v>
      </c>
      <c r="AE7" s="24">
        <v>103.09</v>
      </c>
      <c r="AF7" s="24">
        <v>102.11</v>
      </c>
      <c r="AG7" s="24">
        <v>101.91</v>
      </c>
      <c r="AH7" s="24">
        <v>103.07</v>
      </c>
      <c r="AI7" s="24">
        <v>104.44</v>
      </c>
      <c r="AJ7" s="24" t="s">
        <v>102</v>
      </c>
      <c r="AK7" s="24">
        <v>23.49</v>
      </c>
      <c r="AL7" s="24">
        <v>1.23</v>
      </c>
      <c r="AM7" s="24">
        <v>3.91</v>
      </c>
      <c r="AN7" s="24">
        <v>0</v>
      </c>
      <c r="AO7" s="24" t="s">
        <v>102</v>
      </c>
      <c r="AP7" s="24">
        <v>101.24</v>
      </c>
      <c r="AQ7" s="24">
        <v>124.9</v>
      </c>
      <c r="AR7" s="24">
        <v>124.8</v>
      </c>
      <c r="AS7" s="24">
        <v>120.64</v>
      </c>
      <c r="AT7" s="24">
        <v>124.06</v>
      </c>
      <c r="AU7" s="24" t="s">
        <v>102</v>
      </c>
      <c r="AV7" s="24">
        <v>11.07</v>
      </c>
      <c r="AW7" s="24">
        <v>11.53</v>
      </c>
      <c r="AX7" s="24">
        <v>14.41</v>
      </c>
      <c r="AY7" s="24">
        <v>22.56</v>
      </c>
      <c r="AZ7" s="24" t="s">
        <v>102</v>
      </c>
      <c r="BA7" s="24">
        <v>37.24</v>
      </c>
      <c r="BB7" s="24">
        <v>33.58</v>
      </c>
      <c r="BC7" s="24">
        <v>35.42</v>
      </c>
      <c r="BD7" s="24">
        <v>39.82</v>
      </c>
      <c r="BE7" s="24">
        <v>42.02</v>
      </c>
      <c r="BF7" s="24" t="s">
        <v>102</v>
      </c>
      <c r="BG7" s="24">
        <v>0</v>
      </c>
      <c r="BH7" s="24">
        <v>0</v>
      </c>
      <c r="BI7" s="24">
        <v>194.78</v>
      </c>
      <c r="BJ7" s="24">
        <v>312.45</v>
      </c>
      <c r="BK7" s="24" t="s">
        <v>102</v>
      </c>
      <c r="BL7" s="24">
        <v>783.8</v>
      </c>
      <c r="BM7" s="24">
        <v>778.81</v>
      </c>
      <c r="BN7" s="24">
        <v>718.49</v>
      </c>
      <c r="BO7" s="24">
        <v>743.31</v>
      </c>
      <c r="BP7" s="24">
        <v>785.1</v>
      </c>
      <c r="BQ7" s="24" t="s">
        <v>102</v>
      </c>
      <c r="BR7" s="24">
        <v>64.33</v>
      </c>
      <c r="BS7" s="24">
        <v>66.31</v>
      </c>
      <c r="BT7" s="24">
        <v>55.21</v>
      </c>
      <c r="BU7" s="24">
        <v>54.44</v>
      </c>
      <c r="BV7" s="24" t="s">
        <v>102</v>
      </c>
      <c r="BW7" s="24">
        <v>68.11</v>
      </c>
      <c r="BX7" s="24">
        <v>67.23</v>
      </c>
      <c r="BY7" s="24">
        <v>61.82</v>
      </c>
      <c r="BZ7" s="24">
        <v>61.15</v>
      </c>
      <c r="CA7" s="24">
        <v>56.93</v>
      </c>
      <c r="CB7" s="24" t="s">
        <v>102</v>
      </c>
      <c r="CC7" s="24">
        <v>221.71</v>
      </c>
      <c r="CD7" s="24">
        <v>219.9</v>
      </c>
      <c r="CE7" s="24">
        <v>305.19</v>
      </c>
      <c r="CF7" s="24">
        <v>237.58</v>
      </c>
      <c r="CG7" s="24" t="s">
        <v>102</v>
      </c>
      <c r="CH7" s="24">
        <v>222.41</v>
      </c>
      <c r="CI7" s="24">
        <v>228.21</v>
      </c>
      <c r="CJ7" s="24">
        <v>246.9</v>
      </c>
      <c r="CK7" s="24">
        <v>250.43</v>
      </c>
      <c r="CL7" s="24">
        <v>271.14999999999998</v>
      </c>
      <c r="CM7" s="24" t="s">
        <v>102</v>
      </c>
      <c r="CN7" s="24">
        <v>44.14</v>
      </c>
      <c r="CO7" s="24">
        <v>42.94</v>
      </c>
      <c r="CP7" s="24">
        <v>36.47</v>
      </c>
      <c r="CQ7" s="24">
        <v>41.46</v>
      </c>
      <c r="CR7" s="24" t="s">
        <v>102</v>
      </c>
      <c r="CS7" s="24">
        <v>55.26</v>
      </c>
      <c r="CT7" s="24">
        <v>54.54</v>
      </c>
      <c r="CU7" s="24">
        <v>52.9</v>
      </c>
      <c r="CV7" s="24">
        <v>52.63</v>
      </c>
      <c r="CW7" s="24">
        <v>49.87</v>
      </c>
      <c r="CX7" s="24" t="s">
        <v>102</v>
      </c>
      <c r="CY7" s="24">
        <v>93.12</v>
      </c>
      <c r="CZ7" s="24">
        <v>93.31</v>
      </c>
      <c r="DA7" s="24">
        <v>94.62</v>
      </c>
      <c r="DB7" s="24">
        <v>95.41</v>
      </c>
      <c r="DC7" s="24" t="s">
        <v>102</v>
      </c>
      <c r="DD7" s="24">
        <v>90.52</v>
      </c>
      <c r="DE7" s="24">
        <v>90.3</v>
      </c>
      <c r="DF7" s="24">
        <v>90.3</v>
      </c>
      <c r="DG7" s="24">
        <v>90.32</v>
      </c>
      <c r="DH7" s="24">
        <v>87.54</v>
      </c>
      <c r="DI7" s="24" t="s">
        <v>102</v>
      </c>
      <c r="DJ7" s="24">
        <v>54.51</v>
      </c>
      <c r="DK7" s="24">
        <v>55.9</v>
      </c>
      <c r="DL7" s="24">
        <v>57.27</v>
      </c>
      <c r="DM7" s="24">
        <v>58.44</v>
      </c>
      <c r="DN7" s="24" t="s">
        <v>102</v>
      </c>
      <c r="DO7" s="24">
        <v>24.8</v>
      </c>
      <c r="DP7" s="24">
        <v>28.12</v>
      </c>
      <c r="DQ7" s="24">
        <v>28.79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0.02</v>
      </c>
      <c r="EL7" s="24">
        <v>0.01</v>
      </c>
      <c r="EM7" s="24">
        <v>0.01</v>
      </c>
      <c r="EN7" s="24">
        <v>0.02</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國貞 孝行</cp:lastModifiedBy>
  <dcterms:created xsi:type="dcterms:W3CDTF">2025-01-24T07:20:01Z</dcterms:created>
  <dcterms:modified xsi:type="dcterms:W3CDTF">2025-02-19T07:14:00Z</dcterms:modified>
  <cp:category/>
</cp:coreProperties>
</file>