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120040-gesuidoseibika\000000MASTER\■調査・提出物■\001_広島県等_調査メール等提出物一件\0令和０６年度（県等メール）\709_（2月3日〆）【広島県市町行財政課】公営企業に係る経営比較分析表（令和５年度決算）の分析等について（依頼）\修正依頼\"/>
    </mc:Choice>
  </mc:AlternateContent>
  <workbookProtection workbookAlgorithmName="SHA-512" workbookHashValue="CpxhmMM74zg3B9aIgCSAR7ABgsPhHzxjTYYNHfxOqVVD16c+Ir/R7zALf6eItDpz+ApkBaIvpxBpJIwRmant+A==" workbookSaltValue="2J5BeN+y3RNrDDz2SQv/kQ==" workbookSpinCount="100000" lockStructure="1"/>
  <bookViews>
    <workbookView xWindow="0" yWindow="0" windowWidth="23040" windowHeight="9216"/>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<sst xmlns="http://schemas.openxmlformats.org/spreadsheetml/2006/main" count="253" uniqueCount="116">
  <si>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</si>
  <si>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</si>
  <si>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</si>
  <si>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</si>
  <si>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</si>
  <si>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</si>
  <si>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</si>
  <si>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</si>
  <si>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</si>
  <si>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</si>
  <si>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</si>
  <si>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</si>
  <si>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</si>
  <si>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</si>
  <si>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</si>
  <si>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</si>
  <si>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</si>
  <si>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</si>
  <si>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</si>
  <si>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</si>
  <si>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</si>
  <si>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</si>
  <si>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</si>
  <si>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</si>
  <si>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</si>
  <si>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</si>
  <si>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</si>
  <si>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</si>
  <si>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</si>
  <si>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</si>
  <si>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</si>
  <si>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</si>
  <si>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</si>
  <si>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</si>
  <si>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</si>
  <si>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</si>
  <si>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</si>
  <si>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</si>
  <si>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</si>
  <si>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</si>
  <si>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</si>
  <si>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</si>
  <si>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</si>
  <si>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</si>
  <si>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</si>
  <si>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</si>
  <si>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</si>
  <si>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</si>
  <si>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</si>
  <si>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</si>
  <si>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</si>
  <si>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</si>
  <si>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</si>
  <si>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</si>
  <si>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</si>
  <si>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</si>
  <si>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</si>
  <si>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</si>
  <si>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</si>
  <si>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</si>
  <si>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</si>
  <si>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</si>
  <si>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</si>
  <si>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</si>
  <si>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</si>
  <si>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</si>
  <si>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</si>
  <si>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</si>
  <si>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</si>
  <si>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</si>
  <si>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</si>
  <si>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</si>
  <si>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</si>
  <si>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</si>
  <si>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</si>
  <si>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</si>
  <si>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</si>
  <si>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</si>
  <si>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</si>
  <si>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</si>
  <si>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</si>
  <si>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</si>
  <si>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</si>
  <si>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</si>
  <si>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</si>
  <si>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</si>
  <si>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</si>
  <si>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</si>
  <si>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</si>
  <si>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</si>
  <si>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</si>
  <si>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</si>
  <si>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</si>
  <si>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</si>
  <si>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</si>
  <si>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</si>
  <si>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</si>
  <si>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</si>
  <si>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</si>
  <si>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</si>
  <si>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</si>
  <si>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</si>
  <si>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</si>
  <si>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</si>
  <si>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</si>
  <si>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</si>
  <si>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</si>
  <si>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</si>
  <si>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</si>
  <si>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</si>
  <si>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</si>
  <si>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</si>
  <si>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</si>
  <si>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有形固定資産減価償却率は高いほど施設が老朽化していることを示します。類似団体と比較して高い傾向にあります。経年劣化により維持管理費の増大が見込まれるため、ストックマネジメント計画により維持修繕及び更新を図ってまいります。
　また、施設の更新の際には施設規模の再検討が必要です。</t>
    <phoneticPr fontId="4"/>
  </si>
  <si>
    <t>　令和3年1月に下水道事業における経営の健全化に資するため、学識有識者を含めた三原市下水道事業経営審議会を設置し、同年12月に答申を受けました。その後、パブリックコメント等を行った結果である「三原市下水道事業経営戦略（令和4年9月改定版）」をホームページで公表しています。
  令和5年度から下水道使用料を現行比20％増とする改定をしておりますが、収益的収支比率向上を図るため、水洗化率の向上を最重点として取り組んでまいります。</t>
    <phoneticPr fontId="4"/>
  </si>
  <si>
    <t>①単年度収支の状況を示しており、100％以上が黒字となります。令和5年度に下水道使用料を令和4年度比20％増としたことから、当市は100％を上回っています。今後も、経営戦略の収支計画を目標に健全経営に努めてまいります。
②累積欠損金については健全経営に努めて縮減を図ってまいります。
③短期的な債務に対する支払い能力を示しています。100％を超えているため、良好と言えます。これは地方公営企業へ移行した際に、漁業集落排水事業の減債積立金を引き継いだことによるものです。
④類似団体と比較すると、低い状況にあります。しかしながら、令和2年度から資本費平準化債の借入を開始し、使用料収入で賄うべき企業債残高が年々増加傾向にあります。経営戦略の収支計画を目標に、今後も健全経営に努めます。
⑤汚水処理に係る維持管理費を使用料でどの程度賄えているかを示します。類似団体を上回っている状況です。経営戦略の収支計画を目標にし、今後も経費節減に努めてまいります。
⑥有収水量1㎥あたり、どれだけ費用がかかっているかを示します。類似団体より低い傾向にありますが、さらに経費節減に努めます。
⑦類似団体並みですが、更なる普及活動に努めます。
⑧下水道を使用できる区域の人口に対して、実際にどれだけの人口が下水道に接続しているかを示します。類似団体より低い状況にあります。更なる普及活動に努めます。</t>
    <rPh sb="70" eb="72">
      <t>ウワマワ</t>
    </rPh>
    <rPh sb="78" eb="80">
      <t>コンゴ</t>
    </rPh>
    <rPh sb="376" eb="378">
      <t>ルイジ</t>
    </rPh>
    <rPh sb="378" eb="380">
      <t>ダンタイ</t>
    </rPh>
    <rPh sb="387" eb="389">
      <t>ジョウキョウ</t>
    </rPh>
    <rPh sb="498" eb="499">
      <t>サラ</t>
    </rPh>
    <rPh sb="576" eb="577">
      <t>サラ</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</si>
</sst>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quot;R&quot;yy"/>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font>
    <font>
      <sz val="6"/>
      <name val="ＭＳ Ｐゴシック"/>
      <family val="3"/>
    </font>
    <font>
      <sz val="10"/>
      <color theme="1"/>
      <name val="ＭＳ ゴシック"/>
      <family val="3"/>
      <charset val="128"/>
    </font>
    <font>
      <sz val="11"/>
      <color theme="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xf numFmtId="0" fontId="18" fillId="0" borderId="6" xfId="0" applyFont="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183-46DB-97EC-6DE2E26375DE}"/>
            </c:ext>
          </c:extLst>
        </c:ser>
        <c:dLbls>
          <c:showLegendKey val="0"/>
          <c:showVal val="0"/>
          <c:showCatName val="0"/>
          <c:showSerName val="0"/>
          <c:showPercent val="0"/>
          <c:showBubbleSize val="0"/>
        </c:dLbls>
        <c:gapWidth val="150"/>
        <c:axId val="479384760"/>
        <c:axId val="479385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1.6</c:v>
                </c:pt>
                <c:pt idx="2">
                  <c:v>0.01</c:v>
                </c:pt>
                <c:pt idx="3">
                  <c:v>0.01</c:v>
                </c:pt>
                <c:pt idx="4" formatCode="#,##0.00;&quot;△&quot;#,##0.00">
                  <c:v>0</c:v>
                </c:pt>
              </c:numCache>
            </c:numRef>
          </c:val>
          <c:smooth val="0"/>
          <c:extLst xmlns:c16r2="http://schemas.microsoft.com/office/drawing/2015/06/chart">
            <c:ext xmlns:c16="http://schemas.microsoft.com/office/drawing/2014/chart" uri="{C3380CC4-5D6E-409C-BE32-E72D297353CC}">
              <c16:uniqueId val="{00000001-3183-46DB-97EC-6DE2E26375DE}"/>
            </c:ext>
          </c:extLst>
        </c:ser>
        <c:dLbls>
          <c:showLegendKey val="0"/>
          <c:showVal val="0"/>
          <c:showCatName val="0"/>
          <c:showSerName val="0"/>
          <c:showPercent val="0"/>
          <c:showBubbleSize val="0"/>
        </c:dLbls>
        <c:marker val="1"/>
        <c:smooth val="0"/>
        <c:axId val="479384760"/>
        <c:axId val="479385152"/>
      </c:lineChart>
      <c:dateAx>
        <c:axId val="479384760"/>
        <c:scaling>
          <c:orientation val="minMax"/>
        </c:scaling>
        <c:delete val="1"/>
        <c:axPos val="b"/>
        <c:numFmt formatCode="&quot;R&quot;yy" sourceLinked="1"/>
        <c:majorTickMark val="none"/>
        <c:minorTickMark val="none"/>
        <c:tickLblPos val="none"/>
        <c:crossAx val="479385152"/>
        <c:crosses val="autoZero"/>
        <c:auto val="1"/>
        <c:lblOffset val="100"/>
        <c:baseTimeUnit val="years"/>
      </c:dateAx>
      <c:valAx>
        <c:axId val="47938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9384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27</c:v>
                </c:pt>
                <c:pt idx="2">
                  <c:v>29</c:v>
                </c:pt>
                <c:pt idx="3">
                  <c:v>27.33</c:v>
                </c:pt>
                <c:pt idx="4">
                  <c:v>29.33</c:v>
                </c:pt>
              </c:numCache>
            </c:numRef>
          </c:val>
          <c:extLst xmlns:c16r2="http://schemas.microsoft.com/office/drawing/2015/06/chart">
            <c:ext xmlns:c16="http://schemas.microsoft.com/office/drawing/2014/chart" uri="{C3380CC4-5D6E-409C-BE32-E72D297353CC}">
              <c16:uniqueId val="{00000000-C559-4918-9D54-3CC6AA9059C2}"/>
            </c:ext>
          </c:extLst>
        </c:ser>
        <c:dLbls>
          <c:showLegendKey val="0"/>
          <c:showVal val="0"/>
          <c:showCatName val="0"/>
          <c:showSerName val="0"/>
          <c:showPercent val="0"/>
          <c:showBubbleSize val="0"/>
        </c:dLbls>
        <c:gapWidth val="150"/>
        <c:axId val="500109808"/>
        <c:axId val="500112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30.19</c:v>
                </c:pt>
                <c:pt idx="2">
                  <c:v>28.77</c:v>
                </c:pt>
                <c:pt idx="3">
                  <c:v>26.22</c:v>
                </c:pt>
                <c:pt idx="4">
                  <c:v>26.12</c:v>
                </c:pt>
              </c:numCache>
            </c:numRef>
          </c:val>
          <c:smooth val="0"/>
          <c:extLst xmlns:c16r2="http://schemas.microsoft.com/office/drawing/2015/06/chart">
            <c:ext xmlns:c16="http://schemas.microsoft.com/office/drawing/2014/chart" uri="{C3380CC4-5D6E-409C-BE32-E72D297353CC}">
              <c16:uniqueId val="{00000001-C559-4918-9D54-3CC6AA9059C2}"/>
            </c:ext>
          </c:extLst>
        </c:ser>
        <c:dLbls>
          <c:showLegendKey val="0"/>
          <c:showVal val="0"/>
          <c:showCatName val="0"/>
          <c:showSerName val="0"/>
          <c:showPercent val="0"/>
          <c:showBubbleSize val="0"/>
        </c:dLbls>
        <c:marker val="1"/>
        <c:smooth val="0"/>
        <c:axId val="500109808"/>
        <c:axId val="500112944"/>
      </c:lineChart>
      <c:dateAx>
        <c:axId val="500109808"/>
        <c:scaling>
          <c:orientation val="minMax"/>
        </c:scaling>
        <c:delete val="1"/>
        <c:axPos val="b"/>
        <c:numFmt formatCode="&quot;R&quot;yy" sourceLinked="1"/>
        <c:majorTickMark val="none"/>
        <c:minorTickMark val="none"/>
        <c:tickLblPos val="none"/>
        <c:crossAx val="500112944"/>
        <c:crosses val="autoZero"/>
        <c:auto val="1"/>
        <c:lblOffset val="100"/>
        <c:baseTimeUnit val="years"/>
      </c:dateAx>
      <c:valAx>
        <c:axId val="500112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109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65.47</c:v>
                </c:pt>
                <c:pt idx="2">
                  <c:v>64.67</c:v>
                </c:pt>
                <c:pt idx="3">
                  <c:v>66.28</c:v>
                </c:pt>
                <c:pt idx="4">
                  <c:v>68.2</c:v>
                </c:pt>
              </c:numCache>
            </c:numRef>
          </c:val>
          <c:extLst xmlns:c16r2="http://schemas.microsoft.com/office/drawing/2015/06/chart">
            <c:ext xmlns:c16="http://schemas.microsoft.com/office/drawing/2014/chart" uri="{C3380CC4-5D6E-409C-BE32-E72D297353CC}">
              <c16:uniqueId val="{00000000-8017-4EA3-92B0-F8B835A03EF9}"/>
            </c:ext>
          </c:extLst>
        </c:ser>
        <c:dLbls>
          <c:showLegendKey val="0"/>
          <c:showVal val="0"/>
          <c:showCatName val="0"/>
          <c:showSerName val="0"/>
          <c:showPercent val="0"/>
          <c:showBubbleSize val="0"/>
        </c:dLbls>
        <c:gapWidth val="150"/>
        <c:axId val="500115296"/>
        <c:axId val="500114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79.09</c:v>
                </c:pt>
                <c:pt idx="2">
                  <c:v>78.900000000000006</c:v>
                </c:pt>
                <c:pt idx="3">
                  <c:v>78.03</c:v>
                </c:pt>
                <c:pt idx="4">
                  <c:v>78.55</c:v>
                </c:pt>
              </c:numCache>
            </c:numRef>
          </c:val>
          <c:smooth val="0"/>
          <c:extLst xmlns:c16r2="http://schemas.microsoft.com/office/drawing/2015/06/chart">
            <c:ext xmlns:c16="http://schemas.microsoft.com/office/drawing/2014/chart" uri="{C3380CC4-5D6E-409C-BE32-E72D297353CC}">
              <c16:uniqueId val="{00000001-8017-4EA3-92B0-F8B835A03EF9}"/>
            </c:ext>
          </c:extLst>
        </c:ser>
        <c:dLbls>
          <c:showLegendKey val="0"/>
          <c:showVal val="0"/>
          <c:showCatName val="0"/>
          <c:showSerName val="0"/>
          <c:showPercent val="0"/>
          <c:showBubbleSize val="0"/>
        </c:dLbls>
        <c:marker val="1"/>
        <c:smooth val="0"/>
        <c:axId val="500115296"/>
        <c:axId val="500114120"/>
      </c:lineChart>
      <c:dateAx>
        <c:axId val="500115296"/>
        <c:scaling>
          <c:orientation val="minMax"/>
        </c:scaling>
        <c:delete val="1"/>
        <c:axPos val="b"/>
        <c:numFmt formatCode="&quot;R&quot;yy" sourceLinked="1"/>
        <c:majorTickMark val="none"/>
        <c:minorTickMark val="none"/>
        <c:tickLblPos val="none"/>
        <c:crossAx val="500114120"/>
        <c:crosses val="autoZero"/>
        <c:auto val="1"/>
        <c:lblOffset val="100"/>
        <c:baseTimeUnit val="years"/>
      </c:dateAx>
      <c:valAx>
        <c:axId val="500114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11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84.91</c:v>
                </c:pt>
                <c:pt idx="2">
                  <c:v>98.28</c:v>
                </c:pt>
                <c:pt idx="3">
                  <c:v>99.61</c:v>
                </c:pt>
                <c:pt idx="4">
                  <c:v>101.35</c:v>
                </c:pt>
              </c:numCache>
            </c:numRef>
          </c:val>
          <c:extLst xmlns:c16r2="http://schemas.microsoft.com/office/drawing/2015/06/chart">
            <c:ext xmlns:c16="http://schemas.microsoft.com/office/drawing/2014/chart" uri="{C3380CC4-5D6E-409C-BE32-E72D297353CC}">
              <c16:uniqueId val="{00000000-3547-4C47-A907-EE415C5BBA74}"/>
            </c:ext>
          </c:extLst>
        </c:ser>
        <c:dLbls>
          <c:showLegendKey val="0"/>
          <c:showVal val="0"/>
          <c:showCatName val="0"/>
          <c:showSerName val="0"/>
          <c:showPercent val="0"/>
          <c:showBubbleSize val="0"/>
        </c:dLbls>
        <c:gapWidth val="150"/>
        <c:axId val="479388680"/>
        <c:axId val="479389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101.18</c:v>
                </c:pt>
                <c:pt idx="2">
                  <c:v>99.89</c:v>
                </c:pt>
                <c:pt idx="3">
                  <c:v>104.12</c:v>
                </c:pt>
                <c:pt idx="4">
                  <c:v>105.98</c:v>
                </c:pt>
              </c:numCache>
            </c:numRef>
          </c:val>
          <c:smooth val="0"/>
          <c:extLst xmlns:c16r2="http://schemas.microsoft.com/office/drawing/2015/06/chart">
            <c:ext xmlns:c16="http://schemas.microsoft.com/office/drawing/2014/chart" uri="{C3380CC4-5D6E-409C-BE32-E72D297353CC}">
              <c16:uniqueId val="{00000001-3547-4C47-A907-EE415C5BBA74}"/>
            </c:ext>
          </c:extLst>
        </c:ser>
        <c:dLbls>
          <c:showLegendKey val="0"/>
          <c:showVal val="0"/>
          <c:showCatName val="0"/>
          <c:showSerName val="0"/>
          <c:showPercent val="0"/>
          <c:showBubbleSize val="0"/>
        </c:dLbls>
        <c:marker val="1"/>
        <c:smooth val="0"/>
        <c:axId val="479388680"/>
        <c:axId val="479389856"/>
      </c:lineChart>
      <c:dateAx>
        <c:axId val="479388680"/>
        <c:scaling>
          <c:orientation val="minMax"/>
        </c:scaling>
        <c:delete val="1"/>
        <c:axPos val="b"/>
        <c:numFmt formatCode="&quot;R&quot;yy" sourceLinked="1"/>
        <c:majorTickMark val="none"/>
        <c:minorTickMark val="none"/>
        <c:tickLblPos val="none"/>
        <c:crossAx val="479389856"/>
        <c:crosses val="autoZero"/>
        <c:auto val="1"/>
        <c:lblOffset val="100"/>
        <c:baseTimeUnit val="years"/>
      </c:dateAx>
      <c:valAx>
        <c:axId val="47938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9388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38.409999999999997</c:v>
                </c:pt>
                <c:pt idx="2">
                  <c:v>40.85</c:v>
                </c:pt>
                <c:pt idx="3">
                  <c:v>43.09</c:v>
                </c:pt>
                <c:pt idx="4">
                  <c:v>44.52</c:v>
                </c:pt>
              </c:numCache>
            </c:numRef>
          </c:val>
          <c:extLst xmlns:c16r2="http://schemas.microsoft.com/office/drawing/2015/06/chart">
            <c:ext xmlns:c16="http://schemas.microsoft.com/office/drawing/2014/chart" uri="{C3380CC4-5D6E-409C-BE32-E72D297353CC}">
              <c16:uniqueId val="{00000000-5FC7-4C54-9D35-F02EB056F955}"/>
            </c:ext>
          </c:extLst>
        </c:ser>
        <c:dLbls>
          <c:showLegendKey val="0"/>
          <c:showVal val="0"/>
          <c:showCatName val="0"/>
          <c:showSerName val="0"/>
          <c:showPercent val="0"/>
          <c:showBubbleSize val="0"/>
        </c:dLbls>
        <c:gapWidth val="150"/>
        <c:axId val="479390248"/>
        <c:axId val="479389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20.14</c:v>
                </c:pt>
                <c:pt idx="2">
                  <c:v>23.17</c:v>
                </c:pt>
                <c:pt idx="3">
                  <c:v>25.29</c:v>
                </c:pt>
                <c:pt idx="4">
                  <c:v>28.31</c:v>
                </c:pt>
              </c:numCache>
            </c:numRef>
          </c:val>
          <c:smooth val="0"/>
          <c:extLst xmlns:c16r2="http://schemas.microsoft.com/office/drawing/2015/06/chart">
            <c:ext xmlns:c16="http://schemas.microsoft.com/office/drawing/2014/chart" uri="{C3380CC4-5D6E-409C-BE32-E72D297353CC}">
              <c16:uniqueId val="{00000001-5FC7-4C54-9D35-F02EB056F955}"/>
            </c:ext>
          </c:extLst>
        </c:ser>
        <c:dLbls>
          <c:showLegendKey val="0"/>
          <c:showVal val="0"/>
          <c:showCatName val="0"/>
          <c:showSerName val="0"/>
          <c:showPercent val="0"/>
          <c:showBubbleSize val="0"/>
        </c:dLbls>
        <c:marker val="1"/>
        <c:smooth val="0"/>
        <c:axId val="479390248"/>
        <c:axId val="479389072"/>
      </c:lineChart>
      <c:dateAx>
        <c:axId val="479390248"/>
        <c:scaling>
          <c:orientation val="minMax"/>
        </c:scaling>
        <c:delete val="1"/>
        <c:axPos val="b"/>
        <c:numFmt formatCode="&quot;R&quot;yy" sourceLinked="1"/>
        <c:majorTickMark val="none"/>
        <c:minorTickMark val="none"/>
        <c:tickLblPos val="none"/>
        <c:crossAx val="479389072"/>
        <c:crosses val="autoZero"/>
        <c:auto val="1"/>
        <c:lblOffset val="100"/>
        <c:baseTimeUnit val="years"/>
      </c:dateAx>
      <c:valAx>
        <c:axId val="479389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9390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B79-4C34-AD50-820479E2716F}"/>
            </c:ext>
          </c:extLst>
        </c:ser>
        <c:dLbls>
          <c:showLegendKey val="0"/>
          <c:showVal val="0"/>
          <c:showCatName val="0"/>
          <c:showSerName val="0"/>
          <c:showPercent val="0"/>
          <c:showBubbleSize val="0"/>
        </c:dLbls>
        <c:gapWidth val="150"/>
        <c:axId val="500101968"/>
        <c:axId val="500102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FB79-4C34-AD50-820479E2716F}"/>
            </c:ext>
          </c:extLst>
        </c:ser>
        <c:dLbls>
          <c:showLegendKey val="0"/>
          <c:showVal val="0"/>
          <c:showCatName val="0"/>
          <c:showSerName val="0"/>
          <c:showPercent val="0"/>
          <c:showBubbleSize val="0"/>
        </c:dLbls>
        <c:marker val="1"/>
        <c:smooth val="0"/>
        <c:axId val="500101968"/>
        <c:axId val="500102360"/>
      </c:lineChart>
      <c:dateAx>
        <c:axId val="500101968"/>
        <c:scaling>
          <c:orientation val="minMax"/>
        </c:scaling>
        <c:delete val="1"/>
        <c:axPos val="b"/>
        <c:numFmt formatCode="&quot;R&quot;yy" sourceLinked="1"/>
        <c:majorTickMark val="none"/>
        <c:minorTickMark val="none"/>
        <c:tickLblPos val="none"/>
        <c:crossAx val="500102360"/>
        <c:crosses val="autoZero"/>
        <c:auto val="1"/>
        <c:lblOffset val="100"/>
        <c:baseTimeUnit val="years"/>
      </c:dateAx>
      <c:valAx>
        <c:axId val="500102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10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145.11000000000001</c:v>
                </c:pt>
                <c:pt idx="2">
                  <c:v>85.74</c:v>
                </c:pt>
                <c:pt idx="3">
                  <c:v>70.86</c:v>
                </c:pt>
                <c:pt idx="4">
                  <c:v>72.61</c:v>
                </c:pt>
              </c:numCache>
            </c:numRef>
          </c:val>
          <c:extLst xmlns:c16r2="http://schemas.microsoft.com/office/drawing/2015/06/chart">
            <c:ext xmlns:c16="http://schemas.microsoft.com/office/drawing/2014/chart" uri="{C3380CC4-5D6E-409C-BE32-E72D297353CC}">
              <c16:uniqueId val="{00000000-CF83-4483-B4A9-8B7AEFC9A7EA}"/>
            </c:ext>
          </c:extLst>
        </c:ser>
        <c:dLbls>
          <c:showLegendKey val="0"/>
          <c:showVal val="0"/>
          <c:showCatName val="0"/>
          <c:showSerName val="0"/>
          <c:showPercent val="0"/>
          <c:showBubbleSize val="0"/>
        </c:dLbls>
        <c:gapWidth val="150"/>
        <c:axId val="500105104"/>
        <c:axId val="500112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140.63</c:v>
                </c:pt>
                <c:pt idx="2">
                  <c:v>163.84</c:v>
                </c:pt>
                <c:pt idx="3">
                  <c:v>176.46</c:v>
                </c:pt>
                <c:pt idx="4">
                  <c:v>181.51</c:v>
                </c:pt>
              </c:numCache>
            </c:numRef>
          </c:val>
          <c:smooth val="0"/>
          <c:extLst xmlns:c16r2="http://schemas.microsoft.com/office/drawing/2015/06/chart">
            <c:ext xmlns:c16="http://schemas.microsoft.com/office/drawing/2014/chart" uri="{C3380CC4-5D6E-409C-BE32-E72D297353CC}">
              <c16:uniqueId val="{00000001-CF83-4483-B4A9-8B7AEFC9A7EA}"/>
            </c:ext>
          </c:extLst>
        </c:ser>
        <c:dLbls>
          <c:showLegendKey val="0"/>
          <c:showVal val="0"/>
          <c:showCatName val="0"/>
          <c:showSerName val="0"/>
          <c:showPercent val="0"/>
          <c:showBubbleSize val="0"/>
        </c:dLbls>
        <c:marker val="1"/>
        <c:smooth val="0"/>
        <c:axId val="500105104"/>
        <c:axId val="500112160"/>
      </c:lineChart>
      <c:dateAx>
        <c:axId val="500105104"/>
        <c:scaling>
          <c:orientation val="minMax"/>
        </c:scaling>
        <c:delete val="1"/>
        <c:axPos val="b"/>
        <c:numFmt formatCode="&quot;R&quot;yy" sourceLinked="1"/>
        <c:majorTickMark val="none"/>
        <c:minorTickMark val="none"/>
        <c:tickLblPos val="none"/>
        <c:crossAx val="500112160"/>
        <c:crosses val="autoZero"/>
        <c:auto val="1"/>
        <c:lblOffset val="100"/>
        <c:baseTimeUnit val="years"/>
      </c:dateAx>
      <c:valAx>
        <c:axId val="500112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10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136.63999999999999</c:v>
                </c:pt>
                <c:pt idx="2">
                  <c:v>152.74</c:v>
                </c:pt>
                <c:pt idx="3">
                  <c:v>130.1</c:v>
                </c:pt>
                <c:pt idx="4">
                  <c:v>161.41</c:v>
                </c:pt>
              </c:numCache>
            </c:numRef>
          </c:val>
          <c:extLst xmlns:c16r2="http://schemas.microsoft.com/office/drawing/2015/06/chart">
            <c:ext xmlns:c16="http://schemas.microsoft.com/office/drawing/2014/chart" uri="{C3380CC4-5D6E-409C-BE32-E72D297353CC}">
              <c16:uniqueId val="{00000000-A6D5-4B7B-9E01-5414B19C6983}"/>
            </c:ext>
          </c:extLst>
        </c:ser>
        <c:dLbls>
          <c:showLegendKey val="0"/>
          <c:showVal val="0"/>
          <c:showCatName val="0"/>
          <c:showSerName val="0"/>
          <c:showPercent val="0"/>
          <c:showBubbleSize val="0"/>
        </c:dLbls>
        <c:gapWidth val="150"/>
        <c:axId val="500108240"/>
        <c:axId val="500104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56.53</c:v>
                </c:pt>
                <c:pt idx="2">
                  <c:v>59.66</c:v>
                </c:pt>
                <c:pt idx="3">
                  <c:v>61.64</c:v>
                </c:pt>
                <c:pt idx="4">
                  <c:v>69.819999999999993</c:v>
                </c:pt>
              </c:numCache>
            </c:numRef>
          </c:val>
          <c:smooth val="0"/>
          <c:extLst xmlns:c16r2="http://schemas.microsoft.com/office/drawing/2015/06/chart">
            <c:ext xmlns:c16="http://schemas.microsoft.com/office/drawing/2014/chart" uri="{C3380CC4-5D6E-409C-BE32-E72D297353CC}">
              <c16:uniqueId val="{00000001-A6D5-4B7B-9E01-5414B19C6983}"/>
            </c:ext>
          </c:extLst>
        </c:ser>
        <c:dLbls>
          <c:showLegendKey val="0"/>
          <c:showVal val="0"/>
          <c:showCatName val="0"/>
          <c:showSerName val="0"/>
          <c:showPercent val="0"/>
          <c:showBubbleSize val="0"/>
        </c:dLbls>
        <c:marker val="1"/>
        <c:smooth val="0"/>
        <c:axId val="500108240"/>
        <c:axId val="500104320"/>
      </c:lineChart>
      <c:dateAx>
        <c:axId val="500108240"/>
        <c:scaling>
          <c:orientation val="minMax"/>
        </c:scaling>
        <c:delete val="1"/>
        <c:axPos val="b"/>
        <c:numFmt formatCode="&quot;R&quot;yy" sourceLinked="1"/>
        <c:majorTickMark val="none"/>
        <c:minorTickMark val="none"/>
        <c:tickLblPos val="none"/>
        <c:crossAx val="500104320"/>
        <c:crosses val="autoZero"/>
        <c:auto val="1"/>
        <c:lblOffset val="100"/>
        <c:baseTimeUnit val="years"/>
      </c:dateAx>
      <c:valAx>
        <c:axId val="50010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10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formatCode="#,##0.00;&quot;△&quot;#,##0.00;&quot;-&quot;">
                  <c:v>301.74</c:v>
                </c:pt>
                <c:pt idx="4" formatCode="#,##0.00;&quot;△&quot;#,##0.00;&quot;-&quot;">
                  <c:v>510.2</c:v>
                </c:pt>
              </c:numCache>
            </c:numRef>
          </c:val>
          <c:extLst xmlns:c16r2="http://schemas.microsoft.com/office/drawing/2015/06/chart">
            <c:ext xmlns:c16="http://schemas.microsoft.com/office/drawing/2014/chart" uri="{C3380CC4-5D6E-409C-BE32-E72D297353CC}">
              <c16:uniqueId val="{00000000-87D1-442A-A053-9FC6E762F5AB}"/>
            </c:ext>
          </c:extLst>
        </c:ser>
        <c:dLbls>
          <c:showLegendKey val="0"/>
          <c:showVal val="0"/>
          <c:showCatName val="0"/>
          <c:showSerName val="0"/>
          <c:showPercent val="0"/>
          <c:showBubbleSize val="0"/>
        </c:dLbls>
        <c:gapWidth val="150"/>
        <c:axId val="500107064"/>
        <c:axId val="500105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1095.52</c:v>
                </c:pt>
                <c:pt idx="2">
                  <c:v>1056.55</c:v>
                </c:pt>
                <c:pt idx="3">
                  <c:v>1278.54</c:v>
                </c:pt>
                <c:pt idx="4">
                  <c:v>1149.7</c:v>
                </c:pt>
              </c:numCache>
            </c:numRef>
          </c:val>
          <c:smooth val="0"/>
          <c:extLst xmlns:c16r2="http://schemas.microsoft.com/office/drawing/2015/06/chart">
            <c:ext xmlns:c16="http://schemas.microsoft.com/office/drawing/2014/chart" uri="{C3380CC4-5D6E-409C-BE32-E72D297353CC}">
              <c16:uniqueId val="{00000001-87D1-442A-A053-9FC6E762F5AB}"/>
            </c:ext>
          </c:extLst>
        </c:ser>
        <c:dLbls>
          <c:showLegendKey val="0"/>
          <c:showVal val="0"/>
          <c:showCatName val="0"/>
          <c:showSerName val="0"/>
          <c:showPercent val="0"/>
          <c:showBubbleSize val="0"/>
        </c:dLbls>
        <c:marker val="1"/>
        <c:smooth val="0"/>
        <c:axId val="500107064"/>
        <c:axId val="500105496"/>
      </c:lineChart>
      <c:dateAx>
        <c:axId val="500107064"/>
        <c:scaling>
          <c:orientation val="minMax"/>
        </c:scaling>
        <c:delete val="1"/>
        <c:axPos val="b"/>
        <c:numFmt formatCode="&quot;R&quot;yy" sourceLinked="1"/>
        <c:majorTickMark val="none"/>
        <c:minorTickMark val="none"/>
        <c:tickLblPos val="none"/>
        <c:crossAx val="500105496"/>
        <c:crosses val="autoZero"/>
        <c:auto val="1"/>
        <c:lblOffset val="100"/>
        <c:baseTimeUnit val="years"/>
      </c:dateAx>
      <c:valAx>
        <c:axId val="500105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107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51.13</c:v>
                </c:pt>
                <c:pt idx="2">
                  <c:v>40.17</c:v>
                </c:pt>
                <c:pt idx="3">
                  <c:v>37.86</c:v>
                </c:pt>
                <c:pt idx="4">
                  <c:v>47.72</c:v>
                </c:pt>
              </c:numCache>
            </c:numRef>
          </c:val>
          <c:extLst xmlns:c16r2="http://schemas.microsoft.com/office/drawing/2015/06/chart">
            <c:ext xmlns:c16="http://schemas.microsoft.com/office/drawing/2014/chart" uri="{C3380CC4-5D6E-409C-BE32-E72D297353CC}">
              <c16:uniqueId val="{00000000-8684-4CBB-B57B-F4302A574C02}"/>
            </c:ext>
          </c:extLst>
        </c:ser>
        <c:dLbls>
          <c:showLegendKey val="0"/>
          <c:showVal val="0"/>
          <c:showCatName val="0"/>
          <c:showSerName val="0"/>
          <c:showPercent val="0"/>
          <c:showBubbleSize val="0"/>
        </c:dLbls>
        <c:gapWidth val="150"/>
        <c:axId val="500112552"/>
        <c:axId val="500107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39.64</c:v>
                </c:pt>
                <c:pt idx="2">
                  <c:v>40</c:v>
                </c:pt>
                <c:pt idx="3">
                  <c:v>38.74</c:v>
                </c:pt>
                <c:pt idx="4">
                  <c:v>35.96</c:v>
                </c:pt>
              </c:numCache>
            </c:numRef>
          </c:val>
          <c:smooth val="0"/>
          <c:extLst xmlns:c16r2="http://schemas.microsoft.com/office/drawing/2015/06/chart">
            <c:ext xmlns:c16="http://schemas.microsoft.com/office/drawing/2014/chart" uri="{C3380CC4-5D6E-409C-BE32-E72D297353CC}">
              <c16:uniqueId val="{00000001-8684-4CBB-B57B-F4302A574C02}"/>
            </c:ext>
          </c:extLst>
        </c:ser>
        <c:dLbls>
          <c:showLegendKey val="0"/>
          <c:showVal val="0"/>
          <c:showCatName val="0"/>
          <c:showSerName val="0"/>
          <c:showPercent val="0"/>
          <c:showBubbleSize val="0"/>
        </c:dLbls>
        <c:marker val="1"/>
        <c:smooth val="0"/>
        <c:axId val="500112552"/>
        <c:axId val="500107848"/>
      </c:lineChart>
      <c:dateAx>
        <c:axId val="500112552"/>
        <c:scaling>
          <c:orientation val="minMax"/>
        </c:scaling>
        <c:delete val="1"/>
        <c:axPos val="b"/>
        <c:numFmt formatCode="&quot;R&quot;yy" sourceLinked="1"/>
        <c:majorTickMark val="none"/>
        <c:minorTickMark val="none"/>
        <c:tickLblPos val="none"/>
        <c:crossAx val="500107848"/>
        <c:crosses val="autoZero"/>
        <c:auto val="1"/>
        <c:lblOffset val="100"/>
        <c:baseTimeUnit val="years"/>
      </c:dateAx>
      <c:valAx>
        <c:axId val="500107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112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294.33</c:v>
                </c:pt>
                <c:pt idx="2">
                  <c:v>374.85</c:v>
                </c:pt>
                <c:pt idx="3">
                  <c:v>395.93</c:v>
                </c:pt>
                <c:pt idx="4">
                  <c:v>356.92</c:v>
                </c:pt>
              </c:numCache>
            </c:numRef>
          </c:val>
          <c:extLst xmlns:c16r2="http://schemas.microsoft.com/office/drawing/2015/06/chart">
            <c:ext xmlns:c16="http://schemas.microsoft.com/office/drawing/2014/chart" uri="{C3380CC4-5D6E-409C-BE32-E72D297353CC}">
              <c16:uniqueId val="{00000000-B282-4F53-B95D-65738E7CBD9F}"/>
            </c:ext>
          </c:extLst>
        </c:ser>
        <c:dLbls>
          <c:showLegendKey val="0"/>
          <c:showVal val="0"/>
          <c:showCatName val="0"/>
          <c:showSerName val="0"/>
          <c:showPercent val="0"/>
          <c:showBubbleSize val="0"/>
        </c:dLbls>
        <c:gapWidth val="150"/>
        <c:axId val="500109024"/>
        <c:axId val="50011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449.72</c:v>
                </c:pt>
                <c:pt idx="2">
                  <c:v>437.27</c:v>
                </c:pt>
                <c:pt idx="3">
                  <c:v>456.72</c:v>
                </c:pt>
                <c:pt idx="4">
                  <c:v>481.96</c:v>
                </c:pt>
              </c:numCache>
            </c:numRef>
          </c:val>
          <c:smooth val="0"/>
          <c:extLst xmlns:c16r2="http://schemas.microsoft.com/office/drawing/2015/06/chart">
            <c:ext xmlns:c16="http://schemas.microsoft.com/office/drawing/2014/chart" uri="{C3380CC4-5D6E-409C-BE32-E72D297353CC}">
              <c16:uniqueId val="{00000001-B282-4F53-B95D-65738E7CBD9F}"/>
            </c:ext>
          </c:extLst>
        </c:ser>
        <c:dLbls>
          <c:showLegendKey val="0"/>
          <c:showVal val="0"/>
          <c:showCatName val="0"/>
          <c:showSerName val="0"/>
          <c:showPercent val="0"/>
          <c:showBubbleSize val="0"/>
        </c:dLbls>
        <c:marker val="1"/>
        <c:smooth val="0"/>
        <c:axId val="500109024"/>
        <c:axId val="500110592"/>
      </c:lineChart>
      <c:dateAx>
        <c:axId val="500109024"/>
        <c:scaling>
          <c:orientation val="minMax"/>
        </c:scaling>
        <c:delete val="1"/>
        <c:axPos val="b"/>
        <c:numFmt formatCode="&quot;R&quot;yy" sourceLinked="1"/>
        <c:majorTickMark val="none"/>
        <c:minorTickMark val="none"/>
        <c:tickLblPos val="none"/>
        <c:crossAx val="500110592"/>
        <c:crosses val="autoZero"/>
        <c:auto val="1"/>
        <c:lblOffset val="100"/>
        <c:baseTimeUnit val="years"/>
      </c:dateAx>
      <c:valAx>
        <c:axId val="50011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10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I16" zoomScale="80" zoomScaleNormal="8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2">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2">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29" t="str">
        <f>データ!H6</f>
        <v>広島県　三原市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2">
      <c r="A8" s="2"/>
      <c r="B8" s="34" t="str">
        <f>データ!I6</f>
        <v>法適用</v>
      </c>
      <c r="C8" s="34"/>
      <c r="D8" s="34"/>
      <c r="E8" s="34"/>
      <c r="F8" s="34"/>
      <c r="G8" s="34"/>
      <c r="H8" s="34"/>
      <c r="I8" s="34" t="str">
        <f>データ!J6</f>
        <v>下水道事業</v>
      </c>
      <c r="J8" s="34"/>
      <c r="K8" s="34"/>
      <c r="L8" s="34"/>
      <c r="M8" s="34"/>
      <c r="N8" s="34"/>
      <c r="O8" s="34"/>
      <c r="P8" s="34" t="str">
        <f>データ!K6</f>
        <v>漁業集落排水</v>
      </c>
      <c r="Q8" s="34"/>
      <c r="R8" s="34"/>
      <c r="S8" s="34"/>
      <c r="T8" s="34"/>
      <c r="U8" s="34"/>
      <c r="V8" s="34"/>
      <c r="W8" s="34" t="str">
        <f>データ!L6</f>
        <v>H2</v>
      </c>
      <c r="X8" s="34"/>
      <c r="Y8" s="34"/>
      <c r="Z8" s="34"/>
      <c r="AA8" s="34"/>
      <c r="AB8" s="34"/>
      <c r="AC8" s="34"/>
      <c r="AD8" s="35" t="str">
        <f>データ!$M$6</f>
        <v>非設置</v>
      </c>
      <c r="AE8" s="35"/>
      <c r="AF8" s="35"/>
      <c r="AG8" s="35"/>
      <c r="AH8" s="35"/>
      <c r="AI8" s="35"/>
      <c r="AJ8" s="35"/>
      <c r="AK8" s="3"/>
      <c r="AL8" s="36">
        <f>データ!S6</f>
        <v>88128</v>
      </c>
      <c r="AM8" s="36"/>
      <c r="AN8" s="36"/>
      <c r="AO8" s="36"/>
      <c r="AP8" s="36"/>
      <c r="AQ8" s="36"/>
      <c r="AR8" s="36"/>
      <c r="AS8" s="36"/>
      <c r="AT8" s="37">
        <f>データ!T6</f>
        <v>471.51</v>
      </c>
      <c r="AU8" s="37"/>
      <c r="AV8" s="37"/>
      <c r="AW8" s="37"/>
      <c r="AX8" s="37"/>
      <c r="AY8" s="37"/>
      <c r="AZ8" s="37"/>
      <c r="BA8" s="37"/>
      <c r="BB8" s="37">
        <f>データ!U6</f>
        <v>186.91</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2">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2">
      <c r="A10" s="2"/>
      <c r="B10" s="37" t="str">
        <f>データ!N6</f>
        <v>-</v>
      </c>
      <c r="C10" s="37"/>
      <c r="D10" s="37"/>
      <c r="E10" s="37"/>
      <c r="F10" s="37"/>
      <c r="G10" s="37"/>
      <c r="H10" s="37"/>
      <c r="I10" s="37">
        <f>データ!O6</f>
        <v>68.97</v>
      </c>
      <c r="J10" s="37"/>
      <c r="K10" s="37"/>
      <c r="L10" s="37"/>
      <c r="M10" s="37"/>
      <c r="N10" s="37"/>
      <c r="O10" s="37"/>
      <c r="P10" s="37">
        <f>データ!P6</f>
        <v>0.5</v>
      </c>
      <c r="Q10" s="37"/>
      <c r="R10" s="37"/>
      <c r="S10" s="37"/>
      <c r="T10" s="37"/>
      <c r="U10" s="37"/>
      <c r="V10" s="37"/>
      <c r="W10" s="37">
        <f>データ!Q6</f>
        <v>97.64</v>
      </c>
      <c r="X10" s="37"/>
      <c r="Y10" s="37"/>
      <c r="Z10" s="37"/>
      <c r="AA10" s="37"/>
      <c r="AB10" s="37"/>
      <c r="AC10" s="37"/>
      <c r="AD10" s="36">
        <f>データ!R6</f>
        <v>3322</v>
      </c>
      <c r="AE10" s="36"/>
      <c r="AF10" s="36"/>
      <c r="AG10" s="36"/>
      <c r="AH10" s="36"/>
      <c r="AI10" s="36"/>
      <c r="AJ10" s="36"/>
      <c r="AK10" s="2"/>
      <c r="AL10" s="36">
        <f>データ!V6</f>
        <v>434</v>
      </c>
      <c r="AM10" s="36"/>
      <c r="AN10" s="36"/>
      <c r="AO10" s="36"/>
      <c r="AP10" s="36"/>
      <c r="AQ10" s="36"/>
      <c r="AR10" s="36"/>
      <c r="AS10" s="36"/>
      <c r="AT10" s="37">
        <f>データ!W6</f>
        <v>7.0000000000000007E-2</v>
      </c>
      <c r="AU10" s="37"/>
      <c r="AV10" s="37"/>
      <c r="AW10" s="37"/>
      <c r="AX10" s="37"/>
      <c r="AY10" s="37"/>
      <c r="AZ10" s="37"/>
      <c r="BA10" s="37"/>
      <c r="BB10" s="37">
        <f>データ!X6</f>
        <v>6200</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2">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115</v>
      </c>
      <c r="BM16" s="65"/>
      <c r="BN16" s="65"/>
      <c r="BO16" s="65"/>
      <c r="BP16" s="65"/>
      <c r="BQ16" s="65"/>
      <c r="BR16" s="65"/>
      <c r="BS16" s="65"/>
      <c r="BT16" s="65"/>
      <c r="BU16" s="65"/>
      <c r="BV16" s="65"/>
      <c r="BW16" s="65"/>
      <c r="BX16" s="65"/>
      <c r="BY16" s="65"/>
      <c r="BZ16" s="66"/>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113</v>
      </c>
      <c r="BM47" s="71"/>
      <c r="BN47" s="71"/>
      <c r="BO47" s="71"/>
      <c r="BP47" s="71"/>
      <c r="BQ47" s="71"/>
      <c r="BR47" s="71"/>
      <c r="BS47" s="71"/>
      <c r="BT47" s="71"/>
      <c r="BU47" s="71"/>
      <c r="BV47" s="71"/>
      <c r="BW47" s="71"/>
      <c r="BX47" s="71"/>
      <c r="BY47" s="71"/>
      <c r="BZ47" s="72"/>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2">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2">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114</v>
      </c>
      <c r="BM66" s="71"/>
      <c r="BN66" s="71"/>
      <c r="BO66" s="71"/>
      <c r="BP66" s="71"/>
      <c r="BQ66" s="71"/>
      <c r="BR66" s="71"/>
      <c r="BS66" s="71"/>
      <c r="BT66" s="71"/>
      <c r="BU66" s="71"/>
      <c r="BV66" s="71"/>
      <c r="BW66" s="71"/>
      <c r="BX66" s="71"/>
      <c r="BY66" s="71"/>
      <c r="BZ66" s="72"/>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2">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【102.33】</v>
      </c>
      <c r="F85" s="12" t="str">
        <f>データ!AT6</f>
        <v>【114.08】</v>
      </c>
      <c r="G85" s="12" t="str">
        <f>データ!BE6</f>
        <v>【68.63】</v>
      </c>
      <c r="H85" s="12" t="str">
        <f>データ!BP6</f>
        <v>【1,069.89】</v>
      </c>
      <c r="I85" s="12" t="str">
        <f>データ!CA6</f>
        <v>【39.89】</v>
      </c>
      <c r="J85" s="12" t="str">
        <f>データ!CL6</f>
        <v>【426.52】</v>
      </c>
      <c r="K85" s="12" t="str">
        <f>データ!CW6</f>
        <v>【28.16】</v>
      </c>
      <c r="L85" s="12" t="str">
        <f>データ!DH6</f>
        <v>【80.73】</v>
      </c>
      <c r="M85" s="12" t="str">
        <f>データ!DS6</f>
        <v>【30.98】</v>
      </c>
      <c r="N85" s="12" t="str">
        <f>データ!ED6</f>
        <v>【0.00】</v>
      </c>
      <c r="O85" s="12" t="str">
        <f>データ!EO6</f>
        <v>【0.00】</v>
      </c>
    </row>
  </sheetData>
  <sheetProtection algorithmName="SHA-512" hashValue="h+z/TCHvQ52LJbyqQVAyBu8/ZBclC6AhrIhmoJMVgTil17UKZdEBkkue13Yp/WUsr9NT1X8umgJB8RMBuJAaFA==" saltValue="5U1Z7R8ISJGV3xKN5cSUD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2">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342041</v>
      </c>
      <c r="D6" s="19">
        <f t="shared" si="3"/>
        <v>46</v>
      </c>
      <c r="E6" s="19">
        <f t="shared" si="3"/>
        <v>17</v>
      </c>
      <c r="F6" s="19">
        <f t="shared" si="3"/>
        <v>6</v>
      </c>
      <c r="G6" s="19">
        <f t="shared" si="3"/>
        <v>0</v>
      </c>
      <c r="H6" s="19" t="str">
        <f t="shared" si="3"/>
        <v>広島県　三原市</v>
      </c>
      <c r="I6" s="19" t="str">
        <f t="shared" si="3"/>
        <v>法適用</v>
      </c>
      <c r="J6" s="19" t="str">
        <f t="shared" si="3"/>
        <v>下水道事業</v>
      </c>
      <c r="K6" s="19" t="str">
        <f t="shared" si="3"/>
        <v>漁業集落排水</v>
      </c>
      <c r="L6" s="19" t="str">
        <f t="shared" si="3"/>
        <v>H2</v>
      </c>
      <c r="M6" s="19" t="str">
        <f t="shared" si="3"/>
        <v>非設置</v>
      </c>
      <c r="N6" s="20" t="str">
        <f t="shared" si="3"/>
        <v>-</v>
      </c>
      <c r="O6" s="20">
        <f t="shared" si="3"/>
        <v>68.97</v>
      </c>
      <c r="P6" s="20">
        <f t="shared" si="3"/>
        <v>0.5</v>
      </c>
      <c r="Q6" s="20">
        <f t="shared" si="3"/>
        <v>97.64</v>
      </c>
      <c r="R6" s="20">
        <f t="shared" si="3"/>
        <v>3322</v>
      </c>
      <c r="S6" s="20">
        <f t="shared" si="3"/>
        <v>88128</v>
      </c>
      <c r="T6" s="20">
        <f t="shared" si="3"/>
        <v>471.51</v>
      </c>
      <c r="U6" s="20">
        <f t="shared" si="3"/>
        <v>186.91</v>
      </c>
      <c r="V6" s="20">
        <f t="shared" si="3"/>
        <v>434</v>
      </c>
      <c r="W6" s="20">
        <f t="shared" si="3"/>
        <v>7.0000000000000007E-2</v>
      </c>
      <c r="X6" s="20">
        <f t="shared" si="3"/>
        <v>6200</v>
      </c>
      <c r="Y6" s="21" t="str">
        <f>IF(Y7="",NA(),Y7)</f>
        <v>-</v>
      </c>
      <c r="Z6" s="21">
        <f t="shared" ref="Z6:AH6" si="4">IF(Z7="",NA(),Z7)</f>
        <v>84.91</v>
      </c>
      <c r="AA6" s="21">
        <f t="shared" si="4"/>
        <v>98.28</v>
      </c>
      <c r="AB6" s="21">
        <f t="shared" si="4"/>
        <v>99.61</v>
      </c>
      <c r="AC6" s="21">
        <f t="shared" si="4"/>
        <v>101.35</v>
      </c>
      <c r="AD6" s="21" t="str">
        <f t="shared" si="4"/>
        <v>-</v>
      </c>
      <c r="AE6" s="21">
        <f t="shared" si="4"/>
        <v>101.18</v>
      </c>
      <c r="AF6" s="21">
        <f t="shared" si="4"/>
        <v>99.89</v>
      </c>
      <c r="AG6" s="21">
        <f t="shared" si="4"/>
        <v>104.12</v>
      </c>
      <c r="AH6" s="21">
        <f t="shared" si="4"/>
        <v>105.98</v>
      </c>
      <c r="AI6" s="20" t="str">
        <f>IF(AI7="","",IF(AI7="-","【-】","【"&amp;SUBSTITUTE(TEXT(AI7,"#,##0.00"),"-","△")&amp;"】"))</f>
        <v>【102.33】</v>
      </c>
      <c r="AJ6" s="21" t="str">
        <f>IF(AJ7="",NA(),AJ7)</f>
        <v>-</v>
      </c>
      <c r="AK6" s="21">
        <f t="shared" ref="AK6:AS6" si="5">IF(AK7="",NA(),AK7)</f>
        <v>145.11000000000001</v>
      </c>
      <c r="AL6" s="21">
        <f t="shared" si="5"/>
        <v>85.74</v>
      </c>
      <c r="AM6" s="21">
        <f t="shared" si="5"/>
        <v>70.86</v>
      </c>
      <c r="AN6" s="21">
        <f t="shared" si="5"/>
        <v>72.61</v>
      </c>
      <c r="AO6" s="21" t="str">
        <f t="shared" si="5"/>
        <v>-</v>
      </c>
      <c r="AP6" s="21">
        <f t="shared" si="5"/>
        <v>140.63</v>
      </c>
      <c r="AQ6" s="21">
        <f t="shared" si="5"/>
        <v>163.84</v>
      </c>
      <c r="AR6" s="21">
        <f t="shared" si="5"/>
        <v>176.46</v>
      </c>
      <c r="AS6" s="21">
        <f t="shared" si="5"/>
        <v>181.51</v>
      </c>
      <c r="AT6" s="20" t="str">
        <f>IF(AT7="","",IF(AT7="-","【-】","【"&amp;SUBSTITUTE(TEXT(AT7,"#,##0.00"),"-","△")&amp;"】"))</f>
        <v>【114.08】</v>
      </c>
      <c r="AU6" s="21" t="str">
        <f>IF(AU7="",NA(),AU7)</f>
        <v>-</v>
      </c>
      <c r="AV6" s="21">
        <f t="shared" ref="AV6:BD6" si="6">IF(AV7="",NA(),AV7)</f>
        <v>136.63999999999999</v>
      </c>
      <c r="AW6" s="21">
        <f t="shared" si="6"/>
        <v>152.74</v>
      </c>
      <c r="AX6" s="21">
        <f t="shared" si="6"/>
        <v>130.1</v>
      </c>
      <c r="AY6" s="21">
        <f t="shared" si="6"/>
        <v>161.41</v>
      </c>
      <c r="AZ6" s="21" t="str">
        <f t="shared" si="6"/>
        <v>-</v>
      </c>
      <c r="BA6" s="21">
        <f t="shared" si="6"/>
        <v>56.53</v>
      </c>
      <c r="BB6" s="21">
        <f t="shared" si="6"/>
        <v>59.66</v>
      </c>
      <c r="BC6" s="21">
        <f t="shared" si="6"/>
        <v>61.64</v>
      </c>
      <c r="BD6" s="21">
        <f t="shared" si="6"/>
        <v>69.819999999999993</v>
      </c>
      <c r="BE6" s="20" t="str">
        <f>IF(BE7="","",IF(BE7="-","【-】","【"&amp;SUBSTITUTE(TEXT(BE7,"#,##0.00"),"-","△")&amp;"】"))</f>
        <v>【68.63】</v>
      </c>
      <c r="BF6" s="21" t="str">
        <f>IF(BF7="",NA(),BF7)</f>
        <v>-</v>
      </c>
      <c r="BG6" s="20">
        <f t="shared" ref="BG6:BO6" si="7">IF(BG7="",NA(),BG7)</f>
        <v>0</v>
      </c>
      <c r="BH6" s="20">
        <f t="shared" si="7"/>
        <v>0</v>
      </c>
      <c r="BI6" s="21">
        <f t="shared" si="7"/>
        <v>301.74</v>
      </c>
      <c r="BJ6" s="21">
        <f t="shared" si="7"/>
        <v>510.2</v>
      </c>
      <c r="BK6" s="21" t="str">
        <f t="shared" si="7"/>
        <v>-</v>
      </c>
      <c r="BL6" s="21">
        <f t="shared" si="7"/>
        <v>1095.52</v>
      </c>
      <c r="BM6" s="21">
        <f t="shared" si="7"/>
        <v>1056.55</v>
      </c>
      <c r="BN6" s="21">
        <f t="shared" si="7"/>
        <v>1278.54</v>
      </c>
      <c r="BO6" s="21">
        <f t="shared" si="7"/>
        <v>1149.7</v>
      </c>
      <c r="BP6" s="20" t="str">
        <f>IF(BP7="","",IF(BP7="-","【-】","【"&amp;SUBSTITUTE(TEXT(BP7,"#,##0.00"),"-","△")&amp;"】"))</f>
        <v>【1,069.89】</v>
      </c>
      <c r="BQ6" s="21" t="str">
        <f>IF(BQ7="",NA(),BQ7)</f>
        <v>-</v>
      </c>
      <c r="BR6" s="21">
        <f t="shared" ref="BR6:BZ6" si="8">IF(BR7="",NA(),BR7)</f>
        <v>51.13</v>
      </c>
      <c r="BS6" s="21">
        <f t="shared" si="8"/>
        <v>40.17</v>
      </c>
      <c r="BT6" s="21">
        <f t="shared" si="8"/>
        <v>37.86</v>
      </c>
      <c r="BU6" s="21">
        <f t="shared" si="8"/>
        <v>47.72</v>
      </c>
      <c r="BV6" s="21" t="str">
        <f t="shared" si="8"/>
        <v>-</v>
      </c>
      <c r="BW6" s="21">
        <f t="shared" si="8"/>
        <v>39.64</v>
      </c>
      <c r="BX6" s="21">
        <f t="shared" si="8"/>
        <v>40</v>
      </c>
      <c r="BY6" s="21">
        <f t="shared" si="8"/>
        <v>38.74</v>
      </c>
      <c r="BZ6" s="21">
        <f t="shared" si="8"/>
        <v>35.96</v>
      </c>
      <c r="CA6" s="20" t="str">
        <f>IF(CA7="","",IF(CA7="-","【-】","【"&amp;SUBSTITUTE(TEXT(CA7,"#,##0.00"),"-","△")&amp;"】"))</f>
        <v>【39.89】</v>
      </c>
      <c r="CB6" s="21" t="str">
        <f>IF(CB7="",NA(),CB7)</f>
        <v>-</v>
      </c>
      <c r="CC6" s="21">
        <f t="shared" ref="CC6:CK6" si="9">IF(CC7="",NA(),CC7)</f>
        <v>294.33</v>
      </c>
      <c r="CD6" s="21">
        <f t="shared" si="9"/>
        <v>374.85</v>
      </c>
      <c r="CE6" s="21">
        <f t="shared" si="9"/>
        <v>395.93</v>
      </c>
      <c r="CF6" s="21">
        <f t="shared" si="9"/>
        <v>356.92</v>
      </c>
      <c r="CG6" s="21" t="str">
        <f t="shared" si="9"/>
        <v>-</v>
      </c>
      <c r="CH6" s="21">
        <f t="shared" si="9"/>
        <v>449.72</v>
      </c>
      <c r="CI6" s="21">
        <f t="shared" si="9"/>
        <v>437.27</v>
      </c>
      <c r="CJ6" s="21">
        <f t="shared" si="9"/>
        <v>456.72</v>
      </c>
      <c r="CK6" s="21">
        <f t="shared" si="9"/>
        <v>481.96</v>
      </c>
      <c r="CL6" s="20" t="str">
        <f>IF(CL7="","",IF(CL7="-","【-】","【"&amp;SUBSTITUTE(TEXT(CL7,"#,##0.00"),"-","△")&amp;"】"))</f>
        <v>【426.52】</v>
      </c>
      <c r="CM6" s="21" t="str">
        <f>IF(CM7="",NA(),CM7)</f>
        <v>-</v>
      </c>
      <c r="CN6" s="21">
        <f t="shared" ref="CN6:CV6" si="10">IF(CN7="",NA(),CN7)</f>
        <v>27</v>
      </c>
      <c r="CO6" s="21">
        <f t="shared" si="10"/>
        <v>29</v>
      </c>
      <c r="CP6" s="21">
        <f t="shared" si="10"/>
        <v>27.33</v>
      </c>
      <c r="CQ6" s="21">
        <f t="shared" si="10"/>
        <v>29.33</v>
      </c>
      <c r="CR6" s="21" t="str">
        <f t="shared" si="10"/>
        <v>-</v>
      </c>
      <c r="CS6" s="21">
        <f t="shared" si="10"/>
        <v>30.19</v>
      </c>
      <c r="CT6" s="21">
        <f t="shared" si="10"/>
        <v>28.77</v>
      </c>
      <c r="CU6" s="21">
        <f t="shared" si="10"/>
        <v>26.22</v>
      </c>
      <c r="CV6" s="21">
        <f t="shared" si="10"/>
        <v>26.12</v>
      </c>
      <c r="CW6" s="20" t="str">
        <f>IF(CW7="","",IF(CW7="-","【-】","【"&amp;SUBSTITUTE(TEXT(CW7,"#,##0.00"),"-","△")&amp;"】"))</f>
        <v>【28.16】</v>
      </c>
      <c r="CX6" s="21" t="str">
        <f>IF(CX7="",NA(),CX7)</f>
        <v>-</v>
      </c>
      <c r="CY6" s="21">
        <f t="shared" ref="CY6:DG6" si="11">IF(CY7="",NA(),CY7)</f>
        <v>65.47</v>
      </c>
      <c r="CZ6" s="21">
        <f t="shared" si="11"/>
        <v>64.67</v>
      </c>
      <c r="DA6" s="21">
        <f t="shared" si="11"/>
        <v>66.28</v>
      </c>
      <c r="DB6" s="21">
        <f t="shared" si="11"/>
        <v>68.2</v>
      </c>
      <c r="DC6" s="21" t="str">
        <f t="shared" si="11"/>
        <v>-</v>
      </c>
      <c r="DD6" s="21">
        <f t="shared" si="11"/>
        <v>79.09</v>
      </c>
      <c r="DE6" s="21">
        <f t="shared" si="11"/>
        <v>78.900000000000006</v>
      </c>
      <c r="DF6" s="21">
        <f t="shared" si="11"/>
        <v>78.03</v>
      </c>
      <c r="DG6" s="21">
        <f t="shared" si="11"/>
        <v>78.55</v>
      </c>
      <c r="DH6" s="20" t="str">
        <f>IF(DH7="","",IF(DH7="-","【-】","【"&amp;SUBSTITUTE(TEXT(DH7,"#,##0.00"),"-","△")&amp;"】"))</f>
        <v>【80.73】</v>
      </c>
      <c r="DI6" s="21" t="str">
        <f>IF(DI7="",NA(),DI7)</f>
        <v>-</v>
      </c>
      <c r="DJ6" s="21">
        <f t="shared" ref="DJ6:DR6" si="12">IF(DJ7="",NA(),DJ7)</f>
        <v>38.409999999999997</v>
      </c>
      <c r="DK6" s="21">
        <f t="shared" si="12"/>
        <v>40.85</v>
      </c>
      <c r="DL6" s="21">
        <f t="shared" si="12"/>
        <v>43.09</v>
      </c>
      <c r="DM6" s="21">
        <f t="shared" si="12"/>
        <v>44.52</v>
      </c>
      <c r="DN6" s="21" t="str">
        <f t="shared" si="12"/>
        <v>-</v>
      </c>
      <c r="DO6" s="21">
        <f t="shared" si="12"/>
        <v>20.14</v>
      </c>
      <c r="DP6" s="21">
        <f t="shared" si="12"/>
        <v>23.17</v>
      </c>
      <c r="DQ6" s="21">
        <f t="shared" si="12"/>
        <v>25.29</v>
      </c>
      <c r="DR6" s="21">
        <f t="shared" si="12"/>
        <v>28.31</v>
      </c>
      <c r="DS6" s="20" t="str">
        <f>IF(DS7="","",IF(DS7="-","【-】","【"&amp;SUBSTITUTE(TEXT(DS7,"#,##0.00"),"-","△")&amp;"】"))</f>
        <v>【30.98】</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1">
        <f t="shared" si="14"/>
        <v>1.6</v>
      </c>
      <c r="EL6" s="21">
        <f t="shared" si="14"/>
        <v>0.01</v>
      </c>
      <c r="EM6" s="21">
        <f t="shared" si="14"/>
        <v>0.01</v>
      </c>
      <c r="EN6" s="20">
        <f t="shared" si="14"/>
        <v>0</v>
      </c>
      <c r="EO6" s="20" t="str">
        <f>IF(EO7="","",IF(EO7="-","【-】","【"&amp;SUBSTITUTE(TEXT(EO7,"#,##0.00"),"-","△")&amp;"】"))</f>
        <v>【0.00】</v>
      </c>
    </row>
    <row r="7" spans="1:148" s="22" customFormat="1" x14ac:dyDescent="0.2">
      <c r="A7" s="14"/>
      <c r="B7" s="23">
        <v>2023</v>
      </c>
      <c r="C7" s="23">
        <v>342041</v>
      </c>
      <c r="D7" s="23">
        <v>46</v>
      </c>
      <c r="E7" s="23">
        <v>17</v>
      </c>
      <c r="F7" s="23">
        <v>6</v>
      </c>
      <c r="G7" s="23">
        <v>0</v>
      </c>
      <c r="H7" s="23" t="s">
        <v>96</v>
      </c>
      <c r="I7" s="23" t="s">
        <v>97</v>
      </c>
      <c r="J7" s="23" t="s">
        <v>98</v>
      </c>
      <c r="K7" s="23" t="s">
        <v>99</v>
      </c>
      <c r="L7" s="23" t="s">
        <v>100</v>
      </c>
      <c r="M7" s="23" t="s">
        <v>101</v>
      </c>
      <c r="N7" s="24" t="s">
        <v>102</v>
      </c>
      <c r="O7" s="24">
        <v>68.97</v>
      </c>
      <c r="P7" s="24">
        <v>0.5</v>
      </c>
      <c r="Q7" s="24">
        <v>97.64</v>
      </c>
      <c r="R7" s="24">
        <v>3322</v>
      </c>
      <c r="S7" s="24">
        <v>88128</v>
      </c>
      <c r="T7" s="24">
        <v>471.51</v>
      </c>
      <c r="U7" s="24">
        <v>186.91</v>
      </c>
      <c r="V7" s="24">
        <v>434</v>
      </c>
      <c r="W7" s="24">
        <v>7.0000000000000007E-2</v>
      </c>
      <c r="X7" s="24">
        <v>6200</v>
      </c>
      <c r="Y7" s="24" t="s">
        <v>102</v>
      </c>
      <c r="Z7" s="24">
        <v>84.91</v>
      </c>
      <c r="AA7" s="24">
        <v>98.28</v>
      </c>
      <c r="AB7" s="24">
        <v>99.61</v>
      </c>
      <c r="AC7" s="24">
        <v>101.35</v>
      </c>
      <c r="AD7" s="24" t="s">
        <v>102</v>
      </c>
      <c r="AE7" s="24">
        <v>101.18</v>
      </c>
      <c r="AF7" s="24">
        <v>99.89</v>
      </c>
      <c r="AG7" s="24">
        <v>104.12</v>
      </c>
      <c r="AH7" s="24">
        <v>105.98</v>
      </c>
      <c r="AI7" s="24">
        <v>102.33</v>
      </c>
      <c r="AJ7" s="24" t="s">
        <v>102</v>
      </c>
      <c r="AK7" s="24">
        <v>145.11000000000001</v>
      </c>
      <c r="AL7" s="24">
        <v>85.74</v>
      </c>
      <c r="AM7" s="24">
        <v>70.86</v>
      </c>
      <c r="AN7" s="24">
        <v>72.61</v>
      </c>
      <c r="AO7" s="24" t="s">
        <v>102</v>
      </c>
      <c r="AP7" s="24">
        <v>140.63</v>
      </c>
      <c r="AQ7" s="24">
        <v>163.84</v>
      </c>
      <c r="AR7" s="24">
        <v>176.46</v>
      </c>
      <c r="AS7" s="24">
        <v>181.51</v>
      </c>
      <c r="AT7" s="24">
        <v>114.08</v>
      </c>
      <c r="AU7" s="24" t="s">
        <v>102</v>
      </c>
      <c r="AV7" s="24">
        <v>136.63999999999999</v>
      </c>
      <c r="AW7" s="24">
        <v>152.74</v>
      </c>
      <c r="AX7" s="24">
        <v>130.1</v>
      </c>
      <c r="AY7" s="24">
        <v>161.41</v>
      </c>
      <c r="AZ7" s="24" t="s">
        <v>102</v>
      </c>
      <c r="BA7" s="24">
        <v>56.53</v>
      </c>
      <c r="BB7" s="24">
        <v>59.66</v>
      </c>
      <c r="BC7" s="24">
        <v>61.64</v>
      </c>
      <c r="BD7" s="24">
        <v>69.819999999999993</v>
      </c>
      <c r="BE7" s="24">
        <v>68.63</v>
      </c>
      <c r="BF7" s="24" t="s">
        <v>102</v>
      </c>
      <c r="BG7" s="24">
        <v>0</v>
      </c>
      <c r="BH7" s="24">
        <v>0</v>
      </c>
      <c r="BI7" s="24">
        <v>301.74</v>
      </c>
      <c r="BJ7" s="24">
        <v>510.2</v>
      </c>
      <c r="BK7" s="24" t="s">
        <v>102</v>
      </c>
      <c r="BL7" s="24">
        <v>1095.52</v>
      </c>
      <c r="BM7" s="24">
        <v>1056.55</v>
      </c>
      <c r="BN7" s="24">
        <v>1278.54</v>
      </c>
      <c r="BO7" s="24">
        <v>1149.7</v>
      </c>
      <c r="BP7" s="24">
        <v>1069.8900000000001</v>
      </c>
      <c r="BQ7" s="24" t="s">
        <v>102</v>
      </c>
      <c r="BR7" s="24">
        <v>51.13</v>
      </c>
      <c r="BS7" s="24">
        <v>40.17</v>
      </c>
      <c r="BT7" s="24">
        <v>37.86</v>
      </c>
      <c r="BU7" s="24">
        <v>47.72</v>
      </c>
      <c r="BV7" s="24" t="s">
        <v>102</v>
      </c>
      <c r="BW7" s="24">
        <v>39.64</v>
      </c>
      <c r="BX7" s="24">
        <v>40</v>
      </c>
      <c r="BY7" s="24">
        <v>38.74</v>
      </c>
      <c r="BZ7" s="24">
        <v>35.96</v>
      </c>
      <c r="CA7" s="24">
        <v>39.89</v>
      </c>
      <c r="CB7" s="24" t="s">
        <v>102</v>
      </c>
      <c r="CC7" s="24">
        <v>294.33</v>
      </c>
      <c r="CD7" s="24">
        <v>374.85</v>
      </c>
      <c r="CE7" s="24">
        <v>395.93</v>
      </c>
      <c r="CF7" s="24">
        <v>356.92</v>
      </c>
      <c r="CG7" s="24" t="s">
        <v>102</v>
      </c>
      <c r="CH7" s="24">
        <v>449.72</v>
      </c>
      <c r="CI7" s="24">
        <v>437.27</v>
      </c>
      <c r="CJ7" s="24">
        <v>456.72</v>
      </c>
      <c r="CK7" s="24">
        <v>481.96</v>
      </c>
      <c r="CL7" s="24">
        <v>426.52</v>
      </c>
      <c r="CM7" s="24" t="s">
        <v>102</v>
      </c>
      <c r="CN7" s="24">
        <v>27</v>
      </c>
      <c r="CO7" s="24">
        <v>29</v>
      </c>
      <c r="CP7" s="24">
        <v>27.33</v>
      </c>
      <c r="CQ7" s="24">
        <v>29.33</v>
      </c>
      <c r="CR7" s="24" t="s">
        <v>102</v>
      </c>
      <c r="CS7" s="24">
        <v>30.19</v>
      </c>
      <c r="CT7" s="24">
        <v>28.77</v>
      </c>
      <c r="CU7" s="24">
        <v>26.22</v>
      </c>
      <c r="CV7" s="24">
        <v>26.12</v>
      </c>
      <c r="CW7" s="24">
        <v>28.16</v>
      </c>
      <c r="CX7" s="24" t="s">
        <v>102</v>
      </c>
      <c r="CY7" s="24">
        <v>65.47</v>
      </c>
      <c r="CZ7" s="24">
        <v>64.67</v>
      </c>
      <c r="DA7" s="24">
        <v>66.28</v>
      </c>
      <c r="DB7" s="24">
        <v>68.2</v>
      </c>
      <c r="DC7" s="24" t="s">
        <v>102</v>
      </c>
      <c r="DD7" s="24">
        <v>79.09</v>
      </c>
      <c r="DE7" s="24">
        <v>78.900000000000006</v>
      </c>
      <c r="DF7" s="24">
        <v>78.03</v>
      </c>
      <c r="DG7" s="24">
        <v>78.55</v>
      </c>
      <c r="DH7" s="24">
        <v>80.73</v>
      </c>
      <c r="DI7" s="24" t="s">
        <v>102</v>
      </c>
      <c r="DJ7" s="24">
        <v>38.409999999999997</v>
      </c>
      <c r="DK7" s="24">
        <v>40.85</v>
      </c>
      <c r="DL7" s="24">
        <v>43.09</v>
      </c>
      <c r="DM7" s="24">
        <v>44.52</v>
      </c>
      <c r="DN7" s="24" t="s">
        <v>102</v>
      </c>
      <c r="DO7" s="24">
        <v>20.14</v>
      </c>
      <c r="DP7" s="24">
        <v>23.17</v>
      </c>
      <c r="DQ7" s="24">
        <v>25.29</v>
      </c>
      <c r="DR7" s="24">
        <v>28.31</v>
      </c>
      <c r="DS7" s="24">
        <v>30.98</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1.6</v>
      </c>
      <c r="EL7" s="24">
        <v>0.01</v>
      </c>
      <c r="EM7" s="24">
        <v>0.01</v>
      </c>
      <c r="EN7" s="24">
        <v>0</v>
      </c>
      <c r="EO7" s="24">
        <v>0</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111</v>
      </c>
      <c r="D13" t="s">
        <v>110</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國貞 孝行</cp:lastModifiedBy>
  <dcterms:created xsi:type="dcterms:W3CDTF">2025-01-24T07:22:05Z</dcterms:created>
  <dcterms:modified xsi:type="dcterms:W3CDTF">2025-02-19T07:16:02Z</dcterms:modified>
  <cp:category/>
</cp:coreProperties>
</file>