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大竹市役所\上下水道局\上下水道局共通\06文書管理\01文書受付簿\01文書登録ファイル\2024\R07012711_公営企業に係る経営比較分析表（令和５年度決算）の分析等について\02回答\"/>
    </mc:Choice>
  </mc:AlternateContent>
  <xr:revisionPtr revIDLastSave="0" documentId="13_ncr:1_{9ED1017E-633F-47EF-AF2D-9FE65EABAA9E}" xr6:coauthVersionLast="45" xr6:coauthVersionMax="45" xr10:uidLastSave="{00000000-0000-0000-0000-000000000000}"/>
  <workbookProtection workbookAlgorithmName="SHA-512" workbookHashValue="G2P1AjlaUzK6uRrD76IsOSq/m5zCK5p5i3ru88PxCBhyuL5WMkQvbjFfmxuCeD1amVKOcfN3QAWOMxlHjrTBGA==" workbookSaltValue="sAU6Dzd+YIolkKX1o3Kt9g==" workbookSpinCount="100000" lockStructure="1"/>
  <bookViews>
    <workbookView xWindow="20370" yWindow="-4785"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G85" i="4"/>
  <c r="F85" i="4"/>
  <c r="AL10" i="4"/>
  <c r="I10"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<sst xmlns="http://schemas.openxmlformats.org/spreadsheetml/2006/main" count="231" uniqueCount="116">
  <si>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</si>
  <si>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</si>
  <si>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</si>
  <si>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</si>
  <si>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</si>
  <si>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</si>
  <si>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</si>
  <si>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</si>
  <si>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</si>
  <si>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</si>
  <si>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</si>
  <si>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</si>
  <si>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</si>
  <si>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</si>
  <si>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</si>
  <si>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</si>
  <si>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</si>
  <si>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</si>
  <si>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</si>
  <si>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</si>
  <si>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</si>
  <si>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</si>
  <si>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</si>
  <si>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</si>
  <si>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</si>
  <si>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</si>
  <si>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</si>
  <si>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</si>
  <si>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</si>
  <si>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</si>
  <si>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</si>
  <si>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</si>
  <si>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</si>
  <si>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</si>
  <si>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</si>
  <si>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</si>
  <si>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</si>
  <si>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</si>
  <si>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</si>
  <si>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</si>
  <si>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</si>
  <si>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</si>
  <si>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</si>
  <si>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</si>
  <si>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</si>
  <si>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</si>
  <si>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</si>
  <si>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</si>
  <si>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</si>
  <si>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</si>
  <si>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</si>
  <si>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</si>
  <si>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</si>
  <si>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</si>
  <si>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</si>
  <si>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</si>
  <si>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</si>
  <si>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</si>
  <si>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</si>
  <si>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</si>
  <si>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</si>
  <si>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</si>
  <si>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</si>
  <si>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</si>
  <si>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</si>
  <si>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</si>
  <si>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</si>
  <si>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</si>
  <si>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</si>
  <si>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</si>
  <si>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</si>
  <si>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</si>
  <si>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</si>
  <si>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</si>
  <si>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</si>
  <si>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</si>
  <si>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</si>
  <si>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</si>
  <si>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</si>
  <si>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</si>
  <si>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</si>
  <si>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</si>
  <si>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</si>
  <si>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</si>
  <si>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</si>
  <si>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</si>
  <si>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</si>
  <si>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</si>
  <si>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</si>
  <si>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</si>
  <si>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</si>
  <si>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</si>
  <si>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</si>
  <si>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</si>
  <si>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</si>
  <si>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</si>
  <si>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</si>
  <si>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</si>
  <si>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</si>
  <si>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</si>
  <si>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</si>
  <si>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</si>
  <si>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</si>
  <si>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</si>
  <si>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</si>
  <si>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</si>
  <si>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</si>
  <si>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</si>
  <si>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</si>
  <si>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</si>
  <si>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</si>
  <si>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</si>
  <si>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</si>
  <si>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①有形固定資産減価償却率・②管渠老朽化率
　いずれも類似団体平均値を大きく上回っています。今後も上昇していく見込みであり、計画的に更新を行っていく必要があります。
③管渠改善率
　計画的な管渠の更新を図っていくこととしていますが、着手できていない状況です。</t>
    <phoneticPr fontId="4"/>
  </si>
  <si>
    <t>　経常収支比率、累積欠損金比率、流動性比率及び企業債残高対給水収益比率の各数値からは、当面大きな問題はなく、経営的にはおおむね適正であると言えます。
　しかしながら、有形固定資産減価償却率及び管渠老朽化率の各数値からは、施設面の老朽化が顕著であり、計画的な更新が課題です。
　これまで、施設の延命化と維持費の平準化等による中長期的な費用の抑制を図る「下水道長寿命化計画」を進めてきましたが、今後はストックマネジメントによる計画的な施設更新を図っていく必要があります。
　令和２年度策定した大竹市下水道事業経営戦略により、今後、適正な投資計画及び財政計画に基づいて計画的な施設の更新を図っていくこととしています。</t>
    <phoneticPr fontId="4"/>
  </si>
  <si>
    <t>①経常収支比率
　100％を超えており、単年度収支は黒字です。
②累積欠損金比率
　累積欠損金は発生していません。
③流動性比率
　100％を大きく上回り、短期的な支払能力は十分に有しています。
④企業債残高対事業規模比率
　類似団体平均値を大きく下回っていますが、施設の更新などの投資が十分にできていないことが企業債残高の減少の要因になっています。
⑤経費回収率
　令和５年度に使用料の改訂を行った結果、100％を上回りました、
⑥汚水処理原価
　ほぼ横ばいで、類似団体平均値を下回っています。
⑦施設利用率
　ほぼ横ばいですが、類似団体平均値を上回っています。
⑧水洗化率
　処理区域内の人口の動向によって多少の増減はあるものの、下水道事業は既成しており、数値は横ばいです。</t>
    <rPh sb="105" eb="107">
      <t>ジギョウ</t>
    </rPh>
    <rPh sb="107" eb="109">
      <t>キボ</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</si>
</sst>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65-41B1-9997-AA6BECC3274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0265-41B1-9997-AA6BECC3274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82.41</c:v>
                </c:pt>
                <c:pt idx="1">
                  <c:v>82.34</c:v>
                </c:pt>
                <c:pt idx="2">
                  <c:v>72.760000000000005</c:v>
                </c:pt>
                <c:pt idx="3">
                  <c:v>77.89</c:v>
                </c:pt>
                <c:pt idx="4">
                  <c:v>75.13</c:v>
                </c:pt>
              </c:numCache>
            </c:numRef>
          </c:val>
          <c:extLst>
            <c:ext xmlns:c16="http://schemas.microsoft.com/office/drawing/2014/chart" uri="{C3380CC4-5D6E-409C-BE32-E72D297353CC}">
              <c16:uniqueId val="{00000000-7D79-48A6-BFB4-0595B941C5F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7D79-48A6-BFB4-0595B941C5F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99.6</c:v>
                </c:pt>
                <c:pt idx="1">
                  <c:v>99.62</c:v>
                </c:pt>
                <c:pt idx="2">
                  <c:v>99.65</c:v>
                </c:pt>
                <c:pt idx="3">
                  <c:v>99.65</c:v>
                </c:pt>
                <c:pt idx="4">
                  <c:v>99.65</c:v>
                </c:pt>
              </c:numCache>
            </c:numRef>
          </c:val>
          <c:extLst>
            <c:ext xmlns:c16="http://schemas.microsoft.com/office/drawing/2014/chart" uri="{C3380CC4-5D6E-409C-BE32-E72D297353CC}">
              <c16:uniqueId val="{00000000-F65B-454E-B47F-342B2F811E0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F65B-454E-B47F-342B2F811E0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107.46</c:v>
                </c:pt>
                <c:pt idx="1">
                  <c:v>105.82</c:v>
                </c:pt>
                <c:pt idx="2">
                  <c:v>108.82</c:v>
                </c:pt>
                <c:pt idx="3">
                  <c:v>110.47</c:v>
                </c:pt>
                <c:pt idx="4">
                  <c:v>113.54</c:v>
                </c:pt>
              </c:numCache>
            </c:numRef>
          </c:val>
          <c:extLst>
            <c:ext xmlns:c16="http://schemas.microsoft.com/office/drawing/2014/chart" uri="{C3380CC4-5D6E-409C-BE32-E72D297353CC}">
              <c16:uniqueId val="{00000000-B986-4486-BC4E-D61E9F28914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106.5</c:v>
                </c:pt>
                <c:pt idx="2">
                  <c:v>106.22</c:v>
                </c:pt>
                <c:pt idx="3">
                  <c:v>107.01</c:v>
                </c:pt>
                <c:pt idx="4">
                  <c:v>106.53</c:v>
                </c:pt>
              </c:numCache>
            </c:numRef>
          </c:val>
          <c:smooth val="0"/>
          <c:extLst>
            <c:ext xmlns:c16="http://schemas.microsoft.com/office/drawing/2014/chart" uri="{C3380CC4-5D6E-409C-BE32-E72D297353CC}">
              <c16:uniqueId val="{00000001-B986-4486-BC4E-D61E9F28914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43.82</c:v>
                </c:pt>
                <c:pt idx="1">
                  <c:v>46.77</c:v>
                </c:pt>
                <c:pt idx="2">
                  <c:v>48.26</c:v>
                </c:pt>
                <c:pt idx="3">
                  <c:v>48.36</c:v>
                </c:pt>
                <c:pt idx="4">
                  <c:v>49.77</c:v>
                </c:pt>
              </c:numCache>
            </c:numRef>
          </c:val>
          <c:extLst>
            <c:ext xmlns:c16="http://schemas.microsoft.com/office/drawing/2014/chart" uri="{C3380CC4-5D6E-409C-BE32-E72D297353CC}">
              <c16:uniqueId val="{00000000-3DEE-4FEC-8907-8A6FDBE7792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20.78</c:v>
                </c:pt>
                <c:pt idx="2">
                  <c:v>23.54</c:v>
                </c:pt>
                <c:pt idx="3">
                  <c:v>25.86</c:v>
                </c:pt>
                <c:pt idx="4">
                  <c:v>26.9</c:v>
                </c:pt>
              </c:numCache>
            </c:numRef>
          </c:val>
          <c:smooth val="0"/>
          <c:extLst>
            <c:ext xmlns:c16="http://schemas.microsoft.com/office/drawing/2014/chart" uri="{C3380CC4-5D6E-409C-BE32-E72D297353CC}">
              <c16:uniqueId val="{00000001-3DEE-4FEC-8907-8A6FDBE7792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2.9</c:v>
                </c:pt>
                <c:pt idx="1">
                  <c:v>5.32</c:v>
                </c:pt>
                <c:pt idx="2">
                  <c:v>10.28</c:v>
                </c:pt>
                <c:pt idx="3">
                  <c:v>12.57</c:v>
                </c:pt>
                <c:pt idx="4">
                  <c:v>18.14</c:v>
                </c:pt>
              </c:numCache>
            </c:numRef>
          </c:val>
          <c:extLst>
            <c:ext xmlns:c16="http://schemas.microsoft.com/office/drawing/2014/chart" uri="{C3380CC4-5D6E-409C-BE32-E72D297353CC}">
              <c16:uniqueId val="{00000000-9A9D-4564-9267-417A24B7E22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1.34</c:v>
                </c:pt>
                <c:pt idx="2">
                  <c:v>1.5</c:v>
                </c:pt>
                <c:pt idx="3">
                  <c:v>1.4</c:v>
                </c:pt>
                <c:pt idx="4">
                  <c:v>2.08</c:v>
                </c:pt>
              </c:numCache>
            </c:numRef>
          </c:val>
          <c:smooth val="0"/>
          <c:extLst>
            <c:ext xmlns:c16="http://schemas.microsoft.com/office/drawing/2014/chart" uri="{C3380CC4-5D6E-409C-BE32-E72D297353CC}">
              <c16:uniqueId val="{00000001-9A9D-4564-9267-417A24B7E22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EE-4419-89F9-AEE7DDBDC89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18.36</c:v>
                </c:pt>
                <c:pt idx="2">
                  <c:v>18.010000000000002</c:v>
                </c:pt>
                <c:pt idx="3">
                  <c:v>23.86</c:v>
                </c:pt>
                <c:pt idx="4">
                  <c:v>18.41</c:v>
                </c:pt>
              </c:numCache>
            </c:numRef>
          </c:val>
          <c:smooth val="0"/>
          <c:extLst>
            <c:ext xmlns:c16="http://schemas.microsoft.com/office/drawing/2014/chart" uri="{C3380CC4-5D6E-409C-BE32-E72D297353CC}">
              <c16:uniqueId val="{00000001-79EE-4419-89F9-AEE7DDBDC89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180.93</c:v>
                </c:pt>
                <c:pt idx="1">
                  <c:v>238.59</c:v>
                </c:pt>
                <c:pt idx="2">
                  <c:v>260.8</c:v>
                </c:pt>
                <c:pt idx="3">
                  <c:v>223.96</c:v>
                </c:pt>
                <c:pt idx="4">
                  <c:v>207.9</c:v>
                </c:pt>
              </c:numCache>
            </c:numRef>
          </c:val>
          <c:extLst>
            <c:ext xmlns:c16="http://schemas.microsoft.com/office/drawing/2014/chart" uri="{C3380CC4-5D6E-409C-BE32-E72D297353CC}">
              <c16:uniqueId val="{00000000-2FCB-4415-A22B-512C746612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55.6</c:v>
                </c:pt>
                <c:pt idx="2">
                  <c:v>59.4</c:v>
                </c:pt>
                <c:pt idx="3">
                  <c:v>68.27</c:v>
                </c:pt>
                <c:pt idx="4">
                  <c:v>74.790000000000006</c:v>
                </c:pt>
              </c:numCache>
            </c:numRef>
          </c:val>
          <c:smooth val="0"/>
          <c:extLst>
            <c:ext xmlns:c16="http://schemas.microsoft.com/office/drawing/2014/chart" uri="{C3380CC4-5D6E-409C-BE32-E72D297353CC}">
              <c16:uniqueId val="{00000001-2FCB-4415-A22B-512C746612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481.3</c:v>
                </c:pt>
                <c:pt idx="1">
                  <c:v>442.4</c:v>
                </c:pt>
                <c:pt idx="2">
                  <c:v>492.99</c:v>
                </c:pt>
                <c:pt idx="3">
                  <c:v>532.94000000000005</c:v>
                </c:pt>
                <c:pt idx="4">
                  <c:v>589.27</c:v>
                </c:pt>
              </c:numCache>
            </c:numRef>
          </c:val>
          <c:extLst>
            <c:ext xmlns:c16="http://schemas.microsoft.com/office/drawing/2014/chart" uri="{C3380CC4-5D6E-409C-BE32-E72D297353CC}">
              <c16:uniqueId val="{00000000-27E8-485B-827E-FC984574645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27E8-485B-827E-FC984574645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95.75</c:v>
                </c:pt>
                <c:pt idx="1">
                  <c:v>91.14</c:v>
                </c:pt>
                <c:pt idx="2">
                  <c:v>100.92</c:v>
                </c:pt>
                <c:pt idx="3">
                  <c:v>98.17</c:v>
                </c:pt>
                <c:pt idx="4">
                  <c:v>119.73</c:v>
                </c:pt>
              </c:numCache>
            </c:numRef>
          </c:val>
          <c:extLst>
            <c:ext xmlns:c16="http://schemas.microsoft.com/office/drawing/2014/chart" uri="{C3380CC4-5D6E-409C-BE32-E72D297353CC}">
              <c16:uniqueId val="{00000000-B7D5-4D8F-9DD5-127DD95EDA9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B7D5-4D8F-9DD5-127DD95EDA9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104.58</c:v>
                </c:pt>
                <c:pt idx="1">
                  <c:v>109.91</c:v>
                </c:pt>
                <c:pt idx="2">
                  <c:v>99.27</c:v>
                </c:pt>
                <c:pt idx="3">
                  <c:v>110.34</c:v>
                </c:pt>
                <c:pt idx="4">
                  <c:v>88.13</c:v>
                </c:pt>
              </c:numCache>
            </c:numRef>
          </c:val>
          <c:extLst>
            <c:ext xmlns:c16="http://schemas.microsoft.com/office/drawing/2014/chart" uri="{C3380CC4-5D6E-409C-BE32-E72D297353CC}">
              <c16:uniqueId val="{00000000-BE18-47CF-BE41-BAA679E37D1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BE18-47CF-BE41-BAA679E37D1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34"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大竹市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Cc1</v>
      </c>
      <c r="X8" s="64"/>
      <c r="Y8" s="64"/>
      <c r="Z8" s="64"/>
      <c r="AA8" s="64"/>
      <c r="AB8" s="64"/>
      <c r="AC8" s="64"/>
      <c r="AD8" s="65" t="str">
        <f>データ!$M$6</f>
        <v>非設置</v>
      </c>
      <c r="AE8" s="65"/>
      <c r="AF8" s="65"/>
      <c r="AG8" s="65"/>
      <c r="AH8" s="65"/>
      <c r="AI8" s="65"/>
      <c r="AJ8" s="65"/>
      <c r="AK8" s="3"/>
      <c r="AL8" s="45">
        <f>データ!S6</f>
        <v>25741</v>
      </c>
      <c r="AM8" s="45"/>
      <c r="AN8" s="45"/>
      <c r="AO8" s="45"/>
      <c r="AP8" s="45"/>
      <c r="AQ8" s="45"/>
      <c r="AR8" s="45"/>
      <c r="AS8" s="45"/>
      <c r="AT8" s="44">
        <f>データ!T6</f>
        <v>78.66</v>
      </c>
      <c r="AU8" s="44"/>
      <c r="AV8" s="44"/>
      <c r="AW8" s="44"/>
      <c r="AX8" s="44"/>
      <c r="AY8" s="44"/>
      <c r="AZ8" s="44"/>
      <c r="BA8" s="44"/>
      <c r="BB8" s="44">
        <f>データ!U6</f>
        <v>327.24</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67.28</v>
      </c>
      <c r="J10" s="44"/>
      <c r="K10" s="44"/>
      <c r="L10" s="44"/>
      <c r="M10" s="44"/>
      <c r="N10" s="44"/>
      <c r="O10" s="44"/>
      <c r="P10" s="44">
        <f>データ!P6</f>
        <v>95.65</v>
      </c>
      <c r="Q10" s="44"/>
      <c r="R10" s="44"/>
      <c r="S10" s="44"/>
      <c r="T10" s="44"/>
      <c r="U10" s="44"/>
      <c r="V10" s="44"/>
      <c r="W10" s="44">
        <f>データ!Q6</f>
        <v>75.64</v>
      </c>
      <c r="X10" s="44"/>
      <c r="Y10" s="44"/>
      <c r="Z10" s="44"/>
      <c r="AA10" s="44"/>
      <c r="AB10" s="44"/>
      <c r="AC10" s="44"/>
      <c r="AD10" s="45">
        <f>データ!R6</f>
        <v>3087</v>
      </c>
      <c r="AE10" s="45"/>
      <c r="AF10" s="45"/>
      <c r="AG10" s="45"/>
      <c r="AH10" s="45"/>
      <c r="AI10" s="45"/>
      <c r="AJ10" s="45"/>
      <c r="AK10" s="2"/>
      <c r="AL10" s="45">
        <f>データ!V6</f>
        <v>24440</v>
      </c>
      <c r="AM10" s="45"/>
      <c r="AN10" s="45"/>
      <c r="AO10" s="45"/>
      <c r="AP10" s="45"/>
      <c r="AQ10" s="45"/>
      <c r="AR10" s="45"/>
      <c r="AS10" s="45"/>
      <c r="AT10" s="44">
        <f>データ!W6</f>
        <v>7.2</v>
      </c>
      <c r="AU10" s="44"/>
      <c r="AV10" s="44"/>
      <c r="AW10" s="44"/>
      <c r="AX10" s="44"/>
      <c r="AY10" s="44"/>
      <c r="AZ10" s="44"/>
      <c r="BA10" s="44"/>
      <c r="BB10" s="44">
        <f>データ!X6</f>
        <v>3394.44</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Wp6uee7P2oSXnfKq4CgFuyXx90ZLKni4KkMF9v4yH9N5yToVYxL/hVPmU69iE0n2hFR64hB2Li43ThVgBx1+fQ==" saltValue="bEv0mzcx6Lx8wZ2Vth7ap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342114</v>
      </c>
      <c r="D6" s="19">
        <f t="shared" si="3"/>
        <v>46</v>
      </c>
      <c r="E6" s="19">
        <f t="shared" si="3"/>
        <v>17</v>
      </c>
      <c r="F6" s="19">
        <f t="shared" si="3"/>
        <v>1</v>
      </c>
      <c r="G6" s="19">
        <f t="shared" si="3"/>
        <v>0</v>
      </c>
      <c r="H6" s="19" t="str">
        <f t="shared" si="3"/>
        <v>広島県　大竹市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67.28</v>
      </c>
      <c r="P6" s="20">
        <f t="shared" si="3"/>
        <v>95.65</v>
      </c>
      <c r="Q6" s="20">
        <f t="shared" si="3"/>
        <v>75.64</v>
      </c>
      <c r="R6" s="20">
        <f t="shared" si="3"/>
        <v>3087</v>
      </c>
      <c r="S6" s="20">
        <f t="shared" si="3"/>
        <v>25741</v>
      </c>
      <c r="T6" s="20">
        <f t="shared" si="3"/>
        <v>78.66</v>
      </c>
      <c r="U6" s="20">
        <f t="shared" si="3"/>
        <v>327.24</v>
      </c>
      <c r="V6" s="20">
        <f t="shared" si="3"/>
        <v>24440</v>
      </c>
      <c r="W6" s="20">
        <f t="shared" si="3"/>
        <v>7.2</v>
      </c>
      <c r="X6" s="20">
        <f t="shared" si="3"/>
        <v>3394.44</v>
      </c>
      <c r="Y6" s="21">
        <f>IF(Y7="",NA(),Y7)</f>
        <v>107.46</v>
      </c>
      <c r="Z6" s="21">
        <f t="shared" ref="Z6:AH6" si="4">IF(Z7="",NA(),Z7)</f>
        <v>105.82</v>
      </c>
      <c r="AA6" s="21">
        <f t="shared" si="4"/>
        <v>108.82</v>
      </c>
      <c r="AB6" s="21">
        <f t="shared" si="4"/>
        <v>110.47</v>
      </c>
      <c r="AC6" s="21">
        <f t="shared" si="4"/>
        <v>113.54</v>
      </c>
      <c r="AD6" s="21">
        <f t="shared" si="4"/>
        <v>106.81</v>
      </c>
      <c r="AE6" s="21">
        <f t="shared" si="4"/>
        <v>106.5</v>
      </c>
      <c r="AF6" s="21">
        <f t="shared" si="4"/>
        <v>106.22</v>
      </c>
      <c r="AG6" s="21">
        <f t="shared" si="4"/>
        <v>107.01</v>
      </c>
      <c r="AH6" s="21">
        <f t="shared" si="4"/>
        <v>106.53</v>
      </c>
      <c r="AI6" s="20" t="str">
        <f>IF(AI7="","",IF(AI7="-","【-】","【"&amp;SUBSTITUTE(TEXT(AI7,"#,##0.00"),"-","△")&amp;"】"))</f>
        <v>【105.91】</v>
      </c>
      <c r="AJ6" s="20">
        <f>IF(AJ7="",NA(),AJ7)</f>
        <v>0</v>
      </c>
      <c r="AK6" s="20">
        <f t="shared" ref="AK6:AS6" si="5">IF(AK7="",NA(),AK7)</f>
        <v>0</v>
      </c>
      <c r="AL6" s="20">
        <f t="shared" si="5"/>
        <v>0</v>
      </c>
      <c r="AM6" s="20">
        <f t="shared" si="5"/>
        <v>0</v>
      </c>
      <c r="AN6" s="20">
        <f t="shared" si="5"/>
        <v>0</v>
      </c>
      <c r="AO6" s="21">
        <f t="shared" si="5"/>
        <v>34.4</v>
      </c>
      <c r="AP6" s="21">
        <f t="shared" si="5"/>
        <v>18.36</v>
      </c>
      <c r="AQ6" s="21">
        <f t="shared" si="5"/>
        <v>18.010000000000002</v>
      </c>
      <c r="AR6" s="21">
        <f t="shared" si="5"/>
        <v>23.86</v>
      </c>
      <c r="AS6" s="21">
        <f t="shared" si="5"/>
        <v>18.41</v>
      </c>
      <c r="AT6" s="20" t="str">
        <f>IF(AT7="","",IF(AT7="-","【-】","【"&amp;SUBSTITUTE(TEXT(AT7,"#,##0.00"),"-","△")&amp;"】"))</f>
        <v>【3.03】</v>
      </c>
      <c r="AU6" s="21">
        <f>IF(AU7="",NA(),AU7)</f>
        <v>180.93</v>
      </c>
      <c r="AV6" s="21">
        <f t="shared" ref="AV6:BD6" si="6">IF(AV7="",NA(),AV7)</f>
        <v>238.59</v>
      </c>
      <c r="AW6" s="21">
        <f t="shared" si="6"/>
        <v>260.8</v>
      </c>
      <c r="AX6" s="21">
        <f t="shared" si="6"/>
        <v>223.96</v>
      </c>
      <c r="AY6" s="21">
        <f t="shared" si="6"/>
        <v>207.9</v>
      </c>
      <c r="AZ6" s="21">
        <f t="shared" si="6"/>
        <v>68.17</v>
      </c>
      <c r="BA6" s="21">
        <f t="shared" si="6"/>
        <v>55.6</v>
      </c>
      <c r="BB6" s="21">
        <f t="shared" si="6"/>
        <v>59.4</v>
      </c>
      <c r="BC6" s="21">
        <f t="shared" si="6"/>
        <v>68.27</v>
      </c>
      <c r="BD6" s="21">
        <f t="shared" si="6"/>
        <v>74.790000000000006</v>
      </c>
      <c r="BE6" s="20" t="str">
        <f>IF(BE7="","",IF(BE7="-","【-】","【"&amp;SUBSTITUTE(TEXT(BE7,"#,##0.00"),"-","△")&amp;"】"))</f>
        <v>【78.43】</v>
      </c>
      <c r="BF6" s="21">
        <f>IF(BF7="",NA(),BF7)</f>
        <v>481.3</v>
      </c>
      <c r="BG6" s="21">
        <f t="shared" ref="BG6:BO6" si="7">IF(BG7="",NA(),BG7)</f>
        <v>442.4</v>
      </c>
      <c r="BH6" s="21">
        <f t="shared" si="7"/>
        <v>492.99</v>
      </c>
      <c r="BI6" s="21">
        <f t="shared" si="7"/>
        <v>532.94000000000005</v>
      </c>
      <c r="BJ6" s="21">
        <f t="shared" si="7"/>
        <v>589.27</v>
      </c>
      <c r="BK6" s="21">
        <f t="shared" si="7"/>
        <v>789.44</v>
      </c>
      <c r="BL6" s="21">
        <f t="shared" si="7"/>
        <v>789.08</v>
      </c>
      <c r="BM6" s="21">
        <f t="shared" si="7"/>
        <v>747.84</v>
      </c>
      <c r="BN6" s="21">
        <f t="shared" si="7"/>
        <v>804.98</v>
      </c>
      <c r="BO6" s="21">
        <f t="shared" si="7"/>
        <v>767.56</v>
      </c>
      <c r="BP6" s="20" t="str">
        <f>IF(BP7="","",IF(BP7="-","【-】","【"&amp;SUBSTITUTE(TEXT(BP7,"#,##0.00"),"-","△")&amp;"】"))</f>
        <v>【630.82】</v>
      </c>
      <c r="BQ6" s="21">
        <f>IF(BQ7="",NA(),BQ7)</f>
        <v>95.75</v>
      </c>
      <c r="BR6" s="21">
        <f t="shared" ref="BR6:BZ6" si="8">IF(BR7="",NA(),BR7)</f>
        <v>91.14</v>
      </c>
      <c r="BS6" s="21">
        <f t="shared" si="8"/>
        <v>100.92</v>
      </c>
      <c r="BT6" s="21">
        <f t="shared" si="8"/>
        <v>98.17</v>
      </c>
      <c r="BU6" s="21">
        <f t="shared" si="8"/>
        <v>119.73</v>
      </c>
      <c r="BV6" s="21">
        <f t="shared" si="8"/>
        <v>87.29</v>
      </c>
      <c r="BW6" s="21">
        <f t="shared" si="8"/>
        <v>88.25</v>
      </c>
      <c r="BX6" s="21">
        <f t="shared" si="8"/>
        <v>90.17</v>
      </c>
      <c r="BY6" s="21">
        <f t="shared" si="8"/>
        <v>88.71</v>
      </c>
      <c r="BZ6" s="21">
        <f t="shared" si="8"/>
        <v>90.23</v>
      </c>
      <c r="CA6" s="20" t="str">
        <f>IF(CA7="","",IF(CA7="-","【-】","【"&amp;SUBSTITUTE(TEXT(CA7,"#,##0.00"),"-","△")&amp;"】"))</f>
        <v>【97.81】</v>
      </c>
      <c r="CB6" s="21">
        <f>IF(CB7="",NA(),CB7)</f>
        <v>104.58</v>
      </c>
      <c r="CC6" s="21">
        <f t="shared" ref="CC6:CK6" si="9">IF(CC7="",NA(),CC7)</f>
        <v>109.91</v>
      </c>
      <c r="CD6" s="21">
        <f t="shared" si="9"/>
        <v>99.27</v>
      </c>
      <c r="CE6" s="21">
        <f t="shared" si="9"/>
        <v>110.34</v>
      </c>
      <c r="CF6" s="21">
        <f t="shared" si="9"/>
        <v>88.13</v>
      </c>
      <c r="CG6" s="21">
        <f t="shared" si="9"/>
        <v>176.67</v>
      </c>
      <c r="CH6" s="21">
        <f t="shared" si="9"/>
        <v>176.37</v>
      </c>
      <c r="CI6" s="21">
        <f t="shared" si="9"/>
        <v>173.17</v>
      </c>
      <c r="CJ6" s="21">
        <f t="shared" si="9"/>
        <v>174.8</v>
      </c>
      <c r="CK6" s="21">
        <f t="shared" si="9"/>
        <v>170.2</v>
      </c>
      <c r="CL6" s="20" t="str">
        <f>IF(CL7="","",IF(CL7="-","【-】","【"&amp;SUBSTITUTE(TEXT(CL7,"#,##0.00"),"-","△")&amp;"】"))</f>
        <v>【138.75】</v>
      </c>
      <c r="CM6" s="21">
        <f>IF(CM7="",NA(),CM7)</f>
        <v>82.41</v>
      </c>
      <c r="CN6" s="21">
        <f t="shared" ref="CN6:CV6" si="10">IF(CN7="",NA(),CN7)</f>
        <v>82.34</v>
      </c>
      <c r="CO6" s="21">
        <f t="shared" si="10"/>
        <v>72.760000000000005</v>
      </c>
      <c r="CP6" s="21">
        <f t="shared" si="10"/>
        <v>77.89</v>
      </c>
      <c r="CQ6" s="21">
        <f t="shared" si="10"/>
        <v>75.13</v>
      </c>
      <c r="CR6" s="21">
        <f t="shared" si="10"/>
        <v>57.42</v>
      </c>
      <c r="CS6" s="21">
        <f t="shared" si="10"/>
        <v>56.72</v>
      </c>
      <c r="CT6" s="21">
        <f t="shared" si="10"/>
        <v>56.43</v>
      </c>
      <c r="CU6" s="21">
        <f t="shared" si="10"/>
        <v>55.82</v>
      </c>
      <c r="CV6" s="21">
        <f t="shared" si="10"/>
        <v>56.51</v>
      </c>
      <c r="CW6" s="20" t="str">
        <f>IF(CW7="","",IF(CW7="-","【-】","【"&amp;SUBSTITUTE(TEXT(CW7,"#,##0.00"),"-","△")&amp;"】"))</f>
        <v>【58.94】</v>
      </c>
      <c r="CX6" s="21">
        <f>IF(CX7="",NA(),CX7)</f>
        <v>99.6</v>
      </c>
      <c r="CY6" s="21">
        <f t="shared" ref="CY6:DG6" si="11">IF(CY7="",NA(),CY7)</f>
        <v>99.62</v>
      </c>
      <c r="CZ6" s="21">
        <f t="shared" si="11"/>
        <v>99.65</v>
      </c>
      <c r="DA6" s="21">
        <f t="shared" si="11"/>
        <v>99.65</v>
      </c>
      <c r="DB6" s="21">
        <f t="shared" si="11"/>
        <v>99.65</v>
      </c>
      <c r="DC6" s="21">
        <f t="shared" si="11"/>
        <v>90.42</v>
      </c>
      <c r="DD6" s="21">
        <f t="shared" si="11"/>
        <v>90.72</v>
      </c>
      <c r="DE6" s="21">
        <f t="shared" si="11"/>
        <v>91.07</v>
      </c>
      <c r="DF6" s="21">
        <f t="shared" si="11"/>
        <v>90.67</v>
      </c>
      <c r="DG6" s="21">
        <f t="shared" si="11"/>
        <v>90.62</v>
      </c>
      <c r="DH6" s="20" t="str">
        <f>IF(DH7="","",IF(DH7="-","【-】","【"&amp;SUBSTITUTE(TEXT(DH7,"#,##0.00"),"-","△")&amp;"】"))</f>
        <v>【95.91】</v>
      </c>
      <c r="DI6" s="21">
        <f>IF(DI7="",NA(),DI7)</f>
        <v>43.82</v>
      </c>
      <c r="DJ6" s="21">
        <f t="shared" ref="DJ6:DR6" si="12">IF(DJ7="",NA(),DJ7)</f>
        <v>46.77</v>
      </c>
      <c r="DK6" s="21">
        <f t="shared" si="12"/>
        <v>48.26</v>
      </c>
      <c r="DL6" s="21">
        <f t="shared" si="12"/>
        <v>48.36</v>
      </c>
      <c r="DM6" s="21">
        <f t="shared" si="12"/>
        <v>49.77</v>
      </c>
      <c r="DN6" s="21">
        <f t="shared" si="12"/>
        <v>29.23</v>
      </c>
      <c r="DO6" s="21">
        <f t="shared" si="12"/>
        <v>20.78</v>
      </c>
      <c r="DP6" s="21">
        <f t="shared" si="12"/>
        <v>23.54</v>
      </c>
      <c r="DQ6" s="21">
        <f t="shared" si="12"/>
        <v>25.86</v>
      </c>
      <c r="DR6" s="21">
        <f t="shared" si="12"/>
        <v>26.9</v>
      </c>
      <c r="DS6" s="20" t="str">
        <f>IF(DS7="","",IF(DS7="-","【-】","【"&amp;SUBSTITUTE(TEXT(DS7,"#,##0.00"),"-","△")&amp;"】"))</f>
        <v>【41.09】</v>
      </c>
      <c r="DT6" s="21">
        <f>IF(DT7="",NA(),DT7)</f>
        <v>2.9</v>
      </c>
      <c r="DU6" s="21">
        <f t="shared" ref="DU6:EC6" si="13">IF(DU7="",NA(),DU7)</f>
        <v>5.32</v>
      </c>
      <c r="DV6" s="21">
        <f t="shared" si="13"/>
        <v>10.28</v>
      </c>
      <c r="DW6" s="21">
        <f t="shared" si="13"/>
        <v>12.57</v>
      </c>
      <c r="DX6" s="21">
        <f t="shared" si="13"/>
        <v>18.14</v>
      </c>
      <c r="DY6" s="21">
        <f t="shared" si="13"/>
        <v>1.37</v>
      </c>
      <c r="DZ6" s="21">
        <f t="shared" si="13"/>
        <v>1.34</v>
      </c>
      <c r="EA6" s="21">
        <f t="shared" si="13"/>
        <v>1.5</v>
      </c>
      <c r="EB6" s="21">
        <f t="shared" si="13"/>
        <v>1.4</v>
      </c>
      <c r="EC6" s="21">
        <f t="shared" si="13"/>
        <v>2.08</v>
      </c>
      <c r="ED6" s="20" t="str">
        <f>IF(ED7="","",IF(ED7="-","【-】","【"&amp;SUBSTITUTE(TEXT(ED7,"#,##0.00"),"-","△")&amp;"】"))</f>
        <v>【8.68】</v>
      </c>
      <c r="EE6" s="20">
        <f>IF(EE7="",NA(),EE7)</f>
        <v>0</v>
      </c>
      <c r="EF6" s="20">
        <f t="shared" ref="EF6:EN6" si="14">IF(EF7="",NA(),EF7)</f>
        <v>0</v>
      </c>
      <c r="EG6" s="20">
        <f t="shared" si="14"/>
        <v>0</v>
      </c>
      <c r="EH6" s="20">
        <f t="shared" si="14"/>
        <v>0</v>
      </c>
      <c r="EI6" s="20">
        <f t="shared" si="14"/>
        <v>0</v>
      </c>
      <c r="EJ6" s="21">
        <f t="shared" si="14"/>
        <v>0.17</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342114</v>
      </c>
      <c r="D7" s="23">
        <v>46</v>
      </c>
      <c r="E7" s="23">
        <v>17</v>
      </c>
      <c r="F7" s="23">
        <v>1</v>
      </c>
      <c r="G7" s="23">
        <v>0</v>
      </c>
      <c r="H7" s="23" t="s">
        <v>96</v>
      </c>
      <c r="I7" s="23" t="s">
        <v>97</v>
      </c>
      <c r="J7" s="23" t="s">
        <v>98</v>
      </c>
      <c r="K7" s="23" t="s">
        <v>99</v>
      </c>
      <c r="L7" s="23" t="s">
        <v>100</v>
      </c>
      <c r="M7" s="23" t="s">
        <v>101</v>
      </c>
      <c r="N7" s="24" t="s">
        <v>102</v>
      </c>
      <c r="O7" s="24">
        <v>67.28</v>
      </c>
      <c r="P7" s="24">
        <v>95.65</v>
      </c>
      <c r="Q7" s="24">
        <v>75.64</v>
      </c>
      <c r="R7" s="24">
        <v>3087</v>
      </c>
      <c r="S7" s="24">
        <v>25741</v>
      </c>
      <c r="T7" s="24">
        <v>78.66</v>
      </c>
      <c r="U7" s="24">
        <v>327.24</v>
      </c>
      <c r="V7" s="24">
        <v>24440</v>
      </c>
      <c r="W7" s="24">
        <v>7.2</v>
      </c>
      <c r="X7" s="24">
        <v>3394.44</v>
      </c>
      <c r="Y7" s="24">
        <v>107.46</v>
      </c>
      <c r="Z7" s="24">
        <v>105.82</v>
      </c>
      <c r="AA7" s="24">
        <v>108.82</v>
      </c>
      <c r="AB7" s="24">
        <v>110.47</v>
      </c>
      <c r="AC7" s="24">
        <v>113.54</v>
      </c>
      <c r="AD7" s="24">
        <v>106.81</v>
      </c>
      <c r="AE7" s="24">
        <v>106.5</v>
      </c>
      <c r="AF7" s="24">
        <v>106.22</v>
      </c>
      <c r="AG7" s="24">
        <v>107.01</v>
      </c>
      <c r="AH7" s="24">
        <v>106.53</v>
      </c>
      <c r="AI7" s="24">
        <v>105.91</v>
      </c>
      <c r="AJ7" s="24">
        <v>0</v>
      </c>
      <c r="AK7" s="24">
        <v>0</v>
      </c>
      <c r="AL7" s="24">
        <v>0</v>
      </c>
      <c r="AM7" s="24">
        <v>0</v>
      </c>
      <c r="AN7" s="24">
        <v>0</v>
      </c>
      <c r="AO7" s="24">
        <v>34.4</v>
      </c>
      <c r="AP7" s="24">
        <v>18.36</v>
      </c>
      <c r="AQ7" s="24">
        <v>18.010000000000002</v>
      </c>
      <c r="AR7" s="24">
        <v>23.86</v>
      </c>
      <c r="AS7" s="24">
        <v>18.41</v>
      </c>
      <c r="AT7" s="24">
        <v>3.03</v>
      </c>
      <c r="AU7" s="24">
        <v>180.93</v>
      </c>
      <c r="AV7" s="24">
        <v>238.59</v>
      </c>
      <c r="AW7" s="24">
        <v>260.8</v>
      </c>
      <c r="AX7" s="24">
        <v>223.96</v>
      </c>
      <c r="AY7" s="24">
        <v>207.9</v>
      </c>
      <c r="AZ7" s="24">
        <v>68.17</v>
      </c>
      <c r="BA7" s="24">
        <v>55.6</v>
      </c>
      <c r="BB7" s="24">
        <v>59.4</v>
      </c>
      <c r="BC7" s="24">
        <v>68.27</v>
      </c>
      <c r="BD7" s="24">
        <v>74.790000000000006</v>
      </c>
      <c r="BE7" s="24">
        <v>78.430000000000007</v>
      </c>
      <c r="BF7" s="24">
        <v>481.3</v>
      </c>
      <c r="BG7" s="24">
        <v>442.4</v>
      </c>
      <c r="BH7" s="24">
        <v>492.99</v>
      </c>
      <c r="BI7" s="24">
        <v>532.94000000000005</v>
      </c>
      <c r="BJ7" s="24">
        <v>589.27</v>
      </c>
      <c r="BK7" s="24">
        <v>789.44</v>
      </c>
      <c r="BL7" s="24">
        <v>789.08</v>
      </c>
      <c r="BM7" s="24">
        <v>747.84</v>
      </c>
      <c r="BN7" s="24">
        <v>804.98</v>
      </c>
      <c r="BO7" s="24">
        <v>767.56</v>
      </c>
      <c r="BP7" s="24">
        <v>630.82000000000005</v>
      </c>
      <c r="BQ7" s="24">
        <v>95.75</v>
      </c>
      <c r="BR7" s="24">
        <v>91.14</v>
      </c>
      <c r="BS7" s="24">
        <v>100.92</v>
      </c>
      <c r="BT7" s="24">
        <v>98.17</v>
      </c>
      <c r="BU7" s="24">
        <v>119.73</v>
      </c>
      <c r="BV7" s="24">
        <v>87.29</v>
      </c>
      <c r="BW7" s="24">
        <v>88.25</v>
      </c>
      <c r="BX7" s="24">
        <v>90.17</v>
      </c>
      <c r="BY7" s="24">
        <v>88.71</v>
      </c>
      <c r="BZ7" s="24">
        <v>90.23</v>
      </c>
      <c r="CA7" s="24">
        <v>97.81</v>
      </c>
      <c r="CB7" s="24">
        <v>104.58</v>
      </c>
      <c r="CC7" s="24">
        <v>109.91</v>
      </c>
      <c r="CD7" s="24">
        <v>99.27</v>
      </c>
      <c r="CE7" s="24">
        <v>110.34</v>
      </c>
      <c r="CF7" s="24">
        <v>88.13</v>
      </c>
      <c r="CG7" s="24">
        <v>176.67</v>
      </c>
      <c r="CH7" s="24">
        <v>176.37</v>
      </c>
      <c r="CI7" s="24">
        <v>173.17</v>
      </c>
      <c r="CJ7" s="24">
        <v>174.8</v>
      </c>
      <c r="CK7" s="24">
        <v>170.2</v>
      </c>
      <c r="CL7" s="24">
        <v>138.75</v>
      </c>
      <c r="CM7" s="24">
        <v>82.41</v>
      </c>
      <c r="CN7" s="24">
        <v>82.34</v>
      </c>
      <c r="CO7" s="24">
        <v>72.760000000000005</v>
      </c>
      <c r="CP7" s="24">
        <v>77.89</v>
      </c>
      <c r="CQ7" s="24">
        <v>75.13</v>
      </c>
      <c r="CR7" s="24">
        <v>57.42</v>
      </c>
      <c r="CS7" s="24">
        <v>56.72</v>
      </c>
      <c r="CT7" s="24">
        <v>56.43</v>
      </c>
      <c r="CU7" s="24">
        <v>55.82</v>
      </c>
      <c r="CV7" s="24">
        <v>56.51</v>
      </c>
      <c r="CW7" s="24">
        <v>58.94</v>
      </c>
      <c r="CX7" s="24">
        <v>99.6</v>
      </c>
      <c r="CY7" s="24">
        <v>99.62</v>
      </c>
      <c r="CZ7" s="24">
        <v>99.65</v>
      </c>
      <c r="DA7" s="24">
        <v>99.65</v>
      </c>
      <c r="DB7" s="24">
        <v>99.65</v>
      </c>
      <c r="DC7" s="24">
        <v>90.42</v>
      </c>
      <c r="DD7" s="24">
        <v>90.72</v>
      </c>
      <c r="DE7" s="24">
        <v>91.07</v>
      </c>
      <c r="DF7" s="24">
        <v>90.67</v>
      </c>
      <c r="DG7" s="24">
        <v>90.62</v>
      </c>
      <c r="DH7" s="24">
        <v>95.91</v>
      </c>
      <c r="DI7" s="24">
        <v>43.82</v>
      </c>
      <c r="DJ7" s="24">
        <v>46.77</v>
      </c>
      <c r="DK7" s="24">
        <v>48.26</v>
      </c>
      <c r="DL7" s="24">
        <v>48.36</v>
      </c>
      <c r="DM7" s="24">
        <v>49.77</v>
      </c>
      <c r="DN7" s="24">
        <v>29.23</v>
      </c>
      <c r="DO7" s="24">
        <v>20.78</v>
      </c>
      <c r="DP7" s="24">
        <v>23.54</v>
      </c>
      <c r="DQ7" s="24">
        <v>25.86</v>
      </c>
      <c r="DR7" s="24">
        <v>26.9</v>
      </c>
      <c r="DS7" s="24">
        <v>41.09</v>
      </c>
      <c r="DT7" s="24">
        <v>2.9</v>
      </c>
      <c r="DU7" s="24">
        <v>5.32</v>
      </c>
      <c r="DV7" s="24">
        <v>10.28</v>
      </c>
      <c r="DW7" s="24">
        <v>12.57</v>
      </c>
      <c r="DX7" s="24">
        <v>18.14</v>
      </c>
      <c r="DY7" s="24">
        <v>1.37</v>
      </c>
      <c r="DZ7" s="24">
        <v>1.34</v>
      </c>
      <c r="EA7" s="24">
        <v>1.5</v>
      </c>
      <c r="EB7" s="24">
        <v>1.4</v>
      </c>
      <c r="EC7" s="24">
        <v>2.08</v>
      </c>
      <c r="ED7" s="24">
        <v>8.68</v>
      </c>
      <c r="EE7" s="24">
        <v>0</v>
      </c>
      <c r="EF7" s="24">
        <v>0</v>
      </c>
      <c r="EG7" s="24">
        <v>0</v>
      </c>
      <c r="EH7" s="24">
        <v>0</v>
      </c>
      <c r="EI7" s="24">
        <v>0</v>
      </c>
      <c r="EJ7" s="24">
        <v>0.17</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2025-01-24T07:05:44Z</dcterms:created>
  <dcterms:modified xsi:type="dcterms:W3CDTF">2025-02-19T23:55:42Z</dcterms:modified>
  <cp:category/>
</cp:coreProperties>
</file>