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1財政課\共用\11　他機関からの通知・照会　　　（保存年限／H39.5）\02　県からの通知・照会\[公営企業関係]\（庁内〆1月30日13時）（2月3日〆）【広島県市町行財政課】公営企業に係る経営比較分析表（令和５年度決算）の分析等について\00東広島市回答\"/>
    </mc:Choice>
  </mc:AlternateContent>
  <workbookProtection workbookAlgorithmName="SHA-512" workbookHashValue="F/O4xjvYEKN16gWcqkBgDaTM3hgKCzCh+2kfB9VmixAe/es0la8ygNJI7zt/HXifFKVi72gT7AnhosKpuCNxMA==" workbookSaltValue="598aWz66IJUNO2a8fWfpgw==" workbookSpinCount="100000" lockStructure="1"/>
  <bookViews>
    <workbookView xWindow="0" yWindow="0" windowWidth="28800" windowHeight="11130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E86" i="4"/>
  <c r="AT10" i="4"/>
  <c r="AL10" i="4"/>
  <c r="I10" i="4"/>
  <c r="AL8" i="4"/>
  <c r="P8" i="4"/>
  <c r="I8" i="4"/>
</calcChain>
</file>

<file path=xl/sharedStrings.xml><?xml version="1.0" encoding="utf-8"?>
<sst xmlns="http://schemas.openxmlformats.org/spreadsheetml/2006/main" count="247" uniqueCount="117">
  <si>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</si>
  <si>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</si>
  <si>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</si>
  <si>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</si>
  <si>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</si>
  <si>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</si>
  <si>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</si>
  <si>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</si>
  <si>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</si>
  <si>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</si>
  <si>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</si>
  <si>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</si>
  <si>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</si>
  <si>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</si>
  <si>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</si>
  <si>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</si>
  <si>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</si>
  <si>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</si>
  <si>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</si>
  <si>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</si>
  <si>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</si>
  <si>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</si>
  <si>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</si>
  <si>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</si>
  <si>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</si>
  <si>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</si>
  <si>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</si>
  <si>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</si>
  <si>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</si>
  <si>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</si>
  <si>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</si>
  <si>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</si>
  <si>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</si>
  <si>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</si>
  <si>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</si>
  <si>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</si>
  <si>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</si>
  <si>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</si>
  <si>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</si>
  <si>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</si>
  <si>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</si>
  <si>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</si>
  <si>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</si>
  <si>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</si>
  <si>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</si>
  <si>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</si>
  <si>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</si>
  <si>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</si>
  <si>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</si>
  <si>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</si>
  <si>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</si>
  <si>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</si>
  <si>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</si>
  <si>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</si>
  <si>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</si>
  <si>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</si>
  <si>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</si>
  <si>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</si>
  <si>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</si>
  <si>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</si>
  <si>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</si>
  <si>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</si>
  <si>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</si>
  <si>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</si>
  <si>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</si>
  <si>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</si>
  <si>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</si>
  <si>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</si>
  <si>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</si>
  <si>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</si>
  <si>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</si>
  <si>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</si>
  <si>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</si>
  <si>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</si>
  <si>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</si>
  <si>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</si>
  <si>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</si>
  <si>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</si>
  <si>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</si>
  <si>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</si>
  <si>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</si>
  <si>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</si>
  <si>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</si>
  <si>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</si>
  <si>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</si>
  <si>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</si>
  <si>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</si>
  <si>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</si>
  <si>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</si>
  <si>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</si>
  <si>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</si>
  <si>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</si>
  <si>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</si>
  <si>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</si>
  <si>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</si>
  <si>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</si>
  <si>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東広島市</t>
  </si>
  <si>
    <t>法非適用</t>
  </si>
  <si>
    <t>下水道事業</t>
  </si>
  <si>
    <t>特定地域生活排水処理</t>
  </si>
  <si>
    <t>K2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</si>
  <si>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</si>
  <si>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</si>
  <si>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</si>
  <si>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</si>
  <si>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</si>
  <si>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</si>
  <si>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</si>
  <si>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</si>
  <si>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</si>
  <si>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</si>
  <si>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</si>
  <si>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</si>
  <si>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</si>
  <si>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
　これまでも必要に応じて使用料の改定を行っている。今後の人口減少による施設利用率の低下や、維持管理費の増が懸念される。
　令和２年度に策定した経営戦略をもとに、今後は経費回収率を100％にすることを目標とし、計画的かつ合理的な経営に努める。
</t>
    <rPh sb="68" eb="70">
      <t>サクテイ</t>
    </rPh>
    <phoneticPr fontId="4"/>
  </si>
  <si>
    <t xml:space="preserve">
　本市の特定地域生活排水処理事業は、平成13年の整備から20年以上が経過するが、今後10年程度は大規模な浄化槽の更新を行う見込みはないと考えられる。なお、ブロアなどの部品・消耗機器の交換（修理）は定期的に行う必要がある。</t>
    <rPh sb="32" eb="34">
      <t>イジョウ</t>
    </rPh>
    <rPh sb="49" eb="52">
      <t>ダイキボ</t>
    </rPh>
    <phoneticPr fontId="4"/>
  </si>
  <si>
    <r>
      <t xml:space="preserve">
・経費回収率は類似団体の平均値を上回っている。使用料収入確保のため、今後も未収金の回収に努める。
・汚水処理原価は全国平均を上回っている。しかし、維持管理費の削減について、今後も取り組んでいく。
</t>
    </r>
    <r>
      <rPr>
        <sz val="11"/>
        <rFont val="ＭＳ ゴシック"/>
        <family val="3"/>
        <charset val="128"/>
      </rPr>
      <t>・施設利用率は、今後の高齢化や、人口減少により施設利用率の低下が懸念される。</t>
    </r>
    <r>
      <rPr>
        <sz val="11"/>
        <color theme="1"/>
        <rFont val="ＭＳ ゴシック"/>
        <family val="3"/>
        <charset val="128"/>
      </rPr>
      <t xml:space="preserve">
・水洗化率は100％であり、本事業の目標は達成している。
</t>
    </r>
    <rPh sb="112" eb="115">
      <t>コウレイカ</t>
    </rPh>
    <rPh sb="130" eb="132">
      <t>テイカ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</si>
</sst>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DD-4A8D-8F84-44C59881F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351488"/>
        <c:axId val="196353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DD-4A8D-8F84-44C59881F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51488"/>
        <c:axId val="196353408"/>
      </c:lineChart>
      <c:dateAx>
        <c:axId val="1963514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6353408"/>
        <c:crosses val="autoZero"/>
        <c:auto val="1"/>
        <c:lblOffset val="100"/>
        <c:baseTimeUnit val="years"/>
      </c:dateAx>
      <c:valAx>
        <c:axId val="196353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6351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95.18</c:v>
                </c:pt>
                <c:pt idx="1">
                  <c:v>43.33</c:v>
                </c:pt>
                <c:pt idx="2">
                  <c:v>41.9</c:v>
                </c:pt>
                <c:pt idx="3">
                  <c:v>38.67</c:v>
                </c:pt>
                <c:pt idx="4">
                  <c:v>40.44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E7-449D-854B-6296B3210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174784"/>
        <c:axId val="197176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59.64</c:v>
                </c:pt>
                <c:pt idx="1">
                  <c:v>58.19</c:v>
                </c:pt>
                <c:pt idx="2">
                  <c:v>56.52</c:v>
                </c:pt>
                <c:pt idx="3">
                  <c:v>88.45</c:v>
                </c:pt>
                <c:pt idx="4">
                  <c:v>54.08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E7-449D-854B-6296B3210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74784"/>
        <c:axId val="197176704"/>
      </c:lineChart>
      <c:dateAx>
        <c:axId val="19717478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7176704"/>
        <c:crosses val="autoZero"/>
        <c:auto val="1"/>
        <c:lblOffset val="100"/>
        <c:baseTimeUnit val="years"/>
      </c:dateAx>
      <c:valAx>
        <c:axId val="197176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174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94-4326-BC52-874DE1F94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236608"/>
        <c:axId val="197238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90.63</c:v>
                </c:pt>
                <c:pt idx="1">
                  <c:v>87.8</c:v>
                </c:pt>
                <c:pt idx="2">
                  <c:v>88.43</c:v>
                </c:pt>
                <c:pt idx="3">
                  <c:v>90.34</c:v>
                </c:pt>
                <c:pt idx="4">
                  <c:v>90.57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94-4326-BC52-874DE1F94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236608"/>
        <c:axId val="197238784"/>
      </c:lineChart>
      <c:dateAx>
        <c:axId val="19723660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7238784"/>
        <c:crosses val="autoZero"/>
        <c:auto val="1"/>
        <c:lblOffset val="100"/>
        <c:baseTimeUnit val="years"/>
      </c:dateAx>
      <c:valAx>
        <c:axId val="197238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236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2-4680-9F00-49264CD7E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388736"/>
        <c:axId val="196399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B2-4680-9F00-49264CD7E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88736"/>
        <c:axId val="196399104"/>
      </c:lineChart>
      <c:dateAx>
        <c:axId val="1963887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6399104"/>
        <c:crosses val="autoZero"/>
        <c:auto val="1"/>
        <c:lblOffset val="100"/>
        <c:baseTimeUnit val="years"/>
      </c:dateAx>
      <c:valAx>
        <c:axId val="196399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6388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9-41EA-9221-16EACCA63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31488"/>
        <c:axId val="196837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29-41EA-9221-16EACCA63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31488"/>
        <c:axId val="196837760"/>
      </c:lineChart>
      <c:dateAx>
        <c:axId val="1968314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6837760"/>
        <c:crosses val="autoZero"/>
        <c:auto val="1"/>
        <c:lblOffset val="100"/>
        <c:baseTimeUnit val="years"/>
      </c:dateAx>
      <c:valAx>
        <c:axId val="196837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6831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F5-4B05-B8F4-35B3E10D2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938368"/>
        <c:axId val="196948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F5-4B05-B8F4-35B3E10D2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938368"/>
        <c:axId val="196948736"/>
      </c:lineChart>
      <c:dateAx>
        <c:axId val="19693836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6948736"/>
        <c:crosses val="autoZero"/>
        <c:auto val="1"/>
        <c:lblOffset val="100"/>
        <c:baseTimeUnit val="years"/>
      </c:dateAx>
      <c:valAx>
        <c:axId val="196948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6938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2E-4318-BDF9-23D99A8C3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992384"/>
        <c:axId val="196994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2E-4318-BDF9-23D99A8C3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992384"/>
        <c:axId val="196994560"/>
      </c:lineChart>
      <c:dateAx>
        <c:axId val="19699238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6994560"/>
        <c:crosses val="autoZero"/>
        <c:auto val="1"/>
        <c:lblOffset val="100"/>
        <c:baseTimeUnit val="years"/>
      </c:dateAx>
      <c:valAx>
        <c:axId val="196994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6992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8-482D-8ECF-6C3C9056D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35904"/>
        <c:axId val="197042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E8-482D-8ECF-6C3C9056D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035904"/>
        <c:axId val="197042176"/>
      </c:lineChart>
      <c:dateAx>
        <c:axId val="19703590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7042176"/>
        <c:crosses val="autoZero"/>
        <c:auto val="1"/>
        <c:lblOffset val="100"/>
        <c:baseTimeUnit val="years"/>
      </c:dateAx>
      <c:valAx>
        <c:axId val="197042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035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131.76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8-4F5E-9F7C-01450822E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346048"/>
        <c:axId val="19734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270.57</c:v>
                </c:pt>
                <c:pt idx="1">
                  <c:v>294.27</c:v>
                </c:pt>
                <c:pt idx="2">
                  <c:v>294.08999999999997</c:v>
                </c:pt>
                <c:pt idx="3">
                  <c:v>294.08999999999997</c:v>
                </c:pt>
                <c:pt idx="4">
                  <c:v>338.47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E8-4F5E-9F7C-01450822E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46048"/>
        <c:axId val="197347968"/>
      </c:lineChart>
      <c:dateAx>
        <c:axId val="1973460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7347968"/>
        <c:crosses val="autoZero"/>
        <c:auto val="1"/>
        <c:lblOffset val="100"/>
        <c:baseTimeUnit val="years"/>
      </c:dateAx>
      <c:valAx>
        <c:axId val="19734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34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90.74</c:v>
                </c:pt>
                <c:pt idx="1">
                  <c:v>90.55</c:v>
                </c:pt>
                <c:pt idx="2">
                  <c:v>89.85</c:v>
                </c:pt>
                <c:pt idx="3">
                  <c:v>79.34</c:v>
                </c:pt>
                <c:pt idx="4">
                  <c:v>88.85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A-4C3B-B7D0-78F31D928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370624"/>
        <c:axId val="197372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62.5</c:v>
                </c:pt>
                <c:pt idx="1">
                  <c:v>60.59</c:v>
                </c:pt>
                <c:pt idx="2">
                  <c:v>60</c:v>
                </c:pt>
                <c:pt idx="3">
                  <c:v>59.01</c:v>
                </c:pt>
                <c:pt idx="4">
                  <c:v>56.06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A-4C3B-B7D0-78F31D928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70624"/>
        <c:axId val="197372544"/>
      </c:lineChart>
      <c:dateAx>
        <c:axId val="19737062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7372544"/>
        <c:crosses val="autoZero"/>
        <c:auto val="1"/>
        <c:lblOffset val="100"/>
        <c:baseTimeUnit val="years"/>
      </c:dateAx>
      <c:valAx>
        <c:axId val="197372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370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332.97</c:v>
                </c:pt>
                <c:pt idx="1">
                  <c:v>346.77</c:v>
                </c:pt>
                <c:pt idx="2">
                  <c:v>358.32</c:v>
                </c:pt>
                <c:pt idx="3">
                  <c:v>436.45</c:v>
                </c:pt>
                <c:pt idx="4">
                  <c:v>373.5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2F-4420-AD6E-EF2840CE8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149824"/>
        <c:axId val="197151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269.33</c:v>
                </c:pt>
                <c:pt idx="1">
                  <c:v>280.23</c:v>
                </c:pt>
                <c:pt idx="2">
                  <c:v>282.70999999999998</c:v>
                </c:pt>
                <c:pt idx="3">
                  <c:v>291.82</c:v>
                </c:pt>
                <c:pt idx="4">
                  <c:v>304.36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2F-4420-AD6E-EF2840CE8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49824"/>
        <c:axId val="197151744"/>
      </c:lineChart>
      <c:dateAx>
        <c:axId val="19714982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97151744"/>
        <c:crosses val="autoZero"/>
        <c:auto val="1"/>
        <c:lblOffset val="100"/>
        <c:baseTimeUnit val="years"/>
      </c:dateAx>
      <c:valAx>
        <c:axId val="197151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149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【349.83】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【53.65】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366260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261985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991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6807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</row>
    <row r="3" spans="1:78" ht="9.75" customHeight="1" x14ac:dyDescent="0.1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</row>
    <row r="4" spans="1:78" ht="9.75" customHeight="1" x14ac:dyDescent="0.15">
      <c r="A4" s="2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29" t="str">
        <f>データ!H6</f>
        <v>広島県　東広島市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0" t="s">
        <v>1</v>
      </c>
      <c r="C7" s="30"/>
      <c r="D7" s="30"/>
      <c r="E7" s="30"/>
      <c r="F7" s="30"/>
      <c r="G7" s="30"/>
      <c r="H7" s="30"/>
      <c r="I7" s="30" t="s">
        <v>2</v>
      </c>
      <c r="J7" s="30"/>
      <c r="K7" s="30"/>
      <c r="L7" s="30"/>
      <c r="M7" s="30"/>
      <c r="N7" s="30"/>
      <c r="O7" s="30"/>
      <c r="P7" s="30" t="s">
        <v>3</v>
      </c>
      <c r="Q7" s="30"/>
      <c r="R7" s="30"/>
      <c r="S7" s="30"/>
      <c r="T7" s="30"/>
      <c r="U7" s="30"/>
      <c r="V7" s="30"/>
      <c r="W7" s="30" t="s">
        <v>4</v>
      </c>
      <c r="X7" s="30"/>
      <c r="Y7" s="30"/>
      <c r="Z7" s="30"/>
      <c r="AA7" s="30"/>
      <c r="AB7" s="30"/>
      <c r="AC7" s="30"/>
      <c r="AD7" s="30" t="s">
        <v>5</v>
      </c>
      <c r="AE7" s="30"/>
      <c r="AF7" s="30"/>
      <c r="AG7" s="30"/>
      <c r="AH7" s="30"/>
      <c r="AI7" s="30"/>
      <c r="AJ7" s="30"/>
      <c r="AK7" s="3"/>
      <c r="AL7" s="30" t="s">
        <v>6</v>
      </c>
      <c r="AM7" s="30"/>
      <c r="AN7" s="30"/>
      <c r="AO7" s="30"/>
      <c r="AP7" s="30"/>
      <c r="AQ7" s="30"/>
      <c r="AR7" s="30"/>
      <c r="AS7" s="30"/>
      <c r="AT7" s="30" t="s">
        <v>7</v>
      </c>
      <c r="AU7" s="30"/>
      <c r="AV7" s="30"/>
      <c r="AW7" s="30"/>
      <c r="AX7" s="30"/>
      <c r="AY7" s="30"/>
      <c r="AZ7" s="30"/>
      <c r="BA7" s="30"/>
      <c r="BB7" s="30" t="s">
        <v>8</v>
      </c>
      <c r="BC7" s="30"/>
      <c r="BD7" s="30"/>
      <c r="BE7" s="30"/>
      <c r="BF7" s="30"/>
      <c r="BG7" s="30"/>
      <c r="BH7" s="30"/>
      <c r="BI7" s="30"/>
      <c r="BJ7" s="3"/>
      <c r="BK7" s="3"/>
      <c r="BL7" s="31" t="s">
        <v>9</v>
      </c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3"/>
    </row>
    <row r="8" spans="1:78" ht="18.75" customHeight="1" x14ac:dyDescent="0.15">
      <c r="A8" s="2"/>
      <c r="B8" s="39" t="str">
        <f>データ!I6</f>
        <v>法非適用</v>
      </c>
      <c r="C8" s="39"/>
      <c r="D8" s="39"/>
      <c r="E8" s="39"/>
      <c r="F8" s="39"/>
      <c r="G8" s="39"/>
      <c r="H8" s="39"/>
      <c r="I8" s="39" t="str">
        <f>データ!J6</f>
        <v>下水道事業</v>
      </c>
      <c r="J8" s="39"/>
      <c r="K8" s="39"/>
      <c r="L8" s="39"/>
      <c r="M8" s="39"/>
      <c r="N8" s="39"/>
      <c r="O8" s="39"/>
      <c r="P8" s="39" t="str">
        <f>データ!K6</f>
        <v>特定地域生活排水処理</v>
      </c>
      <c r="Q8" s="39"/>
      <c r="R8" s="39"/>
      <c r="S8" s="39"/>
      <c r="T8" s="39"/>
      <c r="U8" s="39"/>
      <c r="V8" s="39"/>
      <c r="W8" s="39" t="str">
        <f>データ!L6</f>
        <v>K2</v>
      </c>
      <c r="X8" s="39"/>
      <c r="Y8" s="39"/>
      <c r="Z8" s="39"/>
      <c r="AA8" s="39"/>
      <c r="AB8" s="39"/>
      <c r="AC8" s="39"/>
      <c r="AD8" s="40" t="str">
        <f>データ!$M$6</f>
        <v>非設置</v>
      </c>
      <c r="AE8" s="40"/>
      <c r="AF8" s="40"/>
      <c r="AG8" s="40"/>
      <c r="AH8" s="40"/>
      <c r="AI8" s="40"/>
      <c r="AJ8" s="40"/>
      <c r="AK8" s="3"/>
      <c r="AL8" s="41">
        <f>データ!S6</f>
        <v>190516</v>
      </c>
      <c r="AM8" s="41"/>
      <c r="AN8" s="41"/>
      <c r="AO8" s="41"/>
      <c r="AP8" s="41"/>
      <c r="AQ8" s="41"/>
      <c r="AR8" s="41"/>
      <c r="AS8" s="41"/>
      <c r="AT8" s="34">
        <f>データ!T6</f>
        <v>635.15</v>
      </c>
      <c r="AU8" s="34"/>
      <c r="AV8" s="34"/>
      <c r="AW8" s="34"/>
      <c r="AX8" s="34"/>
      <c r="AY8" s="34"/>
      <c r="AZ8" s="34"/>
      <c r="BA8" s="34"/>
      <c r="BB8" s="34">
        <f>データ!U6</f>
        <v>299.95</v>
      </c>
      <c r="BC8" s="34"/>
      <c r="BD8" s="34"/>
      <c r="BE8" s="34"/>
      <c r="BF8" s="34"/>
      <c r="BG8" s="34"/>
      <c r="BH8" s="34"/>
      <c r="BI8" s="34"/>
      <c r="BJ8" s="3"/>
      <c r="BK8" s="3"/>
      <c r="BL8" s="35" t="s">
        <v>10</v>
      </c>
      <c r="BM8" s="36"/>
      <c r="BN8" s="37" t="s">
        <v>11</v>
      </c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8"/>
    </row>
    <row r="9" spans="1:78" ht="18.75" customHeight="1" x14ac:dyDescent="0.15">
      <c r="A9" s="2"/>
      <c r="B9" s="30" t="s">
        <v>12</v>
      </c>
      <c r="C9" s="30"/>
      <c r="D9" s="30"/>
      <c r="E9" s="30"/>
      <c r="F9" s="30"/>
      <c r="G9" s="30"/>
      <c r="H9" s="30"/>
      <c r="I9" s="30" t="s">
        <v>13</v>
      </c>
      <c r="J9" s="30"/>
      <c r="K9" s="30"/>
      <c r="L9" s="30"/>
      <c r="M9" s="30"/>
      <c r="N9" s="30"/>
      <c r="O9" s="30"/>
      <c r="P9" s="30" t="s">
        <v>14</v>
      </c>
      <c r="Q9" s="30"/>
      <c r="R9" s="30"/>
      <c r="S9" s="30"/>
      <c r="T9" s="30"/>
      <c r="U9" s="30"/>
      <c r="V9" s="30"/>
      <c r="W9" s="30" t="s">
        <v>15</v>
      </c>
      <c r="X9" s="30"/>
      <c r="Y9" s="30"/>
      <c r="Z9" s="30"/>
      <c r="AA9" s="30"/>
      <c r="AB9" s="30"/>
      <c r="AC9" s="30"/>
      <c r="AD9" s="30" t="s">
        <v>16</v>
      </c>
      <c r="AE9" s="30"/>
      <c r="AF9" s="30"/>
      <c r="AG9" s="30"/>
      <c r="AH9" s="30"/>
      <c r="AI9" s="30"/>
      <c r="AJ9" s="30"/>
      <c r="AK9" s="3"/>
      <c r="AL9" s="30" t="s">
        <v>17</v>
      </c>
      <c r="AM9" s="30"/>
      <c r="AN9" s="30"/>
      <c r="AO9" s="30"/>
      <c r="AP9" s="30"/>
      <c r="AQ9" s="30"/>
      <c r="AR9" s="30"/>
      <c r="AS9" s="30"/>
      <c r="AT9" s="30" t="s">
        <v>18</v>
      </c>
      <c r="AU9" s="30"/>
      <c r="AV9" s="30"/>
      <c r="AW9" s="30"/>
      <c r="AX9" s="30"/>
      <c r="AY9" s="30"/>
      <c r="AZ9" s="30"/>
      <c r="BA9" s="30"/>
      <c r="BB9" s="30" t="s">
        <v>19</v>
      </c>
      <c r="BC9" s="30"/>
      <c r="BD9" s="30"/>
      <c r="BE9" s="30"/>
      <c r="BF9" s="30"/>
      <c r="BG9" s="30"/>
      <c r="BH9" s="30"/>
      <c r="BI9" s="30"/>
      <c r="BJ9" s="3"/>
      <c r="BK9" s="3"/>
      <c r="BL9" s="42" t="s">
        <v>20</v>
      </c>
      <c r="BM9" s="43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4" t="str">
        <f>データ!N6</f>
        <v>-</v>
      </c>
      <c r="C10" s="34"/>
      <c r="D10" s="34"/>
      <c r="E10" s="34"/>
      <c r="F10" s="34"/>
      <c r="G10" s="34"/>
      <c r="H10" s="34"/>
      <c r="I10" s="34" t="str">
        <f>データ!O6</f>
        <v>該当数値なし</v>
      </c>
      <c r="J10" s="34"/>
      <c r="K10" s="34"/>
      <c r="L10" s="34"/>
      <c r="M10" s="34"/>
      <c r="N10" s="34"/>
      <c r="O10" s="34"/>
      <c r="P10" s="34">
        <f>データ!P6</f>
        <v>0.16</v>
      </c>
      <c r="Q10" s="34"/>
      <c r="R10" s="34"/>
      <c r="S10" s="34"/>
      <c r="T10" s="34"/>
      <c r="U10" s="34"/>
      <c r="V10" s="34"/>
      <c r="W10" s="34">
        <f>データ!Q6</f>
        <v>100</v>
      </c>
      <c r="X10" s="34"/>
      <c r="Y10" s="34"/>
      <c r="Z10" s="34"/>
      <c r="AA10" s="34"/>
      <c r="AB10" s="34"/>
      <c r="AC10" s="34"/>
      <c r="AD10" s="41">
        <f>データ!R6</f>
        <v>5120</v>
      </c>
      <c r="AE10" s="41"/>
      <c r="AF10" s="41"/>
      <c r="AG10" s="41"/>
      <c r="AH10" s="41"/>
      <c r="AI10" s="41"/>
      <c r="AJ10" s="41"/>
      <c r="AK10" s="2"/>
      <c r="AL10" s="41">
        <f>データ!V6</f>
        <v>296</v>
      </c>
      <c r="AM10" s="41"/>
      <c r="AN10" s="41"/>
      <c r="AO10" s="41"/>
      <c r="AP10" s="41"/>
      <c r="AQ10" s="41"/>
      <c r="AR10" s="41"/>
      <c r="AS10" s="41"/>
      <c r="AT10" s="34">
        <f>データ!W6</f>
        <v>13.43</v>
      </c>
      <c r="AU10" s="34"/>
      <c r="AV10" s="34"/>
      <c r="AW10" s="34"/>
      <c r="AX10" s="34"/>
      <c r="AY10" s="34"/>
      <c r="AZ10" s="34"/>
      <c r="BA10" s="34"/>
      <c r="BB10" s="34">
        <f>データ!X6</f>
        <v>22.04</v>
      </c>
      <c r="BC10" s="34"/>
      <c r="BD10" s="34"/>
      <c r="BE10" s="34"/>
      <c r="BF10" s="34"/>
      <c r="BG10" s="34"/>
      <c r="BH10" s="34"/>
      <c r="BI10" s="34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4" t="s">
        <v>26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4" t="s">
        <v>116</v>
      </c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6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4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6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4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6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4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6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4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6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4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6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6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6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4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6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4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6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4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6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4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6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4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6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4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6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4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6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4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6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4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6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4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6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4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6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4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6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4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6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4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6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4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6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4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6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4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6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4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6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4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6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4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6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7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4" t="s">
        <v>27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70" t="s">
        <v>115</v>
      </c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2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70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2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70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2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70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2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70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2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70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2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70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2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70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2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70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2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70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70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2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70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70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8" ht="13.5" customHeight="1" x14ac:dyDescent="0.15">
      <c r="A60" s="2"/>
      <c r="B60" s="61" t="s">
        <v>28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70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70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70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2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73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5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4" t="s">
        <v>29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4" t="s">
        <v>114</v>
      </c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4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4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4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4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4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4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4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4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4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4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4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4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4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4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4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7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9"/>
    </row>
    <row r="83" spans="1:78" x14ac:dyDescent="0.15">
      <c r="C83" s="76" t="s">
        <v>30</v>
      </c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【349.83】</v>
      </c>
      <c r="I86" s="12" t="str">
        <f>データ!CA6</f>
        <v>【53.65】</v>
      </c>
      <c r="J86" s="12" t="str">
        <f>データ!CL6</f>
        <v>【307.86】</v>
      </c>
      <c r="K86" s="12" t="str">
        <f>データ!CW6</f>
        <v>【54.61】</v>
      </c>
      <c r="L86" s="12" t="str">
        <f>データ!DH6</f>
        <v>【85.31】</v>
      </c>
      <c r="M86" s="12" t="s">
        <v>43</v>
      </c>
      <c r="N86" s="12" t="s">
        <v>43</v>
      </c>
      <c r="O86" s="12" t="str">
        <f>データ!EO6</f>
        <v>【-】</v>
      </c>
    </row>
  </sheetData>
  <sheetProtection algorithmName="SHA-512" hashValue="V9BemhQCWYc475i4wvO6//4ZvxkQETZN2BPF1fpV3EDHjFpwDETscPF9JgXdeeoC6K38Wijh8lNcGNxC83PRdA==" saltValue="m1JGirHWkj/PZ2OwBt0sPw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44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45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46</v>
      </c>
      <c r="B3" s="15" t="s">
        <v>47</v>
      </c>
      <c r="C3" s="15" t="s">
        <v>48</v>
      </c>
      <c r="D3" s="15" t="s">
        <v>49</v>
      </c>
      <c r="E3" s="15" t="s">
        <v>50</v>
      </c>
      <c r="F3" s="15" t="s">
        <v>51</v>
      </c>
      <c r="G3" s="15" t="s">
        <v>52</v>
      </c>
      <c r="H3" s="78" t="s">
        <v>53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80"/>
      <c r="Y3" s="84" t="s">
        <v>54</v>
      </c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 t="s">
        <v>28</v>
      </c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</row>
    <row r="4" spans="1:145" x14ac:dyDescent="0.15">
      <c r="A4" s="14" t="s">
        <v>55</v>
      </c>
      <c r="B4" s="16"/>
      <c r="C4" s="16"/>
      <c r="D4" s="16"/>
      <c r="E4" s="16"/>
      <c r="F4" s="16"/>
      <c r="G4" s="16"/>
      <c r="H4" s="81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3"/>
      <c r="Y4" s="77" t="s">
        <v>56</v>
      </c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 t="s">
        <v>57</v>
      </c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 t="s">
        <v>58</v>
      </c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 t="s">
        <v>59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 t="s">
        <v>60</v>
      </c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 t="s">
        <v>61</v>
      </c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 t="s">
        <v>62</v>
      </c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 t="s">
        <v>63</v>
      </c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 t="s">
        <v>64</v>
      </c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 t="s">
        <v>65</v>
      </c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 t="s">
        <v>66</v>
      </c>
      <c r="EF4" s="77"/>
      <c r="EG4" s="77"/>
      <c r="EH4" s="77"/>
      <c r="EI4" s="77"/>
      <c r="EJ4" s="77"/>
      <c r="EK4" s="77"/>
      <c r="EL4" s="77"/>
      <c r="EM4" s="77"/>
      <c r="EN4" s="77"/>
      <c r="EO4" s="77"/>
    </row>
    <row r="5" spans="1:145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5" s="22" customFormat="1" x14ac:dyDescent="0.15">
      <c r="A6" s="14" t="s">
        <v>95</v>
      </c>
      <c r="B6" s="19">
        <f>B7</f>
        <v>2023</v>
      </c>
      <c r="C6" s="19">
        <f t="shared" ref="C6:X6" si="3">C7</f>
        <v>342122</v>
      </c>
      <c r="D6" s="19">
        <f t="shared" si="3"/>
        <v>47</v>
      </c>
      <c r="E6" s="19">
        <f t="shared" si="3"/>
        <v>18</v>
      </c>
      <c r="F6" s="19">
        <f t="shared" si="3"/>
        <v>0</v>
      </c>
      <c r="G6" s="19">
        <f t="shared" si="3"/>
        <v>0</v>
      </c>
      <c r="H6" s="19" t="str">
        <f t="shared" si="3"/>
        <v>広島県　東広島市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特定地域生活排水処理</v>
      </c>
      <c r="L6" s="19" t="str">
        <f t="shared" si="3"/>
        <v>K2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0.16</v>
      </c>
      <c r="Q6" s="20">
        <f t="shared" si="3"/>
        <v>100</v>
      </c>
      <c r="R6" s="20">
        <f t="shared" si="3"/>
        <v>5120</v>
      </c>
      <c r="S6" s="20">
        <f t="shared" si="3"/>
        <v>190516</v>
      </c>
      <c r="T6" s="20">
        <f t="shared" si="3"/>
        <v>635.15</v>
      </c>
      <c r="U6" s="20">
        <f t="shared" si="3"/>
        <v>299.95</v>
      </c>
      <c r="V6" s="20">
        <f t="shared" si="3"/>
        <v>296</v>
      </c>
      <c r="W6" s="20">
        <f t="shared" si="3"/>
        <v>13.43</v>
      </c>
      <c r="X6" s="20">
        <f t="shared" si="3"/>
        <v>22.04</v>
      </c>
      <c r="Y6" s="21">
        <f>IF(Y7="",NA(),Y7)</f>
        <v>100</v>
      </c>
      <c r="Z6" s="21">
        <f t="shared" ref="Z6:AH6" si="4">IF(Z7="",NA(),Z7)</f>
        <v>100</v>
      </c>
      <c r="AA6" s="21">
        <f t="shared" si="4"/>
        <v>100</v>
      </c>
      <c r="AB6" s="21">
        <f t="shared" si="4"/>
        <v>100</v>
      </c>
      <c r="AC6" s="21">
        <f t="shared" si="4"/>
        <v>100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0">
        <f>IF(BF7="",NA(),BF7)</f>
        <v>0</v>
      </c>
      <c r="BG6" s="20">
        <f t="shared" ref="BG6:BO6" si="7">IF(BG7="",NA(),BG7)</f>
        <v>0</v>
      </c>
      <c r="BH6" s="20">
        <f t="shared" si="7"/>
        <v>0</v>
      </c>
      <c r="BI6" s="20">
        <f t="shared" si="7"/>
        <v>0</v>
      </c>
      <c r="BJ6" s="21">
        <f t="shared" si="7"/>
        <v>131.76</v>
      </c>
      <c r="BK6" s="21">
        <f t="shared" si="7"/>
        <v>270.57</v>
      </c>
      <c r="BL6" s="21">
        <f t="shared" si="7"/>
        <v>294.27</v>
      </c>
      <c r="BM6" s="21">
        <f t="shared" si="7"/>
        <v>294.08999999999997</v>
      </c>
      <c r="BN6" s="21">
        <f t="shared" si="7"/>
        <v>294.08999999999997</v>
      </c>
      <c r="BO6" s="21">
        <f t="shared" si="7"/>
        <v>338.47</v>
      </c>
      <c r="BP6" s="20" t="str">
        <f>IF(BP7="","",IF(BP7="-","【-】","【"&amp;SUBSTITUTE(TEXT(BP7,"#,##0.00"),"-","△")&amp;"】"))</f>
        <v>【349.83】</v>
      </c>
      <c r="BQ6" s="21">
        <f>IF(BQ7="",NA(),BQ7)</f>
        <v>90.74</v>
      </c>
      <c r="BR6" s="21">
        <f t="shared" ref="BR6:BZ6" si="8">IF(BR7="",NA(),BR7)</f>
        <v>90.55</v>
      </c>
      <c r="BS6" s="21">
        <f t="shared" si="8"/>
        <v>89.85</v>
      </c>
      <c r="BT6" s="21">
        <f t="shared" si="8"/>
        <v>79.34</v>
      </c>
      <c r="BU6" s="21">
        <f t="shared" si="8"/>
        <v>88.85</v>
      </c>
      <c r="BV6" s="21">
        <f t="shared" si="8"/>
        <v>62.5</v>
      </c>
      <c r="BW6" s="21">
        <f t="shared" si="8"/>
        <v>60.59</v>
      </c>
      <c r="BX6" s="21">
        <f t="shared" si="8"/>
        <v>60</v>
      </c>
      <c r="BY6" s="21">
        <f t="shared" si="8"/>
        <v>59.01</v>
      </c>
      <c r="BZ6" s="21">
        <f t="shared" si="8"/>
        <v>56.06</v>
      </c>
      <c r="CA6" s="20" t="str">
        <f>IF(CA7="","",IF(CA7="-","【-】","【"&amp;SUBSTITUTE(TEXT(CA7,"#,##0.00"),"-","△")&amp;"】"))</f>
        <v>【53.65】</v>
      </c>
      <c r="CB6" s="21">
        <f>IF(CB7="",NA(),CB7)</f>
        <v>332.97</v>
      </c>
      <c r="CC6" s="21">
        <f t="shared" ref="CC6:CK6" si="9">IF(CC7="",NA(),CC7)</f>
        <v>346.77</v>
      </c>
      <c r="CD6" s="21">
        <f t="shared" si="9"/>
        <v>358.32</v>
      </c>
      <c r="CE6" s="21">
        <f t="shared" si="9"/>
        <v>436.45</v>
      </c>
      <c r="CF6" s="21">
        <f t="shared" si="9"/>
        <v>373.5</v>
      </c>
      <c r="CG6" s="21">
        <f t="shared" si="9"/>
        <v>269.33</v>
      </c>
      <c r="CH6" s="21">
        <f t="shared" si="9"/>
        <v>280.23</v>
      </c>
      <c r="CI6" s="21">
        <f t="shared" si="9"/>
        <v>282.70999999999998</v>
      </c>
      <c r="CJ6" s="21">
        <f t="shared" si="9"/>
        <v>291.82</v>
      </c>
      <c r="CK6" s="21">
        <f t="shared" si="9"/>
        <v>304.36</v>
      </c>
      <c r="CL6" s="20" t="str">
        <f>IF(CL7="","",IF(CL7="-","【-】","【"&amp;SUBSTITUTE(TEXT(CL7,"#,##0.00"),"-","△")&amp;"】"))</f>
        <v>【307.86】</v>
      </c>
      <c r="CM6" s="21">
        <f>IF(CM7="",NA(),CM7)</f>
        <v>95.18</v>
      </c>
      <c r="CN6" s="21">
        <f t="shared" ref="CN6:CV6" si="10">IF(CN7="",NA(),CN7)</f>
        <v>43.33</v>
      </c>
      <c r="CO6" s="21">
        <f t="shared" si="10"/>
        <v>41.9</v>
      </c>
      <c r="CP6" s="21">
        <f t="shared" si="10"/>
        <v>38.67</v>
      </c>
      <c r="CQ6" s="21">
        <f t="shared" si="10"/>
        <v>40.44</v>
      </c>
      <c r="CR6" s="21">
        <f t="shared" si="10"/>
        <v>59.64</v>
      </c>
      <c r="CS6" s="21">
        <f t="shared" si="10"/>
        <v>58.19</v>
      </c>
      <c r="CT6" s="21">
        <f t="shared" si="10"/>
        <v>56.52</v>
      </c>
      <c r="CU6" s="21">
        <f t="shared" si="10"/>
        <v>88.45</v>
      </c>
      <c r="CV6" s="21">
        <f t="shared" si="10"/>
        <v>54.08</v>
      </c>
      <c r="CW6" s="20" t="str">
        <f>IF(CW7="","",IF(CW7="-","【-】","【"&amp;SUBSTITUTE(TEXT(CW7,"#,##0.00"),"-","△")&amp;"】"))</f>
        <v>【54.61】</v>
      </c>
      <c r="CX6" s="21">
        <f>IF(CX7="",NA(),CX7)</f>
        <v>100</v>
      </c>
      <c r="CY6" s="21">
        <f t="shared" ref="CY6:DG6" si="11">IF(CY7="",NA(),CY7)</f>
        <v>100</v>
      </c>
      <c r="CZ6" s="21">
        <f t="shared" si="11"/>
        <v>100</v>
      </c>
      <c r="DA6" s="21">
        <f t="shared" si="11"/>
        <v>100</v>
      </c>
      <c r="DB6" s="21">
        <f t="shared" si="11"/>
        <v>100</v>
      </c>
      <c r="DC6" s="21">
        <f t="shared" si="11"/>
        <v>90.63</v>
      </c>
      <c r="DD6" s="21">
        <f t="shared" si="11"/>
        <v>87.8</v>
      </c>
      <c r="DE6" s="21">
        <f t="shared" si="11"/>
        <v>88.43</v>
      </c>
      <c r="DF6" s="21">
        <f t="shared" si="11"/>
        <v>90.34</v>
      </c>
      <c r="DG6" s="21">
        <f t="shared" si="11"/>
        <v>90.57</v>
      </c>
      <c r="DH6" s="20" t="str">
        <f>IF(DH7="","",IF(DH7="-","【-】","【"&amp;SUBSTITUTE(TEXT(DH7,"#,##0.00"),"-","△")&amp;"】"))</f>
        <v>【85.31】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5" s="22" customFormat="1" x14ac:dyDescent="0.15">
      <c r="A7" s="14"/>
      <c r="B7" s="23">
        <v>2023</v>
      </c>
      <c r="C7" s="23">
        <v>342122</v>
      </c>
      <c r="D7" s="23">
        <v>47</v>
      </c>
      <c r="E7" s="23">
        <v>18</v>
      </c>
      <c r="F7" s="23">
        <v>0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 t="s">
        <v>103</v>
      </c>
      <c r="P7" s="24">
        <v>0.16</v>
      </c>
      <c r="Q7" s="24">
        <v>100</v>
      </c>
      <c r="R7" s="24">
        <v>5120</v>
      </c>
      <c r="S7" s="24">
        <v>190516</v>
      </c>
      <c r="T7" s="24">
        <v>635.15</v>
      </c>
      <c r="U7" s="24">
        <v>299.95</v>
      </c>
      <c r="V7" s="24">
        <v>296</v>
      </c>
      <c r="W7" s="24">
        <v>13.43</v>
      </c>
      <c r="X7" s="24">
        <v>22.04</v>
      </c>
      <c r="Y7" s="24">
        <v>100</v>
      </c>
      <c r="Z7" s="24">
        <v>100</v>
      </c>
      <c r="AA7" s="24">
        <v>100</v>
      </c>
      <c r="AB7" s="24">
        <v>100</v>
      </c>
      <c r="AC7" s="24">
        <v>100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0</v>
      </c>
      <c r="BG7" s="24">
        <v>0</v>
      </c>
      <c r="BH7" s="24">
        <v>0</v>
      </c>
      <c r="BI7" s="24">
        <v>0</v>
      </c>
      <c r="BJ7" s="24">
        <v>131.76</v>
      </c>
      <c r="BK7" s="24">
        <v>270.57</v>
      </c>
      <c r="BL7" s="24">
        <v>294.27</v>
      </c>
      <c r="BM7" s="24">
        <v>294.08999999999997</v>
      </c>
      <c r="BN7" s="24">
        <v>294.08999999999997</v>
      </c>
      <c r="BO7" s="24">
        <v>338.47</v>
      </c>
      <c r="BP7" s="24">
        <v>349.83</v>
      </c>
      <c r="BQ7" s="24">
        <v>90.74</v>
      </c>
      <c r="BR7" s="24">
        <v>90.55</v>
      </c>
      <c r="BS7" s="24">
        <v>89.85</v>
      </c>
      <c r="BT7" s="24">
        <v>79.34</v>
      </c>
      <c r="BU7" s="24">
        <v>88.85</v>
      </c>
      <c r="BV7" s="24">
        <v>62.5</v>
      </c>
      <c r="BW7" s="24">
        <v>60.59</v>
      </c>
      <c r="BX7" s="24">
        <v>60</v>
      </c>
      <c r="BY7" s="24">
        <v>59.01</v>
      </c>
      <c r="BZ7" s="24">
        <v>56.06</v>
      </c>
      <c r="CA7" s="24">
        <v>53.65</v>
      </c>
      <c r="CB7" s="24">
        <v>332.97</v>
      </c>
      <c r="CC7" s="24">
        <v>346.77</v>
      </c>
      <c r="CD7" s="24">
        <v>358.32</v>
      </c>
      <c r="CE7" s="24">
        <v>436.45</v>
      </c>
      <c r="CF7" s="24">
        <v>373.5</v>
      </c>
      <c r="CG7" s="24">
        <v>269.33</v>
      </c>
      <c r="CH7" s="24">
        <v>280.23</v>
      </c>
      <c r="CI7" s="24">
        <v>282.70999999999998</v>
      </c>
      <c r="CJ7" s="24">
        <v>291.82</v>
      </c>
      <c r="CK7" s="24">
        <v>304.36</v>
      </c>
      <c r="CL7" s="24">
        <v>307.86</v>
      </c>
      <c r="CM7" s="24">
        <v>95.18</v>
      </c>
      <c r="CN7" s="24">
        <v>43.33</v>
      </c>
      <c r="CO7" s="24">
        <v>41.9</v>
      </c>
      <c r="CP7" s="24">
        <v>38.67</v>
      </c>
      <c r="CQ7" s="24">
        <v>40.44</v>
      </c>
      <c r="CR7" s="24">
        <v>59.64</v>
      </c>
      <c r="CS7" s="24">
        <v>58.19</v>
      </c>
      <c r="CT7" s="24">
        <v>56.52</v>
      </c>
      <c r="CU7" s="24">
        <v>88.45</v>
      </c>
      <c r="CV7" s="24">
        <v>54.08</v>
      </c>
      <c r="CW7" s="24">
        <v>54.61</v>
      </c>
      <c r="CX7" s="24">
        <v>100</v>
      </c>
      <c r="CY7" s="24">
        <v>100</v>
      </c>
      <c r="CZ7" s="24">
        <v>100</v>
      </c>
      <c r="DA7" s="24">
        <v>100</v>
      </c>
      <c r="DB7" s="24">
        <v>100</v>
      </c>
      <c r="DC7" s="24">
        <v>90.63</v>
      </c>
      <c r="DD7" s="24">
        <v>87.8</v>
      </c>
      <c r="DE7" s="24">
        <v>88.43</v>
      </c>
      <c r="DF7" s="24">
        <v>90.34</v>
      </c>
      <c r="DG7" s="24">
        <v>90.57</v>
      </c>
      <c r="DH7" s="24">
        <v>85.31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104</v>
      </c>
      <c r="C9" s="26" t="s">
        <v>105</v>
      </c>
      <c r="D9" s="26" t="s">
        <v>106</v>
      </c>
      <c r="E9" s="26" t="s">
        <v>107</v>
      </c>
      <c r="F9" s="26" t="s">
        <v>108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47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5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109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110</v>
      </c>
    </row>
    <row r="13" spans="1:145" x14ac:dyDescent="0.15">
      <c r="B13" t="s">
        <v>111</v>
      </c>
      <c r="C13" t="s">
        <v>112</v>
      </c>
      <c r="D13" t="s">
        <v>112</v>
      </c>
      <c r="E13" t="s">
        <v>112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C34567D0FD0FD4D99C4ACC17891977C" ma:contentTypeVersion="14" ma:contentTypeDescription="新しいドキュメントを作成します。" ma:contentTypeScope="" ma:versionID="1fbee79d97719e623ac1f61e2c89e7d9">
  <xsd:schema xmlns:xsd="http://www.w3.org/2001/XMLSchema" xmlns:xs="http://www.w3.org/2001/XMLSchema" xmlns:p="http://schemas.microsoft.com/office/2006/metadata/properties" xmlns:ns2="bb434749-f083-465f-bba3-ce4b3f6206a2" xmlns:ns3="0eca3021-3c8f-4db7-892b-9decdb953da5" targetNamespace="http://schemas.microsoft.com/office/2006/metadata/properties" ma:root="true" ma:fieldsID="98255999de983791b3683fe81b9bcff7" ns2:_="" ns3:_="">
    <xsd:import namespace="bb434749-f083-465f-bba3-ce4b3f6206a2"/>
    <xsd:import namespace="0eca3021-3c8f-4db7-892b-9decdb953d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34749-f083-465f-bba3-ce4b3f6206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1acd7e1b-c3f1-467c-bb11-db7fab9f83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a3021-3c8f-4db7-892b-9decdb953da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492f36c0-8bc4-4577-837c-336ee0cdd503}" ma:internalName="TaxCatchAll" ma:showField="CatchAllData" ma:web="0eca3021-3c8f-4db7-892b-9decdb953d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434749-f083-465f-bba3-ce4b3f6206a2">
      <Terms xmlns="http://schemas.microsoft.com/office/infopath/2007/PartnerControls"/>
    </lcf76f155ced4ddcb4097134ff3c332f>
    <TaxCatchAll xmlns="0eca3021-3c8f-4db7-892b-9decdb953d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7DF5BA-6447-4818-A9EE-765D95065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434749-f083-465f-bba3-ce4b3f6206a2"/>
    <ds:schemaRef ds:uri="0eca3021-3c8f-4db7-892b-9decdb953d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7D0E54-3D0D-4E68-BCC7-06BC64593F7E}">
  <ds:schemaRefs>
    <ds:schemaRef ds:uri="http://schemas.microsoft.com/office/2006/metadata/properties"/>
    <ds:schemaRef ds:uri="http://schemas.microsoft.com/office/infopath/2007/PartnerControls"/>
    <ds:schemaRef ds:uri="bb434749-f083-465f-bba3-ce4b3f6206a2"/>
    <ds:schemaRef ds:uri="0eca3021-3c8f-4db7-892b-9decdb953da5"/>
  </ds:schemaRefs>
</ds:datastoreItem>
</file>

<file path=customXml/itemProps3.xml><?xml version="1.0" encoding="utf-8"?>
<ds:datastoreItem xmlns:ds="http://schemas.openxmlformats.org/officeDocument/2006/customXml" ds:itemID="{0F7012ED-6E39-4938-9EBD-3BCEA443ED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秋津　大介</cp:lastModifiedBy>
  <cp:lastPrinted>2025-02-01T01:58:01Z</cp:lastPrinted>
  <dcterms:created xsi:type="dcterms:W3CDTF">2025-01-24T07:41:07Z</dcterms:created>
  <dcterms:modified xsi:type="dcterms:W3CDTF">2025-02-01T01:58:01Z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0x0101009C34567D0FD0FD4D99C4ACC17891977C</vt:lpwstr>
  </property>
</Properties>
</file>