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Y:\上下水道\■④財政関係（決算統計、起債等）\【決算統計】\20250127　【2月3日〆】公営企業に係る経営比較分析表（令和5年度決算）の分析等について\"/>
    </mc:Choice>
  </mc:AlternateContent>
  <xr:revisionPtr revIDLastSave="0" documentId="13_ncr:1_{6F3ABA21-83CE-494D-B645-1CA672977A24}" xr6:coauthVersionLast="47" xr6:coauthVersionMax="47" xr10:uidLastSave="{00000000-0000-0000-0000-000000000000}"/>
  <workbookProtection workbookAlgorithmName="SHA-512" workbookHashValue="3ECHyXjJg2n6u5dyabGdjCcp3ux91pe8FHjxwISkMk0gil0NbBuVHZN91qUPVpG2GA9mlmux0dXUtlWoE0Hy4A==" workbookSaltValue="1oPCgqOI7wwHjZW9w19Yw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AL10" i="4" s="1"/>
  <c r="U6" i="5"/>
  <c r="BB8" i="4" s="1"/>
  <c r="T6" i="5"/>
  <c r="AT8" i="4" s="1"/>
  <c r="S6" i="5"/>
  <c r="AL8" i="4" s="1"/>
  <c r="R6" i="5"/>
  <c r="AD10" i="4" s="1"/>
  <c r="Q6" i="5"/>
  <c r="W10" i="4" s="1"/>
  <c r="P6" i="5"/>
  <c r="O6" i="5"/>
  <c r="I10" i="4" s="1"/>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BB10" i="4"/>
  <c r="P10" i="4"/>
  <c r="W8" i="4"/>
  <c r="B6" i="4"/>
</calcChain>
</file>

<file path=xl/sharedStrings.xml><?xml version="1.0" encoding="utf-8"?>
<sst xmlns="http://schemas.openxmlformats.org/spreadsheetml/2006/main" count="252" uniqueCount="121">
  <si>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</si>
  <si>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</si>
  <si>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</si>
  <si>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</si>
  <si>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</si>
  <si>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</si>
  <si>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</si>
  <si>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</si>
  <si>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</si>
  <si>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</si>
  <si>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</si>
  <si>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</si>
  <si>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</si>
  <si>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</si>
  <si>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</si>
  <si>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</si>
  <si>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</si>
  <si>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</si>
  <si>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</si>
  <si>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</si>
  <si>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</si>
  <si>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</si>
  <si>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</si>
  <si>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</si>
  <si>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</si>
  <si>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</si>
  <si>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</si>
  <si>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</si>
  <si>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</si>
  <si>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</si>
  <si>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</si>
  <si>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</si>
  <si>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</si>
  <si>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</si>
  <si>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</si>
  <si>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</si>
  <si>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</si>
  <si>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</si>
  <si>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</si>
  <si>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</si>
  <si>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</si>
  <si>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</si>
  <si>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</si>
  <si>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</si>
  <si>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</si>
  <si>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</si>
  <si>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</si>
  <si>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</si>
  <si>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</si>
  <si>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</si>
  <si>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</si>
  <si>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</si>
  <si>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</si>
  <si>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</si>
  <si>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</si>
  <si>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</si>
  <si>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</si>
  <si>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</si>
  <si>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</si>
  <si>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</si>
  <si>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</si>
  <si>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</si>
  <si>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</si>
  <si>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</si>
  <si>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</si>
  <si>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</si>
  <si>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</si>
  <si>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</si>
  <si>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</si>
  <si>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</si>
  <si>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</si>
  <si>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</si>
  <si>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</si>
  <si>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</si>
  <si>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</si>
  <si>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</si>
  <si>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</si>
  <si>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</si>
  <si>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</si>
  <si>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</si>
  <si>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</si>
  <si>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</si>
  <si>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</si>
  <si>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</si>
  <si>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</si>
  <si>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</si>
  <si>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</si>
  <si>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</si>
  <si>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</si>
  <si>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</si>
  <si>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</si>
  <si>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</si>
  <si>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</si>
  <si>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</si>
  <si>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</si>
  <si>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</si>
  <si>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</si>
  <si>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</si>
  <si>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</si>
  <si>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</si>
  <si>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</si>
  <si>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</si>
  <si>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</si>
  <si>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</si>
  <si>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</si>
  <si>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</si>
  <si>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</si>
  <si>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</si>
  <si>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</si>
  <si>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</si>
  <si>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</si>
  <si>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</si>
  <si>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</si>
  <si>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</si>
  <si>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</si>
  <si>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</si>
  <si>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</si>
  <si>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</si>
  <si>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①収益的収支比率…近年減少傾向にあり、一般会計繰入金への依存度が上昇している状況である。適正な事業継続に向け、料金改定等経営改善に向けた取組みが必要である。                                         
④企業債残高対事業規模比率…供用開始後25年程度経過し、起債残高の減少に伴い比率も減少傾向にある。　　　　　　　　　
⑤経費回収率…類似団体と比較しても大幅に低い数値で推移している。　  　　　
⑥汚水処理原価…類似団体と比較して高い数値で推移している。今後も有収水量は、減少傾向となることから厳しい状況である。　　　　　　　　　　　　　　
⑧水洗化率…類似団体と比較して高い数値となっているが、未だ100％であるため継続的に未設置者に対して加入促進に務める。</t>
    <rPh sb="9" eb="11">
      <t>キンネン</t>
    </rPh>
    <rPh sb="11" eb="13">
      <t>ゲンショウ</t>
    </rPh>
    <rPh sb="13" eb="15">
      <t>ケイコウ</t>
    </rPh>
    <rPh sb="30" eb="31">
      <t>ド</t>
    </rPh>
    <rPh sb="32" eb="34">
      <t>ジョウショウ</t>
    </rPh>
    <rPh sb="44" eb="46">
      <t>テキセイ</t>
    </rPh>
    <rPh sb="47" eb="49">
      <t>ジギョウ</t>
    </rPh>
    <rPh sb="49" eb="51">
      <t>ケイゾク</t>
    </rPh>
    <rPh sb="52" eb="53">
      <t>ム</t>
    </rPh>
    <rPh sb="134" eb="136">
      <t>キョウヨウ</t>
    </rPh>
    <rPh sb="136" eb="139">
      <t>カイシゴ</t>
    </rPh>
    <rPh sb="141" eb="142">
      <t>ネン</t>
    </rPh>
    <rPh sb="142" eb="144">
      <t>テイド</t>
    </rPh>
    <rPh sb="144" eb="146">
      <t>ケイカ</t>
    </rPh>
    <rPh sb="148" eb="150">
      <t>キサイ</t>
    </rPh>
    <rPh sb="150" eb="152">
      <t>ザンダカ</t>
    </rPh>
    <rPh sb="153" eb="155">
      <t>ゲンショウ</t>
    </rPh>
    <rPh sb="156" eb="157">
      <t>トモナ</t>
    </rPh>
    <rPh sb="158" eb="160">
      <t>ヒリツ</t>
    </rPh>
    <rPh sb="161" eb="163">
      <t>ゲンショウ</t>
    </rPh>
    <rPh sb="163" eb="165">
      <t>ケイコウ</t>
    </rPh>
    <rPh sb="204" eb="206">
      <t>スイイ</t>
    </rPh>
    <phoneticPr fontId="4"/>
  </si>
  <si>
    <t>　供用開始後25年近く経過しており、各浄化槽の更新時期が迫っている。ただし現状は厳しい財政状況などから緊急的に故障対応している状況であり、更新計画は未策定である。</t>
    <rPh sb="9" eb="10">
      <t>チカ</t>
    </rPh>
    <rPh sb="23" eb="25">
      <t>コウシン</t>
    </rPh>
    <rPh sb="25" eb="27">
      <t>ジキ</t>
    </rPh>
    <rPh sb="28" eb="29">
      <t>セマ</t>
    </rPh>
    <rPh sb="37" eb="39">
      <t>ゲンジョウ</t>
    </rPh>
    <rPh sb="40" eb="41">
      <t>キビ</t>
    </rPh>
    <rPh sb="43" eb="45">
      <t>ザイセイ</t>
    </rPh>
    <rPh sb="45" eb="47">
      <t>ジョウキョウ</t>
    </rPh>
    <rPh sb="55" eb="57">
      <t>コショウ</t>
    </rPh>
    <phoneticPr fontId="4"/>
  </si>
  <si>
    <t>　一般会計に依存した状況であり、地方債償還金が大きな負担となっている。料金改定等経営改善に向けた取組みが必要である。
　また、R6年度からは地方公営企業法の一部を適用し、公営企業会計を導入することで、経営状況等を的確に把握し、持続可能な事業運営に努めていく。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</si>
</sst>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401-47C8-AB18-44C7E3314CC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401-47C8-AB18-44C7E3314CC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C7C-48E9-81C6-F214CE7D16A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47.35</c:v>
                </c:pt>
                <c:pt idx="1">
                  <c:v>46.36</c:v>
                </c:pt>
                <c:pt idx="2">
                  <c:v>46.45</c:v>
                </c:pt>
                <c:pt idx="3">
                  <c:v>45.36</c:v>
                </c:pt>
                <c:pt idx="4">
                  <c:v>45.93</c:v>
                </c:pt>
              </c:numCache>
            </c:numRef>
          </c:val>
          <c:smooth val="0"/>
          <c:extLst>
            <c:ext xmlns:c16="http://schemas.microsoft.com/office/drawing/2014/chart" uri="{C3380CC4-5D6E-409C-BE32-E72D297353CC}">
              <c16:uniqueId val="{00000001-3C7C-48E9-81C6-F214CE7D16A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92.93</c:v>
                </c:pt>
                <c:pt idx="1">
                  <c:v>92.71</c:v>
                </c:pt>
                <c:pt idx="2">
                  <c:v>92.78</c:v>
                </c:pt>
                <c:pt idx="3">
                  <c:v>92.47</c:v>
                </c:pt>
                <c:pt idx="4">
                  <c:v>92.39</c:v>
                </c:pt>
              </c:numCache>
            </c:numRef>
          </c:val>
          <c:extLst>
            <c:ext xmlns:c16="http://schemas.microsoft.com/office/drawing/2014/chart" uri="{C3380CC4-5D6E-409C-BE32-E72D297353CC}">
              <c16:uniqueId val="{00000000-040C-4FF4-8239-37D3DF31882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81.209999999999994</c:v>
                </c:pt>
                <c:pt idx="1">
                  <c:v>83.08</c:v>
                </c:pt>
                <c:pt idx="2">
                  <c:v>82.61</c:v>
                </c:pt>
                <c:pt idx="3">
                  <c:v>82.21</c:v>
                </c:pt>
                <c:pt idx="4">
                  <c:v>82.98</c:v>
                </c:pt>
              </c:numCache>
            </c:numRef>
          </c:val>
          <c:smooth val="0"/>
          <c:extLst>
            <c:ext xmlns:c16="http://schemas.microsoft.com/office/drawing/2014/chart" uri="{C3380CC4-5D6E-409C-BE32-E72D297353CC}">
              <c16:uniqueId val="{00000001-040C-4FF4-8239-37D3DF31882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65.61</c:v>
                </c:pt>
                <c:pt idx="1">
                  <c:v>63.84</c:v>
                </c:pt>
                <c:pt idx="2">
                  <c:v>64.02</c:v>
                </c:pt>
                <c:pt idx="3">
                  <c:v>62.05</c:v>
                </c:pt>
                <c:pt idx="4">
                  <c:v>62.45</c:v>
                </c:pt>
              </c:numCache>
            </c:numRef>
          </c:val>
          <c:extLst>
            <c:ext xmlns:c16="http://schemas.microsoft.com/office/drawing/2014/chart" uri="{C3380CC4-5D6E-409C-BE32-E72D297353CC}">
              <c16:uniqueId val="{00000000-FD48-4228-9430-D18EE52526B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48-4228-9430-D18EE52526B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614-47D4-ACD4-2F00CBD3C27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614-47D4-ACD4-2F00CBD3C27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07-40DE-B28C-E6C140BA43B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07-40DE-B28C-E6C140BA43B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39-4B4E-80E6-4E64F3C7D6F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39-4B4E-80E6-4E64F3C7D6F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EBF-4823-B3A1-56996FC0CAE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BF-4823-B3A1-56996FC0CAE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2589.36</c:v>
                </c:pt>
                <c:pt idx="1">
                  <c:v>2308.36</c:v>
                </c:pt>
                <c:pt idx="2">
                  <c:v>2019.06</c:v>
                </c:pt>
                <c:pt idx="3">
                  <c:v>1830.78</c:v>
                </c:pt>
                <c:pt idx="4">
                  <c:v>1552.2</c:v>
                </c:pt>
              </c:numCache>
            </c:numRef>
          </c:val>
          <c:extLst>
            <c:ext xmlns:c16="http://schemas.microsoft.com/office/drawing/2014/chart" uri="{C3380CC4-5D6E-409C-BE32-E72D297353CC}">
              <c16:uniqueId val="{00000000-B8D9-4DFD-B1F2-2765BAF6DC7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862.99</c:v>
                </c:pt>
                <c:pt idx="1">
                  <c:v>782.91</c:v>
                </c:pt>
                <c:pt idx="2">
                  <c:v>783.21</c:v>
                </c:pt>
                <c:pt idx="3">
                  <c:v>902.04</c:v>
                </c:pt>
                <c:pt idx="4">
                  <c:v>992.16</c:v>
                </c:pt>
              </c:numCache>
            </c:numRef>
          </c:val>
          <c:smooth val="0"/>
          <c:extLst>
            <c:ext xmlns:c16="http://schemas.microsoft.com/office/drawing/2014/chart" uri="{C3380CC4-5D6E-409C-BE32-E72D297353CC}">
              <c16:uniqueId val="{00000001-B8D9-4DFD-B1F2-2765BAF6DC7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27.35</c:v>
                </c:pt>
                <c:pt idx="1">
                  <c:v>29.7</c:v>
                </c:pt>
                <c:pt idx="2">
                  <c:v>29.51</c:v>
                </c:pt>
                <c:pt idx="3">
                  <c:v>30.94</c:v>
                </c:pt>
                <c:pt idx="4">
                  <c:v>30.47</c:v>
                </c:pt>
              </c:numCache>
            </c:numRef>
          </c:val>
          <c:extLst>
            <c:ext xmlns:c16="http://schemas.microsoft.com/office/drawing/2014/chart" uri="{C3380CC4-5D6E-409C-BE32-E72D297353CC}">
              <c16:uniqueId val="{00000000-45BC-4F73-9791-AD5149748D5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50.06</c:v>
                </c:pt>
                <c:pt idx="1">
                  <c:v>49.38</c:v>
                </c:pt>
                <c:pt idx="2">
                  <c:v>48.53</c:v>
                </c:pt>
                <c:pt idx="3">
                  <c:v>46.11</c:v>
                </c:pt>
                <c:pt idx="4">
                  <c:v>45.55</c:v>
                </c:pt>
              </c:numCache>
            </c:numRef>
          </c:val>
          <c:smooth val="0"/>
          <c:extLst>
            <c:ext xmlns:c16="http://schemas.microsoft.com/office/drawing/2014/chart" uri="{C3380CC4-5D6E-409C-BE32-E72D297353CC}">
              <c16:uniqueId val="{00000001-45BC-4F73-9791-AD5149748D5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924.49</c:v>
                </c:pt>
                <c:pt idx="1">
                  <c:v>818.83</c:v>
                </c:pt>
                <c:pt idx="2">
                  <c:v>826.45</c:v>
                </c:pt>
                <c:pt idx="3">
                  <c:v>774.28</c:v>
                </c:pt>
                <c:pt idx="4">
                  <c:v>796.33</c:v>
                </c:pt>
              </c:numCache>
            </c:numRef>
          </c:val>
          <c:extLst>
            <c:ext xmlns:c16="http://schemas.microsoft.com/office/drawing/2014/chart" uri="{C3380CC4-5D6E-409C-BE32-E72D297353CC}">
              <c16:uniqueId val="{00000000-C0E4-45A0-B832-7DA4AC65B21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309.22000000000003</c:v>
                </c:pt>
                <c:pt idx="1">
                  <c:v>316.97000000000003</c:v>
                </c:pt>
                <c:pt idx="2">
                  <c:v>326.17</c:v>
                </c:pt>
                <c:pt idx="3">
                  <c:v>336.93</c:v>
                </c:pt>
                <c:pt idx="4">
                  <c:v>331.17</c:v>
                </c:pt>
              </c:numCache>
            </c:numRef>
          </c:val>
          <c:smooth val="0"/>
          <c:extLst>
            <c:ext xmlns:c16="http://schemas.microsoft.com/office/drawing/2014/chart" uri="{C3380CC4-5D6E-409C-BE32-E72D297353CC}">
              <c16:uniqueId val="{00000001-C0E4-45A0-B832-7DA4AC65B21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【967.97】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【82.56】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Q38" zoomScale="70" zoomScaleNormal="7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広島県　安芸太田町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個別排水処理</v>
      </c>
      <c r="Q8" s="64"/>
      <c r="R8" s="64"/>
      <c r="S8" s="64"/>
      <c r="T8" s="64"/>
      <c r="U8" s="64"/>
      <c r="V8" s="64"/>
      <c r="W8" s="64" t="str">
        <f>データ!L6</f>
        <v>L2</v>
      </c>
      <c r="X8" s="64"/>
      <c r="Y8" s="64"/>
      <c r="Z8" s="64"/>
      <c r="AA8" s="64"/>
      <c r="AB8" s="64"/>
      <c r="AC8" s="64"/>
      <c r="AD8" s="65" t="str">
        <f>データ!$M$6</f>
        <v>非設置</v>
      </c>
      <c r="AE8" s="65"/>
      <c r="AF8" s="65"/>
      <c r="AG8" s="65"/>
      <c r="AH8" s="65"/>
      <c r="AI8" s="65"/>
      <c r="AJ8" s="65"/>
      <c r="AK8" s="3"/>
      <c r="AL8" s="44">
        <f>データ!S6</f>
        <v>5550</v>
      </c>
      <c r="AM8" s="44"/>
      <c r="AN8" s="44"/>
      <c r="AO8" s="44"/>
      <c r="AP8" s="44"/>
      <c r="AQ8" s="44"/>
      <c r="AR8" s="44"/>
      <c r="AS8" s="44"/>
      <c r="AT8" s="45">
        <f>データ!T6</f>
        <v>341.89</v>
      </c>
      <c r="AU8" s="45"/>
      <c r="AV8" s="45"/>
      <c r="AW8" s="45"/>
      <c r="AX8" s="45"/>
      <c r="AY8" s="45"/>
      <c r="AZ8" s="45"/>
      <c r="BA8" s="45"/>
      <c r="BB8" s="45">
        <f>データ!U6</f>
        <v>16.23</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1.69</v>
      </c>
      <c r="Q10" s="45"/>
      <c r="R10" s="45"/>
      <c r="S10" s="45"/>
      <c r="T10" s="45"/>
      <c r="U10" s="45"/>
      <c r="V10" s="45"/>
      <c r="W10" s="45">
        <f>データ!Q6</f>
        <v>100</v>
      </c>
      <c r="X10" s="45"/>
      <c r="Y10" s="45"/>
      <c r="Z10" s="45"/>
      <c r="AA10" s="45"/>
      <c r="AB10" s="45"/>
      <c r="AC10" s="45"/>
      <c r="AD10" s="44">
        <f>データ!R6</f>
        <v>3918</v>
      </c>
      <c r="AE10" s="44"/>
      <c r="AF10" s="44"/>
      <c r="AG10" s="44"/>
      <c r="AH10" s="44"/>
      <c r="AI10" s="44"/>
      <c r="AJ10" s="44"/>
      <c r="AK10" s="2"/>
      <c r="AL10" s="44">
        <f>データ!V6</f>
        <v>92</v>
      </c>
      <c r="AM10" s="44"/>
      <c r="AN10" s="44"/>
      <c r="AO10" s="44"/>
      <c r="AP10" s="44"/>
      <c r="AQ10" s="44"/>
      <c r="AR10" s="44"/>
      <c r="AS10" s="44"/>
      <c r="AT10" s="45">
        <f>データ!W6</f>
        <v>0.03</v>
      </c>
      <c r="AU10" s="45"/>
      <c r="AV10" s="45"/>
      <c r="AW10" s="45"/>
      <c r="AX10" s="45"/>
      <c r="AY10" s="45"/>
      <c r="AZ10" s="45"/>
      <c r="BA10" s="45"/>
      <c r="BB10" s="45">
        <f>データ!X6</f>
        <v>3066.67</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118</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119</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120</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【967.97】</v>
      </c>
      <c r="I86" s="12" t="str">
        <f>データ!CA6</f>
        <v>【46.20】</v>
      </c>
      <c r="J86" s="12" t="str">
        <f>データ!CL6</f>
        <v>【332.82】</v>
      </c>
      <c r="K86" s="12" t="str">
        <f>データ!CW6</f>
        <v>【46.29】</v>
      </c>
      <c r="L86" s="12" t="str">
        <f>データ!DH6</f>
        <v>【82.56】</v>
      </c>
      <c r="M86" s="12" t="s">
        <v>44</v>
      </c>
      <c r="N86" s="12" t="s">
        <v>45</v>
      </c>
      <c r="O86" s="12" t="str">
        <f>データ!EO6</f>
        <v>【-】</v>
      </c>
    </row>
  </sheetData>
  <sheetProtection algorithmName="SHA-512" hashValue="b4PHZKi5D3kQ3U0Fl05GULf8dDflhwWHtm9GIy8GSyYeMdsIdsL7GMYfRlKNPeMgqMB1beW6zfpjB/91eC1+xg==" saltValue="jUmoewDmJ5VHaS21GZY4l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2" t="s">
        <v>55</v>
      </c>
      <c r="I3" s="73"/>
      <c r="J3" s="73"/>
      <c r="K3" s="73"/>
      <c r="L3" s="73"/>
      <c r="M3" s="73"/>
      <c r="N3" s="73"/>
      <c r="O3" s="73"/>
      <c r="P3" s="73"/>
      <c r="Q3" s="73"/>
      <c r="R3" s="73"/>
      <c r="S3" s="73"/>
      <c r="T3" s="73"/>
      <c r="U3" s="73"/>
      <c r="V3" s="73"/>
      <c r="W3" s="73"/>
      <c r="X3" s="74"/>
      <c r="Y3" s="78" t="s">
        <v>56</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57</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58</v>
      </c>
      <c r="B4" s="16"/>
      <c r="C4" s="16"/>
      <c r="D4" s="16"/>
      <c r="E4" s="16"/>
      <c r="F4" s="16"/>
      <c r="G4" s="16"/>
      <c r="H4" s="75"/>
      <c r="I4" s="76"/>
      <c r="J4" s="76"/>
      <c r="K4" s="76"/>
      <c r="L4" s="76"/>
      <c r="M4" s="76"/>
      <c r="N4" s="76"/>
      <c r="O4" s="76"/>
      <c r="P4" s="76"/>
      <c r="Q4" s="76"/>
      <c r="R4" s="76"/>
      <c r="S4" s="76"/>
      <c r="T4" s="76"/>
      <c r="U4" s="76"/>
      <c r="V4" s="76"/>
      <c r="W4" s="76"/>
      <c r="X4" s="77"/>
      <c r="Y4" s="71" t="s">
        <v>59</v>
      </c>
      <c r="Z4" s="71"/>
      <c r="AA4" s="71"/>
      <c r="AB4" s="71"/>
      <c r="AC4" s="71"/>
      <c r="AD4" s="71"/>
      <c r="AE4" s="71"/>
      <c r="AF4" s="71"/>
      <c r="AG4" s="71"/>
      <c r="AH4" s="71"/>
      <c r="AI4" s="71"/>
      <c r="AJ4" s="71" t="s">
        <v>60</v>
      </c>
      <c r="AK4" s="71"/>
      <c r="AL4" s="71"/>
      <c r="AM4" s="71"/>
      <c r="AN4" s="71"/>
      <c r="AO4" s="71"/>
      <c r="AP4" s="71"/>
      <c r="AQ4" s="71"/>
      <c r="AR4" s="71"/>
      <c r="AS4" s="71"/>
      <c r="AT4" s="71"/>
      <c r="AU4" s="71" t="s">
        <v>61</v>
      </c>
      <c r="AV4" s="71"/>
      <c r="AW4" s="71"/>
      <c r="AX4" s="71"/>
      <c r="AY4" s="71"/>
      <c r="AZ4" s="71"/>
      <c r="BA4" s="71"/>
      <c r="BB4" s="71"/>
      <c r="BC4" s="71"/>
      <c r="BD4" s="71"/>
      <c r="BE4" s="71"/>
      <c r="BF4" s="71" t="s">
        <v>62</v>
      </c>
      <c r="BG4" s="71"/>
      <c r="BH4" s="71"/>
      <c r="BI4" s="71"/>
      <c r="BJ4" s="71"/>
      <c r="BK4" s="71"/>
      <c r="BL4" s="71"/>
      <c r="BM4" s="71"/>
      <c r="BN4" s="71"/>
      <c r="BO4" s="71"/>
      <c r="BP4" s="71"/>
      <c r="BQ4" s="71" t="s">
        <v>63</v>
      </c>
      <c r="BR4" s="71"/>
      <c r="BS4" s="71"/>
      <c r="BT4" s="71"/>
      <c r="BU4" s="71"/>
      <c r="BV4" s="71"/>
      <c r="BW4" s="71"/>
      <c r="BX4" s="71"/>
      <c r="BY4" s="71"/>
      <c r="BZ4" s="71"/>
      <c r="CA4" s="71"/>
      <c r="CB4" s="71" t="s">
        <v>64</v>
      </c>
      <c r="CC4" s="71"/>
      <c r="CD4" s="71"/>
      <c r="CE4" s="71"/>
      <c r="CF4" s="71"/>
      <c r="CG4" s="71"/>
      <c r="CH4" s="71"/>
      <c r="CI4" s="71"/>
      <c r="CJ4" s="71"/>
      <c r="CK4" s="71"/>
      <c r="CL4" s="71"/>
      <c r="CM4" s="71" t="s">
        <v>65</v>
      </c>
      <c r="CN4" s="71"/>
      <c r="CO4" s="71"/>
      <c r="CP4" s="71"/>
      <c r="CQ4" s="71"/>
      <c r="CR4" s="71"/>
      <c r="CS4" s="71"/>
      <c r="CT4" s="71"/>
      <c r="CU4" s="71"/>
      <c r="CV4" s="71"/>
      <c r="CW4" s="71"/>
      <c r="CX4" s="71" t="s">
        <v>66</v>
      </c>
      <c r="CY4" s="71"/>
      <c r="CZ4" s="71"/>
      <c r="DA4" s="71"/>
      <c r="DB4" s="71"/>
      <c r="DC4" s="71"/>
      <c r="DD4" s="71"/>
      <c r="DE4" s="71"/>
      <c r="DF4" s="71"/>
      <c r="DG4" s="71"/>
      <c r="DH4" s="71"/>
      <c r="DI4" s="71" t="s">
        <v>67</v>
      </c>
      <c r="DJ4" s="71"/>
      <c r="DK4" s="71"/>
      <c r="DL4" s="71"/>
      <c r="DM4" s="71"/>
      <c r="DN4" s="71"/>
      <c r="DO4" s="71"/>
      <c r="DP4" s="71"/>
      <c r="DQ4" s="71"/>
      <c r="DR4" s="71"/>
      <c r="DS4" s="71"/>
      <c r="DT4" s="71" t="s">
        <v>68</v>
      </c>
      <c r="DU4" s="71"/>
      <c r="DV4" s="71"/>
      <c r="DW4" s="71"/>
      <c r="DX4" s="71"/>
      <c r="DY4" s="71"/>
      <c r="DZ4" s="71"/>
      <c r="EA4" s="71"/>
      <c r="EB4" s="71"/>
      <c r="EC4" s="71"/>
      <c r="ED4" s="71"/>
      <c r="EE4" s="71" t="s">
        <v>69</v>
      </c>
      <c r="EF4" s="71"/>
      <c r="EG4" s="71"/>
      <c r="EH4" s="71"/>
      <c r="EI4" s="71"/>
      <c r="EJ4" s="71"/>
      <c r="EK4" s="71"/>
      <c r="EL4" s="71"/>
      <c r="EM4" s="71"/>
      <c r="EN4" s="71"/>
      <c r="EO4" s="71"/>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343684</v>
      </c>
      <c r="D6" s="19">
        <f t="shared" si="3"/>
        <v>47</v>
      </c>
      <c r="E6" s="19">
        <f t="shared" si="3"/>
        <v>18</v>
      </c>
      <c r="F6" s="19">
        <f t="shared" si="3"/>
        <v>1</v>
      </c>
      <c r="G6" s="19">
        <f t="shared" si="3"/>
        <v>0</v>
      </c>
      <c r="H6" s="19" t="str">
        <f t="shared" si="3"/>
        <v>広島県　安芸太田町</v>
      </c>
      <c r="I6" s="19" t="str">
        <f t="shared" si="3"/>
        <v>法非適用</v>
      </c>
      <c r="J6" s="19" t="str">
        <f t="shared" si="3"/>
        <v>下水道事業</v>
      </c>
      <c r="K6" s="19" t="str">
        <f t="shared" si="3"/>
        <v>個別排水処理</v>
      </c>
      <c r="L6" s="19" t="str">
        <f t="shared" si="3"/>
        <v>L2</v>
      </c>
      <c r="M6" s="19" t="str">
        <f t="shared" si="3"/>
        <v>非設置</v>
      </c>
      <c r="N6" s="20" t="str">
        <f t="shared" si="3"/>
        <v>-</v>
      </c>
      <c r="O6" s="20" t="str">
        <f t="shared" si="3"/>
        <v>該当数値なし</v>
      </c>
      <c r="P6" s="20">
        <f t="shared" si="3"/>
        <v>1.69</v>
      </c>
      <c r="Q6" s="20">
        <f t="shared" si="3"/>
        <v>100</v>
      </c>
      <c r="R6" s="20">
        <f t="shared" si="3"/>
        <v>3918</v>
      </c>
      <c r="S6" s="20">
        <f t="shared" si="3"/>
        <v>5550</v>
      </c>
      <c r="T6" s="20">
        <f t="shared" si="3"/>
        <v>341.89</v>
      </c>
      <c r="U6" s="20">
        <f t="shared" si="3"/>
        <v>16.23</v>
      </c>
      <c r="V6" s="20">
        <f t="shared" si="3"/>
        <v>92</v>
      </c>
      <c r="W6" s="20">
        <f t="shared" si="3"/>
        <v>0.03</v>
      </c>
      <c r="X6" s="20">
        <f t="shared" si="3"/>
        <v>3066.67</v>
      </c>
      <c r="Y6" s="21">
        <f>IF(Y7="",NA(),Y7)</f>
        <v>65.61</v>
      </c>
      <c r="Z6" s="21">
        <f t="shared" ref="Z6:AH6" si="4">IF(Z7="",NA(),Z7)</f>
        <v>63.84</v>
      </c>
      <c r="AA6" s="21">
        <f t="shared" si="4"/>
        <v>64.02</v>
      </c>
      <c r="AB6" s="21">
        <f t="shared" si="4"/>
        <v>62.05</v>
      </c>
      <c r="AC6" s="21">
        <f t="shared" si="4"/>
        <v>62.45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2589.36</v>
      </c>
      <c r="BG6" s="21">
        <f t="shared" ref="BG6:BO6" si="7">IF(BG7="",NA(),BG7)</f>
        <v>2308.36</v>
      </c>
      <c r="BH6" s="21">
        <f t="shared" si="7"/>
        <v>2019.06</v>
      </c>
      <c r="BI6" s="21">
        <f t="shared" si="7"/>
        <v>1830.78</v>
      </c>
      <c r="BJ6" s="21">
        <f t="shared" si="7"/>
        <v>1552.2</v>
      </c>
      <c r="BK6" s="21">
        <f t="shared" si="7"/>
        <v>862.99</v>
      </c>
      <c r="BL6" s="21">
        <f t="shared" si="7"/>
        <v>782.91</v>
      </c>
      <c r="BM6" s="21">
        <f t="shared" si="7"/>
        <v>783.21</v>
      </c>
      <c r="BN6" s="21">
        <f t="shared" si="7"/>
        <v>902.04</v>
      </c>
      <c r="BO6" s="21">
        <f t="shared" si="7"/>
        <v>992.16</v>
      </c>
      <c r="BP6" s="20" t="str">
        <f>IF(BP7="","",IF(BP7="-","【-】","【"&amp;SUBSTITUTE(TEXT(BP7,"#,##0.00"),"-","△")&amp;"】"))</f>
        <v>【967.97】</v>
      </c>
      <c r="BQ6" s="21">
        <f>IF(BQ7="",NA(),BQ7)</f>
        <v>27.35</v>
      </c>
      <c r="BR6" s="21">
        <f t="shared" ref="BR6:BZ6" si="8">IF(BR7="",NA(),BR7)</f>
        <v>29.7</v>
      </c>
      <c r="BS6" s="21">
        <f t="shared" si="8"/>
        <v>29.51</v>
      </c>
      <c r="BT6" s="21">
        <f t="shared" si="8"/>
        <v>30.94</v>
      </c>
      <c r="BU6" s="21">
        <f t="shared" si="8"/>
        <v>30.47</v>
      </c>
      <c r="BV6" s="21">
        <f t="shared" si="8"/>
        <v>50.06</v>
      </c>
      <c r="BW6" s="21">
        <f t="shared" si="8"/>
        <v>49.38</v>
      </c>
      <c r="BX6" s="21">
        <f t="shared" si="8"/>
        <v>48.53</v>
      </c>
      <c r="BY6" s="21">
        <f t="shared" si="8"/>
        <v>46.11</v>
      </c>
      <c r="BZ6" s="21">
        <f t="shared" si="8"/>
        <v>45.55</v>
      </c>
      <c r="CA6" s="20" t="str">
        <f>IF(CA7="","",IF(CA7="-","【-】","【"&amp;SUBSTITUTE(TEXT(CA7,"#,##0.00"),"-","△")&amp;"】"))</f>
        <v>【46.20】</v>
      </c>
      <c r="CB6" s="21">
        <f>IF(CB7="",NA(),CB7)</f>
        <v>924.49</v>
      </c>
      <c r="CC6" s="21">
        <f t="shared" ref="CC6:CK6" si="9">IF(CC7="",NA(),CC7)</f>
        <v>818.83</v>
      </c>
      <c r="CD6" s="21">
        <f t="shared" si="9"/>
        <v>826.45</v>
      </c>
      <c r="CE6" s="21">
        <f t="shared" si="9"/>
        <v>774.28</v>
      </c>
      <c r="CF6" s="21">
        <f t="shared" si="9"/>
        <v>796.33</v>
      </c>
      <c r="CG6" s="21">
        <f t="shared" si="9"/>
        <v>309.22000000000003</v>
      </c>
      <c r="CH6" s="21">
        <f t="shared" si="9"/>
        <v>316.97000000000003</v>
      </c>
      <c r="CI6" s="21">
        <f t="shared" si="9"/>
        <v>326.17</v>
      </c>
      <c r="CJ6" s="21">
        <f t="shared" si="9"/>
        <v>336.93</v>
      </c>
      <c r="CK6" s="21">
        <f t="shared" si="9"/>
        <v>331.17</v>
      </c>
      <c r="CL6" s="20" t="str">
        <f>IF(CL7="","",IF(CL7="-","【-】","【"&amp;SUBSTITUTE(TEXT(CL7,"#,##0.00"),"-","△")&amp;"】"))</f>
        <v>【332.82】</v>
      </c>
      <c r="CM6" s="21" t="str">
        <f>IF(CM7="",NA(),CM7)</f>
        <v>-</v>
      </c>
      <c r="CN6" s="21" t="str">
        <f t="shared" ref="CN6:CV6" si="10">IF(CN7="",NA(),CN7)</f>
        <v>-</v>
      </c>
      <c r="CO6" s="21" t="str">
        <f t="shared" si="10"/>
        <v>-</v>
      </c>
      <c r="CP6" s="21" t="str">
        <f t="shared" si="10"/>
        <v>-</v>
      </c>
      <c r="CQ6" s="21" t="str">
        <f t="shared" si="10"/>
        <v>-</v>
      </c>
      <c r="CR6" s="21">
        <f t="shared" si="10"/>
        <v>47.35</v>
      </c>
      <c r="CS6" s="21">
        <f t="shared" si="10"/>
        <v>46.36</v>
      </c>
      <c r="CT6" s="21">
        <f t="shared" si="10"/>
        <v>46.45</v>
      </c>
      <c r="CU6" s="21">
        <f t="shared" si="10"/>
        <v>45.36</v>
      </c>
      <c r="CV6" s="21">
        <f t="shared" si="10"/>
        <v>45.93</v>
      </c>
      <c r="CW6" s="20" t="str">
        <f>IF(CW7="","",IF(CW7="-","【-】","【"&amp;SUBSTITUTE(TEXT(CW7,"#,##0.00"),"-","△")&amp;"】"))</f>
        <v>【46.29】</v>
      </c>
      <c r="CX6" s="21">
        <f>IF(CX7="",NA(),CX7)</f>
        <v>92.93</v>
      </c>
      <c r="CY6" s="21">
        <f t="shared" ref="CY6:DG6" si="11">IF(CY7="",NA(),CY7)</f>
        <v>92.71</v>
      </c>
      <c r="CZ6" s="21">
        <f t="shared" si="11"/>
        <v>92.78</v>
      </c>
      <c r="DA6" s="21">
        <f t="shared" si="11"/>
        <v>92.47</v>
      </c>
      <c r="DB6" s="21">
        <f t="shared" si="11"/>
        <v>92.39</v>
      </c>
      <c r="DC6" s="21">
        <f t="shared" si="11"/>
        <v>81.209999999999994</v>
      </c>
      <c r="DD6" s="21">
        <f t="shared" si="11"/>
        <v>83.08</v>
      </c>
      <c r="DE6" s="21">
        <f t="shared" si="11"/>
        <v>82.61</v>
      </c>
      <c r="DF6" s="21">
        <f t="shared" si="11"/>
        <v>82.21</v>
      </c>
      <c r="DG6" s="21">
        <f t="shared" si="11"/>
        <v>82.98</v>
      </c>
      <c r="DH6" s="20" t="str">
        <f>IF(DH7="","",IF(DH7="-","【-】","【"&amp;SUBSTITUTE(TEXT(DH7,"#,##0.00"),"-","△")&amp;"】"))</f>
        <v>【82.56】</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343684</v>
      </c>
      <c r="D7" s="23">
        <v>47</v>
      </c>
      <c r="E7" s="23">
        <v>18</v>
      </c>
      <c r="F7" s="23">
        <v>1</v>
      </c>
      <c r="G7" s="23">
        <v>0</v>
      </c>
      <c r="H7" s="23" t="s">
        <v>99</v>
      </c>
      <c r="I7" s="23" t="s">
        <v>100</v>
      </c>
      <c r="J7" s="23" t="s">
        <v>101</v>
      </c>
      <c r="K7" s="23" t="s">
        <v>102</v>
      </c>
      <c r="L7" s="23" t="s">
        <v>103</v>
      </c>
      <c r="M7" s="23" t="s">
        <v>104</v>
      </c>
      <c r="N7" s="24" t="s">
        <v>105</v>
      </c>
      <c r="O7" s="24" t="s">
        <v>106</v>
      </c>
      <c r="P7" s="24">
        <v>1.69</v>
      </c>
      <c r="Q7" s="24">
        <v>100</v>
      </c>
      <c r="R7" s="24">
        <v>3918</v>
      </c>
      <c r="S7" s="24">
        <v>5550</v>
      </c>
      <c r="T7" s="24">
        <v>341.89</v>
      </c>
      <c r="U7" s="24">
        <v>16.23</v>
      </c>
      <c r="V7" s="24">
        <v>92</v>
      </c>
      <c r="W7" s="24">
        <v>0.03</v>
      </c>
      <c r="X7" s="24">
        <v>3066.67</v>
      </c>
      <c r="Y7" s="24">
        <v>65.61</v>
      </c>
      <c r="Z7" s="24">
        <v>63.84</v>
      </c>
      <c r="AA7" s="24">
        <v>64.02</v>
      </c>
      <c r="AB7" s="24">
        <v>62.05</v>
      </c>
      <c r="AC7" s="24">
        <v>62.45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2589.36</v>
      </c>
      <c r="BG7" s="24">
        <v>2308.36</v>
      </c>
      <c r="BH7" s="24">
        <v>2019.06</v>
      </c>
      <c r="BI7" s="24">
        <v>1830.78</v>
      </c>
      <c r="BJ7" s="24">
        <v>1552.2</v>
      </c>
      <c r="BK7" s="24">
        <v>862.99</v>
      </c>
      <c r="BL7" s="24">
        <v>782.91</v>
      </c>
      <c r="BM7" s="24">
        <v>783.21</v>
      </c>
      <c r="BN7" s="24">
        <v>902.04</v>
      </c>
      <c r="BO7" s="24">
        <v>992.16</v>
      </c>
      <c r="BP7" s="24">
        <v>967.97</v>
      </c>
      <c r="BQ7" s="24">
        <v>27.35</v>
      </c>
      <c r="BR7" s="24">
        <v>29.7</v>
      </c>
      <c r="BS7" s="24">
        <v>29.51</v>
      </c>
      <c r="BT7" s="24">
        <v>30.94</v>
      </c>
      <c r="BU7" s="24">
        <v>30.47</v>
      </c>
      <c r="BV7" s="24">
        <v>50.06</v>
      </c>
      <c r="BW7" s="24">
        <v>49.38</v>
      </c>
      <c r="BX7" s="24">
        <v>48.53</v>
      </c>
      <c r="BY7" s="24">
        <v>46.11</v>
      </c>
      <c r="BZ7" s="24">
        <v>45.55</v>
      </c>
      <c r="CA7" s="24">
        <v>46.2</v>
      </c>
      <c r="CB7" s="24">
        <v>924.49</v>
      </c>
      <c r="CC7" s="24">
        <v>818.83</v>
      </c>
      <c r="CD7" s="24">
        <v>826.45</v>
      </c>
      <c r="CE7" s="24">
        <v>774.28</v>
      </c>
      <c r="CF7" s="24">
        <v>796.33</v>
      </c>
      <c r="CG7" s="24">
        <v>309.22000000000003</v>
      </c>
      <c r="CH7" s="24">
        <v>316.97000000000003</v>
      </c>
      <c r="CI7" s="24">
        <v>326.17</v>
      </c>
      <c r="CJ7" s="24">
        <v>336.93</v>
      </c>
      <c r="CK7" s="24">
        <v>331.17</v>
      </c>
      <c r="CL7" s="24">
        <v>332.82</v>
      </c>
      <c r="CM7" s="24" t="s">
        <v>105</v>
      </c>
      <c r="CN7" s="24" t="s">
        <v>105</v>
      </c>
      <c r="CO7" s="24" t="s">
        <v>105</v>
      </c>
      <c r="CP7" s="24" t="s">
        <v>105</v>
      </c>
      <c r="CQ7" s="24" t="s">
        <v>105</v>
      </c>
      <c r="CR7" s="24">
        <v>47.35</v>
      </c>
      <c r="CS7" s="24">
        <v>46.36</v>
      </c>
      <c r="CT7" s="24">
        <v>46.45</v>
      </c>
      <c r="CU7" s="24">
        <v>45.36</v>
      </c>
      <c r="CV7" s="24">
        <v>45.93</v>
      </c>
      <c r="CW7" s="24">
        <v>46.29</v>
      </c>
      <c r="CX7" s="24">
        <v>92.93</v>
      </c>
      <c r="CY7" s="24">
        <v>92.71</v>
      </c>
      <c r="CZ7" s="24">
        <v>92.78</v>
      </c>
      <c r="DA7" s="24">
        <v>92.47</v>
      </c>
      <c r="DB7" s="24">
        <v>92.39</v>
      </c>
      <c r="DC7" s="24">
        <v>81.209999999999994</v>
      </c>
      <c r="DD7" s="24">
        <v>83.08</v>
      </c>
      <c r="DE7" s="24">
        <v>82.61</v>
      </c>
      <c r="DF7" s="24">
        <v>82.21</v>
      </c>
      <c r="DG7" s="24">
        <v>82.98</v>
      </c>
      <c r="DH7" s="24">
        <v>82.56</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116</v>
      </c>
      <c r="E13" t="s">
        <v>115</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浩吉</cp:lastModifiedBy>
  <cp:lastPrinted>2025-02-02T05:50:50Z</cp:lastPrinted>
  <dcterms:created xsi:type="dcterms:W3CDTF">2025-01-24T07:42:32Z</dcterms:created>
  <dcterms:modified xsi:type="dcterms:W3CDTF">2025-02-06T00:58:54Z</dcterms:modified>
  <cp:category/>
</cp:coreProperties>
</file>