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Y:\上下水道\■④財政関係（決算統計、起債等）\【決算統計】\20250127　【2月3日〆】公営企業に係る経営比較分析表（令和5年度決算）の分析等について\"/>
    </mc:Choice>
  </mc:AlternateContent>
  <xr:revisionPtr revIDLastSave="0" documentId="13_ncr:1_{5E71604F-80E1-494E-A4CD-D6520801A8D3}" xr6:coauthVersionLast="47" xr6:coauthVersionMax="47" xr10:uidLastSave="{00000000-0000-0000-0000-000000000000}"/>
  <workbookProtection workbookAlgorithmName="SHA-512" workbookHashValue="yq7WNZvw7mKt1Cr7PanJuWlNcxuYbHDInhutDRucD+XlCsL7j6boMOL4qVY74IIyDLC3dtNausZmE1kK8StNHA==" workbookSaltValue="VLrhkKITknmJWFd7y657Z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I86" i="4"/>
  <c r="H86" i="4"/>
  <c r="E86" i="4"/>
  <c r="I10" i="4"/>
  <c r="AL8" i="4"/>
  <c r="P8" i="4"/>
  <c r="I8" i="4"/>
</calcChain>
</file>

<file path=xl/sharedStrings.xml><?xml version="1.0" encoding="utf-8"?>
<sst xmlns="http://schemas.openxmlformats.org/spreadsheetml/2006/main" count="236" uniqueCount="120">
  <si>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</si>
  <si>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</si>
  <si>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</si>
  <si>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</si>
  <si>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</si>
  <si>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</si>
  <si>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</si>
  <si>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</si>
  <si>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</si>
  <si>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</si>
  <si>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</si>
  <si>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</si>
  <si>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</si>
  <si>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</si>
  <si>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</si>
  <si>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</si>
  <si>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</si>
  <si>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</si>
  <si>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</si>
  <si>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</si>
  <si>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</si>
  <si>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</si>
  <si>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</si>
  <si>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</si>
  <si>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</si>
  <si>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</si>
  <si>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</si>
  <si>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</si>
  <si>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</si>
  <si>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</si>
  <si>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</si>
  <si>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</si>
  <si>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</si>
  <si>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</si>
  <si>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</si>
  <si>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</si>
  <si>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</si>
  <si>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</si>
  <si>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</si>
  <si>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</si>
  <si>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</si>
  <si>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</si>
  <si>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</si>
  <si>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</si>
  <si>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</si>
  <si>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</si>
  <si>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</si>
  <si>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</si>
  <si>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</si>
  <si>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</si>
  <si>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</si>
  <si>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</si>
  <si>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</si>
  <si>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</si>
  <si>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</si>
  <si>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</si>
  <si>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</si>
  <si>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</si>
  <si>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</si>
  <si>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</si>
  <si>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</si>
  <si>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</si>
  <si>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</si>
  <si>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</si>
  <si>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</si>
  <si>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</si>
  <si>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</si>
  <si>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</si>
  <si>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</si>
  <si>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</si>
  <si>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</si>
  <si>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</si>
  <si>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</si>
  <si>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</si>
  <si>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</si>
  <si>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</si>
  <si>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</si>
  <si>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</si>
  <si>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</si>
  <si>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</si>
  <si>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</si>
  <si>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</si>
  <si>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</si>
  <si>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</si>
  <si>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</si>
  <si>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</si>
  <si>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</si>
  <si>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</si>
  <si>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</si>
  <si>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</si>
  <si>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</si>
  <si>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</si>
  <si>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</si>
  <si>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</si>
  <si>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</si>
  <si>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</si>
  <si>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</si>
  <si>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</si>
  <si>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</si>
  <si>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</si>
  <si>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</si>
  <si>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</si>
  <si>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</si>
  <si>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</si>
  <si>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</si>
  <si>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</si>
  <si>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</si>
  <si>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</si>
  <si>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</si>
  <si>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</si>
  <si>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</si>
  <si>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</si>
  <si>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</si>
  <si>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</si>
  <si>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</si>
  <si>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</si>
  <si>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</si>
  <si>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処理施設について、令和2年度に策定した「汚水処理施設整備再編構想プラン」の検討結果を踏まえ、事業継続に向けた適切な施設の在り方について検討を進めていく。　　　　　　　　　　　　　　　
　また、管渠については、耐用年数を経過していないため更新計画未策定。　　　　　　　　　　　　　　　　　　　　　</t>
    <phoneticPr fontId="4"/>
  </si>
  <si>
    <t>①収益的収支比率…施設の維持管理経費は増加し、使用料収入は減少傾向にあるため収益的収支の比率は低下している。本町の農業集落排水事業は継続的に一般会計に依存している状況であり、維持管理経費の軽減策と料金改定等経営改善に向けた取組が必要である。　　　　　　　　　　　　　　　　　　
④企業債残高対事業規模比率…年々減少しているが供用開始後30年近く経過している施設もあり、施設の更新時期を迎えるため企業債の借入が増加する見込がある。
⑤経費回収率…継続的に一般会計に依存している状況である。料金改定等経営改善に向けた取組みが必要である。　　　　　　　　　　　　　　　　　　　　　　
⑥汚水処理原価…継続的に類似団体を大きく上回る数値となっている。地理的要因等により処理費用が高くなることが考えられる。また、今後の人口減少に伴う有収水量の更なる減少から、引き続き厳しい状況が見込まれる。　　　　　　　　　　　　　　　　　　　　　　　　
⑦施設利用率…継続的に類似団体を下回る数値となっている。供用開始当初より人口減少等により状況が変化しており、町内の下水の集合処理の在り方について統廃合を含め、検討していく必要がある。　　　　　　　　　　　　　　　　　　　　
⑧水洗化率…類似団体よりも高い数値で推移しているが、未だ100％未満であるため、今後も未接続世帯への依頼文書や戸別訪問により加入促進に努める。</t>
    <rPh sb="153" eb="155">
      <t>ネンネン</t>
    </rPh>
    <rPh sb="155" eb="157">
      <t>ゲンショウ</t>
    </rPh>
    <rPh sb="162" eb="164">
      <t>キョウヨウ</t>
    </rPh>
    <rPh sb="164" eb="167">
      <t>カイシゴ</t>
    </rPh>
    <rPh sb="169" eb="170">
      <t>ネン</t>
    </rPh>
    <rPh sb="170" eb="171">
      <t>チカ</t>
    </rPh>
    <rPh sb="172" eb="174">
      <t>ケイカ</t>
    </rPh>
    <rPh sb="178" eb="180">
      <t>シセツ</t>
    </rPh>
    <rPh sb="184" eb="186">
      <t>シセツ</t>
    </rPh>
    <rPh sb="187" eb="189">
      <t>コウシン</t>
    </rPh>
    <rPh sb="189" eb="191">
      <t>ジキ</t>
    </rPh>
    <rPh sb="192" eb="193">
      <t>ムカ</t>
    </rPh>
    <rPh sb="197" eb="200">
      <t>キギョウサイ</t>
    </rPh>
    <rPh sb="201" eb="203">
      <t>カリイレ</t>
    </rPh>
    <rPh sb="204" eb="206">
      <t>ゾウカ</t>
    </rPh>
    <rPh sb="330" eb="331">
      <t>オオ</t>
    </rPh>
    <rPh sb="374" eb="375">
      <t>ヒ</t>
    </rPh>
    <rPh sb="376" eb="377">
      <t>ツヅ</t>
    </rPh>
    <rPh sb="384" eb="386">
      <t>ミコ</t>
    </rPh>
    <rPh sb="500" eb="502">
      <t>ヒツヨウ</t>
    </rPh>
    <phoneticPr fontId="4"/>
  </si>
  <si>
    <t>　施設維持管理経費の増額と使用料収入が減少傾向にある中で地方債償還金が大きな負担となっている。本町の農業集落排水事業は一般会計に依存している状況であり、料金改定等経営改善に向けた取組みが必要である。　　　　　　　　　　　　　　　
　処理施設について、令和2年度に策定した「汚水処理施設整備再編構想プラン」の検討結果を踏まえ、下水道施設のありかたについて検討していく。
　また、R6年度からは地方公営企業法の一部を適用し、公営企業会計を導入することで、経営状況等を的確に把握し、持続可能な事業運営に努めていく。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</si>
</sst>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2DB-493A-AC5A-596A2C080A9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D2DB-493A-AC5A-596A2C080A9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38.06</c:v>
                </c:pt>
                <c:pt idx="1">
                  <c:v>39.659999999999997</c:v>
                </c:pt>
                <c:pt idx="2">
                  <c:v>38.51</c:v>
                </c:pt>
                <c:pt idx="3">
                  <c:v>36.57</c:v>
                </c:pt>
                <c:pt idx="4">
                  <c:v>35.31</c:v>
                </c:pt>
              </c:numCache>
            </c:numRef>
          </c:val>
          <c:extLst>
            <c:ext xmlns:c16="http://schemas.microsoft.com/office/drawing/2014/chart" uri="{C3380CC4-5D6E-409C-BE32-E72D297353CC}">
              <c16:uniqueId val="{00000000-06A2-4E8D-9596-67E629B4C71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06A2-4E8D-9596-67E629B4C71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89.06</c:v>
                </c:pt>
                <c:pt idx="1">
                  <c:v>89.09</c:v>
                </c:pt>
                <c:pt idx="2">
                  <c:v>89.39</c:v>
                </c:pt>
                <c:pt idx="3">
                  <c:v>89.57</c:v>
                </c:pt>
                <c:pt idx="4">
                  <c:v>92.14</c:v>
                </c:pt>
              </c:numCache>
            </c:numRef>
          </c:val>
          <c:extLst>
            <c:ext xmlns:c16="http://schemas.microsoft.com/office/drawing/2014/chart" uri="{C3380CC4-5D6E-409C-BE32-E72D297353CC}">
              <c16:uniqueId val="{00000000-D447-4E7F-B474-5E5742FE2F9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D447-4E7F-B474-5E5742FE2F9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81.92</c:v>
                </c:pt>
                <c:pt idx="1">
                  <c:v>85.78</c:v>
                </c:pt>
                <c:pt idx="2">
                  <c:v>79.77</c:v>
                </c:pt>
                <c:pt idx="3">
                  <c:v>79.45</c:v>
                </c:pt>
                <c:pt idx="4">
                  <c:v>78.69</c:v>
                </c:pt>
              </c:numCache>
            </c:numRef>
          </c:val>
          <c:extLst>
            <c:ext xmlns:c16="http://schemas.microsoft.com/office/drawing/2014/chart" uri="{C3380CC4-5D6E-409C-BE32-E72D297353CC}">
              <c16:uniqueId val="{00000000-14E3-4ADF-8DC3-CD83A391E7F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4E3-4ADF-8DC3-CD83A391E7F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EB8-4605-AD34-663611F02A8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EB8-4605-AD34-663611F02A8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32F-4588-B098-EA717021930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2F-4588-B098-EA717021930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DDF-4F49-9783-F6B74788E10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DF-4F49-9783-F6B74788E10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318-4F36-A461-409152183A0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318-4F36-A461-409152183A0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1668.01</c:v>
                </c:pt>
                <c:pt idx="1">
                  <c:v>1399.75</c:v>
                </c:pt>
                <c:pt idx="2">
                  <c:v>1261.7</c:v>
                </c:pt>
                <c:pt idx="3">
                  <c:v>1075.07</c:v>
                </c:pt>
                <c:pt idx="4">
                  <c:v>947.31</c:v>
                </c:pt>
              </c:numCache>
            </c:numRef>
          </c:val>
          <c:extLst>
            <c:ext xmlns:c16="http://schemas.microsoft.com/office/drawing/2014/chart" uri="{C3380CC4-5D6E-409C-BE32-E72D297353CC}">
              <c16:uniqueId val="{00000000-4C74-4106-A3AC-BAED9D0766D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4C74-4106-A3AC-BAED9D0766D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52.49</c:v>
                </c:pt>
                <c:pt idx="1">
                  <c:v>60.09</c:v>
                </c:pt>
                <c:pt idx="2">
                  <c:v>51.59</c:v>
                </c:pt>
                <c:pt idx="3">
                  <c:v>54.04</c:v>
                </c:pt>
                <c:pt idx="4">
                  <c:v>55.29</c:v>
                </c:pt>
              </c:numCache>
            </c:numRef>
          </c:val>
          <c:extLst>
            <c:ext xmlns:c16="http://schemas.microsoft.com/office/drawing/2014/chart" uri="{C3380CC4-5D6E-409C-BE32-E72D297353CC}">
              <c16:uniqueId val="{00000000-BC12-49C7-8D04-46247FDE1D7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BC12-49C7-8D04-46247FDE1D7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438.4</c:v>
                </c:pt>
                <c:pt idx="1">
                  <c:v>387.52</c:v>
                </c:pt>
                <c:pt idx="2">
                  <c:v>452.12</c:v>
                </c:pt>
                <c:pt idx="3">
                  <c:v>432.34</c:v>
                </c:pt>
                <c:pt idx="4">
                  <c:v>427.44</c:v>
                </c:pt>
              </c:numCache>
            </c:numRef>
          </c:val>
          <c:extLst>
            <c:ext xmlns:c16="http://schemas.microsoft.com/office/drawing/2014/chart" uri="{C3380CC4-5D6E-409C-BE32-E72D297353CC}">
              <c16:uniqueId val="{00000000-AB07-4EF3-A476-EA015D0C9B9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AB07-4EF3-A476-EA015D0C9B9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P48"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広島県　安芸太田町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F2</v>
      </c>
      <c r="X8" s="64"/>
      <c r="Y8" s="64"/>
      <c r="Z8" s="64"/>
      <c r="AA8" s="64"/>
      <c r="AB8" s="64"/>
      <c r="AC8" s="64"/>
      <c r="AD8" s="65" t="str">
        <f>データ!$M$6</f>
        <v>非設置</v>
      </c>
      <c r="AE8" s="65"/>
      <c r="AF8" s="65"/>
      <c r="AG8" s="65"/>
      <c r="AH8" s="65"/>
      <c r="AI8" s="65"/>
      <c r="AJ8" s="65"/>
      <c r="AK8" s="3"/>
      <c r="AL8" s="44">
        <f>データ!S6</f>
        <v>5550</v>
      </c>
      <c r="AM8" s="44"/>
      <c r="AN8" s="44"/>
      <c r="AO8" s="44"/>
      <c r="AP8" s="44"/>
      <c r="AQ8" s="44"/>
      <c r="AR8" s="44"/>
      <c r="AS8" s="44"/>
      <c r="AT8" s="45">
        <f>データ!T6</f>
        <v>341.89</v>
      </c>
      <c r="AU8" s="45"/>
      <c r="AV8" s="45"/>
      <c r="AW8" s="45"/>
      <c r="AX8" s="45"/>
      <c r="AY8" s="45"/>
      <c r="AZ8" s="45"/>
      <c r="BA8" s="45"/>
      <c r="BB8" s="45">
        <f>データ!U6</f>
        <v>16.23</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19.579999999999998</v>
      </c>
      <c r="Q10" s="45"/>
      <c r="R10" s="45"/>
      <c r="S10" s="45"/>
      <c r="T10" s="45"/>
      <c r="U10" s="45"/>
      <c r="V10" s="45"/>
      <c r="W10" s="45">
        <f>データ!Q6</f>
        <v>98.07</v>
      </c>
      <c r="X10" s="45"/>
      <c r="Y10" s="45"/>
      <c r="Z10" s="45"/>
      <c r="AA10" s="45"/>
      <c r="AB10" s="45"/>
      <c r="AC10" s="45"/>
      <c r="AD10" s="44">
        <f>データ!R6</f>
        <v>3918</v>
      </c>
      <c r="AE10" s="44"/>
      <c r="AF10" s="44"/>
      <c r="AG10" s="44"/>
      <c r="AH10" s="44"/>
      <c r="AI10" s="44"/>
      <c r="AJ10" s="44"/>
      <c r="AK10" s="2"/>
      <c r="AL10" s="44">
        <f>データ!V6</f>
        <v>1069</v>
      </c>
      <c r="AM10" s="44"/>
      <c r="AN10" s="44"/>
      <c r="AO10" s="44"/>
      <c r="AP10" s="44"/>
      <c r="AQ10" s="44"/>
      <c r="AR10" s="44"/>
      <c r="AS10" s="44"/>
      <c r="AT10" s="45">
        <f>データ!W6</f>
        <v>0.4</v>
      </c>
      <c r="AU10" s="45"/>
      <c r="AV10" s="45"/>
      <c r="AW10" s="45"/>
      <c r="AX10" s="45"/>
      <c r="AY10" s="45"/>
      <c r="AZ10" s="45"/>
      <c r="BA10" s="45"/>
      <c r="BB10" s="45">
        <f>データ!X6</f>
        <v>2672.5</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118</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119</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44</v>
      </c>
      <c r="N86" s="12" t="s">
        <v>44</v>
      </c>
      <c r="O86" s="12" t="str">
        <f>データ!EO6</f>
        <v>【0.02】</v>
      </c>
    </row>
  </sheetData>
  <sheetProtection algorithmName="SHA-512" hashValue="OzHbQa1wW2M1zmNw2kJqMesfkGE7VfdvdWtiUKLn01stuRSkMSvwwRHcOmjyaYt3EzsGs1sCI2u5IKg7A0R1kw==" saltValue="QoRwOLn8Ip/fcAcNTMRjc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343684</v>
      </c>
      <c r="D6" s="19">
        <f t="shared" si="3"/>
        <v>47</v>
      </c>
      <c r="E6" s="19">
        <f t="shared" si="3"/>
        <v>17</v>
      </c>
      <c r="F6" s="19">
        <f t="shared" si="3"/>
        <v>5</v>
      </c>
      <c r="G6" s="19">
        <f t="shared" si="3"/>
        <v>0</v>
      </c>
      <c r="H6" s="19" t="str">
        <f t="shared" si="3"/>
        <v>広島県　安芸太田町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19.579999999999998</v>
      </c>
      <c r="Q6" s="20">
        <f t="shared" si="3"/>
        <v>98.07</v>
      </c>
      <c r="R6" s="20">
        <f t="shared" si="3"/>
        <v>3918</v>
      </c>
      <c r="S6" s="20">
        <f t="shared" si="3"/>
        <v>5550</v>
      </c>
      <c r="T6" s="20">
        <f t="shared" si="3"/>
        <v>341.89</v>
      </c>
      <c r="U6" s="20">
        <f t="shared" si="3"/>
        <v>16.23</v>
      </c>
      <c r="V6" s="20">
        <f t="shared" si="3"/>
        <v>1069</v>
      </c>
      <c r="W6" s="20">
        <f t="shared" si="3"/>
        <v>0.4</v>
      </c>
      <c r="X6" s="20">
        <f t="shared" si="3"/>
        <v>2672.5</v>
      </c>
      <c r="Y6" s="21">
        <f>IF(Y7="",NA(),Y7)</f>
        <v>81.92</v>
      </c>
      <c r="Z6" s="21">
        <f t="shared" ref="Z6:AH6" si="4">IF(Z7="",NA(),Z7)</f>
        <v>85.78</v>
      </c>
      <c r="AA6" s="21">
        <f t="shared" si="4"/>
        <v>79.77</v>
      </c>
      <c r="AB6" s="21">
        <f t="shared" si="4"/>
        <v>79.45</v>
      </c>
      <c r="AC6" s="21">
        <f t="shared" si="4"/>
        <v>78.69</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1668.01</v>
      </c>
      <c r="BG6" s="21">
        <f t="shared" ref="BG6:BO6" si="7">IF(BG7="",NA(),BG7)</f>
        <v>1399.75</v>
      </c>
      <c r="BH6" s="21">
        <f t="shared" si="7"/>
        <v>1261.7</v>
      </c>
      <c r="BI6" s="21">
        <f t="shared" si="7"/>
        <v>1075.07</v>
      </c>
      <c r="BJ6" s="21">
        <f t="shared" si="7"/>
        <v>947.31</v>
      </c>
      <c r="BK6" s="21">
        <f t="shared" si="7"/>
        <v>826.83</v>
      </c>
      <c r="BL6" s="21">
        <f t="shared" si="7"/>
        <v>867.83</v>
      </c>
      <c r="BM6" s="21">
        <f t="shared" si="7"/>
        <v>791.76</v>
      </c>
      <c r="BN6" s="21">
        <f t="shared" si="7"/>
        <v>900.82</v>
      </c>
      <c r="BO6" s="21">
        <f t="shared" si="7"/>
        <v>839.21</v>
      </c>
      <c r="BP6" s="20" t="str">
        <f>IF(BP7="","",IF(BP7="-","【-】","【"&amp;SUBSTITUTE(TEXT(BP7,"#,##0.00"),"-","△")&amp;"】"))</f>
        <v>【785.10】</v>
      </c>
      <c r="BQ6" s="21">
        <f>IF(BQ7="",NA(),BQ7)</f>
        <v>52.49</v>
      </c>
      <c r="BR6" s="21">
        <f t="shared" ref="BR6:BZ6" si="8">IF(BR7="",NA(),BR7)</f>
        <v>60.09</v>
      </c>
      <c r="BS6" s="21">
        <f t="shared" si="8"/>
        <v>51.59</v>
      </c>
      <c r="BT6" s="21">
        <f t="shared" si="8"/>
        <v>54.04</v>
      </c>
      <c r="BU6" s="21">
        <f t="shared" si="8"/>
        <v>55.29</v>
      </c>
      <c r="BV6" s="21">
        <f t="shared" si="8"/>
        <v>57.31</v>
      </c>
      <c r="BW6" s="21">
        <f t="shared" si="8"/>
        <v>57.08</v>
      </c>
      <c r="BX6" s="21">
        <f t="shared" si="8"/>
        <v>56.26</v>
      </c>
      <c r="BY6" s="21">
        <f t="shared" si="8"/>
        <v>52.94</v>
      </c>
      <c r="BZ6" s="21">
        <f t="shared" si="8"/>
        <v>52.05</v>
      </c>
      <c r="CA6" s="20" t="str">
        <f>IF(CA7="","",IF(CA7="-","【-】","【"&amp;SUBSTITUTE(TEXT(CA7,"#,##0.00"),"-","△")&amp;"】"))</f>
        <v>【56.93】</v>
      </c>
      <c r="CB6" s="21">
        <f>IF(CB7="",NA(),CB7)</f>
        <v>438.4</v>
      </c>
      <c r="CC6" s="21">
        <f t="shared" ref="CC6:CK6" si="9">IF(CC7="",NA(),CC7)</f>
        <v>387.52</v>
      </c>
      <c r="CD6" s="21">
        <f t="shared" si="9"/>
        <v>452.12</v>
      </c>
      <c r="CE6" s="21">
        <f t="shared" si="9"/>
        <v>432.34</v>
      </c>
      <c r="CF6" s="21">
        <f t="shared" si="9"/>
        <v>427.44</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38.06</v>
      </c>
      <c r="CN6" s="21">
        <f t="shared" ref="CN6:CV6" si="10">IF(CN7="",NA(),CN7)</f>
        <v>39.659999999999997</v>
      </c>
      <c r="CO6" s="21">
        <f t="shared" si="10"/>
        <v>38.51</v>
      </c>
      <c r="CP6" s="21">
        <f t="shared" si="10"/>
        <v>36.57</v>
      </c>
      <c r="CQ6" s="21">
        <f t="shared" si="10"/>
        <v>35.31</v>
      </c>
      <c r="CR6" s="21">
        <f t="shared" si="10"/>
        <v>50.14</v>
      </c>
      <c r="CS6" s="21">
        <f t="shared" si="10"/>
        <v>54.83</v>
      </c>
      <c r="CT6" s="21">
        <f t="shared" si="10"/>
        <v>66.53</v>
      </c>
      <c r="CU6" s="21">
        <f t="shared" si="10"/>
        <v>52.35</v>
      </c>
      <c r="CV6" s="21">
        <f t="shared" si="10"/>
        <v>46.25</v>
      </c>
      <c r="CW6" s="20" t="str">
        <f>IF(CW7="","",IF(CW7="-","【-】","【"&amp;SUBSTITUTE(TEXT(CW7,"#,##0.00"),"-","△")&amp;"】"))</f>
        <v>【49.87】</v>
      </c>
      <c r="CX6" s="21">
        <f>IF(CX7="",NA(),CX7)</f>
        <v>89.06</v>
      </c>
      <c r="CY6" s="21">
        <f t="shared" ref="CY6:DG6" si="11">IF(CY7="",NA(),CY7)</f>
        <v>89.09</v>
      </c>
      <c r="CZ6" s="21">
        <f t="shared" si="11"/>
        <v>89.39</v>
      </c>
      <c r="DA6" s="21">
        <f t="shared" si="11"/>
        <v>89.57</v>
      </c>
      <c r="DB6" s="21">
        <f t="shared" si="11"/>
        <v>92.14</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343684</v>
      </c>
      <c r="D7" s="23">
        <v>47</v>
      </c>
      <c r="E7" s="23">
        <v>17</v>
      </c>
      <c r="F7" s="23">
        <v>5</v>
      </c>
      <c r="G7" s="23">
        <v>0</v>
      </c>
      <c r="H7" s="23" t="s">
        <v>98</v>
      </c>
      <c r="I7" s="23" t="s">
        <v>99</v>
      </c>
      <c r="J7" s="23" t="s">
        <v>100</v>
      </c>
      <c r="K7" s="23" t="s">
        <v>101</v>
      </c>
      <c r="L7" s="23" t="s">
        <v>102</v>
      </c>
      <c r="M7" s="23" t="s">
        <v>103</v>
      </c>
      <c r="N7" s="24" t="s">
        <v>104</v>
      </c>
      <c r="O7" s="24" t="s">
        <v>105</v>
      </c>
      <c r="P7" s="24">
        <v>19.579999999999998</v>
      </c>
      <c r="Q7" s="24">
        <v>98.07</v>
      </c>
      <c r="R7" s="24">
        <v>3918</v>
      </c>
      <c r="S7" s="24">
        <v>5550</v>
      </c>
      <c r="T7" s="24">
        <v>341.89</v>
      </c>
      <c r="U7" s="24">
        <v>16.23</v>
      </c>
      <c r="V7" s="24">
        <v>1069</v>
      </c>
      <c r="W7" s="24">
        <v>0.4</v>
      </c>
      <c r="X7" s="24">
        <v>2672.5</v>
      </c>
      <c r="Y7" s="24">
        <v>81.92</v>
      </c>
      <c r="Z7" s="24">
        <v>85.78</v>
      </c>
      <c r="AA7" s="24">
        <v>79.77</v>
      </c>
      <c r="AB7" s="24">
        <v>79.45</v>
      </c>
      <c r="AC7" s="24">
        <v>78.69</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1668.01</v>
      </c>
      <c r="BG7" s="24">
        <v>1399.75</v>
      </c>
      <c r="BH7" s="24">
        <v>1261.7</v>
      </c>
      <c r="BI7" s="24">
        <v>1075.07</v>
      </c>
      <c r="BJ7" s="24">
        <v>947.31</v>
      </c>
      <c r="BK7" s="24">
        <v>826.83</v>
      </c>
      <c r="BL7" s="24">
        <v>867.83</v>
      </c>
      <c r="BM7" s="24">
        <v>791.76</v>
      </c>
      <c r="BN7" s="24">
        <v>900.82</v>
      </c>
      <c r="BO7" s="24">
        <v>839.21</v>
      </c>
      <c r="BP7" s="24">
        <v>785.1</v>
      </c>
      <c r="BQ7" s="24">
        <v>52.49</v>
      </c>
      <c r="BR7" s="24">
        <v>60.09</v>
      </c>
      <c r="BS7" s="24">
        <v>51.59</v>
      </c>
      <c r="BT7" s="24">
        <v>54.04</v>
      </c>
      <c r="BU7" s="24">
        <v>55.29</v>
      </c>
      <c r="BV7" s="24">
        <v>57.31</v>
      </c>
      <c r="BW7" s="24">
        <v>57.08</v>
      </c>
      <c r="BX7" s="24">
        <v>56.26</v>
      </c>
      <c r="BY7" s="24">
        <v>52.94</v>
      </c>
      <c r="BZ7" s="24">
        <v>52.05</v>
      </c>
      <c r="CA7" s="24">
        <v>56.93</v>
      </c>
      <c r="CB7" s="24">
        <v>438.4</v>
      </c>
      <c r="CC7" s="24">
        <v>387.52</v>
      </c>
      <c r="CD7" s="24">
        <v>452.12</v>
      </c>
      <c r="CE7" s="24">
        <v>432.34</v>
      </c>
      <c r="CF7" s="24">
        <v>427.44</v>
      </c>
      <c r="CG7" s="24">
        <v>273.52</v>
      </c>
      <c r="CH7" s="24">
        <v>274.99</v>
      </c>
      <c r="CI7" s="24">
        <v>282.08999999999997</v>
      </c>
      <c r="CJ7" s="24">
        <v>303.27999999999997</v>
      </c>
      <c r="CK7" s="24">
        <v>301.86</v>
      </c>
      <c r="CL7" s="24">
        <v>271.14999999999998</v>
      </c>
      <c r="CM7" s="24">
        <v>38.06</v>
      </c>
      <c r="CN7" s="24">
        <v>39.659999999999997</v>
      </c>
      <c r="CO7" s="24">
        <v>38.51</v>
      </c>
      <c r="CP7" s="24">
        <v>36.57</v>
      </c>
      <c r="CQ7" s="24">
        <v>35.31</v>
      </c>
      <c r="CR7" s="24">
        <v>50.14</v>
      </c>
      <c r="CS7" s="24">
        <v>54.83</v>
      </c>
      <c r="CT7" s="24">
        <v>66.53</v>
      </c>
      <c r="CU7" s="24">
        <v>52.35</v>
      </c>
      <c r="CV7" s="24">
        <v>46.25</v>
      </c>
      <c r="CW7" s="24">
        <v>49.87</v>
      </c>
      <c r="CX7" s="24">
        <v>89.06</v>
      </c>
      <c r="CY7" s="24">
        <v>89.09</v>
      </c>
      <c r="CZ7" s="24">
        <v>89.39</v>
      </c>
      <c r="DA7" s="24">
        <v>89.57</v>
      </c>
      <c r="DB7" s="24">
        <v>92.14</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浩吉</cp:lastModifiedBy>
  <cp:lastPrinted>2025-02-02T05:50:25Z</cp:lastPrinted>
  <dcterms:created xsi:type="dcterms:W3CDTF">2025-01-24T07:35:56Z</dcterms:created>
  <dcterms:modified xsi:type="dcterms:W3CDTF">2025-02-06T00:58:48Z</dcterms:modified>
  <cp:category/>
</cp:coreProperties>
</file>