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5　R6グループ作業と提出準備\※アップ保存用\21　大崎上島町\"/>
    </mc:Choice>
  </mc:AlternateContent>
  <xr:revisionPtr revIDLastSave="0" documentId="13_ncr:1_{7B603532-68DB-4394-A15D-465B3F52079C}" xr6:coauthVersionLast="47" xr6:coauthVersionMax="47" xr10:uidLastSave="{00000000-0000-0000-0000-000000000000}"/>
  <workbookProtection workbookAlgorithmName="SHA-512" workbookHashValue="IlSYYTQlygfF38c3S/jaFv0nFGjAF5OS5AVlcn4uq2deCSCmo/YgyUlGzEWuoTnfyuzQ10jLWISewnyjmeR+zw==" workbookSaltValue="c5qqf5FLpkDGwZqqO6+2dA==" workbookSpinCount="100000" lockStructure="1"/>
  <bookViews>
    <workbookView xWindow="19740" yWindow="-163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T10" i="4"/>
  <c r="AL8"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<sst xmlns="http://schemas.openxmlformats.org/spreadsheetml/2006/main" count="236" uniqueCount="119">
  <si>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</si>
  <si>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</si>
  <si>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</si>
  <si>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</si>
  <si>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</si>
  <si>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</si>
  <si>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</si>
  <si>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</si>
  <si>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</si>
  <si>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</si>
  <si>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</si>
  <si>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</si>
  <si>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</si>
  <si>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</si>
  <si>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</si>
  <si>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</si>
  <si>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</si>
  <si>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</si>
  <si>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</si>
  <si>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</si>
  <si>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</si>
  <si>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</si>
  <si>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</si>
  <si>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</si>
  <si>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</si>
  <si>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</si>
  <si>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</si>
  <si>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</si>
  <si>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</si>
  <si>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</si>
  <si>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</si>
  <si>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</si>
  <si>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</si>
  <si>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</si>
  <si>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</si>
  <si>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</si>
  <si>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</si>
  <si>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</si>
  <si>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</si>
  <si>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</si>
  <si>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</si>
  <si>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</si>
  <si>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</si>
  <si>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</si>
  <si>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</si>
  <si>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</si>
  <si>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</si>
  <si>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</si>
  <si>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</si>
  <si>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</si>
  <si>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</si>
  <si>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</si>
  <si>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</si>
  <si>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</si>
  <si>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</si>
  <si>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</si>
  <si>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</si>
  <si>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</si>
  <si>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</si>
  <si>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</si>
  <si>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</si>
  <si>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</si>
  <si>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</si>
  <si>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</si>
  <si>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</si>
  <si>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</si>
  <si>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</si>
  <si>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</si>
  <si>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</si>
  <si>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</si>
  <si>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</si>
  <si>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</si>
  <si>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</si>
  <si>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</si>
  <si>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</si>
  <si>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</si>
  <si>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</si>
  <si>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</si>
  <si>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</si>
  <si>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</si>
  <si>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</si>
  <si>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</si>
  <si>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</si>
  <si>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</si>
  <si>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</si>
  <si>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</si>
  <si>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</si>
  <si>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</si>
  <si>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</si>
  <si>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</si>
  <si>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</si>
  <si>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</si>
  <si>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</si>
  <si>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</si>
  <si>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</si>
  <si>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</si>
  <si>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</si>
  <si>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</si>
  <si>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</si>
  <si>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</si>
  <si>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</si>
  <si>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</si>
  <si>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</si>
  <si>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</si>
  <si>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</si>
  <si>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</si>
  <si>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</si>
  <si>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</si>
  <si>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</si>
  <si>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</si>
  <si>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</si>
  <si>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</si>
  <si>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</si>
  <si>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</si>
  <si>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</si>
  <si>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</si>
  <si>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事業の経営について、経営戦略を策定済みである。令和６年度から企業会計へ移行するため、引き続き、中長期的な経営状態を把握し、経営健全化を図っていく。※令和4年4月1日に使用料を改定済み。
　平成26年度に長寿命化計画を策定済みであり、老朽化した施設の改築・更新等を実施している。令和元年度に策定した漁業集落排水施設機能保全事業に基づき、老朽化施設の改築・更新が完了しているが、令和７年度以降、計画内容を見直し引き続き改築・更新を図る。</t>
    <phoneticPr fontId="4"/>
  </si>
  <si>
    <t>①　収益的収支比率は令和元年度から令和５年度において約100％の水準を維持している。
②及び③　累積欠損金比率及び流動比率については該当数値無しとなっている。
④　企業債残高対事業規模比率は、類似団体に比べ低い数値となっている。要因として、施設整備等の事業に対し国庫補助金を活用し、企業債の発行額を抑えてきたためである。
令和５年度の値については、施設の故障による緊急工事費が発生したことによる増加である。
⑤　経費回収率については近年増加傾向となっている。令和２年度及び令和４年度に急増しているが維持管理費の一時的な減少が要因となっている。平均値を上回っているものの一般会計繰入金を費用の財源としている状況であるためであり、経費や収入の均衡を図り経営の正常化に努める。
⑥　汚水処理原価について、近年増加傾向となっている。平均値を上回っているため今度とも維持管理の抑制に努める。令和４・５年度の増加は、物価価格高騰が要因と考えられる。
⑦　施設利用率は減少傾向となっている。全国平均を大きく下回っている。要因として人口の減少が大きく影響しており、高齢化率も非常に高く、接続率も50％と低く推移しているため。引き続き接続率の向上に努め有收水量の増加に取り組む。
⑧　水洗化率は微増傾向である。平均値を下回っているため、⑦同様に町民へ水洗化の推進に取り組む。</t>
    <rPh sb="90" eb="92">
      <t>キボ</t>
    </rPh>
    <rPh sb="92" eb="94">
      <t>ヒリツ</t>
    </rPh>
    <phoneticPr fontId="4"/>
  </si>
  <si>
    <t>〇　管渠改善率については、過去5年0％となっている。これは、当該事業が平成１３年度に供用開始しており、管渠の耐用年数が50年に対して22年程度しか経過していないことから、管渠の更新時期を迎えていないためである。しかし、重要な管渠については定期的に点検を行い、適切な更新時期を見定め計画的に実施する。
〇　施設等は老朽化対策のため機能診断・最適構想(長寿化計画)を基に機能保全工事を実施している。今後は機能保全計画を見直し状態監視や定期点検を軸に必要に応じて改築、更新費用を平準化し計画的に実施する予定。</t>
    <rPh sb="242" eb="243">
      <t>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</si>
</sst>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97-4D88-A4CE-1767AE3CACC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1.6</c:v>
                </c:pt>
                <c:pt idx="2">
                  <c:v>0.01</c:v>
                </c:pt>
                <c:pt idx="3">
                  <c:v>0.01</c:v>
                </c:pt>
                <c:pt idx="4" formatCode="#,##0.00;&quot;△&quot;#,##0.00">
                  <c:v>0</c:v>
                </c:pt>
              </c:numCache>
            </c:numRef>
          </c:val>
          <c:smooth val="0"/>
          <c:extLst>
            <c:ext xmlns:c16="http://schemas.microsoft.com/office/drawing/2014/chart" uri="{C3380CC4-5D6E-409C-BE32-E72D297353CC}">
              <c16:uniqueId val="{00000001-8D97-4D88-A4CE-1767AE3CACC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14.81</c:v>
                </c:pt>
                <c:pt idx="1">
                  <c:v>15.57</c:v>
                </c:pt>
                <c:pt idx="2">
                  <c:v>15.57</c:v>
                </c:pt>
                <c:pt idx="3">
                  <c:v>13.04</c:v>
                </c:pt>
                <c:pt idx="4">
                  <c:v>12.53</c:v>
                </c:pt>
              </c:numCache>
            </c:numRef>
          </c:val>
          <c:extLst>
            <c:ext xmlns:c16="http://schemas.microsoft.com/office/drawing/2014/chart" uri="{C3380CC4-5D6E-409C-BE32-E72D297353CC}">
              <c16:uniqueId val="{00000000-1216-4596-8827-F1F4B26C4F8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32.479999999999997</c:v>
                </c:pt>
                <c:pt idx="1">
                  <c:v>30.19</c:v>
                </c:pt>
                <c:pt idx="2">
                  <c:v>28.77</c:v>
                </c:pt>
                <c:pt idx="3">
                  <c:v>26.22</c:v>
                </c:pt>
                <c:pt idx="4">
                  <c:v>26.12</c:v>
                </c:pt>
              </c:numCache>
            </c:numRef>
          </c:val>
          <c:smooth val="0"/>
          <c:extLst>
            <c:ext xmlns:c16="http://schemas.microsoft.com/office/drawing/2014/chart" uri="{C3380CC4-5D6E-409C-BE32-E72D297353CC}">
              <c16:uniqueId val="{00000001-1216-4596-8827-F1F4B26C4F8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52.66</c:v>
                </c:pt>
                <c:pt idx="1">
                  <c:v>52.85</c:v>
                </c:pt>
                <c:pt idx="2">
                  <c:v>53.84</c:v>
                </c:pt>
                <c:pt idx="3">
                  <c:v>55.11</c:v>
                </c:pt>
                <c:pt idx="4">
                  <c:v>57.38</c:v>
                </c:pt>
              </c:numCache>
            </c:numRef>
          </c:val>
          <c:extLst>
            <c:ext xmlns:c16="http://schemas.microsoft.com/office/drawing/2014/chart" uri="{C3380CC4-5D6E-409C-BE32-E72D297353CC}">
              <c16:uniqueId val="{00000000-31EB-4C66-B372-638992680DF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79.2</c:v>
                </c:pt>
                <c:pt idx="1">
                  <c:v>79.09</c:v>
                </c:pt>
                <c:pt idx="2">
                  <c:v>78.900000000000006</c:v>
                </c:pt>
                <c:pt idx="3">
                  <c:v>78.03</c:v>
                </c:pt>
                <c:pt idx="4">
                  <c:v>78.55</c:v>
                </c:pt>
              </c:numCache>
            </c:numRef>
          </c:val>
          <c:smooth val="0"/>
          <c:extLst>
            <c:ext xmlns:c16="http://schemas.microsoft.com/office/drawing/2014/chart" uri="{C3380CC4-5D6E-409C-BE32-E72D297353CC}">
              <c16:uniqueId val="{00000001-31EB-4C66-B372-638992680DF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100.1</c:v>
                </c:pt>
                <c:pt idx="1">
                  <c:v>103.37</c:v>
                </c:pt>
                <c:pt idx="2">
                  <c:v>100.41</c:v>
                </c:pt>
                <c:pt idx="3">
                  <c:v>102.43</c:v>
                </c:pt>
                <c:pt idx="4">
                  <c:v>106.62</c:v>
                </c:pt>
              </c:numCache>
            </c:numRef>
          </c:val>
          <c:extLst>
            <c:ext xmlns:c16="http://schemas.microsoft.com/office/drawing/2014/chart" uri="{C3380CC4-5D6E-409C-BE32-E72D297353CC}">
              <c16:uniqueId val="{00000000-AC17-4A3C-9217-96CCCB08DF2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17-4A3C-9217-96CCCB08DF2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69-4DC4-84F1-5E0393DA84D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69-4DC4-84F1-5E0393DA84D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39-434C-A149-06562FF134E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39-434C-A149-06562FF134E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F21-47B8-B4B2-CB1DEC4B62D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21-47B8-B4B2-CB1DEC4B62D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7A-4609-B156-8934D54016C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7A-4609-B156-8934D54016C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1432.04</c:v>
                </c:pt>
              </c:numCache>
            </c:numRef>
          </c:val>
          <c:extLst>
            <c:ext xmlns:c16="http://schemas.microsoft.com/office/drawing/2014/chart" uri="{C3380CC4-5D6E-409C-BE32-E72D297353CC}">
              <c16:uniqueId val="{00000000-19BB-4009-B17D-13FD78BF8F2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998.42</c:v>
                </c:pt>
                <c:pt idx="1">
                  <c:v>1095.52</c:v>
                </c:pt>
                <c:pt idx="2">
                  <c:v>1056.55</c:v>
                </c:pt>
                <c:pt idx="3">
                  <c:v>1278.54</c:v>
                </c:pt>
                <c:pt idx="4">
                  <c:v>1149.7</c:v>
                </c:pt>
              </c:numCache>
            </c:numRef>
          </c:val>
          <c:smooth val="0"/>
          <c:extLst>
            <c:ext xmlns:c16="http://schemas.microsoft.com/office/drawing/2014/chart" uri="{C3380CC4-5D6E-409C-BE32-E72D297353CC}">
              <c16:uniqueId val="{00000001-19BB-4009-B17D-13FD78BF8F2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44.16</c:v>
                </c:pt>
                <c:pt idx="1">
                  <c:v>55.43</c:v>
                </c:pt>
                <c:pt idx="2">
                  <c:v>50.53</c:v>
                </c:pt>
                <c:pt idx="3">
                  <c:v>58.04</c:v>
                </c:pt>
                <c:pt idx="4">
                  <c:v>55.27</c:v>
                </c:pt>
              </c:numCache>
            </c:numRef>
          </c:val>
          <c:extLst>
            <c:ext xmlns:c16="http://schemas.microsoft.com/office/drawing/2014/chart" uri="{C3380CC4-5D6E-409C-BE32-E72D297353CC}">
              <c16:uniqueId val="{00000000-E9AD-4A62-9E5F-CC072D9252D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41.41</c:v>
                </c:pt>
                <c:pt idx="1">
                  <c:v>39.64</c:v>
                </c:pt>
                <c:pt idx="2">
                  <c:v>40</c:v>
                </c:pt>
                <c:pt idx="3">
                  <c:v>38.74</c:v>
                </c:pt>
                <c:pt idx="4">
                  <c:v>35.96</c:v>
                </c:pt>
              </c:numCache>
            </c:numRef>
          </c:val>
          <c:smooth val="0"/>
          <c:extLst>
            <c:ext xmlns:c16="http://schemas.microsoft.com/office/drawing/2014/chart" uri="{C3380CC4-5D6E-409C-BE32-E72D297353CC}">
              <c16:uniqueId val="{00000001-E9AD-4A62-9E5F-CC072D9252D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742.69</c:v>
                </c:pt>
                <c:pt idx="1">
                  <c:v>559.79999999999995</c:v>
                </c:pt>
                <c:pt idx="2">
                  <c:v>612.54999999999995</c:v>
                </c:pt>
                <c:pt idx="3">
                  <c:v>737.33</c:v>
                </c:pt>
                <c:pt idx="4">
                  <c:v>832.92</c:v>
                </c:pt>
              </c:numCache>
            </c:numRef>
          </c:val>
          <c:extLst>
            <c:ext xmlns:c16="http://schemas.microsoft.com/office/drawing/2014/chart" uri="{C3380CC4-5D6E-409C-BE32-E72D297353CC}">
              <c16:uniqueId val="{00000000-8026-42A4-8A67-22D7AC6D75A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417.56</c:v>
                </c:pt>
                <c:pt idx="1">
                  <c:v>449.72</c:v>
                </c:pt>
                <c:pt idx="2">
                  <c:v>437.27</c:v>
                </c:pt>
                <c:pt idx="3">
                  <c:v>456.72</c:v>
                </c:pt>
                <c:pt idx="4">
                  <c:v>481.96</c:v>
                </c:pt>
              </c:numCache>
            </c:numRef>
          </c:val>
          <c:smooth val="0"/>
          <c:extLst>
            <c:ext xmlns:c16="http://schemas.microsoft.com/office/drawing/2014/chart" uri="{C3380CC4-5D6E-409C-BE32-E72D297353CC}">
              <c16:uniqueId val="{00000001-8026-42A4-8A67-22D7AC6D75A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7" zoomScaleNormal="100" workbookViewId="0">
      <selection activeCell="BL47" sqref="BL47:BZ6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大崎上島町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9" t="str">
        <f>データ!I6</f>
        <v>法非適用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H2</v>
      </c>
      <c r="X8" s="39"/>
      <c r="Y8" s="39"/>
      <c r="Z8" s="39"/>
      <c r="AA8" s="39"/>
      <c r="AB8" s="39"/>
      <c r="AC8" s="39"/>
      <c r="AD8" s="40" t="str">
        <f>データ!$M$6</f>
        <v>非設置</v>
      </c>
      <c r="AE8" s="40"/>
      <c r="AF8" s="40"/>
      <c r="AG8" s="40"/>
      <c r="AH8" s="40"/>
      <c r="AI8" s="40"/>
      <c r="AJ8" s="40"/>
      <c r="AK8" s="3"/>
      <c r="AL8" s="41">
        <f>データ!S6</f>
        <v>6908</v>
      </c>
      <c r="AM8" s="41"/>
      <c r="AN8" s="41"/>
      <c r="AO8" s="41"/>
      <c r="AP8" s="41"/>
      <c r="AQ8" s="41"/>
      <c r="AR8" s="41"/>
      <c r="AS8" s="41"/>
      <c r="AT8" s="34">
        <f>データ!T6</f>
        <v>43.11</v>
      </c>
      <c r="AU8" s="34"/>
      <c r="AV8" s="34"/>
      <c r="AW8" s="34"/>
      <c r="AX8" s="34"/>
      <c r="AY8" s="34"/>
      <c r="AZ8" s="34"/>
      <c r="BA8" s="34"/>
      <c r="BB8" s="34">
        <f>データ!U6</f>
        <v>160.24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4" t="str">
        <f>データ!N6</f>
        <v>-</v>
      </c>
      <c r="C10" s="34"/>
      <c r="D10" s="34"/>
      <c r="E10" s="34"/>
      <c r="F10" s="34"/>
      <c r="G10" s="34"/>
      <c r="H10" s="34"/>
      <c r="I10" s="34" t="str">
        <f>データ!O6</f>
        <v>該当数値なし</v>
      </c>
      <c r="J10" s="34"/>
      <c r="K10" s="34"/>
      <c r="L10" s="34"/>
      <c r="M10" s="34"/>
      <c r="N10" s="34"/>
      <c r="O10" s="34"/>
      <c r="P10" s="34">
        <f>データ!P6</f>
        <v>10.75</v>
      </c>
      <c r="Q10" s="34"/>
      <c r="R10" s="34"/>
      <c r="S10" s="34"/>
      <c r="T10" s="34"/>
      <c r="U10" s="34"/>
      <c r="V10" s="34"/>
      <c r="W10" s="34">
        <f>データ!Q6</f>
        <v>100</v>
      </c>
      <c r="X10" s="34"/>
      <c r="Y10" s="34"/>
      <c r="Z10" s="34"/>
      <c r="AA10" s="34"/>
      <c r="AB10" s="34"/>
      <c r="AC10" s="34"/>
      <c r="AD10" s="41">
        <f>データ!R6</f>
        <v>4170</v>
      </c>
      <c r="AE10" s="41"/>
      <c r="AF10" s="41"/>
      <c r="AG10" s="41"/>
      <c r="AH10" s="41"/>
      <c r="AI10" s="41"/>
      <c r="AJ10" s="41"/>
      <c r="AK10" s="2"/>
      <c r="AL10" s="41">
        <f>データ!V6</f>
        <v>725</v>
      </c>
      <c r="AM10" s="41"/>
      <c r="AN10" s="41"/>
      <c r="AO10" s="41"/>
      <c r="AP10" s="41"/>
      <c r="AQ10" s="41"/>
      <c r="AR10" s="41"/>
      <c r="AS10" s="41"/>
      <c r="AT10" s="34">
        <f>データ!W6</f>
        <v>0.52</v>
      </c>
      <c r="AU10" s="34"/>
      <c r="AV10" s="34"/>
      <c r="AW10" s="34"/>
      <c r="AX10" s="34"/>
      <c r="AY10" s="34"/>
      <c r="AZ10" s="34"/>
      <c r="BA10" s="34"/>
      <c r="BB10" s="34">
        <f>データ!X6</f>
        <v>1394.23</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117</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118</v>
      </c>
      <c r="BM47" s="80"/>
      <c r="BN47" s="80"/>
      <c r="BO47" s="80"/>
      <c r="BP47" s="80"/>
      <c r="BQ47" s="80"/>
      <c r="BR47" s="80"/>
      <c r="BS47" s="80"/>
      <c r="BT47" s="80"/>
      <c r="BU47" s="80"/>
      <c r="BV47" s="80"/>
      <c r="BW47" s="80"/>
      <c r="BX47" s="80"/>
      <c r="BY47" s="80"/>
      <c r="BZ47" s="8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9"/>
      <c r="BM60" s="80"/>
      <c r="BN60" s="80"/>
      <c r="BO60" s="80"/>
      <c r="BP60" s="80"/>
      <c r="BQ60" s="80"/>
      <c r="BR60" s="80"/>
      <c r="BS60" s="80"/>
      <c r="BT60" s="80"/>
      <c r="BU60" s="80"/>
      <c r="BV60" s="80"/>
      <c r="BW60" s="80"/>
      <c r="BX60" s="80"/>
      <c r="BY60" s="80"/>
      <c r="BZ60" s="81"/>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9"/>
      <c r="BM61" s="80"/>
      <c r="BN61" s="80"/>
      <c r="BO61" s="80"/>
      <c r="BP61" s="80"/>
      <c r="BQ61" s="80"/>
      <c r="BR61" s="80"/>
      <c r="BS61" s="80"/>
      <c r="BT61" s="80"/>
      <c r="BU61" s="80"/>
      <c r="BV61" s="80"/>
      <c r="BW61" s="80"/>
      <c r="BX61" s="80"/>
      <c r="BY61" s="80"/>
      <c r="BZ61" s="8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【1,069.89】</v>
      </c>
      <c r="I86" s="12" t="str">
        <f>データ!CA6</f>
        <v>【39.89】</v>
      </c>
      <c r="J86" s="12" t="str">
        <f>データ!CL6</f>
        <v>【426.52】</v>
      </c>
      <c r="K86" s="12" t="str">
        <f>データ!CW6</f>
        <v>【28.16】</v>
      </c>
      <c r="L86" s="12" t="str">
        <f>データ!DH6</f>
        <v>【80.73】</v>
      </c>
      <c r="M86" s="12" t="s">
        <v>44</v>
      </c>
      <c r="N86" s="12" t="s">
        <v>44</v>
      </c>
      <c r="O86" s="12" t="str">
        <f>データ!EO6</f>
        <v>【0.00】</v>
      </c>
    </row>
  </sheetData>
  <sheetProtection algorithmName="SHA-512" hashValue="HKxToQVjbOniyUcIUa6V532J5GOjXNDp/0lkKAR8JM2XvH8WiTzzUEhmoGdm7ZumjM+Or9TkmgzJpMpBfYnT3Q==" saltValue="Li1tdqVE2Ht5YWh+PE/hb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2023</v>
      </c>
      <c r="C6" s="19">
        <f t="shared" ref="C6:X6" si="3">C7</f>
        <v>344311</v>
      </c>
      <c r="D6" s="19">
        <f t="shared" si="3"/>
        <v>47</v>
      </c>
      <c r="E6" s="19">
        <f t="shared" si="3"/>
        <v>17</v>
      </c>
      <c r="F6" s="19">
        <f t="shared" si="3"/>
        <v>6</v>
      </c>
      <c r="G6" s="19">
        <f t="shared" si="3"/>
        <v>0</v>
      </c>
      <c r="H6" s="19" t="str">
        <f t="shared" si="3"/>
        <v>広島県　大崎上島町</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10.75</v>
      </c>
      <c r="Q6" s="20">
        <f t="shared" si="3"/>
        <v>100</v>
      </c>
      <c r="R6" s="20">
        <f t="shared" si="3"/>
        <v>4170</v>
      </c>
      <c r="S6" s="20">
        <f t="shared" si="3"/>
        <v>6908</v>
      </c>
      <c r="T6" s="20">
        <f t="shared" si="3"/>
        <v>43.11</v>
      </c>
      <c r="U6" s="20">
        <f t="shared" si="3"/>
        <v>160.24</v>
      </c>
      <c r="V6" s="20">
        <f t="shared" si="3"/>
        <v>725</v>
      </c>
      <c r="W6" s="20">
        <f t="shared" si="3"/>
        <v>0.52</v>
      </c>
      <c r="X6" s="20">
        <f t="shared" si="3"/>
        <v>1394.23</v>
      </c>
      <c r="Y6" s="21">
        <f>IF(Y7="",NA(),Y7)</f>
        <v>100.1</v>
      </c>
      <c r="Z6" s="21">
        <f t="shared" ref="Z6:AH6" si="4">IF(Z7="",NA(),Z7)</f>
        <v>103.37</v>
      </c>
      <c r="AA6" s="21">
        <f t="shared" si="4"/>
        <v>100.41</v>
      </c>
      <c r="AB6" s="21">
        <f t="shared" si="4"/>
        <v>102.43</v>
      </c>
      <c r="AC6" s="21">
        <f t="shared" si="4"/>
        <v>106.62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1432.04</v>
      </c>
      <c r="BK6" s="21">
        <f t="shared" si="7"/>
        <v>998.42</v>
      </c>
      <c r="BL6" s="21">
        <f t="shared" si="7"/>
        <v>1095.52</v>
      </c>
      <c r="BM6" s="21">
        <f t="shared" si="7"/>
        <v>1056.55</v>
      </c>
      <c r="BN6" s="21">
        <f t="shared" si="7"/>
        <v>1278.54</v>
      </c>
      <c r="BO6" s="21">
        <f t="shared" si="7"/>
        <v>1149.7</v>
      </c>
      <c r="BP6" s="20" t="str">
        <f>IF(BP7="","",IF(BP7="-","【-】","【"&amp;SUBSTITUTE(TEXT(BP7,"#,##0.00"),"-","△")&amp;"】"))</f>
        <v>【1,069.89】</v>
      </c>
      <c r="BQ6" s="21">
        <f>IF(BQ7="",NA(),BQ7)</f>
        <v>44.16</v>
      </c>
      <c r="BR6" s="21">
        <f t="shared" ref="BR6:BZ6" si="8">IF(BR7="",NA(),BR7)</f>
        <v>55.43</v>
      </c>
      <c r="BS6" s="21">
        <f t="shared" si="8"/>
        <v>50.53</v>
      </c>
      <c r="BT6" s="21">
        <f t="shared" si="8"/>
        <v>58.04</v>
      </c>
      <c r="BU6" s="21">
        <f t="shared" si="8"/>
        <v>55.27</v>
      </c>
      <c r="BV6" s="21">
        <f t="shared" si="8"/>
        <v>41.41</v>
      </c>
      <c r="BW6" s="21">
        <f t="shared" si="8"/>
        <v>39.64</v>
      </c>
      <c r="BX6" s="21">
        <f t="shared" si="8"/>
        <v>40</v>
      </c>
      <c r="BY6" s="21">
        <f t="shared" si="8"/>
        <v>38.74</v>
      </c>
      <c r="BZ6" s="21">
        <f t="shared" si="8"/>
        <v>35.96</v>
      </c>
      <c r="CA6" s="20" t="str">
        <f>IF(CA7="","",IF(CA7="-","【-】","【"&amp;SUBSTITUTE(TEXT(CA7,"#,##0.00"),"-","△")&amp;"】"))</f>
        <v>【39.89】</v>
      </c>
      <c r="CB6" s="21">
        <f>IF(CB7="",NA(),CB7)</f>
        <v>742.69</v>
      </c>
      <c r="CC6" s="21">
        <f t="shared" ref="CC6:CK6" si="9">IF(CC7="",NA(),CC7)</f>
        <v>559.79999999999995</v>
      </c>
      <c r="CD6" s="21">
        <f t="shared" si="9"/>
        <v>612.54999999999995</v>
      </c>
      <c r="CE6" s="21">
        <f t="shared" si="9"/>
        <v>737.33</v>
      </c>
      <c r="CF6" s="21">
        <f t="shared" si="9"/>
        <v>832.92</v>
      </c>
      <c r="CG6" s="21">
        <f t="shared" si="9"/>
        <v>417.56</v>
      </c>
      <c r="CH6" s="21">
        <f t="shared" si="9"/>
        <v>449.72</v>
      </c>
      <c r="CI6" s="21">
        <f t="shared" si="9"/>
        <v>437.27</v>
      </c>
      <c r="CJ6" s="21">
        <f t="shared" si="9"/>
        <v>456.72</v>
      </c>
      <c r="CK6" s="21">
        <f t="shared" si="9"/>
        <v>481.96</v>
      </c>
      <c r="CL6" s="20" t="str">
        <f>IF(CL7="","",IF(CL7="-","【-】","【"&amp;SUBSTITUTE(TEXT(CL7,"#,##0.00"),"-","△")&amp;"】"))</f>
        <v>【426.52】</v>
      </c>
      <c r="CM6" s="21">
        <f>IF(CM7="",NA(),CM7)</f>
        <v>14.81</v>
      </c>
      <c r="CN6" s="21">
        <f t="shared" ref="CN6:CV6" si="10">IF(CN7="",NA(),CN7)</f>
        <v>15.57</v>
      </c>
      <c r="CO6" s="21">
        <f t="shared" si="10"/>
        <v>15.57</v>
      </c>
      <c r="CP6" s="21">
        <f t="shared" si="10"/>
        <v>13.04</v>
      </c>
      <c r="CQ6" s="21">
        <f t="shared" si="10"/>
        <v>12.53</v>
      </c>
      <c r="CR6" s="21">
        <f t="shared" si="10"/>
        <v>32.479999999999997</v>
      </c>
      <c r="CS6" s="21">
        <f t="shared" si="10"/>
        <v>30.19</v>
      </c>
      <c r="CT6" s="21">
        <f t="shared" si="10"/>
        <v>28.77</v>
      </c>
      <c r="CU6" s="21">
        <f t="shared" si="10"/>
        <v>26.22</v>
      </c>
      <c r="CV6" s="21">
        <f t="shared" si="10"/>
        <v>26.12</v>
      </c>
      <c r="CW6" s="20" t="str">
        <f>IF(CW7="","",IF(CW7="-","【-】","【"&amp;SUBSTITUTE(TEXT(CW7,"#,##0.00"),"-","△")&amp;"】"))</f>
        <v>【28.16】</v>
      </c>
      <c r="CX6" s="21">
        <f>IF(CX7="",NA(),CX7)</f>
        <v>52.66</v>
      </c>
      <c r="CY6" s="21">
        <f t="shared" ref="CY6:DG6" si="11">IF(CY7="",NA(),CY7)</f>
        <v>52.85</v>
      </c>
      <c r="CZ6" s="21">
        <f t="shared" si="11"/>
        <v>53.84</v>
      </c>
      <c r="DA6" s="21">
        <f t="shared" si="11"/>
        <v>55.11</v>
      </c>
      <c r="DB6" s="21">
        <f t="shared" si="11"/>
        <v>57.38</v>
      </c>
      <c r="DC6" s="21">
        <f t="shared" si="11"/>
        <v>79.2</v>
      </c>
      <c r="DD6" s="21">
        <f t="shared" si="11"/>
        <v>79.09</v>
      </c>
      <c r="DE6" s="21">
        <f t="shared" si="11"/>
        <v>78.900000000000006</v>
      </c>
      <c r="DF6" s="21">
        <f t="shared" si="11"/>
        <v>78.03</v>
      </c>
      <c r="DG6" s="21">
        <f t="shared" si="11"/>
        <v>78.55</v>
      </c>
      <c r="DH6" s="20" t="str">
        <f>IF(DH7="","",IF(DH7="-","【-】","【"&amp;SUBSTITUTE(TEXT(DH7,"#,##0.00"),"-","△")&amp;"】"))</f>
        <v>【80.73】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1.6</v>
      </c>
      <c r="EL6" s="21">
        <f t="shared" si="14"/>
        <v>0.01</v>
      </c>
      <c r="EM6" s="21">
        <f t="shared" si="14"/>
        <v>0.01</v>
      </c>
      <c r="EN6" s="20">
        <f t="shared" si="14"/>
        <v>0</v>
      </c>
      <c r="EO6" s="20" t="str">
        <f>IF(EO7="","",IF(EO7="-","【-】","【"&amp;SUBSTITUTE(TEXT(EO7,"#,##0.00"),"-","△")&amp;"】"))</f>
        <v>【0.00】</v>
      </c>
    </row>
    <row r="7" spans="1:145" s="22" customFormat="1" x14ac:dyDescent="0.2">
      <c r="A7" s="14"/>
      <c r="B7" s="23">
        <v>2023</v>
      </c>
      <c r="C7" s="23">
        <v>344311</v>
      </c>
      <c r="D7" s="23">
        <v>47</v>
      </c>
      <c r="E7" s="23">
        <v>17</v>
      </c>
      <c r="F7" s="23">
        <v>6</v>
      </c>
      <c r="G7" s="23">
        <v>0</v>
      </c>
      <c r="H7" s="23" t="s">
        <v>98</v>
      </c>
      <c r="I7" s="23" t="s">
        <v>99</v>
      </c>
      <c r="J7" s="23" t="s">
        <v>100</v>
      </c>
      <c r="K7" s="23" t="s">
        <v>101</v>
      </c>
      <c r="L7" s="23" t="s">
        <v>102</v>
      </c>
      <c r="M7" s="23" t="s">
        <v>103</v>
      </c>
      <c r="N7" s="24" t="s">
        <v>104</v>
      </c>
      <c r="O7" s="24" t="s">
        <v>105</v>
      </c>
      <c r="P7" s="24">
        <v>10.75</v>
      </c>
      <c r="Q7" s="24">
        <v>100</v>
      </c>
      <c r="R7" s="24">
        <v>4170</v>
      </c>
      <c r="S7" s="24">
        <v>6908</v>
      </c>
      <c r="T7" s="24">
        <v>43.11</v>
      </c>
      <c r="U7" s="24">
        <v>160.24</v>
      </c>
      <c r="V7" s="24">
        <v>725</v>
      </c>
      <c r="W7" s="24">
        <v>0.52</v>
      </c>
      <c r="X7" s="24">
        <v>1394.23</v>
      </c>
      <c r="Y7" s="24">
        <v>100.1</v>
      </c>
      <c r="Z7" s="24">
        <v>103.37</v>
      </c>
      <c r="AA7" s="24">
        <v>100.41</v>
      </c>
      <c r="AB7" s="24">
        <v>102.43</v>
      </c>
      <c r="AC7" s="24">
        <v>106.62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1432.04</v>
      </c>
      <c r="BK7" s="24">
        <v>998.42</v>
      </c>
      <c r="BL7" s="24">
        <v>1095.52</v>
      </c>
      <c r="BM7" s="24">
        <v>1056.55</v>
      </c>
      <c r="BN7" s="24">
        <v>1278.54</v>
      </c>
      <c r="BO7" s="24">
        <v>1149.7</v>
      </c>
      <c r="BP7" s="24">
        <v>1069.8900000000001</v>
      </c>
      <c r="BQ7" s="24">
        <v>44.16</v>
      </c>
      <c r="BR7" s="24">
        <v>55.43</v>
      </c>
      <c r="BS7" s="24">
        <v>50.53</v>
      </c>
      <c r="BT7" s="24">
        <v>58.04</v>
      </c>
      <c r="BU7" s="24">
        <v>55.27</v>
      </c>
      <c r="BV7" s="24">
        <v>41.41</v>
      </c>
      <c r="BW7" s="24">
        <v>39.64</v>
      </c>
      <c r="BX7" s="24">
        <v>40</v>
      </c>
      <c r="BY7" s="24">
        <v>38.74</v>
      </c>
      <c r="BZ7" s="24">
        <v>35.96</v>
      </c>
      <c r="CA7" s="24">
        <v>39.89</v>
      </c>
      <c r="CB7" s="24">
        <v>742.69</v>
      </c>
      <c r="CC7" s="24">
        <v>559.79999999999995</v>
      </c>
      <c r="CD7" s="24">
        <v>612.54999999999995</v>
      </c>
      <c r="CE7" s="24">
        <v>737.33</v>
      </c>
      <c r="CF7" s="24">
        <v>832.92</v>
      </c>
      <c r="CG7" s="24">
        <v>417.56</v>
      </c>
      <c r="CH7" s="24">
        <v>449.72</v>
      </c>
      <c r="CI7" s="24">
        <v>437.27</v>
      </c>
      <c r="CJ7" s="24">
        <v>456.72</v>
      </c>
      <c r="CK7" s="24">
        <v>481.96</v>
      </c>
      <c r="CL7" s="24">
        <v>426.52</v>
      </c>
      <c r="CM7" s="24">
        <v>14.81</v>
      </c>
      <c r="CN7" s="24">
        <v>15.57</v>
      </c>
      <c r="CO7" s="24">
        <v>15.57</v>
      </c>
      <c r="CP7" s="24">
        <v>13.04</v>
      </c>
      <c r="CQ7" s="24">
        <v>12.53</v>
      </c>
      <c r="CR7" s="24">
        <v>32.479999999999997</v>
      </c>
      <c r="CS7" s="24">
        <v>30.19</v>
      </c>
      <c r="CT7" s="24">
        <v>28.77</v>
      </c>
      <c r="CU7" s="24">
        <v>26.22</v>
      </c>
      <c r="CV7" s="24">
        <v>26.12</v>
      </c>
      <c r="CW7" s="24">
        <v>28.16</v>
      </c>
      <c r="CX7" s="24">
        <v>52.66</v>
      </c>
      <c r="CY7" s="24">
        <v>52.85</v>
      </c>
      <c r="CZ7" s="24">
        <v>53.84</v>
      </c>
      <c r="DA7" s="24">
        <v>55.11</v>
      </c>
      <c r="DB7" s="24">
        <v>57.38</v>
      </c>
      <c r="DC7" s="24">
        <v>79.2</v>
      </c>
      <c r="DD7" s="24">
        <v>79.09</v>
      </c>
      <c r="DE7" s="24">
        <v>78.900000000000006</v>
      </c>
      <c r="DF7" s="24">
        <v>78.03</v>
      </c>
      <c r="DG7" s="24">
        <v>78.55</v>
      </c>
      <c r="DH7" s="24">
        <v>80.73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1.6</v>
      </c>
      <c r="EL7" s="24">
        <v>0.01</v>
      </c>
      <c r="EM7" s="24">
        <v>0.01</v>
      </c>
      <c r="EN7" s="24">
        <v>0</v>
      </c>
      <c r="EO7" s="24">
        <v>0</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111</v>
      </c>
    </row>
    <row r="12" spans="1:145" x14ac:dyDescent="0.2">
      <c r="B12">
        <v>1</v>
      </c>
      <c r="C12">
        <v>1</v>
      </c>
      <c r="D12">
        <v>2</v>
      </c>
      <c r="E12">
        <v>3</v>
      </c>
      <c r="F12">
        <v>4</v>
      </c>
      <c r="G12" t="s">
        <v>112</v>
      </c>
    </row>
    <row r="13" spans="1:145" x14ac:dyDescent="0.2">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奥村 奈津子</cp:lastModifiedBy>
  <dcterms:created xsi:type="dcterms:W3CDTF">2025-01-24T07:38:08Z</dcterms:created>
  <dcterms:modified xsi:type="dcterms:W3CDTF">2025-02-26T00:52:53Z</dcterms:modified>
  <cp:category/>
</cp:coreProperties>
</file>