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10.1.1.11\世羅町\上下水道課\庶務係\07　その他　庶務\◆調査物・提出物\調査照会（国県　他市町など）\R06年度\2.3〆【広島県市町行財政課】公営企業に係る経営比較分析表（令和５年度決算）の分析等について\"/>
    </mc:Choice>
  </mc:AlternateContent>
  <xr:revisionPtr revIDLastSave="0" documentId="13_ncr:1_{8668AAB7-4716-439D-B27D-E88505E73BFC}" xr6:coauthVersionLast="47" xr6:coauthVersionMax="47" xr10:uidLastSave="{00000000-0000-0000-0000-000000000000}"/>
  <workbookProtection workbookAlgorithmName="SHA-512" workbookHashValue="QRrtPkZ/DSwVj7KUqJsST2XLYM7PICBu3yB5W0BKPOrubMcVpB0f3OqC1Vy59lesnIdDQu+ouQ3MzdL6FLqOLQ==" workbookSaltValue="NQMcMGP//BlLmpE3ZLYi3g==" workbookSpinCount="100000" lockStructure="1"/>
  <bookViews>
    <workbookView xWindow="-120" yWindow="-1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L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<sst xmlns="http://schemas.openxmlformats.org/spreadsheetml/2006/main" count="236" uniqueCount="120">
  <si>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</si>
  <si>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</si>
  <si>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</si>
  <si>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</si>
  <si>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</si>
  <si>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</si>
  <si>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</si>
  <si>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</si>
  <si>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</si>
  <si>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</si>
  <si>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</si>
  <si>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</si>
  <si>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</si>
  <si>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</si>
  <si>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</si>
  <si>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</si>
  <si>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</si>
  <si>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</si>
  <si>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</si>
  <si>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</si>
  <si>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</si>
  <si>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</si>
  <si>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</si>
  <si>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</si>
  <si>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</si>
  <si>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</si>
  <si>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</si>
  <si>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</si>
  <si>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</si>
  <si>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</si>
  <si>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</si>
  <si>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</si>
  <si>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</si>
  <si>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</si>
  <si>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</si>
  <si>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</si>
  <si>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</si>
  <si>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</si>
  <si>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</si>
  <si>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</si>
  <si>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</si>
  <si>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</si>
  <si>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</si>
  <si>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</si>
  <si>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</si>
  <si>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</si>
  <si>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</si>
  <si>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</si>
  <si>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</si>
  <si>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</si>
  <si>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</si>
  <si>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</si>
  <si>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</si>
  <si>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</si>
  <si>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</si>
  <si>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</si>
  <si>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</si>
  <si>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</si>
  <si>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</si>
  <si>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</si>
  <si>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</si>
  <si>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</si>
  <si>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</si>
  <si>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</si>
  <si>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</si>
  <si>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</si>
  <si>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</si>
  <si>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</si>
  <si>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</si>
  <si>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</si>
  <si>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</si>
  <si>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</si>
  <si>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</si>
  <si>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</si>
  <si>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</si>
  <si>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</si>
  <si>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</si>
  <si>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</si>
  <si>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</si>
  <si>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</si>
  <si>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</si>
  <si>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</si>
  <si>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</si>
  <si>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</si>
  <si>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</si>
  <si>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</si>
  <si>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</si>
  <si>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</si>
  <si>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</si>
  <si>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</si>
  <si>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</si>
  <si>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</si>
  <si>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</si>
  <si>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</si>
  <si>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</si>
  <si>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</si>
  <si>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</si>
  <si>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</si>
  <si>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</si>
  <si>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</si>
  <si>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</si>
  <si>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</si>
  <si>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</si>
  <si>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</si>
  <si>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</si>
  <si>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</si>
  <si>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</si>
  <si>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</si>
  <si>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</si>
  <si>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</si>
  <si>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</si>
  <si>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</si>
  <si>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</si>
  <si>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</si>
  <si>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</si>
  <si>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</si>
  <si>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</si>
  <si>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6"/>
  </si>
  <si>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今後は、町の財政負担や将来の処理人口減少を予見しつつ、経営戦略の策定により、使用料改定も含めた経営の効率化を図る必要がある。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6" eb="157">
      <t>チョウ</t>
    </rPh>
    <rPh sb="158" eb="160">
      <t>ザイセイ</t>
    </rPh>
    <rPh sb="160" eb="162">
      <t>フタン</t>
    </rPh>
    <rPh sb="163" eb="165">
      <t>ショウライ</t>
    </rPh>
    <rPh sb="166" eb="168">
      <t>ショリ</t>
    </rPh>
    <rPh sb="168" eb="170">
      <t>ジンコウ</t>
    </rPh>
    <rPh sb="170" eb="172">
      <t>ゲンショウ</t>
    </rPh>
    <rPh sb="173" eb="175">
      <t>ヨケン</t>
    </rPh>
    <rPh sb="179" eb="181">
      <t>ケイエイ</t>
    </rPh>
    <rPh sb="181" eb="183">
      <t>センリャク</t>
    </rPh>
    <rPh sb="184" eb="186">
      <t>サクテイ</t>
    </rPh>
    <rPh sb="190" eb="193">
      <t>シヨウリョウ</t>
    </rPh>
    <rPh sb="193" eb="195">
      <t>カイテイ</t>
    </rPh>
    <rPh sb="196" eb="197">
      <t>フク</t>
    </rPh>
    <rPh sb="199" eb="201">
      <t>ケイエイ</t>
    </rPh>
    <rPh sb="202" eb="205">
      <t>コウリツカ</t>
    </rPh>
    <rPh sb="206" eb="207">
      <t>ハカ</t>
    </rPh>
    <rPh sb="208" eb="210">
      <t>ヒツヨウ</t>
    </rPh>
    <phoneticPr fontId="16"/>
  </si>
  <si>
    <t>　本町の収益的収支比率は62.58％と低く、費用を使用料収入だけでは賄えないため、一般会計からの繰入金に依存していることがわかる。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88.65％）が全国平均（87.54％）や類似団体平均値（83.96％）を上回っているにも関わらず、施設利用率（39.42％）や経費回収率（19.82％）がいずれも全国平均(施設利用率：49.87％、経費回収率：56.93％）や類似団体平均値（施設利用率：46.25％、経費回収率：52.05％）を大きく下回っていることについても、これが大きく影響していると考えられる。
　逆に、汚水処理原価は1㎥あたり978.11円と全国平均（271.15円）、類似団体平均値（301.86円）の ３倍以上かかっており、効率的な施設の利用が出来ていないことが示されている。
　今後は、老朽化に伴う施設の更新が年々増加することが見込まれるため、より一層の経費削減に努めつつ、使用料の適正化について検討する必要がある。
　なお、企業債残高対事業規模比率について、令和元年から令和３年の数値が反映されておらず数値としては不確定であり令和４年から修正している。</t>
    <rPh sb="493" eb="496">
      <t>キギョウサイ</t>
    </rPh>
    <rPh sb="496" eb="498">
      <t>ザンダカ</t>
    </rPh>
    <rPh sb="498" eb="499">
      <t>タイ</t>
    </rPh>
    <rPh sb="499" eb="501">
      <t>ジギョウ</t>
    </rPh>
    <rPh sb="501" eb="503">
      <t>キボ</t>
    </rPh>
    <rPh sb="503" eb="505">
      <t>ヒリツ</t>
    </rPh>
    <rPh sb="510" eb="512">
      <t>レイワ</t>
    </rPh>
    <rPh sb="512" eb="514">
      <t>ガンネン</t>
    </rPh>
    <rPh sb="516" eb="518">
      <t>レイワ</t>
    </rPh>
    <rPh sb="519" eb="520">
      <t>ネン</t>
    </rPh>
    <rPh sb="521" eb="523">
      <t>スウチ</t>
    </rPh>
    <rPh sb="524" eb="526">
      <t>ハンエイ</t>
    </rPh>
    <rPh sb="532" eb="534">
      <t>スウチ</t>
    </rPh>
    <rPh sb="538" eb="541">
      <t>フカクテイ</t>
    </rPh>
    <rPh sb="544" eb="546">
      <t>レイワ</t>
    </rPh>
    <rPh sb="547" eb="548">
      <t>ネン</t>
    </rPh>
    <rPh sb="550" eb="552">
      <t>シュウセイ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</si>
</sst>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E773AA4D-3703-4D20-A5D1-1243770E92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38-4CF9-8299-1C8BC3B4C0C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0638-4CF9-8299-1C8BC3B4C0C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42.32</c:v>
                </c:pt>
                <c:pt idx="1">
                  <c:v>42.76</c:v>
                </c:pt>
                <c:pt idx="2">
                  <c:v>42.54</c:v>
                </c:pt>
                <c:pt idx="3">
                  <c:v>39.42</c:v>
                </c:pt>
                <c:pt idx="4">
                  <c:v>39.42</c:v>
                </c:pt>
              </c:numCache>
            </c:numRef>
          </c:val>
          <c:extLst>
            <c:ext xmlns:c16="http://schemas.microsoft.com/office/drawing/2014/chart" uri="{C3380CC4-5D6E-409C-BE32-E72D297353CC}">
              <c16:uniqueId val="{00000000-D670-4798-9465-86FA89611F7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D670-4798-9465-86FA89611F7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90.68</c:v>
                </c:pt>
                <c:pt idx="1">
                  <c:v>90.49</c:v>
                </c:pt>
                <c:pt idx="2">
                  <c:v>90.49</c:v>
                </c:pt>
                <c:pt idx="3">
                  <c:v>91.81</c:v>
                </c:pt>
                <c:pt idx="4">
                  <c:v>88.65</c:v>
                </c:pt>
              </c:numCache>
            </c:numRef>
          </c:val>
          <c:extLst>
            <c:ext xmlns:c16="http://schemas.microsoft.com/office/drawing/2014/chart" uri="{C3380CC4-5D6E-409C-BE32-E72D297353CC}">
              <c16:uniqueId val="{00000000-5596-4F95-8897-F172B6892D8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5596-4F95-8897-F172B6892D8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60.56</c:v>
                </c:pt>
                <c:pt idx="1">
                  <c:v>68.489999999999995</c:v>
                </c:pt>
                <c:pt idx="2">
                  <c:v>59.09</c:v>
                </c:pt>
                <c:pt idx="3">
                  <c:v>73.98</c:v>
                </c:pt>
                <c:pt idx="4">
                  <c:v>62.58</c:v>
                </c:pt>
              </c:numCache>
            </c:numRef>
          </c:val>
          <c:extLst>
            <c:ext xmlns:c16="http://schemas.microsoft.com/office/drawing/2014/chart" uri="{C3380CC4-5D6E-409C-BE32-E72D297353CC}">
              <c16:uniqueId val="{00000000-5037-4187-856C-0C6EA843B80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37-4187-856C-0C6EA843B80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31-45D0-B044-9B26F30A842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31-45D0-B044-9B26F30A842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7B-46CE-A386-5F823846C39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7B-46CE-A386-5F823846C39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C5-4944-8F6C-FC8A74F9912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C5-4944-8F6C-FC8A74F9912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82-48C2-A44F-07EEAC907B4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82-48C2-A44F-07EEAC907B4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757.78</c:v>
                </c:pt>
                <c:pt idx="4" formatCode="#,##0.00;&quot;△&quot;#,##0.00;&quot;-&quot;">
                  <c:v>681.81</c:v>
                </c:pt>
              </c:numCache>
            </c:numRef>
          </c:val>
          <c:extLst>
            <c:ext xmlns:c16="http://schemas.microsoft.com/office/drawing/2014/chart" uri="{C3380CC4-5D6E-409C-BE32-E72D297353CC}">
              <c16:uniqueId val="{00000000-5FA2-4061-BBD9-33AE946145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5FA2-4061-BBD9-33AE946145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30.09</c:v>
                </c:pt>
                <c:pt idx="1">
                  <c:v>27.13</c:v>
                </c:pt>
                <c:pt idx="2">
                  <c:v>27.98</c:v>
                </c:pt>
                <c:pt idx="3">
                  <c:v>22.3</c:v>
                </c:pt>
                <c:pt idx="4">
                  <c:v>19.82</c:v>
                </c:pt>
              </c:numCache>
            </c:numRef>
          </c:val>
          <c:extLst>
            <c:ext xmlns:c16="http://schemas.microsoft.com/office/drawing/2014/chart" uri="{C3380CC4-5D6E-409C-BE32-E72D297353CC}">
              <c16:uniqueId val="{00000000-D35B-4173-8332-1BD6A83A672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D35B-4173-8332-1BD6A83A672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661.25</c:v>
                </c:pt>
                <c:pt idx="1">
                  <c:v>734.85</c:v>
                </c:pt>
                <c:pt idx="2">
                  <c:v>713.06</c:v>
                </c:pt>
                <c:pt idx="3">
                  <c:v>958.65</c:v>
                </c:pt>
                <c:pt idx="4">
                  <c:v>978.11</c:v>
                </c:pt>
              </c:numCache>
            </c:numRef>
          </c:val>
          <c:extLst>
            <c:ext xmlns:c16="http://schemas.microsoft.com/office/drawing/2014/chart" uri="{C3380CC4-5D6E-409C-BE32-E72D297353CC}">
              <c16:uniqueId val="{00000000-1AA3-4685-A77C-4DA8EA8D6A4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1AA3-4685-A77C-4DA8EA8D6A4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B13" zoomScale="115" zoomScaleNormal="115" workbookViewId="0">
      <selection activeCell="BH36" sqref="BH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世羅町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45">
        <f>データ!S6</f>
        <v>14841</v>
      </c>
      <c r="AM8" s="45"/>
      <c r="AN8" s="45"/>
      <c r="AO8" s="45"/>
      <c r="AP8" s="45"/>
      <c r="AQ8" s="45"/>
      <c r="AR8" s="45"/>
      <c r="AS8" s="45"/>
      <c r="AT8" s="44">
        <f>データ!T6</f>
        <v>278.14</v>
      </c>
      <c r="AU8" s="44"/>
      <c r="AV8" s="44"/>
      <c r="AW8" s="44"/>
      <c r="AX8" s="44"/>
      <c r="AY8" s="44"/>
      <c r="AZ8" s="44"/>
      <c r="BA8" s="44"/>
      <c r="BB8" s="44">
        <f>データ!U6</f>
        <v>53.36</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4.72</v>
      </c>
      <c r="Q10" s="44"/>
      <c r="R10" s="44"/>
      <c r="S10" s="44"/>
      <c r="T10" s="44"/>
      <c r="U10" s="44"/>
      <c r="V10" s="44"/>
      <c r="W10" s="44">
        <f>データ!Q6</f>
        <v>100</v>
      </c>
      <c r="X10" s="44"/>
      <c r="Y10" s="44"/>
      <c r="Z10" s="44"/>
      <c r="AA10" s="44"/>
      <c r="AB10" s="44"/>
      <c r="AC10" s="44"/>
      <c r="AD10" s="45">
        <f>データ!R6</f>
        <v>3300</v>
      </c>
      <c r="AE10" s="45"/>
      <c r="AF10" s="45"/>
      <c r="AG10" s="45"/>
      <c r="AH10" s="45"/>
      <c r="AI10" s="45"/>
      <c r="AJ10" s="45"/>
      <c r="AK10" s="2"/>
      <c r="AL10" s="45">
        <f>データ!V6</f>
        <v>696</v>
      </c>
      <c r="AM10" s="45"/>
      <c r="AN10" s="45"/>
      <c r="AO10" s="45"/>
      <c r="AP10" s="45"/>
      <c r="AQ10" s="45"/>
      <c r="AR10" s="45"/>
      <c r="AS10" s="45"/>
      <c r="AT10" s="44">
        <f>データ!W6</f>
        <v>0.52</v>
      </c>
      <c r="AU10" s="44"/>
      <c r="AV10" s="44"/>
      <c r="AW10" s="44"/>
      <c r="AX10" s="44"/>
      <c r="AY10" s="44"/>
      <c r="AZ10" s="44"/>
      <c r="BA10" s="44"/>
      <c r="BB10" s="44">
        <f>データ!X6</f>
        <v>1338.46</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119</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jy9I0OcW3uZcbmcTRpoO7OtLPi0H92vhKiPFwGQTmg9BDq+MWyujguR7Pogr9yWyacD1KkSazKkFin9TOpJ6YQ==" saltValue="tdfCLP5VLUziSS9X2R2w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344621</v>
      </c>
      <c r="D6" s="19">
        <f t="shared" si="3"/>
        <v>47</v>
      </c>
      <c r="E6" s="19">
        <f t="shared" si="3"/>
        <v>17</v>
      </c>
      <c r="F6" s="19">
        <f t="shared" si="3"/>
        <v>5</v>
      </c>
      <c r="G6" s="19">
        <f t="shared" si="3"/>
        <v>0</v>
      </c>
      <c r="H6" s="19" t="str">
        <f t="shared" si="3"/>
        <v>広島県　世羅町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4.72</v>
      </c>
      <c r="Q6" s="20">
        <f t="shared" si="3"/>
        <v>100</v>
      </c>
      <c r="R6" s="20">
        <f t="shared" si="3"/>
        <v>3300</v>
      </c>
      <c r="S6" s="20">
        <f t="shared" si="3"/>
        <v>14841</v>
      </c>
      <c r="T6" s="20">
        <f t="shared" si="3"/>
        <v>278.14</v>
      </c>
      <c r="U6" s="20">
        <f t="shared" si="3"/>
        <v>53.36</v>
      </c>
      <c r="V6" s="20">
        <f t="shared" si="3"/>
        <v>696</v>
      </c>
      <c r="W6" s="20">
        <f t="shared" si="3"/>
        <v>0.52</v>
      </c>
      <c r="X6" s="20">
        <f t="shared" si="3"/>
        <v>1338.46</v>
      </c>
      <c r="Y6" s="21">
        <f>IF(Y7="",NA(),Y7)</f>
        <v>60.56</v>
      </c>
      <c r="Z6" s="21">
        <f t="shared" ref="Z6:AH6" si="4">IF(Z7="",NA(),Z7)</f>
        <v>68.489999999999995</v>
      </c>
      <c r="AA6" s="21">
        <f t="shared" si="4"/>
        <v>59.09</v>
      </c>
      <c r="AB6" s="21">
        <f t="shared" si="4"/>
        <v>73.98</v>
      </c>
      <c r="AC6" s="21">
        <f t="shared" si="4"/>
        <v>62.58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757.78</v>
      </c>
      <c r="BJ6" s="21">
        <f t="shared" si="7"/>
        <v>681.81</v>
      </c>
      <c r="BK6" s="21">
        <f t="shared" si="7"/>
        <v>826.83</v>
      </c>
      <c r="BL6" s="21">
        <f t="shared" si="7"/>
        <v>867.83</v>
      </c>
      <c r="BM6" s="21">
        <f t="shared" si="7"/>
        <v>791.76</v>
      </c>
      <c r="BN6" s="21">
        <f t="shared" si="7"/>
        <v>900.82</v>
      </c>
      <c r="BO6" s="21">
        <f t="shared" si="7"/>
        <v>839.21</v>
      </c>
      <c r="BP6" s="20" t="str">
        <f>IF(BP7="","",IF(BP7="-","【-】","【"&amp;SUBSTITUTE(TEXT(BP7,"#,##0.00"),"-","△")&amp;"】"))</f>
        <v>【785.10】</v>
      </c>
      <c r="BQ6" s="21">
        <f>IF(BQ7="",NA(),BQ7)</f>
        <v>30.09</v>
      </c>
      <c r="BR6" s="21">
        <f t="shared" ref="BR6:BZ6" si="8">IF(BR7="",NA(),BR7)</f>
        <v>27.13</v>
      </c>
      <c r="BS6" s="21">
        <f t="shared" si="8"/>
        <v>27.98</v>
      </c>
      <c r="BT6" s="21">
        <f t="shared" si="8"/>
        <v>22.3</v>
      </c>
      <c r="BU6" s="21">
        <f t="shared" si="8"/>
        <v>19.82</v>
      </c>
      <c r="BV6" s="21">
        <f t="shared" si="8"/>
        <v>57.31</v>
      </c>
      <c r="BW6" s="21">
        <f t="shared" si="8"/>
        <v>57.08</v>
      </c>
      <c r="BX6" s="21">
        <f t="shared" si="8"/>
        <v>56.26</v>
      </c>
      <c r="BY6" s="21">
        <f t="shared" si="8"/>
        <v>52.94</v>
      </c>
      <c r="BZ6" s="21">
        <f t="shared" si="8"/>
        <v>52.05</v>
      </c>
      <c r="CA6" s="20" t="str">
        <f>IF(CA7="","",IF(CA7="-","【-】","【"&amp;SUBSTITUTE(TEXT(CA7,"#,##0.00"),"-","△")&amp;"】"))</f>
        <v>【56.93】</v>
      </c>
      <c r="CB6" s="21">
        <f>IF(CB7="",NA(),CB7)</f>
        <v>661.25</v>
      </c>
      <c r="CC6" s="21">
        <f t="shared" ref="CC6:CK6" si="9">IF(CC7="",NA(),CC7)</f>
        <v>734.85</v>
      </c>
      <c r="CD6" s="21">
        <f t="shared" si="9"/>
        <v>713.06</v>
      </c>
      <c r="CE6" s="21">
        <f t="shared" si="9"/>
        <v>958.65</v>
      </c>
      <c r="CF6" s="21">
        <f t="shared" si="9"/>
        <v>978.11</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42.32</v>
      </c>
      <c r="CN6" s="21">
        <f t="shared" ref="CN6:CV6" si="10">IF(CN7="",NA(),CN7)</f>
        <v>42.76</v>
      </c>
      <c r="CO6" s="21">
        <f t="shared" si="10"/>
        <v>42.54</v>
      </c>
      <c r="CP6" s="21">
        <f t="shared" si="10"/>
        <v>39.42</v>
      </c>
      <c r="CQ6" s="21">
        <f t="shared" si="10"/>
        <v>39.42</v>
      </c>
      <c r="CR6" s="21">
        <f t="shared" si="10"/>
        <v>50.14</v>
      </c>
      <c r="CS6" s="21">
        <f t="shared" si="10"/>
        <v>54.83</v>
      </c>
      <c r="CT6" s="21">
        <f t="shared" si="10"/>
        <v>66.53</v>
      </c>
      <c r="CU6" s="21">
        <f t="shared" si="10"/>
        <v>52.35</v>
      </c>
      <c r="CV6" s="21">
        <f t="shared" si="10"/>
        <v>46.25</v>
      </c>
      <c r="CW6" s="20" t="str">
        <f>IF(CW7="","",IF(CW7="-","【-】","【"&amp;SUBSTITUTE(TEXT(CW7,"#,##0.00"),"-","△")&amp;"】"))</f>
        <v>【49.87】</v>
      </c>
      <c r="CX6" s="21">
        <f>IF(CX7="",NA(),CX7)</f>
        <v>90.68</v>
      </c>
      <c r="CY6" s="21">
        <f t="shared" ref="CY6:DG6" si="11">IF(CY7="",NA(),CY7)</f>
        <v>90.49</v>
      </c>
      <c r="CZ6" s="21">
        <f t="shared" si="11"/>
        <v>90.49</v>
      </c>
      <c r="DA6" s="21">
        <f t="shared" si="11"/>
        <v>91.81</v>
      </c>
      <c r="DB6" s="21">
        <f t="shared" si="11"/>
        <v>88.65</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344621</v>
      </c>
      <c r="D7" s="23">
        <v>47</v>
      </c>
      <c r="E7" s="23">
        <v>17</v>
      </c>
      <c r="F7" s="23">
        <v>5</v>
      </c>
      <c r="G7" s="23">
        <v>0</v>
      </c>
      <c r="H7" s="23" t="s">
        <v>98</v>
      </c>
      <c r="I7" s="23" t="s">
        <v>99</v>
      </c>
      <c r="J7" s="23" t="s">
        <v>100</v>
      </c>
      <c r="K7" s="23" t="s">
        <v>101</v>
      </c>
      <c r="L7" s="23" t="s">
        <v>102</v>
      </c>
      <c r="M7" s="23" t="s">
        <v>103</v>
      </c>
      <c r="N7" s="24" t="s">
        <v>104</v>
      </c>
      <c r="O7" s="24" t="s">
        <v>105</v>
      </c>
      <c r="P7" s="24">
        <v>4.72</v>
      </c>
      <c r="Q7" s="24">
        <v>100</v>
      </c>
      <c r="R7" s="24">
        <v>3300</v>
      </c>
      <c r="S7" s="24">
        <v>14841</v>
      </c>
      <c r="T7" s="24">
        <v>278.14</v>
      </c>
      <c r="U7" s="24">
        <v>53.36</v>
      </c>
      <c r="V7" s="24">
        <v>696</v>
      </c>
      <c r="W7" s="24">
        <v>0.52</v>
      </c>
      <c r="X7" s="24">
        <v>1338.46</v>
      </c>
      <c r="Y7" s="24">
        <v>60.56</v>
      </c>
      <c r="Z7" s="24">
        <v>68.489999999999995</v>
      </c>
      <c r="AA7" s="24">
        <v>59.09</v>
      </c>
      <c r="AB7" s="24">
        <v>73.98</v>
      </c>
      <c r="AC7" s="24">
        <v>62.58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757.78</v>
      </c>
      <c r="BJ7" s="24">
        <v>681.81</v>
      </c>
      <c r="BK7" s="24">
        <v>826.83</v>
      </c>
      <c r="BL7" s="24">
        <v>867.83</v>
      </c>
      <c r="BM7" s="24">
        <v>791.76</v>
      </c>
      <c r="BN7" s="24">
        <v>900.82</v>
      </c>
      <c r="BO7" s="24">
        <v>839.21</v>
      </c>
      <c r="BP7" s="24">
        <v>785.1</v>
      </c>
      <c r="BQ7" s="24">
        <v>30.09</v>
      </c>
      <c r="BR7" s="24">
        <v>27.13</v>
      </c>
      <c r="BS7" s="24">
        <v>27.98</v>
      </c>
      <c r="BT7" s="24">
        <v>22.3</v>
      </c>
      <c r="BU7" s="24">
        <v>19.82</v>
      </c>
      <c r="BV7" s="24">
        <v>57.31</v>
      </c>
      <c r="BW7" s="24">
        <v>57.08</v>
      </c>
      <c r="BX7" s="24">
        <v>56.26</v>
      </c>
      <c r="BY7" s="24">
        <v>52.94</v>
      </c>
      <c r="BZ7" s="24">
        <v>52.05</v>
      </c>
      <c r="CA7" s="24">
        <v>56.93</v>
      </c>
      <c r="CB7" s="24">
        <v>661.25</v>
      </c>
      <c r="CC7" s="24">
        <v>734.85</v>
      </c>
      <c r="CD7" s="24">
        <v>713.06</v>
      </c>
      <c r="CE7" s="24">
        <v>958.65</v>
      </c>
      <c r="CF7" s="24">
        <v>978.11</v>
      </c>
      <c r="CG7" s="24">
        <v>273.52</v>
      </c>
      <c r="CH7" s="24">
        <v>274.99</v>
      </c>
      <c r="CI7" s="24">
        <v>282.08999999999997</v>
      </c>
      <c r="CJ7" s="24">
        <v>303.27999999999997</v>
      </c>
      <c r="CK7" s="24">
        <v>301.86</v>
      </c>
      <c r="CL7" s="24">
        <v>271.14999999999998</v>
      </c>
      <c r="CM7" s="24">
        <v>42.32</v>
      </c>
      <c r="CN7" s="24">
        <v>42.76</v>
      </c>
      <c r="CO7" s="24">
        <v>42.54</v>
      </c>
      <c r="CP7" s="24">
        <v>39.42</v>
      </c>
      <c r="CQ7" s="24">
        <v>39.42</v>
      </c>
      <c r="CR7" s="24">
        <v>50.14</v>
      </c>
      <c r="CS7" s="24">
        <v>54.83</v>
      </c>
      <c r="CT7" s="24">
        <v>66.53</v>
      </c>
      <c r="CU7" s="24">
        <v>52.35</v>
      </c>
      <c r="CV7" s="24">
        <v>46.25</v>
      </c>
      <c r="CW7" s="24">
        <v>49.87</v>
      </c>
      <c r="CX7" s="24">
        <v>90.68</v>
      </c>
      <c r="CY7" s="24">
        <v>90.49</v>
      </c>
      <c r="CZ7" s="24">
        <v>90.49</v>
      </c>
      <c r="DA7" s="24">
        <v>91.81</v>
      </c>
      <c r="DB7" s="24">
        <v>88.65</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id-suidou014@sera.local</cp:lastModifiedBy>
  <cp:lastPrinted>2025-01-31T09:24:20Z</cp:lastPrinted>
  <dcterms:created xsi:type="dcterms:W3CDTF">2025-01-24T07:35:58Z</dcterms:created>
  <dcterms:modified xsi:type="dcterms:W3CDTF">2025-01-31T09:24:22Z</dcterms:modified>
  <cp:category/>
</cp:coreProperties>
</file>