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2209\Desktop\"/>
    </mc:Choice>
  </mc:AlternateContent>
  <xr:revisionPtr revIDLastSave="0" documentId="13_ncr:1_{45F6E7C6-BD7C-4DF7-ABC3-6EC6771EC7A9}" xr6:coauthVersionLast="47" xr6:coauthVersionMax="47" xr10:uidLastSave="{00000000-0000-0000-0000-000000000000}"/>
  <bookViews>
    <workbookView xWindow="0" yWindow="260" windowWidth="21600" windowHeight="11240" xr2:uid="{00000000-000D-0000-FFFF-FFFF00000000}"/>
  </bookViews>
  <sheets>
    <sheet name="後期高齢化率 (市町順)" sheetId="2" r:id="rId1"/>
    <sheet name="後期高齢化率 (高齢化率順)" sheetId="10" r:id="rId2"/>
    <sheet name="グラフ" sheetId="5" r:id="rId3"/>
  </sheets>
  <definedNames>
    <definedName name="_xlnm._FilterDatabase" localSheetId="1" hidden="1">'後期高齢化率 (高齢化率順)'!$B$4:$F$27</definedName>
    <definedName name="_xlnm.Print_Area" localSheetId="1">'後期高齢化率 (高齢化率順)'!$B$1:$F$29</definedName>
    <definedName name="_xlnm.Print_Area" localSheetId="0">'後期高齢化率 (市町順)'!$B$1:$F$29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" l="1"/>
  <c r="B1" i="10" l="1"/>
  <c r="B29" i="10"/>
  <c r="E27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F5" i="2" l="1"/>
  <c r="F7" i="2"/>
  <c r="F11" i="2"/>
  <c r="F23" i="2"/>
  <c r="F24" i="2"/>
  <c r="F27" i="2"/>
  <c r="F15" i="2"/>
  <c r="F22" i="2"/>
  <c r="F10" i="2"/>
  <c r="F6" i="2"/>
  <c r="F26" i="2"/>
  <c r="F18" i="2"/>
  <c r="F14" i="2"/>
  <c r="F19" i="2"/>
  <c r="F12" i="2"/>
  <c r="F20" i="2"/>
  <c r="F25" i="2"/>
  <c r="F8" i="2"/>
  <c r="F16" i="2"/>
  <c r="F9" i="2"/>
  <c r="F13" i="2"/>
  <c r="F17" i="2"/>
  <c r="F21" i="2"/>
  <c r="A21" i="2" l="1"/>
  <c r="A20" i="2"/>
  <c r="A22" i="2"/>
  <c r="A23" i="2"/>
  <c r="A17" i="2"/>
  <c r="A16" i="2"/>
  <c r="A12" i="2"/>
  <c r="A26" i="2"/>
  <c r="A15" i="2"/>
  <c r="A11" i="2"/>
  <c r="A13" i="2"/>
  <c r="A8" i="2"/>
  <c r="A19" i="2"/>
  <c r="A6" i="2"/>
  <c r="A27" i="2"/>
  <c r="A7" i="2"/>
  <c r="A5" i="2"/>
  <c r="A18" i="2"/>
  <c r="A9" i="2"/>
  <c r="A25" i="2"/>
  <c r="A14" i="2"/>
  <c r="A10" i="2"/>
  <c r="A24" i="2"/>
  <c r="D27" i="10" l="1"/>
  <c r="B25" i="10"/>
  <c r="C22" i="10"/>
  <c r="D19" i="10"/>
  <c r="B17" i="10"/>
  <c r="C14" i="10"/>
  <c r="D11" i="10"/>
  <c r="B9" i="10"/>
  <c r="C6" i="10"/>
  <c r="B12" i="10"/>
  <c r="C27" i="10"/>
  <c r="D24" i="10"/>
  <c r="B22" i="10"/>
  <c r="C19" i="10"/>
  <c r="D16" i="10"/>
  <c r="B14" i="10"/>
  <c r="C11" i="10"/>
  <c r="D8" i="10"/>
  <c r="B6" i="10"/>
  <c r="C10" i="10"/>
  <c r="B23" i="10"/>
  <c r="C12" i="10"/>
  <c r="D22" i="10"/>
  <c r="C9" i="10"/>
  <c r="B27" i="10"/>
  <c r="C24" i="10"/>
  <c r="D21" i="10"/>
  <c r="B19" i="10"/>
  <c r="C16" i="10"/>
  <c r="D13" i="10"/>
  <c r="B11" i="10"/>
  <c r="C8" i="10"/>
  <c r="D5" i="10"/>
  <c r="B13" i="10"/>
  <c r="B5" i="10"/>
  <c r="B15" i="10"/>
  <c r="B20" i="10"/>
  <c r="D26" i="10"/>
  <c r="B24" i="10"/>
  <c r="C21" i="10"/>
  <c r="D18" i="10"/>
  <c r="B16" i="10"/>
  <c r="C13" i="10"/>
  <c r="D10" i="10"/>
  <c r="B8" i="10"/>
  <c r="C5" i="10"/>
  <c r="D15" i="10"/>
  <c r="C20" i="10"/>
  <c r="C17" i="10"/>
  <c r="C26" i="10"/>
  <c r="D23" i="10"/>
  <c r="B21" i="10"/>
  <c r="C18" i="10"/>
  <c r="D7" i="10"/>
  <c r="D9" i="10"/>
  <c r="D14" i="10"/>
  <c r="B26" i="10"/>
  <c r="C23" i="10"/>
  <c r="D20" i="10"/>
  <c r="B18" i="10"/>
  <c r="C15" i="10"/>
  <c r="D12" i="10"/>
  <c r="B10" i="10"/>
  <c r="C7" i="10"/>
  <c r="D25" i="10"/>
  <c r="D17" i="10"/>
  <c r="B7" i="10"/>
  <c r="C25" i="10"/>
  <c r="D6" i="10"/>
  <c r="E10" i="10" l="1"/>
  <c r="E17" i="10"/>
  <c r="E15" i="10"/>
  <c r="E11" i="10"/>
  <c r="E24" i="10"/>
  <c r="E14" i="10"/>
  <c r="E20" i="10"/>
  <c r="E8" i="10"/>
  <c r="E22" i="10"/>
  <c r="E6" i="10"/>
  <c r="E26" i="10"/>
  <c r="E13" i="10"/>
  <c r="E7" i="10"/>
  <c r="E12" i="10"/>
  <c r="E9" i="10"/>
  <c r="E16" i="10"/>
  <c r="E19" i="10"/>
  <c r="C4" i="10"/>
  <c r="E23" i="10"/>
  <c r="E21" i="10"/>
  <c r="E25" i="10"/>
  <c r="E18" i="10"/>
  <c r="E5" i="10"/>
  <c r="D4" i="10"/>
  <c r="E27" i="10"/>
  <c r="E4" i="10" l="1"/>
</calcChain>
</file>

<file path=xl/sharedStrings.xml><?xml version="1.0" encoding="utf-8"?>
<sst xmlns="http://schemas.openxmlformats.org/spreadsheetml/2006/main" count="40" uniqueCount="34">
  <si>
    <t>呉市</t>
  </si>
  <si>
    <t>竹原市</t>
  </si>
  <si>
    <t>三原市</t>
  </si>
  <si>
    <t>尾道市</t>
  </si>
  <si>
    <t>福山市</t>
  </si>
  <si>
    <t>府中市</t>
  </si>
  <si>
    <t>三次市</t>
  </si>
  <si>
    <t>庄原市</t>
  </si>
  <si>
    <t>大竹市</t>
  </si>
  <si>
    <t>東広島市</t>
  </si>
  <si>
    <t>廿日市市</t>
  </si>
  <si>
    <t>江田島市</t>
  </si>
  <si>
    <t>府中町</t>
  </si>
  <si>
    <t>海田町</t>
  </si>
  <si>
    <t>熊野町</t>
  </si>
  <si>
    <t>坂町</t>
  </si>
  <si>
    <t>安芸太田町</t>
  </si>
  <si>
    <t>北広島町</t>
  </si>
  <si>
    <t>大崎上島町</t>
  </si>
  <si>
    <t>世羅町</t>
  </si>
  <si>
    <t>神石高原町</t>
  </si>
  <si>
    <t>県全体</t>
    <rPh sb="0" eb="3">
      <t>ケンゼンタイ</t>
    </rPh>
    <phoneticPr fontId="2"/>
  </si>
  <si>
    <t>総人口
　　　　　　（人）</t>
    <rPh sb="0" eb="3">
      <t>ソウジンコウ</t>
    </rPh>
    <rPh sb="11" eb="12">
      <t>ニン</t>
    </rPh>
    <phoneticPr fontId="2"/>
  </si>
  <si>
    <t>広島市</t>
  </si>
  <si>
    <t>安芸高田市</t>
  </si>
  <si>
    <t>75歳以上
　　　　　　（人）</t>
    <rPh sb="13" eb="14">
      <t>ニン</t>
    </rPh>
    <phoneticPr fontId="3"/>
  </si>
  <si>
    <t>後期高齢化率
　　　　　（％）</t>
    <rPh sb="0" eb="2">
      <t>コウキ</t>
    </rPh>
    <rPh sb="2" eb="5">
      <t>コウレイカ</t>
    </rPh>
    <rPh sb="5" eb="6">
      <t>リツ</t>
    </rPh>
    <phoneticPr fontId="2"/>
  </si>
  <si>
    <t>区分</t>
    <phoneticPr fontId="2"/>
  </si>
  <si>
    <t>―</t>
    <phoneticPr fontId="2"/>
  </si>
  <si>
    <t>―</t>
    <phoneticPr fontId="2"/>
  </si>
  <si>
    <t>後期高齢化率
の順位</t>
    <rPh sb="0" eb="2">
      <t>コウキ</t>
    </rPh>
    <rPh sb="2" eb="5">
      <t>コウレイカ</t>
    </rPh>
    <rPh sb="5" eb="6">
      <t>リツ</t>
    </rPh>
    <rPh sb="8" eb="10">
      <t>ジュンイ</t>
    </rPh>
    <phoneticPr fontId="2"/>
  </si>
  <si>
    <t>順位</t>
    <rPh sb="0" eb="2">
      <t>ジュンイ</t>
    </rPh>
    <phoneticPr fontId="2"/>
  </si>
  <si>
    <t>広島県　市町別後期高齢化率（R7.1.1現在）</t>
    <rPh sb="0" eb="3">
      <t>ヒロシマケン</t>
    </rPh>
    <rPh sb="4" eb="6">
      <t>シマチ</t>
    </rPh>
    <rPh sb="6" eb="7">
      <t>ベツ</t>
    </rPh>
    <rPh sb="7" eb="9">
      <t>コウキ</t>
    </rPh>
    <rPh sb="9" eb="12">
      <t>コウレイカ</t>
    </rPh>
    <rPh sb="12" eb="13">
      <t>リツ</t>
    </rPh>
    <rPh sb="20" eb="22">
      <t>ゲンザイ</t>
    </rPh>
    <phoneticPr fontId="2"/>
  </si>
  <si>
    <t>【出典】 総務省「住民基本台帳に基づく人口、人口動態及び世帯数（令和7年1月1日現在）」</t>
    <rPh sb="1" eb="3">
      <t>シュッテン</t>
    </rPh>
    <rPh sb="5" eb="8">
      <t>ソウムショウ</t>
    </rPh>
    <rPh sb="32" eb="34">
      <t>レイワ</t>
    </rPh>
    <rPh sb="35" eb="36">
      <t>ネン</t>
    </rPh>
    <rPh sb="36" eb="37">
      <t>ヘイネン</t>
    </rPh>
    <rPh sb="37" eb="38">
      <t>ガツ</t>
    </rPh>
    <rPh sb="39" eb="42">
      <t>ニチゲンザイ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</si>
</sst>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32">
    <border>
      <left/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1" fillId="2" borderId="10" xfId="1" applyNumberFormat="1" applyFill="1" applyBorder="1">
      <alignment vertical="center"/>
    </xf>
    <xf numFmtId="0" fontId="0" fillId="0" borderId="11" xfId="0" applyBorder="1" applyAlignment="1">
      <alignment horizontal="center" vertical="center"/>
    </xf>
    <xf numFmtId="176" fontId="1" fillId="0" borderId="14" xfId="1" applyNumberFormat="1" applyFill="1" applyBorder="1">
      <alignment vertical="center"/>
    </xf>
    <xf numFmtId="38" fontId="0" fillId="0" borderId="3" xfId="2" applyFont="1" applyBorder="1">
      <alignment vertical="center"/>
    </xf>
    <xf numFmtId="38" fontId="0" fillId="0" borderId="4" xfId="2" applyFont="1" applyBorder="1" applyAlignment="1">
      <alignment vertical="center"/>
    </xf>
    <xf numFmtId="176" fontId="1" fillId="0" borderId="15" xfId="1" applyNumberFormat="1" applyFill="1" applyBorder="1">
      <alignment vertical="center"/>
    </xf>
    <xf numFmtId="38" fontId="0" fillId="0" borderId="4" xfId="2" applyFont="1" applyBorder="1" applyAlignment="1" applyProtection="1">
      <alignment vertical="center"/>
    </xf>
    <xf numFmtId="38" fontId="0" fillId="0" borderId="5" xfId="2" applyFont="1" applyBorder="1">
      <alignment vertical="center"/>
    </xf>
    <xf numFmtId="38" fontId="0" fillId="0" borderId="6" xfId="2" applyFont="1" applyBorder="1" applyAlignment="1" applyProtection="1">
      <alignment vertical="center"/>
    </xf>
    <xf numFmtId="38" fontId="0" fillId="0" borderId="12" xfId="2" applyFont="1" applyBorder="1">
      <alignment vertical="center"/>
    </xf>
    <xf numFmtId="38" fontId="0" fillId="0" borderId="13" xfId="2" applyFont="1" applyBorder="1" applyAlignment="1" applyProtection="1">
      <alignment vertical="center"/>
    </xf>
    <xf numFmtId="176" fontId="0" fillId="0" borderId="14" xfId="1" applyNumberFormat="1" applyFont="1" applyFill="1" applyBorder="1">
      <alignment vertical="center"/>
    </xf>
    <xf numFmtId="0" fontId="0" fillId="0" borderId="16" xfId="0" applyBorder="1" applyAlignment="1">
      <alignment horizontal="center" vertical="center"/>
    </xf>
    <xf numFmtId="38" fontId="0" fillId="0" borderId="17" xfId="2" applyFont="1" applyBorder="1">
      <alignment vertical="center"/>
    </xf>
    <xf numFmtId="38" fontId="0" fillId="0" borderId="18" xfId="2" applyFont="1" applyBorder="1" applyAlignment="1" applyProtection="1">
      <alignment vertical="center"/>
    </xf>
    <xf numFmtId="176" fontId="1" fillId="0" borderId="19" xfId="1" applyNumberFormat="1" applyFill="1" applyBorder="1">
      <alignment vertical="center"/>
    </xf>
    <xf numFmtId="38" fontId="1" fillId="0" borderId="12" xfId="2" applyFont="1" applyBorder="1">
      <alignment vertical="center"/>
    </xf>
    <xf numFmtId="38" fontId="1" fillId="0" borderId="13" xfId="2" applyFont="1" applyBorder="1" applyAlignment="1" applyProtection="1">
      <alignment vertical="center"/>
    </xf>
    <xf numFmtId="38" fontId="1" fillId="0" borderId="3" xfId="2" applyFont="1" applyBorder="1">
      <alignment vertical="center"/>
    </xf>
    <xf numFmtId="38" fontId="0" fillId="0" borderId="13" xfId="2" applyFont="1" applyBorder="1" applyAlignment="1">
      <alignment vertical="center"/>
    </xf>
    <xf numFmtId="38" fontId="0" fillId="0" borderId="6" xfId="2" applyFont="1" applyBorder="1" applyAlignment="1">
      <alignment vertical="center"/>
    </xf>
    <xf numFmtId="38" fontId="1" fillId="0" borderId="4" xfId="2" applyFont="1" applyBorder="1" applyAlignment="1" applyProtection="1">
      <alignment vertical="center"/>
    </xf>
    <xf numFmtId="38" fontId="0" fillId="0" borderId="18" xfId="2" applyFont="1" applyBorder="1" applyAlignment="1">
      <alignment vertical="center"/>
    </xf>
    <xf numFmtId="38" fontId="0" fillId="0" borderId="0" xfId="0" applyNumberFormat="1">
      <alignment vertical="center"/>
    </xf>
    <xf numFmtId="38" fontId="1" fillId="2" borderId="28" xfId="2" applyFill="1" applyBorder="1">
      <alignment vertical="center"/>
    </xf>
    <xf numFmtId="38" fontId="1" fillId="2" borderId="27" xfId="2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38" fontId="1" fillId="2" borderId="28" xfId="2" applyFont="1" applyFill="1" applyBorder="1">
      <alignment vertical="center"/>
    </xf>
    <xf numFmtId="38" fontId="1" fillId="0" borderId="5" xfId="2" applyFont="1" applyBorder="1">
      <alignment vertical="center"/>
    </xf>
    <xf numFmtId="38" fontId="1" fillId="0" borderId="17" xfId="2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38" fontId="1" fillId="0" borderId="29" xfId="2" applyFont="1" applyBorder="1" applyAlignment="1">
      <alignment horizontal="center" vertical="center" wrapText="1"/>
    </xf>
    <xf numFmtId="38" fontId="1" fillId="0" borderId="30" xfId="2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38" fontId="1" fillId="0" borderId="23" xfId="2" applyFont="1" applyBorder="1" applyAlignment="1">
      <alignment horizontal="center" vertical="center" wrapText="1"/>
    </xf>
    <xf numFmtId="38" fontId="1" fillId="0" borderId="24" xfId="2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広島県の後期高齢化率（令和</a:t>
            </a:r>
            <a:r>
              <a:rPr lang="en-US" altLang="ja-JP"/>
              <a:t>7</a:t>
            </a:r>
            <a:r>
              <a:rPr lang="ja-JP" altLang="en-US"/>
              <a:t>年</a:t>
            </a:r>
            <a:r>
              <a:rPr lang="en-US" altLang="ja-JP"/>
              <a:t>1</a:t>
            </a:r>
            <a:r>
              <a:rPr lang="ja-JP" altLang="en-US"/>
              <a:t>月</a:t>
            </a:r>
            <a:r>
              <a:rPr lang="en-US" altLang="ja-JP"/>
              <a:t>1</a:t>
            </a:r>
            <a:r>
              <a:rPr lang="ja-JP" altLang="en-US"/>
              <a:t>日現在）</a:t>
            </a:r>
          </a:p>
        </c:rich>
      </c:tx>
      <c:layout>
        <c:manualLayout>
          <c:xMode val="edge"/>
          <c:yMode val="edge"/>
          <c:x val="0.28743718592964823"/>
          <c:y val="1.97693574958813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221105527638194E-2"/>
          <c:y val="0.15485996705107083"/>
          <c:w val="0.83618090452261307"/>
          <c:h val="0.711696869851729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'後期高齢化率 (市町順)'!$E$2</c:f>
              <c:strCache>
                <c:ptCount val="1"/>
                <c:pt idx="0">
                  <c:v>後期高齢化率
　　　　　（％）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-1.2639741895146599E-17"/>
                  <c:y val="6.78466039925500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7A-4034-8B22-BF25E6DEF9C9}"/>
                </c:ext>
              </c:extLst>
            </c:dLbl>
            <c:dLbl>
              <c:idx val="5"/>
              <c:layout>
                <c:manualLayout>
                  <c:x val="1.3788968629662069E-3"/>
                  <c:y val="1.13077673320916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7A-4034-8B22-BF25E6DEF9C9}"/>
                </c:ext>
              </c:extLst>
            </c:dLbl>
            <c:dLbl>
              <c:idx val="6"/>
              <c:layout>
                <c:manualLayout>
                  <c:x val="1.3788968629662069E-3"/>
                  <c:y val="-1.13077673320916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7A-4034-8B22-BF25E6DEF9C9}"/>
                </c:ext>
              </c:extLst>
            </c:dLbl>
            <c:dLbl>
              <c:idx val="12"/>
              <c:layout>
                <c:manualLayout>
                  <c:x val="0"/>
                  <c:y val="-4.52310693283666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7A-4034-8B22-BF25E6DEF9C9}"/>
                </c:ext>
              </c:extLst>
            </c:dLbl>
            <c:dLbl>
              <c:idx val="14"/>
              <c:layout>
                <c:manualLayout>
                  <c:x val="0"/>
                  <c:y val="6.784660399254963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7A-4034-8B22-BF25E6DEF9C9}"/>
                </c:ext>
              </c:extLst>
            </c:dLbl>
            <c:dLbl>
              <c:idx val="23"/>
              <c:layout>
                <c:manualLayout>
                  <c:x val="0"/>
                  <c:y val="-1.35693207985100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7A-4034-8B22-BF25E6DEF9C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('後期高齢化率 (市町順)'!$B$3,'後期高齢化率 (市町順)'!$B$5:$B$27)</c:f>
              <c:strCache>
                <c:ptCount val="24"/>
                <c:pt idx="1">
                  <c:v>広島市</c:v>
                </c:pt>
                <c:pt idx="2">
                  <c:v>呉市</c:v>
                </c:pt>
                <c:pt idx="3">
                  <c:v>竹原市</c:v>
                </c:pt>
                <c:pt idx="4">
                  <c:v>三原市</c:v>
                </c:pt>
                <c:pt idx="5">
                  <c:v>尾道市</c:v>
                </c:pt>
                <c:pt idx="6">
                  <c:v>福山市</c:v>
                </c:pt>
                <c:pt idx="7">
                  <c:v>府中市</c:v>
                </c:pt>
                <c:pt idx="8">
                  <c:v>三次市</c:v>
                </c:pt>
                <c:pt idx="9">
                  <c:v>庄原市</c:v>
                </c:pt>
                <c:pt idx="10">
                  <c:v>大竹市</c:v>
                </c:pt>
                <c:pt idx="11">
                  <c:v>東広島市</c:v>
                </c:pt>
                <c:pt idx="12">
                  <c:v>廿日市市</c:v>
                </c:pt>
                <c:pt idx="13">
                  <c:v>安芸高田市</c:v>
                </c:pt>
                <c:pt idx="14">
                  <c:v>江田島市</c:v>
                </c:pt>
                <c:pt idx="15">
                  <c:v>府中町</c:v>
                </c:pt>
                <c:pt idx="16">
                  <c:v>海田町</c:v>
                </c:pt>
                <c:pt idx="17">
                  <c:v>熊野町</c:v>
                </c:pt>
                <c:pt idx="18">
                  <c:v>坂町</c:v>
                </c:pt>
                <c:pt idx="19">
                  <c:v>安芸太田町</c:v>
                </c:pt>
                <c:pt idx="20">
                  <c:v>北広島町</c:v>
                </c:pt>
                <c:pt idx="21">
                  <c:v>大崎上島町</c:v>
                </c:pt>
                <c:pt idx="22">
                  <c:v>世羅町</c:v>
                </c:pt>
                <c:pt idx="23">
                  <c:v>神石高原町</c:v>
                </c:pt>
              </c:strCache>
            </c:strRef>
          </c:cat>
          <c:val>
            <c:numRef>
              <c:f>('後期高齢化率 (市町順)'!$E$3,'後期高齢化率 (市町順)'!$E$5:$E$27)</c:f>
              <c:numCache>
                <c:formatCode>0.0%</c:formatCode>
                <c:ptCount val="24"/>
                <c:pt idx="1">
                  <c:v>0.15375576352975562</c:v>
                </c:pt>
                <c:pt idx="2">
                  <c:v>0.23101539440077121</c:v>
                </c:pt>
                <c:pt idx="3">
                  <c:v>0.26922906414860132</c:v>
                </c:pt>
                <c:pt idx="4">
                  <c:v>0.21371231696813092</c:v>
                </c:pt>
                <c:pt idx="5">
                  <c:v>0.22317161935504287</c:v>
                </c:pt>
                <c:pt idx="6">
                  <c:v>0.17072795520275674</c:v>
                </c:pt>
                <c:pt idx="7">
                  <c:v>0.23609172482552343</c:v>
                </c:pt>
                <c:pt idx="8">
                  <c:v>0.21524298597194388</c:v>
                </c:pt>
                <c:pt idx="9">
                  <c:v>0.2751458426822232</c:v>
                </c:pt>
                <c:pt idx="10">
                  <c:v>0.22155169013528972</c:v>
                </c:pt>
                <c:pt idx="11">
                  <c:v>0.14110239849982453</c:v>
                </c:pt>
                <c:pt idx="12">
                  <c:v>0.17778104996925104</c:v>
                </c:pt>
                <c:pt idx="13">
                  <c:v>0.24641910832917321</c:v>
                </c:pt>
                <c:pt idx="14">
                  <c:v>0.28361527307878204</c:v>
                </c:pt>
                <c:pt idx="15">
                  <c:v>0.14525482966547607</c:v>
                </c:pt>
                <c:pt idx="16">
                  <c:v>0.13602726387536515</c:v>
                </c:pt>
                <c:pt idx="17">
                  <c:v>0.22645367412140574</c:v>
                </c:pt>
                <c:pt idx="18">
                  <c:v>0.18642982877260361</c:v>
                </c:pt>
                <c:pt idx="19">
                  <c:v>0.34358114402832124</c:v>
                </c:pt>
                <c:pt idx="20">
                  <c:v>0.23936766354037634</c:v>
                </c:pt>
                <c:pt idx="21">
                  <c:v>0.30904263165658652</c:v>
                </c:pt>
                <c:pt idx="22">
                  <c:v>0.2564914939045389</c:v>
                </c:pt>
                <c:pt idx="23">
                  <c:v>0.31081773904127147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7A-4034-8B22-BF25E6DEF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1562200"/>
        <c:axId val="691562592"/>
      </c:barChart>
      <c:catAx>
        <c:axId val="6915622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eaVert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91562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1562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915622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80" workbookViewId="0"/>
  </sheetViews>
  <pageMargins left="0.75" right="0.75" top="1" bottom="1" header="0.51200000000000001" footer="0.51200000000000001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0.0451</cdr:x>
      <cdr:y>0.55423</cdr:y>
    </cdr:from>
    <cdr:to>
      <cdr:x>0.9011</cdr:x>
      <cdr:y>0.55423</cdr:y>
    </cdr:to>
    <cdr:sp macro="" textlink="">
      <cdr:nvSpPr>
        <cdr:cNvPr id="204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22883" y="4666707"/>
          <a:ext cx="1182243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0.8935</cdr:x>
      <cdr:y>0.48359</cdr:y>
    </cdr:from>
    <cdr:to>
      <cdr:x>0.996</cdr:x>
      <cdr:y>0.57119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26904" y="2714585"/>
          <a:ext cx="943769" cy="4917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広島県平均</a:t>
          </a:r>
        </a:p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17.7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view="pageBreakPreview" zoomScaleNormal="90" zoomScaleSheetLayoutView="100" workbookViewId="0">
      <selection activeCell="B30" sqref="B30"/>
    </sheetView>
  </sheetViews>
  <sheetFormatPr defaultRowHeight="24.9" customHeight="1" x14ac:dyDescent="0.2"/>
  <cols>
    <col min="1" max="1" width="5.1796875" style="31" bestFit="1" customWidth="1"/>
    <col min="2" max="2" width="16.6328125" style="31" customWidth="1"/>
    <col min="3" max="5" width="16.6328125" customWidth="1"/>
    <col min="6" max="6" width="16.6328125" style="31" customWidth="1"/>
    <col min="7" max="7" width="1.36328125" customWidth="1"/>
  </cols>
  <sheetData>
    <row r="1" spans="1:6" ht="24.9" customHeight="1" thickBot="1" x14ac:dyDescent="0.25">
      <c r="B1" s="39" t="s">
        <v>32</v>
      </c>
      <c r="C1" s="39"/>
      <c r="D1" s="39"/>
      <c r="E1" s="39"/>
      <c r="F1" s="39"/>
    </row>
    <row r="2" spans="1:6" ht="24.9" customHeight="1" x14ac:dyDescent="0.2">
      <c r="B2" s="37" t="s">
        <v>27</v>
      </c>
      <c r="C2" s="40" t="s">
        <v>22</v>
      </c>
      <c r="D2" s="42" t="s">
        <v>25</v>
      </c>
      <c r="E2" s="44" t="s">
        <v>26</v>
      </c>
      <c r="F2" s="46" t="s">
        <v>30</v>
      </c>
    </row>
    <row r="3" spans="1:6" ht="24.9" customHeight="1" thickBot="1" x14ac:dyDescent="0.25">
      <c r="A3" s="31" t="s">
        <v>31</v>
      </c>
      <c r="B3" s="38"/>
      <c r="C3" s="41"/>
      <c r="D3" s="43"/>
      <c r="E3" s="45"/>
      <c r="F3" s="47"/>
    </row>
    <row r="4" spans="1:6" ht="24.9" customHeight="1" thickBot="1" x14ac:dyDescent="0.25">
      <c r="B4" s="1" t="s">
        <v>21</v>
      </c>
      <c r="C4" s="33">
        <v>2728771</v>
      </c>
      <c r="D4" s="30">
        <v>483600</v>
      </c>
      <c r="E4" s="5">
        <f>D4/C4</f>
        <v>0.17722263978912117</v>
      </c>
      <c r="F4" s="2" t="s">
        <v>28</v>
      </c>
    </row>
    <row r="5" spans="1:6" ht="24.9" customHeight="1" x14ac:dyDescent="0.2">
      <c r="A5" s="31">
        <f>+F5</f>
        <v>20</v>
      </c>
      <c r="B5" s="6" t="s">
        <v>23</v>
      </c>
      <c r="C5" s="21">
        <v>1173543</v>
      </c>
      <c r="D5" s="22">
        <v>180439</v>
      </c>
      <c r="E5" s="7">
        <f t="shared" ref="E5:E27" si="0">D5/C5</f>
        <v>0.15375576352975562</v>
      </c>
      <c r="F5" s="3">
        <f t="shared" ref="F5:F27" si="1">RANK(E5,$E$5:$E$27)</f>
        <v>20</v>
      </c>
    </row>
    <row r="6" spans="1:6" ht="24.9" customHeight="1" x14ac:dyDescent="0.2">
      <c r="A6" s="31">
        <f t="shared" ref="A6:A27" si="2">+F6</f>
        <v>11</v>
      </c>
      <c r="B6" s="4" t="s">
        <v>0</v>
      </c>
      <c r="C6" s="23">
        <v>201242</v>
      </c>
      <c r="D6" s="9">
        <v>46490</v>
      </c>
      <c r="E6" s="10">
        <f t="shared" si="0"/>
        <v>0.23101539440077121</v>
      </c>
      <c r="F6" s="3">
        <f t="shared" si="1"/>
        <v>11</v>
      </c>
    </row>
    <row r="7" spans="1:6" ht="24.9" customHeight="1" x14ac:dyDescent="0.2">
      <c r="A7" s="31">
        <f t="shared" si="2"/>
        <v>6</v>
      </c>
      <c r="B7" s="4" t="s">
        <v>1</v>
      </c>
      <c r="C7" s="23">
        <v>22557</v>
      </c>
      <c r="D7" s="11">
        <v>6073</v>
      </c>
      <c r="E7" s="10">
        <f t="shared" si="0"/>
        <v>0.26922906414860132</v>
      </c>
      <c r="F7" s="3">
        <f t="shared" si="1"/>
        <v>6</v>
      </c>
    </row>
    <row r="8" spans="1:6" ht="24.9" customHeight="1" x14ac:dyDescent="0.2">
      <c r="A8" s="31">
        <f t="shared" si="2"/>
        <v>16</v>
      </c>
      <c r="B8" s="4" t="s">
        <v>2</v>
      </c>
      <c r="C8" s="23">
        <v>87075</v>
      </c>
      <c r="D8" s="9">
        <v>18609</v>
      </c>
      <c r="E8" s="10">
        <f t="shared" si="0"/>
        <v>0.21371231696813092</v>
      </c>
      <c r="F8" s="3">
        <f t="shared" si="1"/>
        <v>16</v>
      </c>
    </row>
    <row r="9" spans="1:6" ht="24.9" customHeight="1" x14ac:dyDescent="0.2">
      <c r="A9" s="31">
        <f t="shared" si="2"/>
        <v>13</v>
      </c>
      <c r="B9" s="4" t="s">
        <v>3</v>
      </c>
      <c r="C9" s="23">
        <v>126396</v>
      </c>
      <c r="D9" s="11">
        <v>28208</v>
      </c>
      <c r="E9" s="10">
        <f t="shared" si="0"/>
        <v>0.22317161935504287</v>
      </c>
      <c r="F9" s="3">
        <f t="shared" si="1"/>
        <v>13</v>
      </c>
    </row>
    <row r="10" spans="1:6" ht="24.9" customHeight="1" x14ac:dyDescent="0.2">
      <c r="A10" s="31">
        <f t="shared" si="2"/>
        <v>19</v>
      </c>
      <c r="B10" s="4" t="s">
        <v>4</v>
      </c>
      <c r="C10" s="23">
        <v>455028</v>
      </c>
      <c r="D10" s="9">
        <v>77686</v>
      </c>
      <c r="E10" s="10">
        <f t="shared" si="0"/>
        <v>0.17072795520275674</v>
      </c>
      <c r="F10" s="3">
        <f t="shared" si="1"/>
        <v>19</v>
      </c>
    </row>
    <row r="11" spans="1:6" ht="24.9" customHeight="1" x14ac:dyDescent="0.2">
      <c r="A11" s="31">
        <f t="shared" si="2"/>
        <v>10</v>
      </c>
      <c r="B11" s="4" t="s">
        <v>5</v>
      </c>
      <c r="C11" s="23">
        <v>35105</v>
      </c>
      <c r="D11" s="11">
        <v>8288</v>
      </c>
      <c r="E11" s="10">
        <f t="shared" si="0"/>
        <v>0.23609172482552343</v>
      </c>
      <c r="F11" s="3">
        <f t="shared" si="1"/>
        <v>10</v>
      </c>
    </row>
    <row r="12" spans="1:6" ht="24.9" customHeight="1" x14ac:dyDescent="0.2">
      <c r="A12" s="31">
        <f t="shared" si="2"/>
        <v>15</v>
      </c>
      <c r="B12" s="4" t="s">
        <v>6</v>
      </c>
      <c r="C12" s="23">
        <v>47904</v>
      </c>
      <c r="D12" s="9">
        <v>10311</v>
      </c>
      <c r="E12" s="10">
        <f t="shared" si="0"/>
        <v>0.21524298597194388</v>
      </c>
      <c r="F12" s="3">
        <f t="shared" si="1"/>
        <v>15</v>
      </c>
    </row>
    <row r="13" spans="1:6" ht="24.9" customHeight="1" x14ac:dyDescent="0.2">
      <c r="A13" s="31">
        <f t="shared" si="2"/>
        <v>5</v>
      </c>
      <c r="B13" s="4" t="s">
        <v>7</v>
      </c>
      <c r="C13" s="23">
        <v>31198</v>
      </c>
      <c r="D13" s="11">
        <v>8584</v>
      </c>
      <c r="E13" s="10">
        <f t="shared" si="0"/>
        <v>0.2751458426822232</v>
      </c>
      <c r="F13" s="3">
        <f t="shared" si="1"/>
        <v>5</v>
      </c>
    </row>
    <row r="14" spans="1:6" ht="24.9" customHeight="1" x14ac:dyDescent="0.2">
      <c r="A14" s="31">
        <f t="shared" si="2"/>
        <v>14</v>
      </c>
      <c r="B14" s="4" t="s">
        <v>8</v>
      </c>
      <c r="C14" s="23">
        <v>25353</v>
      </c>
      <c r="D14" s="9">
        <v>5617</v>
      </c>
      <c r="E14" s="10">
        <f t="shared" si="0"/>
        <v>0.22155169013528972</v>
      </c>
      <c r="F14" s="3">
        <f t="shared" si="1"/>
        <v>14</v>
      </c>
    </row>
    <row r="15" spans="1:6" ht="24.9" customHeight="1" x14ac:dyDescent="0.2">
      <c r="A15" s="31">
        <f t="shared" si="2"/>
        <v>22</v>
      </c>
      <c r="B15" s="4" t="s">
        <v>9</v>
      </c>
      <c r="C15" s="23">
        <v>190911</v>
      </c>
      <c r="D15" s="11">
        <v>26938</v>
      </c>
      <c r="E15" s="10">
        <f t="shared" si="0"/>
        <v>0.14110239849982453</v>
      </c>
      <c r="F15" s="3">
        <f t="shared" si="1"/>
        <v>22</v>
      </c>
    </row>
    <row r="16" spans="1:6" ht="24.9" customHeight="1" x14ac:dyDescent="0.2">
      <c r="A16" s="31">
        <f t="shared" si="2"/>
        <v>18</v>
      </c>
      <c r="B16" s="4" t="s">
        <v>10</v>
      </c>
      <c r="C16" s="23">
        <v>115451</v>
      </c>
      <c r="D16" s="9">
        <v>20525</v>
      </c>
      <c r="E16" s="10">
        <f t="shared" si="0"/>
        <v>0.17778104996925104</v>
      </c>
      <c r="F16" s="3">
        <f t="shared" si="1"/>
        <v>18</v>
      </c>
    </row>
    <row r="17" spans="1:6" ht="24.9" customHeight="1" x14ac:dyDescent="0.2">
      <c r="A17" s="31">
        <f t="shared" si="2"/>
        <v>8</v>
      </c>
      <c r="B17" s="4" t="s">
        <v>24</v>
      </c>
      <c r="C17" s="23">
        <v>26041</v>
      </c>
      <c r="D17" s="11">
        <v>6417</v>
      </c>
      <c r="E17" s="10">
        <f t="shared" si="0"/>
        <v>0.24641910832917321</v>
      </c>
      <c r="F17" s="3">
        <f t="shared" si="1"/>
        <v>8</v>
      </c>
    </row>
    <row r="18" spans="1:6" ht="24.9" customHeight="1" x14ac:dyDescent="0.2">
      <c r="A18" s="31">
        <f t="shared" si="2"/>
        <v>4</v>
      </c>
      <c r="B18" s="4" t="s">
        <v>11</v>
      </c>
      <c r="C18" s="23">
        <v>20690</v>
      </c>
      <c r="D18" s="9">
        <v>5868</v>
      </c>
      <c r="E18" s="10">
        <f t="shared" si="0"/>
        <v>0.28361527307878204</v>
      </c>
      <c r="F18" s="3">
        <f t="shared" si="1"/>
        <v>4</v>
      </c>
    </row>
    <row r="19" spans="1:6" ht="24.9" customHeight="1" x14ac:dyDescent="0.2">
      <c r="A19" s="31">
        <f t="shared" si="2"/>
        <v>21</v>
      </c>
      <c r="B19" s="4" t="s">
        <v>12</v>
      </c>
      <c r="C19" s="34">
        <v>52074</v>
      </c>
      <c r="D19" s="13">
        <v>7564</v>
      </c>
      <c r="E19" s="10">
        <f t="shared" si="0"/>
        <v>0.14525482966547607</v>
      </c>
      <c r="F19" s="3">
        <f t="shared" si="1"/>
        <v>21</v>
      </c>
    </row>
    <row r="20" spans="1:6" ht="24.9" customHeight="1" x14ac:dyDescent="0.2">
      <c r="A20" s="31">
        <f t="shared" si="2"/>
        <v>23</v>
      </c>
      <c r="B20" s="4" t="s">
        <v>13</v>
      </c>
      <c r="C20" s="23">
        <v>30810</v>
      </c>
      <c r="D20" s="9">
        <v>4191</v>
      </c>
      <c r="E20" s="10">
        <f t="shared" si="0"/>
        <v>0.13602726387536515</v>
      </c>
      <c r="F20" s="3">
        <f t="shared" si="1"/>
        <v>23</v>
      </c>
    </row>
    <row r="21" spans="1:6" ht="24.9" customHeight="1" x14ac:dyDescent="0.2">
      <c r="A21" s="31">
        <f t="shared" si="2"/>
        <v>12</v>
      </c>
      <c r="B21" s="4" t="s">
        <v>14</v>
      </c>
      <c r="C21" s="23">
        <v>23475</v>
      </c>
      <c r="D21" s="11">
        <v>5316</v>
      </c>
      <c r="E21" s="10">
        <f t="shared" si="0"/>
        <v>0.22645367412140574</v>
      </c>
      <c r="F21" s="3">
        <f t="shared" si="1"/>
        <v>12</v>
      </c>
    </row>
    <row r="22" spans="1:6" ht="24.9" customHeight="1" x14ac:dyDescent="0.2">
      <c r="A22" s="31">
        <f t="shared" si="2"/>
        <v>17</v>
      </c>
      <c r="B22" s="4" t="s">
        <v>15</v>
      </c>
      <c r="C22" s="23">
        <v>12498</v>
      </c>
      <c r="D22" s="9">
        <v>2330</v>
      </c>
      <c r="E22" s="10">
        <f t="shared" si="0"/>
        <v>0.18642982877260361</v>
      </c>
      <c r="F22" s="3">
        <f t="shared" si="1"/>
        <v>17</v>
      </c>
    </row>
    <row r="23" spans="1:6" ht="24.9" customHeight="1" x14ac:dyDescent="0.2">
      <c r="A23" s="31">
        <f t="shared" si="2"/>
        <v>1</v>
      </c>
      <c r="B23" s="4" t="s">
        <v>16</v>
      </c>
      <c r="C23" s="21">
        <v>5367</v>
      </c>
      <c r="D23" s="15">
        <v>1844</v>
      </c>
      <c r="E23" s="16">
        <f t="shared" si="0"/>
        <v>0.34358114402832124</v>
      </c>
      <c r="F23" s="3">
        <f t="shared" si="1"/>
        <v>1</v>
      </c>
    </row>
    <row r="24" spans="1:6" ht="24.9" customHeight="1" x14ac:dyDescent="0.2">
      <c r="A24" s="31">
        <f t="shared" si="2"/>
        <v>9</v>
      </c>
      <c r="B24" s="4" t="s">
        <v>17</v>
      </c>
      <c r="C24" s="23">
        <v>16953</v>
      </c>
      <c r="D24" s="9">
        <v>4058</v>
      </c>
      <c r="E24" s="10">
        <f t="shared" si="0"/>
        <v>0.23936766354037634</v>
      </c>
      <c r="F24" s="3">
        <f t="shared" si="1"/>
        <v>9</v>
      </c>
    </row>
    <row r="25" spans="1:6" ht="24.9" customHeight="1" x14ac:dyDescent="0.2">
      <c r="A25" s="31">
        <f t="shared" si="2"/>
        <v>3</v>
      </c>
      <c r="B25" s="4" t="s">
        <v>18</v>
      </c>
      <c r="C25" s="23">
        <v>6779</v>
      </c>
      <c r="D25" s="11">
        <v>2095</v>
      </c>
      <c r="E25" s="10">
        <f t="shared" si="0"/>
        <v>0.30904263165658652</v>
      </c>
      <c r="F25" s="3">
        <f t="shared" si="1"/>
        <v>3</v>
      </c>
    </row>
    <row r="26" spans="1:6" ht="24.9" customHeight="1" x14ac:dyDescent="0.2">
      <c r="A26" s="31">
        <f t="shared" si="2"/>
        <v>7</v>
      </c>
      <c r="B26" s="4" t="s">
        <v>19</v>
      </c>
      <c r="C26" s="23">
        <v>14519</v>
      </c>
      <c r="D26" s="9">
        <v>3724</v>
      </c>
      <c r="E26" s="10">
        <f t="shared" si="0"/>
        <v>0.2564914939045389</v>
      </c>
      <c r="F26" s="3">
        <f t="shared" si="1"/>
        <v>7</v>
      </c>
    </row>
    <row r="27" spans="1:6" ht="24.9" customHeight="1" thickBot="1" x14ac:dyDescent="0.25">
      <c r="A27" s="31">
        <f t="shared" si="2"/>
        <v>2</v>
      </c>
      <c r="B27" s="17" t="s">
        <v>20</v>
      </c>
      <c r="C27" s="35">
        <v>7802</v>
      </c>
      <c r="D27" s="19">
        <v>2425</v>
      </c>
      <c r="E27" s="20">
        <f t="shared" si="0"/>
        <v>0.31081773904127147</v>
      </c>
      <c r="F27" s="32">
        <f t="shared" si="1"/>
        <v>2</v>
      </c>
    </row>
    <row r="29" spans="1:6" ht="24.9" customHeight="1" x14ac:dyDescent="0.2">
      <c r="B29" s="36" t="s">
        <v>33</v>
      </c>
      <c r="C29" s="36"/>
      <c r="D29" s="36"/>
      <c r="E29" s="36"/>
      <c r="F29" s="36"/>
    </row>
    <row r="31" spans="1:6" ht="24.9" customHeight="1" x14ac:dyDescent="0.2">
      <c r="C31" s="28"/>
      <c r="D31" s="28"/>
    </row>
  </sheetData>
  <mergeCells count="7">
    <mergeCell ref="B29:F29"/>
    <mergeCell ref="B2:B3"/>
    <mergeCell ref="B1:F1"/>
    <mergeCell ref="C2:C3"/>
    <mergeCell ref="D2:D3"/>
    <mergeCell ref="E2:E3"/>
    <mergeCell ref="F2:F3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31"/>
  <sheetViews>
    <sheetView view="pageBreakPreview" zoomScaleNormal="90" zoomScaleSheetLayoutView="100" workbookViewId="0">
      <selection activeCell="B1" sqref="B1:F1"/>
    </sheetView>
  </sheetViews>
  <sheetFormatPr defaultRowHeight="24.9" customHeight="1" x14ac:dyDescent="0.2"/>
  <cols>
    <col min="1" max="1" width="1.36328125" customWidth="1"/>
    <col min="2" max="2" width="16.6328125" style="31" customWidth="1"/>
    <col min="3" max="5" width="16.6328125" customWidth="1"/>
    <col min="6" max="6" width="16.6328125" style="31" customWidth="1"/>
  </cols>
  <sheetData>
    <row r="1" spans="2:6" ht="24.9" customHeight="1" thickBot="1" x14ac:dyDescent="0.25">
      <c r="B1" s="39" t="str">
        <f>+'後期高齢化率 (市町順)'!B1:F1</f>
        <v>広島県　市町別後期高齢化率（R7.1.1現在）</v>
      </c>
      <c r="C1" s="39"/>
      <c r="D1" s="39"/>
      <c r="E1" s="39"/>
      <c r="F1" s="39"/>
    </row>
    <row r="2" spans="2:6" ht="24.9" customHeight="1" x14ac:dyDescent="0.2">
      <c r="B2" s="37" t="s">
        <v>27</v>
      </c>
      <c r="C2" s="40" t="s">
        <v>22</v>
      </c>
      <c r="D2" s="49" t="s">
        <v>25</v>
      </c>
      <c r="E2" s="44" t="s">
        <v>26</v>
      </c>
      <c r="F2" s="52" t="s">
        <v>30</v>
      </c>
    </row>
    <row r="3" spans="2:6" ht="24.9" customHeight="1" thickBot="1" x14ac:dyDescent="0.25">
      <c r="B3" s="38"/>
      <c r="C3" s="48"/>
      <c r="D3" s="50"/>
      <c r="E3" s="51"/>
      <c r="F3" s="53"/>
    </row>
    <row r="4" spans="2:6" ht="24.9" customHeight="1" thickBot="1" x14ac:dyDescent="0.25">
      <c r="B4" s="1" t="s">
        <v>21</v>
      </c>
      <c r="C4" s="29">
        <f>SUM(C5:C27)</f>
        <v>2728771</v>
      </c>
      <c r="D4" s="30">
        <f>SUM(D5:D27)</f>
        <v>483600</v>
      </c>
      <c r="E4" s="5">
        <f t="shared" ref="E4:E27" si="0">D4/C4</f>
        <v>0.17722263978912117</v>
      </c>
      <c r="F4" s="2" t="s">
        <v>29</v>
      </c>
    </row>
    <row r="5" spans="2:6" ht="24.9" customHeight="1" x14ac:dyDescent="0.2">
      <c r="B5" s="6" t="str">
        <f>VLOOKUP(F5,'後期高齢化率 (市町順)'!A:F,2,0)</f>
        <v>安芸太田町</v>
      </c>
      <c r="C5" s="14">
        <f>VLOOKUP(F5,'後期高齢化率 (市町順)'!A:F,3,0)</f>
        <v>5367</v>
      </c>
      <c r="D5" s="15">
        <f>VLOOKUP(F5,'後期高齢化率 (市町順)'!A:F,4,0)</f>
        <v>1844</v>
      </c>
      <c r="E5" s="16">
        <f t="shared" si="0"/>
        <v>0.34358114402832124</v>
      </c>
      <c r="F5" s="3">
        <v>1</v>
      </c>
    </row>
    <row r="6" spans="2:6" ht="24.9" customHeight="1" x14ac:dyDescent="0.2">
      <c r="B6" s="4" t="str">
        <f>VLOOKUP(F6,'後期高齢化率 (市町順)'!A:F,2,0)</f>
        <v>神石高原町</v>
      </c>
      <c r="C6" s="8">
        <f>VLOOKUP(F6,'後期高齢化率 (市町順)'!A:F,3,0)</f>
        <v>7802</v>
      </c>
      <c r="D6" s="11">
        <f>VLOOKUP(F6,'後期高齢化率 (市町順)'!A:F,4,0)</f>
        <v>2425</v>
      </c>
      <c r="E6" s="10">
        <f t="shared" si="0"/>
        <v>0.31081773904127147</v>
      </c>
      <c r="F6" s="3">
        <v>2</v>
      </c>
    </row>
    <row r="7" spans="2:6" ht="24.9" customHeight="1" x14ac:dyDescent="0.2">
      <c r="B7" s="4" t="str">
        <f>VLOOKUP(F7,'後期高齢化率 (市町順)'!A:F,2,0)</f>
        <v>大崎上島町</v>
      </c>
      <c r="C7" s="8">
        <f>VLOOKUP(F7,'後期高齢化率 (市町順)'!A:F,3,0)</f>
        <v>6779</v>
      </c>
      <c r="D7" s="11">
        <f>VLOOKUP(F7,'後期高齢化率 (市町順)'!A:F,4,0)</f>
        <v>2095</v>
      </c>
      <c r="E7" s="10">
        <f t="shared" si="0"/>
        <v>0.30904263165658652</v>
      </c>
      <c r="F7" s="3">
        <v>3</v>
      </c>
    </row>
    <row r="8" spans="2:6" ht="24.9" customHeight="1" x14ac:dyDescent="0.2">
      <c r="B8" s="4" t="str">
        <f>VLOOKUP(F8,'後期高齢化率 (市町順)'!A:F,2,0)</f>
        <v>江田島市</v>
      </c>
      <c r="C8" s="8">
        <f>VLOOKUP(F8,'後期高齢化率 (市町順)'!A:F,3,0)</f>
        <v>20690</v>
      </c>
      <c r="D8" s="11">
        <f>VLOOKUP(F8,'後期高齢化率 (市町順)'!A:F,4,0)</f>
        <v>5868</v>
      </c>
      <c r="E8" s="10">
        <f t="shared" si="0"/>
        <v>0.28361527307878204</v>
      </c>
      <c r="F8" s="3">
        <v>4</v>
      </c>
    </row>
    <row r="9" spans="2:6" ht="24.9" customHeight="1" x14ac:dyDescent="0.2">
      <c r="B9" s="4" t="str">
        <f>VLOOKUP(F9,'後期高齢化率 (市町順)'!A:F,2,0)</f>
        <v>庄原市</v>
      </c>
      <c r="C9" s="8">
        <f>VLOOKUP(F9,'後期高齢化率 (市町順)'!A:F,3,0)</f>
        <v>31198</v>
      </c>
      <c r="D9" s="9">
        <f>VLOOKUP(F9,'後期高齢化率 (市町順)'!A:F,4,0)</f>
        <v>8584</v>
      </c>
      <c r="E9" s="10">
        <f t="shared" si="0"/>
        <v>0.2751458426822232</v>
      </c>
      <c r="F9" s="3">
        <v>5</v>
      </c>
    </row>
    <row r="10" spans="2:6" ht="24.9" customHeight="1" x14ac:dyDescent="0.2">
      <c r="B10" s="4" t="str">
        <f>VLOOKUP(F10,'後期高齢化率 (市町順)'!A:F,2,0)</f>
        <v>竹原市</v>
      </c>
      <c r="C10" s="8">
        <f>VLOOKUP(F10,'後期高齢化率 (市町順)'!A:F,3,0)</f>
        <v>22557</v>
      </c>
      <c r="D10" s="9">
        <f>VLOOKUP(F10,'後期高齢化率 (市町順)'!A:F,4,0)</f>
        <v>6073</v>
      </c>
      <c r="E10" s="10">
        <f t="shared" si="0"/>
        <v>0.26922906414860132</v>
      </c>
      <c r="F10" s="3">
        <v>6</v>
      </c>
    </row>
    <row r="11" spans="2:6" ht="24.9" customHeight="1" x14ac:dyDescent="0.2">
      <c r="B11" s="4" t="str">
        <f>VLOOKUP(F11,'後期高齢化率 (市町順)'!A:F,2,0)</f>
        <v>世羅町</v>
      </c>
      <c r="C11" s="8">
        <f>VLOOKUP(F11,'後期高齢化率 (市町順)'!A:F,3,0)</f>
        <v>14519</v>
      </c>
      <c r="D11" s="11">
        <f>VLOOKUP(F11,'後期高齢化率 (市町順)'!A:F,4,0)</f>
        <v>3724</v>
      </c>
      <c r="E11" s="10">
        <f t="shared" si="0"/>
        <v>0.2564914939045389</v>
      </c>
      <c r="F11" s="3">
        <v>7</v>
      </c>
    </row>
    <row r="12" spans="2:6" ht="24.9" customHeight="1" x14ac:dyDescent="0.2">
      <c r="B12" s="4" t="str">
        <f>VLOOKUP(F12,'後期高齢化率 (市町順)'!A:F,2,0)</f>
        <v>安芸高田市</v>
      </c>
      <c r="C12" s="8">
        <f>VLOOKUP(F12,'後期高齢化率 (市町順)'!A:F,3,0)</f>
        <v>26041</v>
      </c>
      <c r="D12" s="9">
        <f>VLOOKUP(F12,'後期高齢化率 (市町順)'!A:F,4,0)</f>
        <v>6417</v>
      </c>
      <c r="E12" s="10">
        <f t="shared" si="0"/>
        <v>0.24641910832917321</v>
      </c>
      <c r="F12" s="3">
        <v>8</v>
      </c>
    </row>
    <row r="13" spans="2:6" ht="24.9" customHeight="1" x14ac:dyDescent="0.2">
      <c r="B13" s="4" t="str">
        <f>VLOOKUP(F13,'後期高齢化率 (市町順)'!A:F,2,0)</f>
        <v>北広島町</v>
      </c>
      <c r="C13" s="8">
        <f>VLOOKUP(F13,'後期高齢化率 (市町順)'!A:F,3,0)</f>
        <v>16953</v>
      </c>
      <c r="D13" s="11">
        <f>VLOOKUP(F13,'後期高齢化率 (市町順)'!A:F,4,0)</f>
        <v>4058</v>
      </c>
      <c r="E13" s="10">
        <f t="shared" si="0"/>
        <v>0.23936766354037634</v>
      </c>
      <c r="F13" s="3">
        <v>9</v>
      </c>
    </row>
    <row r="14" spans="2:6" ht="24.9" customHeight="1" x14ac:dyDescent="0.2">
      <c r="B14" s="4" t="str">
        <f>VLOOKUP(F14,'後期高齢化率 (市町順)'!A:F,2,0)</f>
        <v>府中市</v>
      </c>
      <c r="C14" s="8">
        <f>VLOOKUP(F14,'後期高齢化率 (市町順)'!A:F,3,0)</f>
        <v>35105</v>
      </c>
      <c r="D14" s="9">
        <f>VLOOKUP(F14,'後期高齢化率 (市町順)'!A:F,4,0)</f>
        <v>8288</v>
      </c>
      <c r="E14" s="10">
        <f t="shared" si="0"/>
        <v>0.23609172482552343</v>
      </c>
      <c r="F14" s="3">
        <v>10</v>
      </c>
    </row>
    <row r="15" spans="2:6" ht="24.9" customHeight="1" x14ac:dyDescent="0.2">
      <c r="B15" s="4" t="str">
        <f>VLOOKUP(F15,'後期高齢化率 (市町順)'!A:F,2,0)</f>
        <v>呉市</v>
      </c>
      <c r="C15" s="8">
        <f>VLOOKUP(F15,'後期高齢化率 (市町順)'!A:F,3,0)</f>
        <v>201242</v>
      </c>
      <c r="D15" s="11">
        <f>VLOOKUP(F15,'後期高齢化率 (市町順)'!A:F,4,0)</f>
        <v>46490</v>
      </c>
      <c r="E15" s="10">
        <f t="shared" si="0"/>
        <v>0.23101539440077121</v>
      </c>
      <c r="F15" s="3">
        <v>11</v>
      </c>
    </row>
    <row r="16" spans="2:6" ht="24.9" customHeight="1" x14ac:dyDescent="0.2">
      <c r="B16" s="4" t="str">
        <f>VLOOKUP(F16,'後期高齢化率 (市町順)'!A:F,2,0)</f>
        <v>熊野町</v>
      </c>
      <c r="C16" s="8">
        <f>VLOOKUP(F16,'後期高齢化率 (市町順)'!A:F,3,0)</f>
        <v>23475</v>
      </c>
      <c r="D16" s="11">
        <f>VLOOKUP(F16,'後期高齢化率 (市町順)'!A:F,4,0)</f>
        <v>5316</v>
      </c>
      <c r="E16" s="10">
        <f t="shared" si="0"/>
        <v>0.22645367412140574</v>
      </c>
      <c r="F16" s="3">
        <v>12</v>
      </c>
    </row>
    <row r="17" spans="2:6" ht="24.9" customHeight="1" x14ac:dyDescent="0.2">
      <c r="B17" s="4" t="str">
        <f>VLOOKUP(F17,'後期高齢化率 (市町順)'!A:F,2,0)</f>
        <v>尾道市</v>
      </c>
      <c r="C17" s="8">
        <f>VLOOKUP(F17,'後期高齢化率 (市町順)'!A:F,3,0)</f>
        <v>126396</v>
      </c>
      <c r="D17" s="9">
        <f>VLOOKUP(F17,'後期高齢化率 (市町順)'!A:F,4,0)</f>
        <v>28208</v>
      </c>
      <c r="E17" s="10">
        <f t="shared" si="0"/>
        <v>0.22317161935504287</v>
      </c>
      <c r="F17" s="3">
        <v>13</v>
      </c>
    </row>
    <row r="18" spans="2:6" ht="24.9" customHeight="1" x14ac:dyDescent="0.2">
      <c r="B18" s="4" t="str">
        <f>VLOOKUP(F18,'後期高齢化率 (市町順)'!A:F,2,0)</f>
        <v>大竹市</v>
      </c>
      <c r="C18" s="8">
        <f>VLOOKUP(F18,'後期高齢化率 (市町順)'!A:F,3,0)</f>
        <v>25353</v>
      </c>
      <c r="D18" s="9">
        <f>VLOOKUP(F18,'後期高齢化率 (市町順)'!A:F,4,0)</f>
        <v>5617</v>
      </c>
      <c r="E18" s="10">
        <f t="shared" si="0"/>
        <v>0.22155169013528972</v>
      </c>
      <c r="F18" s="3">
        <v>14</v>
      </c>
    </row>
    <row r="19" spans="2:6" ht="24.9" customHeight="1" x14ac:dyDescent="0.2">
      <c r="B19" s="4" t="str">
        <f>VLOOKUP(F19,'後期高齢化率 (市町順)'!A:F,2,0)</f>
        <v>三次市</v>
      </c>
      <c r="C19" s="12">
        <f>VLOOKUP(F19,'後期高齢化率 (市町順)'!A:F,3,0)</f>
        <v>47904</v>
      </c>
      <c r="D19" s="25">
        <f>VLOOKUP(F19,'後期高齢化率 (市町順)'!A:F,4,0)</f>
        <v>10311</v>
      </c>
      <c r="E19" s="10">
        <f t="shared" si="0"/>
        <v>0.21524298597194388</v>
      </c>
      <c r="F19" s="3">
        <v>15</v>
      </c>
    </row>
    <row r="20" spans="2:6" ht="24.9" customHeight="1" x14ac:dyDescent="0.2">
      <c r="B20" s="4" t="str">
        <f>VLOOKUP(F20,'後期高齢化率 (市町順)'!A:F,2,0)</f>
        <v>三原市</v>
      </c>
      <c r="C20" s="8">
        <f>VLOOKUP(F20,'後期高齢化率 (市町順)'!A:F,3,0)</f>
        <v>87075</v>
      </c>
      <c r="D20" s="11">
        <f>VLOOKUP(F20,'後期高齢化率 (市町順)'!A:F,4,0)</f>
        <v>18609</v>
      </c>
      <c r="E20" s="10">
        <f t="shared" si="0"/>
        <v>0.21371231696813092</v>
      </c>
      <c r="F20" s="3">
        <v>16</v>
      </c>
    </row>
    <row r="21" spans="2:6" ht="24.9" customHeight="1" x14ac:dyDescent="0.2">
      <c r="B21" s="4" t="str">
        <f>VLOOKUP(F21,'後期高齢化率 (市町順)'!A:F,2,0)</f>
        <v>坂町</v>
      </c>
      <c r="C21" s="8">
        <f>VLOOKUP(F21,'後期高齢化率 (市町順)'!A:F,3,0)</f>
        <v>12498</v>
      </c>
      <c r="D21" s="9">
        <f>VLOOKUP(F21,'後期高齢化率 (市町順)'!A:F,4,0)</f>
        <v>2330</v>
      </c>
      <c r="E21" s="10">
        <f t="shared" si="0"/>
        <v>0.18642982877260361</v>
      </c>
      <c r="F21" s="3">
        <v>17</v>
      </c>
    </row>
    <row r="22" spans="2:6" ht="24.9" customHeight="1" x14ac:dyDescent="0.2">
      <c r="B22" s="4" t="str">
        <f>VLOOKUP(F22,'後期高齢化率 (市町順)'!A:F,2,0)</f>
        <v>廿日市市</v>
      </c>
      <c r="C22" s="8">
        <f>VLOOKUP(F22,'後期高齢化率 (市町順)'!A:F,3,0)</f>
        <v>115451</v>
      </c>
      <c r="D22" s="9">
        <f>VLOOKUP(F22,'後期高齢化率 (市町順)'!A:F,4,0)</f>
        <v>20525</v>
      </c>
      <c r="E22" s="10">
        <f t="shared" si="0"/>
        <v>0.17778104996925104</v>
      </c>
      <c r="F22" s="3">
        <v>18</v>
      </c>
    </row>
    <row r="23" spans="2:6" ht="24.9" customHeight="1" x14ac:dyDescent="0.2">
      <c r="B23" s="4" t="str">
        <f>VLOOKUP(F23,'後期高齢化率 (市町順)'!A:F,2,0)</f>
        <v>福山市</v>
      </c>
      <c r="C23" s="14">
        <f>VLOOKUP(F23,'後期高齢化率 (市町順)'!A:F,3,0)</f>
        <v>455028</v>
      </c>
      <c r="D23" s="24">
        <f>VLOOKUP(F23,'後期高齢化率 (市町順)'!A:F,4,0)</f>
        <v>77686</v>
      </c>
      <c r="E23" s="7">
        <f t="shared" si="0"/>
        <v>0.17072795520275674</v>
      </c>
      <c r="F23" s="3">
        <v>19</v>
      </c>
    </row>
    <row r="24" spans="2:6" ht="24.9" customHeight="1" x14ac:dyDescent="0.2">
      <c r="B24" s="4" t="str">
        <f>VLOOKUP(F24,'後期高齢化率 (市町順)'!A:F,2,0)</f>
        <v>広島市</v>
      </c>
      <c r="C24" s="8">
        <f>VLOOKUP(F24,'後期高齢化率 (市町順)'!A:F,3,0)</f>
        <v>1173543</v>
      </c>
      <c r="D24" s="11">
        <f>VLOOKUP(F24,'後期高齢化率 (市町順)'!A:F,4,0)</f>
        <v>180439</v>
      </c>
      <c r="E24" s="10">
        <f t="shared" si="0"/>
        <v>0.15375576352975562</v>
      </c>
      <c r="F24" s="3">
        <v>20</v>
      </c>
    </row>
    <row r="25" spans="2:6" ht="24.9" customHeight="1" x14ac:dyDescent="0.2">
      <c r="B25" s="4" t="str">
        <f>VLOOKUP(F25,'後期高齢化率 (市町順)'!A:F,2,0)</f>
        <v>府中町</v>
      </c>
      <c r="C25" s="23">
        <f>VLOOKUP(F25,'後期高齢化率 (市町順)'!A:F,3,0)</f>
        <v>52074</v>
      </c>
      <c r="D25" s="26">
        <f>VLOOKUP(F25,'後期高齢化率 (市町順)'!A:F,4,0)</f>
        <v>7564</v>
      </c>
      <c r="E25" s="10">
        <f t="shared" si="0"/>
        <v>0.14525482966547607</v>
      </c>
      <c r="F25" s="3">
        <v>21</v>
      </c>
    </row>
    <row r="26" spans="2:6" ht="24.9" customHeight="1" x14ac:dyDescent="0.2">
      <c r="B26" s="4" t="str">
        <f>VLOOKUP(F26,'後期高齢化率 (市町順)'!A:F,2,0)</f>
        <v>東広島市</v>
      </c>
      <c r="C26" s="8">
        <f>VLOOKUP(F26,'後期高齢化率 (市町順)'!A:F,3,0)</f>
        <v>190911</v>
      </c>
      <c r="D26" s="11">
        <f>VLOOKUP(F26,'後期高齢化率 (市町順)'!A:F,4,0)</f>
        <v>26938</v>
      </c>
      <c r="E26" s="10">
        <f t="shared" si="0"/>
        <v>0.14110239849982453</v>
      </c>
      <c r="F26" s="3">
        <v>22</v>
      </c>
    </row>
    <row r="27" spans="2:6" ht="24.9" customHeight="1" thickBot="1" x14ac:dyDescent="0.25">
      <c r="B27" s="17" t="str">
        <f>VLOOKUP(F27,'後期高齢化率 (市町順)'!A:F,2,0)</f>
        <v>海田町</v>
      </c>
      <c r="C27" s="18">
        <f>VLOOKUP(F27,'後期高齢化率 (市町順)'!A:F,3,0)</f>
        <v>30810</v>
      </c>
      <c r="D27" s="27">
        <f>VLOOKUP(F27,'後期高齢化率 (市町順)'!A:F,4,0)</f>
        <v>4191</v>
      </c>
      <c r="E27" s="20">
        <f t="shared" si="0"/>
        <v>0.13602726387536515</v>
      </c>
      <c r="F27" s="32">
        <v>23</v>
      </c>
    </row>
    <row r="29" spans="2:6" ht="24.9" customHeight="1" x14ac:dyDescent="0.2">
      <c r="B29" s="36" t="str">
        <f>+'後期高齢化率 (市町順)'!B29:F29</f>
        <v>【出典】 総務省「住民基本台帳に基づく人口、人口動態及び世帯数（令和7年1月1日現在）」</v>
      </c>
      <c r="C29" s="36"/>
      <c r="D29" s="36"/>
      <c r="E29" s="36"/>
      <c r="F29" s="36"/>
    </row>
    <row r="31" spans="2:6" ht="24.9" customHeight="1" x14ac:dyDescent="0.2">
      <c r="C31" s="28"/>
      <c r="D31" s="28"/>
    </row>
  </sheetData>
  <mergeCells count="7">
    <mergeCell ref="B29:F29"/>
    <mergeCell ref="B2:B3"/>
    <mergeCell ref="B1:F1"/>
    <mergeCell ref="C2:C3"/>
    <mergeCell ref="D2:D3"/>
    <mergeCell ref="E2:E3"/>
    <mergeCell ref="F2:F3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2</vt:i4>
      </vt:variant>
      <vt:variant>
        <vt:lpstr>グラフ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後期高齢化率 (市町順)</vt:lpstr>
      <vt:lpstr>後期高齢化率 (高齢化率順)</vt:lpstr>
      <vt:lpstr>グラフ</vt:lpstr>
      <vt:lpstr>'後期高齢化率 (高齢化率順)'!Print_Area</vt:lpstr>
      <vt:lpstr>'後期高齢化率 (市町順)'!Print_Area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東郷 幸則</dc:creator>
  <cp:lastModifiedBy>浅井 公一</cp:lastModifiedBy>
  <cp:lastPrinted>2025-08-07T01:53:46Z</cp:lastPrinted>
  <dcterms:created xsi:type="dcterms:W3CDTF">2009-07-03T04:32:29Z</dcterms:created>
  <dcterms:modified xsi:type="dcterms:W3CDTF">2025-08-07T04:05:27Z</dcterms:modified>
</cp:coreProperties>
</file>