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0教育委員会管理部\歴史民俗資料館\03全体その他\06-1館刊行物(定期刊行物)\年報\R06年報\"/>
    </mc:Choice>
  </mc:AlternateContent>
  <xr:revisionPtr revIDLastSave="0" documentId="13_ncr:1_{8584322B-2FEA-4E4E-AE47-3118604B489F}" xr6:coauthVersionLast="47" xr6:coauthVersionMax="47" xr10:uidLastSave="{00000000-0000-0000-0000-000000000000}"/>
  <bookViews>
    <workbookView xWindow="-110" yWindow="-110" windowWidth="21820" windowHeight="13900" xr2:uid="{DF72A357-E7F5-4A70-8F79-23003D6241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M27" i="1"/>
  <c r="M28" i="1"/>
  <c r="M29" i="1"/>
  <c r="M26" i="1"/>
  <c r="M25" i="1"/>
  <c r="J27" i="1"/>
  <c r="H80" i="1"/>
  <c r="N27" i="1" l="1"/>
  <c r="O27" i="1" s="1"/>
  <c r="F81" i="1"/>
  <c r="G81" i="1"/>
  <c r="J26" i="1"/>
  <c r="J28" i="1"/>
  <c r="J29" i="1"/>
  <c r="J25" i="1"/>
  <c r="L30" i="1"/>
  <c r="K30" i="1"/>
  <c r="D30" i="1"/>
  <c r="E30" i="1"/>
  <c r="F30" i="1"/>
  <c r="G30" i="1"/>
  <c r="H30" i="1"/>
  <c r="I30" i="1"/>
  <c r="C30" i="1"/>
  <c r="L8" i="1"/>
  <c r="L9" i="1"/>
  <c r="L10" i="1"/>
  <c r="L11" i="1"/>
  <c r="L12" i="1"/>
  <c r="L13" i="1"/>
  <c r="L14" i="1"/>
  <c r="L15" i="1"/>
  <c r="L16" i="1"/>
  <c r="L17" i="1"/>
  <c r="L18" i="1"/>
  <c r="L7" i="1"/>
  <c r="H8" i="1"/>
  <c r="H9" i="1"/>
  <c r="H10" i="1"/>
  <c r="H11" i="1"/>
  <c r="H12" i="1"/>
  <c r="H13" i="1"/>
  <c r="H14" i="1"/>
  <c r="H15" i="1"/>
  <c r="H16" i="1"/>
  <c r="H17" i="1"/>
  <c r="H18" i="1"/>
  <c r="H7" i="1"/>
  <c r="E19" i="1"/>
  <c r="F19" i="1"/>
  <c r="G19" i="1"/>
  <c r="I19" i="1"/>
  <c r="J19" i="1"/>
  <c r="K19" i="1"/>
  <c r="D19" i="1"/>
  <c r="C19" i="1"/>
  <c r="C80" i="1" s="1"/>
  <c r="C81" i="1" s="1"/>
  <c r="N25" i="1" l="1"/>
  <c r="O25" i="1" s="1"/>
  <c r="N26" i="1"/>
  <c r="O26" i="1" s="1"/>
  <c r="N29" i="1"/>
  <c r="O29" i="1" s="1"/>
  <c r="N28" i="1"/>
  <c r="M18" i="1"/>
  <c r="N18" i="1" s="1"/>
  <c r="M10" i="1"/>
  <c r="N10" i="1" s="1"/>
  <c r="M30" i="1"/>
  <c r="J30" i="1"/>
  <c r="M17" i="1"/>
  <c r="N17" i="1" s="1"/>
  <c r="M9" i="1"/>
  <c r="N9" i="1" s="1"/>
  <c r="M16" i="1"/>
  <c r="N16" i="1" s="1"/>
  <c r="M15" i="1"/>
  <c r="N15" i="1" s="1"/>
  <c r="M8" i="1"/>
  <c r="N8" i="1" s="1"/>
  <c r="M7" i="1"/>
  <c r="N7" i="1" s="1"/>
  <c r="M11" i="1"/>
  <c r="N11" i="1" s="1"/>
  <c r="M14" i="1"/>
  <c r="N14" i="1" s="1"/>
  <c r="M12" i="1"/>
  <c r="N12" i="1" s="1"/>
  <c r="M13" i="1"/>
  <c r="N13" i="1" s="1"/>
  <c r="H19" i="1"/>
  <c r="L19" i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48" i="1"/>
  <c r="I48" i="1" s="1"/>
  <c r="H62" i="1"/>
  <c r="I62" i="1" s="1"/>
  <c r="H61" i="1"/>
  <c r="I61" i="1" s="1"/>
  <c r="H60" i="1"/>
  <c r="I60" i="1" s="1"/>
  <c r="H59" i="1"/>
  <c r="I59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H35" i="1"/>
  <c r="I35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47" i="1"/>
  <c r="I47" i="1" s="1"/>
  <c r="J36" i="1" l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I36" i="1"/>
  <c r="H81" i="1"/>
  <c r="N30" i="1"/>
  <c r="O28" i="1"/>
  <c r="M19" i="1"/>
  <c r="N19" i="1" l="1"/>
  <c r="D80" i="1"/>
  <c r="D81" i="1" s="1"/>
  <c r="O30" i="1"/>
  <c r="E80" i="1"/>
  <c r="E81" i="1" s="1"/>
</calcChain>
</file>

<file path=xl/sharedStrings.xml><?xml version="1.0" encoding="utf-8"?>
<sst xmlns="http://schemas.openxmlformats.org/spreadsheetml/2006/main" count="76" uniqueCount="34">
  <si>
    <t>月別</t>
  </si>
  <si>
    <t>有料入館者数</t>
  </si>
  <si>
    <t>免除入館者数</t>
  </si>
  <si>
    <t>個　人</t>
  </si>
  <si>
    <t>団　体</t>
  </si>
  <si>
    <t>合計</t>
  </si>
  <si>
    <t>一般</t>
  </si>
  <si>
    <t>大学</t>
  </si>
  <si>
    <t>高校生以下</t>
  </si>
  <si>
    <t>学校行事</t>
  </si>
  <si>
    <t>個人</t>
  </si>
  <si>
    <t>計</t>
  </si>
  <si>
    <t>高・大</t>
  </si>
  <si>
    <t>小・中</t>
  </si>
  <si>
    <t>ウ　入館者の推移</t>
  </si>
  <si>
    <t>年度</t>
  </si>
  <si>
    <t>常設展</t>
  </si>
  <si>
    <t>企画展</t>
  </si>
  <si>
    <t>累計</t>
  </si>
  <si>
    <t>－</t>
  </si>
  <si>
    <t>団体</t>
  </si>
  <si>
    <t>ア　常設展</t>
    <rPh sb="2" eb="5">
      <t>ジョウセツテン</t>
    </rPh>
    <phoneticPr fontId="8"/>
  </si>
  <si>
    <t>　</t>
    <phoneticPr fontId="8"/>
  </si>
  <si>
    <t>イ　特別企画展</t>
    <rPh sb="2" eb="7">
      <t>トクベツキカクテン</t>
    </rPh>
    <phoneticPr fontId="8"/>
  </si>
  <si>
    <t>開館
日数</t>
    <phoneticPr fontId="8"/>
  </si>
  <si>
    <t>一般
大学</t>
    <phoneticPr fontId="8"/>
  </si>
  <si>
    <t>１日
平均</t>
    <phoneticPr fontId="8"/>
  </si>
  <si>
    <t>高校生
以　下</t>
    <phoneticPr fontId="8"/>
  </si>
  <si>
    <t xml:space="preserve"> </t>
    <phoneticPr fontId="8"/>
  </si>
  <si>
    <t>別表　令和６年度入館者状況</t>
    <rPh sb="0" eb="2">
      <t>ベッピョウ</t>
    </rPh>
    <rPh sb="3" eb="5">
      <t>レイワ</t>
    </rPh>
    <rPh sb="6" eb="8">
      <t>ネンド</t>
    </rPh>
    <rPh sb="8" eb="11">
      <t>ニュウカンシャ</t>
    </rPh>
    <rPh sb="11" eb="13">
      <t>ジョウキョウ</t>
    </rPh>
    <phoneticPr fontId="8"/>
  </si>
  <si>
    <t>入館者
総　計</t>
    <phoneticPr fontId="8"/>
  </si>
  <si>
    <t>入館者
総　数</t>
    <phoneticPr fontId="8"/>
  </si>
  <si>
    <t>有　料
入館者数</t>
    <phoneticPr fontId="8"/>
  </si>
  <si>
    <t>免　除
入館者数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</si>
</sst>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"/>
    <numFmt numFmtId="177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.5"/>
      <color rgb="FF000000"/>
      <name val="BIZ UDゴシック"/>
      <family val="3"/>
      <charset val="128"/>
    </font>
    <font>
      <sz val="9.5"/>
      <color rgb="FFFF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right" vertical="center" wrapText="1"/>
    </xf>
    <xf numFmtId="38" fontId="3" fillId="0" borderId="0" xfId="0" applyNumberFormat="1" applyFont="1">
      <alignment vertical="center"/>
    </xf>
    <xf numFmtId="38" fontId="4" fillId="0" borderId="3" xfId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77" fontId="4" fillId="0" borderId="8" xfId="1" applyNumberFormat="1" applyFont="1" applyBorder="1" applyAlignment="1">
      <alignment horizontal="right" vertical="center" wrapText="1"/>
    </xf>
    <xf numFmtId="38" fontId="6" fillId="0" borderId="3" xfId="1" applyFont="1" applyBorder="1" applyAlignment="1">
      <alignment horizontal="right" vertical="center" wrapText="1"/>
    </xf>
    <xf numFmtId="177" fontId="6" fillId="0" borderId="8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38" fontId="4" fillId="0" borderId="12" xfId="1" applyFont="1" applyBorder="1" applyAlignment="1">
      <alignment horizontal="right" vertical="center" wrapText="1"/>
    </xf>
    <xf numFmtId="177" fontId="4" fillId="0" borderId="16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38" fontId="4" fillId="0" borderId="13" xfId="1" applyFont="1" applyBorder="1" applyAlignment="1">
      <alignment horizontal="right" vertical="center" wrapText="1"/>
    </xf>
    <xf numFmtId="177" fontId="4" fillId="0" borderId="20" xfId="1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 wrapText="1"/>
    </xf>
    <xf numFmtId="38" fontId="4" fillId="0" borderId="22" xfId="1" applyFont="1" applyBorder="1" applyAlignment="1">
      <alignment horizontal="right" vertical="center" wrapText="1"/>
    </xf>
    <xf numFmtId="177" fontId="4" fillId="0" borderId="23" xfId="1" applyNumberFormat="1" applyFont="1" applyBorder="1" applyAlignment="1">
      <alignment horizontal="righ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8" fontId="4" fillId="0" borderId="34" xfId="1" applyFont="1" applyBorder="1" applyAlignment="1">
      <alignment horizontal="right" vertical="center" wrapText="1"/>
    </xf>
    <xf numFmtId="38" fontId="4" fillId="0" borderId="35" xfId="1" applyFont="1" applyBorder="1" applyAlignment="1">
      <alignment horizontal="right" vertical="center" wrapText="1"/>
    </xf>
    <xf numFmtId="38" fontId="4" fillId="0" borderId="32" xfId="1" applyFont="1" applyBorder="1" applyAlignment="1">
      <alignment horizontal="right" vertical="center" wrapText="1"/>
    </xf>
    <xf numFmtId="38" fontId="4" fillId="0" borderId="36" xfId="1" applyFont="1" applyBorder="1" applyAlignment="1">
      <alignment horizontal="right" vertical="center" wrapText="1"/>
    </xf>
    <xf numFmtId="38" fontId="4" fillId="0" borderId="17" xfId="1" applyFont="1" applyBorder="1" applyAlignment="1">
      <alignment horizontal="right" vertical="center" wrapText="1"/>
    </xf>
    <xf numFmtId="38" fontId="4" fillId="0" borderId="16" xfId="1" applyFont="1" applyBorder="1" applyAlignment="1">
      <alignment horizontal="right"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0" borderId="8" xfId="1" applyFont="1" applyBorder="1" applyAlignment="1">
      <alignment horizontal="right" vertical="center" wrapText="1"/>
    </xf>
    <xf numFmtId="38" fontId="4" fillId="0" borderId="19" xfId="1" applyFont="1" applyBorder="1" applyAlignment="1">
      <alignment horizontal="right" vertical="center" wrapText="1"/>
    </xf>
    <xf numFmtId="38" fontId="4" fillId="0" borderId="20" xfId="1" applyFont="1" applyBorder="1" applyAlignment="1">
      <alignment horizontal="right" vertical="center" wrapText="1"/>
    </xf>
    <xf numFmtId="38" fontId="4" fillId="0" borderId="21" xfId="1" applyFont="1" applyBorder="1" applyAlignment="1">
      <alignment horizontal="right" vertical="center" wrapText="1"/>
    </xf>
    <xf numFmtId="38" fontId="4" fillId="0" borderId="23" xfId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7" fontId="6" fillId="0" borderId="18" xfId="1" applyNumberFormat="1" applyFont="1" applyBorder="1" applyAlignment="1">
      <alignment horizontal="right" vertical="center" wrapText="1"/>
    </xf>
    <xf numFmtId="38" fontId="6" fillId="0" borderId="5" xfId="1" applyFont="1" applyBorder="1" applyAlignment="1">
      <alignment horizontal="right" vertical="center" wrapText="1"/>
    </xf>
    <xf numFmtId="177" fontId="6" fillId="0" borderId="6" xfId="1" applyNumberFormat="1" applyFont="1" applyBorder="1" applyAlignment="1">
      <alignment horizontal="right" vertical="center" wrapText="1"/>
    </xf>
    <xf numFmtId="0" fontId="6" fillId="0" borderId="40" xfId="0" applyFont="1" applyBorder="1" applyAlignment="1">
      <alignment horizontal="center" vertical="center" wrapText="1"/>
    </xf>
    <xf numFmtId="38" fontId="6" fillId="0" borderId="26" xfId="1" applyFont="1" applyBorder="1" applyAlignment="1">
      <alignment horizontal="center" vertical="center" wrapText="1"/>
    </xf>
    <xf numFmtId="38" fontId="6" fillId="0" borderId="31" xfId="1" applyFont="1" applyBorder="1" applyAlignment="1">
      <alignment horizontal="right" vertical="center" wrapText="1"/>
    </xf>
    <xf numFmtId="38" fontId="6" fillId="0" borderId="35" xfId="1" applyFont="1" applyBorder="1" applyAlignment="1">
      <alignment horizontal="right" vertical="center" wrapText="1"/>
    </xf>
    <xf numFmtId="38" fontId="6" fillId="0" borderId="33" xfId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38" fontId="6" fillId="0" borderId="4" xfId="1" applyFont="1" applyBorder="1" applyAlignment="1">
      <alignment horizontal="right" vertical="center" wrapTex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39" xfId="1" applyFont="1" applyBorder="1" applyAlignment="1">
      <alignment horizontal="right" vertical="center" wrapText="1"/>
    </xf>
    <xf numFmtId="38" fontId="6" fillId="0" borderId="18" xfId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right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38" fontId="6" fillId="0" borderId="13" xfId="1" applyFont="1" applyBorder="1" applyAlignment="1">
      <alignment horizontal="right" vertical="center" wrapText="1"/>
    </xf>
    <xf numFmtId="38" fontId="6" fillId="0" borderId="20" xfId="1" applyFont="1" applyBorder="1" applyAlignment="1">
      <alignment horizontal="right" vertical="center" wrapText="1"/>
    </xf>
    <xf numFmtId="176" fontId="6" fillId="0" borderId="21" xfId="0" applyNumberFormat="1" applyFont="1" applyBorder="1" applyAlignment="1">
      <alignment horizontal="center" vertical="center" wrapText="1"/>
    </xf>
    <xf numFmtId="38" fontId="6" fillId="0" borderId="23" xfId="1" applyFont="1" applyBorder="1" applyAlignment="1">
      <alignment horizontal="right" vertical="center" wrapText="1"/>
    </xf>
    <xf numFmtId="38" fontId="6" fillId="0" borderId="34" xfId="1" applyFont="1" applyBorder="1" applyAlignment="1">
      <alignment horizontal="right" vertical="center" wrapText="1"/>
    </xf>
    <xf numFmtId="38" fontId="6" fillId="0" borderId="32" xfId="1" applyFont="1" applyBorder="1" applyAlignment="1">
      <alignment horizontal="right" vertical="center" wrapText="1"/>
    </xf>
    <xf numFmtId="38" fontId="6" fillId="0" borderId="17" xfId="1" applyFont="1" applyBorder="1" applyAlignment="1">
      <alignment horizontal="right" vertical="center" wrapText="1"/>
    </xf>
    <xf numFmtId="38" fontId="6" fillId="0" borderId="27" xfId="1" applyFont="1" applyBorder="1" applyAlignment="1">
      <alignment horizontal="right" vertical="center" wrapText="1"/>
    </xf>
    <xf numFmtId="38" fontId="6" fillId="0" borderId="28" xfId="1" applyFont="1" applyBorder="1" applyAlignment="1">
      <alignment horizontal="right" vertical="center" wrapText="1"/>
    </xf>
    <xf numFmtId="38" fontId="6" fillId="0" borderId="29" xfId="1" applyFont="1" applyBorder="1" applyAlignment="1">
      <alignment horizontal="right" vertical="center" wrapText="1"/>
    </xf>
    <xf numFmtId="38" fontId="6" fillId="0" borderId="26" xfId="1" applyFont="1" applyBorder="1" applyAlignment="1">
      <alignment horizontal="right" vertical="center" wrapText="1"/>
    </xf>
    <xf numFmtId="38" fontId="6" fillId="0" borderId="43" xfId="1" applyFont="1" applyBorder="1" applyAlignment="1">
      <alignment horizontal="right" vertical="center" wrapText="1"/>
    </xf>
    <xf numFmtId="38" fontId="6" fillId="0" borderId="44" xfId="1" applyFont="1" applyBorder="1" applyAlignment="1">
      <alignment horizontal="right" vertical="center" wrapText="1"/>
    </xf>
    <xf numFmtId="38" fontId="6" fillId="0" borderId="45" xfId="1" applyFont="1" applyBorder="1" applyAlignment="1">
      <alignment horizontal="right" vertical="center" wrapText="1"/>
    </xf>
    <xf numFmtId="38" fontId="6" fillId="0" borderId="2" xfId="1" applyFont="1" applyBorder="1" applyAlignment="1">
      <alignment horizontal="right" vertical="center" wrapText="1"/>
    </xf>
    <xf numFmtId="177" fontId="6" fillId="0" borderId="16" xfId="1" applyNumberFormat="1" applyFont="1" applyBorder="1" applyAlignment="1">
      <alignment horizontal="right" vertical="center" wrapText="1"/>
    </xf>
    <xf numFmtId="38" fontId="6" fillId="0" borderId="19" xfId="1" applyFont="1" applyBorder="1" applyAlignment="1">
      <alignment horizontal="right" vertical="center" wrapText="1"/>
    </xf>
    <xf numFmtId="177" fontId="6" fillId="0" borderId="20" xfId="1" applyNumberFormat="1" applyFont="1" applyBorder="1" applyAlignment="1">
      <alignment horizontal="right" vertical="center" wrapText="1"/>
    </xf>
    <xf numFmtId="177" fontId="6" fillId="0" borderId="23" xfId="1" applyNumberFormat="1" applyFont="1" applyBorder="1" applyAlignment="1">
      <alignment horizontal="right" vertical="center" wrapText="1"/>
    </xf>
    <xf numFmtId="38" fontId="6" fillId="0" borderId="30" xfId="1" applyFont="1" applyBorder="1" applyAlignment="1">
      <alignment horizontal="center" vertical="center" wrapText="1"/>
    </xf>
    <xf numFmtId="38" fontId="6" fillId="0" borderId="21" xfId="1" applyFont="1" applyBorder="1" applyAlignment="1">
      <alignment horizontal="right" vertical="center" wrapText="1"/>
    </xf>
    <xf numFmtId="38" fontId="6" fillId="0" borderId="22" xfId="1" applyFont="1" applyBorder="1" applyAlignment="1">
      <alignment horizontal="right" vertical="center" wrapText="1"/>
    </xf>
    <xf numFmtId="38" fontId="6" fillId="0" borderId="36" xfId="1" applyFont="1" applyBorder="1" applyAlignment="1">
      <alignment horizontal="right" vertical="center" wrapText="1"/>
    </xf>
    <xf numFmtId="38" fontId="6" fillId="0" borderId="30" xfId="1" applyFont="1" applyBorder="1" applyAlignment="1">
      <alignment horizontal="right" vertical="center" wrapText="1"/>
    </xf>
    <xf numFmtId="177" fontId="6" fillId="0" borderId="11" xfId="1" applyNumberFormat="1" applyFont="1" applyBorder="1" applyAlignment="1">
      <alignment horizontal="right" vertical="center" wrapText="1"/>
    </xf>
    <xf numFmtId="38" fontId="6" fillId="0" borderId="21" xfId="0" applyNumberFormat="1" applyFont="1" applyBorder="1" applyAlignment="1">
      <alignment horizontal="right" vertical="center" wrapText="1"/>
    </xf>
    <xf numFmtId="38" fontId="6" fillId="0" borderId="23" xfId="0" applyNumberFormat="1" applyFont="1" applyBorder="1" applyAlignment="1">
      <alignment horizontal="right" vertical="center" wrapText="1"/>
    </xf>
    <xf numFmtId="38" fontId="4" fillId="0" borderId="35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6" fillId="0" borderId="5" xfId="1" applyFont="1" applyFill="1" applyBorder="1" applyAlignment="1">
      <alignment horizontal="right" vertical="center" wrapText="1"/>
    </xf>
    <xf numFmtId="38" fontId="6" fillId="0" borderId="4" xfId="1" applyFont="1" applyFill="1" applyBorder="1" applyAlignment="1">
      <alignment horizontal="right" vertical="center" wrapText="1"/>
    </xf>
    <xf numFmtId="38" fontId="6" fillId="0" borderId="3" xfId="1" applyFont="1" applyFill="1" applyBorder="1" applyAlignment="1">
      <alignment horizontal="right" vertical="center" wrapText="1"/>
    </xf>
    <xf numFmtId="38" fontId="6" fillId="0" borderId="7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9" xfId="1" applyFont="1" applyFill="1" applyBorder="1" applyAlignment="1">
      <alignment horizontal="right" vertical="center" wrapText="1"/>
    </xf>
    <xf numFmtId="38" fontId="6" fillId="0" borderId="22" xfId="1" applyFont="1" applyFill="1" applyBorder="1" applyAlignment="1">
      <alignment horizontal="right" vertical="center" wrapText="1"/>
    </xf>
    <xf numFmtId="38" fontId="6" fillId="0" borderId="21" xfId="1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right" vertical="center" wrapText="1"/>
    </xf>
    <xf numFmtId="38" fontId="6" fillId="0" borderId="8" xfId="1" applyFont="1" applyFill="1" applyBorder="1" applyAlignment="1">
      <alignment horizontal="right" vertical="center" wrapText="1"/>
    </xf>
    <xf numFmtId="38" fontId="6" fillId="0" borderId="35" xfId="1" applyFont="1" applyFill="1" applyBorder="1" applyAlignment="1">
      <alignment horizontal="right" vertical="center" wrapText="1"/>
    </xf>
    <xf numFmtId="38" fontId="6" fillId="0" borderId="28" xfId="1" applyFont="1" applyFill="1" applyBorder="1" applyAlignment="1">
      <alignment horizontal="right" vertical="center" wrapText="1"/>
    </xf>
    <xf numFmtId="177" fontId="6" fillId="0" borderId="8" xfId="1" applyNumberFormat="1" applyFont="1" applyFill="1" applyBorder="1" applyAlignment="1">
      <alignment horizontal="right" vertical="center" wrapText="1"/>
    </xf>
    <xf numFmtId="38" fontId="6" fillId="0" borderId="44" xfId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899B-6D64-4A3A-97FD-4B985A8CB1C2}">
  <sheetPr>
    <pageSetUpPr fitToPage="1"/>
  </sheetPr>
  <dimension ref="B2:P82"/>
  <sheetViews>
    <sheetView tabSelected="1" topLeftCell="A24" zoomScaleNormal="100" workbookViewId="0">
      <selection activeCell="B35" sqref="B35"/>
    </sheetView>
  </sheetViews>
  <sheetFormatPr defaultColWidth="9" defaultRowHeight="13" x14ac:dyDescent="0.55000000000000004"/>
  <cols>
    <col min="1" max="1" width="2.83203125" style="1" customWidth="1"/>
    <col min="2" max="3" width="8.58203125" style="3" customWidth="1"/>
    <col min="4" max="15" width="8.58203125" style="1" customWidth="1"/>
    <col min="16" max="16" width="3.25" style="1" customWidth="1"/>
    <col min="17" max="16384" width="9" style="1"/>
  </cols>
  <sheetData>
    <row r="2" spans="2:14" ht="13" customHeight="1" x14ac:dyDescent="0.55000000000000004">
      <c r="B2" s="16" t="s">
        <v>29</v>
      </c>
      <c r="C2" s="17"/>
      <c r="D2" s="18"/>
    </row>
    <row r="3" spans="2:14" ht="13.5" thickBot="1" x14ac:dyDescent="0.6">
      <c r="B3" s="4" t="s">
        <v>21</v>
      </c>
    </row>
    <row r="4" spans="2:14" x14ac:dyDescent="0.55000000000000004">
      <c r="B4" s="118" t="s">
        <v>0</v>
      </c>
      <c r="C4" s="112" t="s">
        <v>24</v>
      </c>
      <c r="D4" s="118" t="s">
        <v>1</v>
      </c>
      <c r="E4" s="119"/>
      <c r="F4" s="119"/>
      <c r="G4" s="119"/>
      <c r="H4" s="120"/>
      <c r="I4" s="118" t="s">
        <v>2</v>
      </c>
      <c r="J4" s="119"/>
      <c r="K4" s="119"/>
      <c r="L4" s="120"/>
      <c r="M4" s="115" t="s">
        <v>30</v>
      </c>
      <c r="N4" s="108" t="s">
        <v>26</v>
      </c>
    </row>
    <row r="5" spans="2:14" x14ac:dyDescent="0.55000000000000004">
      <c r="B5" s="134"/>
      <c r="C5" s="113"/>
      <c r="D5" s="134" t="s">
        <v>10</v>
      </c>
      <c r="E5" s="141"/>
      <c r="F5" s="141" t="s">
        <v>20</v>
      </c>
      <c r="G5" s="141"/>
      <c r="H5" s="110" t="s">
        <v>5</v>
      </c>
      <c r="I5" s="135" t="s">
        <v>25</v>
      </c>
      <c r="J5" s="141" t="s">
        <v>8</v>
      </c>
      <c r="K5" s="141"/>
      <c r="L5" s="110" t="s">
        <v>5</v>
      </c>
      <c r="M5" s="116"/>
      <c r="N5" s="109"/>
    </row>
    <row r="6" spans="2:14" ht="13.5" thickBot="1" x14ac:dyDescent="0.6">
      <c r="B6" s="142"/>
      <c r="C6" s="114"/>
      <c r="D6" s="22" t="s">
        <v>6</v>
      </c>
      <c r="E6" s="23" t="s">
        <v>7</v>
      </c>
      <c r="F6" s="23" t="s">
        <v>6</v>
      </c>
      <c r="G6" s="23" t="s">
        <v>7</v>
      </c>
      <c r="H6" s="111"/>
      <c r="I6" s="138"/>
      <c r="J6" s="23" t="s">
        <v>9</v>
      </c>
      <c r="K6" s="23" t="s">
        <v>10</v>
      </c>
      <c r="L6" s="111"/>
      <c r="M6" s="117"/>
      <c r="N6" s="125"/>
    </row>
    <row r="7" spans="2:14" x14ac:dyDescent="0.55000000000000004">
      <c r="B7" s="19">
        <v>4</v>
      </c>
      <c r="C7" s="30">
        <v>26</v>
      </c>
      <c r="D7" s="38">
        <v>189</v>
      </c>
      <c r="E7" s="20">
        <v>8</v>
      </c>
      <c r="F7" s="20">
        <v>4</v>
      </c>
      <c r="G7" s="20">
        <v>0</v>
      </c>
      <c r="H7" s="39">
        <f>SUM(D7:G7)</f>
        <v>201</v>
      </c>
      <c r="I7" s="38">
        <v>554</v>
      </c>
      <c r="J7" s="20">
        <v>367</v>
      </c>
      <c r="K7" s="20">
        <v>78</v>
      </c>
      <c r="L7" s="39">
        <f t="shared" ref="L7:L18" si="0">SUM(I7:K7)</f>
        <v>999</v>
      </c>
      <c r="M7" s="34">
        <f t="shared" ref="M7:M19" si="1">H7+L7</f>
        <v>1200</v>
      </c>
      <c r="N7" s="21">
        <f t="shared" ref="N7:N19" si="2">M7/C7</f>
        <v>46.153846153846153</v>
      </c>
    </row>
    <row r="8" spans="2:14" x14ac:dyDescent="0.55000000000000004">
      <c r="B8" s="9">
        <v>5</v>
      </c>
      <c r="C8" s="31">
        <v>27</v>
      </c>
      <c r="D8" s="40">
        <v>283</v>
      </c>
      <c r="E8" s="8">
        <v>3</v>
      </c>
      <c r="F8" s="8">
        <v>7</v>
      </c>
      <c r="G8" s="8">
        <v>0</v>
      </c>
      <c r="H8" s="41">
        <f t="shared" ref="H8:H18" si="3">SUM(D8:G8)</f>
        <v>293</v>
      </c>
      <c r="I8" s="40">
        <v>794</v>
      </c>
      <c r="J8" s="93">
        <v>271</v>
      </c>
      <c r="K8" s="93">
        <v>486</v>
      </c>
      <c r="L8" s="41">
        <f t="shared" si="0"/>
        <v>1551</v>
      </c>
      <c r="M8" s="35">
        <f t="shared" si="1"/>
        <v>1844</v>
      </c>
      <c r="N8" s="10">
        <f t="shared" si="2"/>
        <v>68.296296296296291</v>
      </c>
    </row>
    <row r="9" spans="2:14" x14ac:dyDescent="0.55000000000000004">
      <c r="B9" s="9">
        <v>6</v>
      </c>
      <c r="C9" s="31">
        <v>27</v>
      </c>
      <c r="D9" s="40">
        <v>152</v>
      </c>
      <c r="E9" s="8">
        <v>5</v>
      </c>
      <c r="F9" s="8">
        <v>3</v>
      </c>
      <c r="G9" s="8">
        <v>44</v>
      </c>
      <c r="H9" s="41">
        <f t="shared" si="3"/>
        <v>204</v>
      </c>
      <c r="I9" s="40">
        <v>526</v>
      </c>
      <c r="J9" s="93">
        <v>102</v>
      </c>
      <c r="K9" s="93">
        <v>54</v>
      </c>
      <c r="L9" s="41">
        <f t="shared" si="0"/>
        <v>682</v>
      </c>
      <c r="M9" s="35">
        <f t="shared" si="1"/>
        <v>886</v>
      </c>
      <c r="N9" s="10">
        <f t="shared" si="2"/>
        <v>32.814814814814817</v>
      </c>
    </row>
    <row r="10" spans="2:14" x14ac:dyDescent="0.55000000000000004">
      <c r="B10" s="9">
        <v>7</v>
      </c>
      <c r="C10" s="31">
        <v>26</v>
      </c>
      <c r="D10" s="40">
        <v>103</v>
      </c>
      <c r="E10" s="8">
        <v>8</v>
      </c>
      <c r="F10" s="8">
        <v>1</v>
      </c>
      <c r="G10" s="8">
        <v>0</v>
      </c>
      <c r="H10" s="41">
        <f t="shared" si="3"/>
        <v>112</v>
      </c>
      <c r="I10" s="40">
        <v>2850</v>
      </c>
      <c r="J10" s="93">
        <v>0</v>
      </c>
      <c r="K10" s="93">
        <v>1004</v>
      </c>
      <c r="L10" s="41">
        <f t="shared" si="0"/>
        <v>3854</v>
      </c>
      <c r="M10" s="92">
        <f t="shared" si="1"/>
        <v>3966</v>
      </c>
      <c r="N10" s="10">
        <f t="shared" si="2"/>
        <v>152.53846153846155</v>
      </c>
    </row>
    <row r="11" spans="2:14" x14ac:dyDescent="0.55000000000000004">
      <c r="B11" s="9">
        <v>8</v>
      </c>
      <c r="C11" s="31">
        <v>27</v>
      </c>
      <c r="D11" s="40">
        <v>148</v>
      </c>
      <c r="E11" s="8">
        <v>11</v>
      </c>
      <c r="F11" s="8">
        <v>2</v>
      </c>
      <c r="G11" s="8">
        <v>0</v>
      </c>
      <c r="H11" s="41">
        <f t="shared" si="3"/>
        <v>161</v>
      </c>
      <c r="I11" s="40">
        <v>5913</v>
      </c>
      <c r="J11" s="93">
        <v>0</v>
      </c>
      <c r="K11" s="93">
        <v>2149</v>
      </c>
      <c r="L11" s="41">
        <f t="shared" si="0"/>
        <v>8062</v>
      </c>
      <c r="M11" s="92">
        <f t="shared" si="1"/>
        <v>8223</v>
      </c>
      <c r="N11" s="10">
        <f t="shared" si="2"/>
        <v>304.55555555555554</v>
      </c>
    </row>
    <row r="12" spans="2:14" x14ac:dyDescent="0.55000000000000004">
      <c r="B12" s="9">
        <v>9</v>
      </c>
      <c r="C12" s="31">
        <v>25</v>
      </c>
      <c r="D12" s="40">
        <v>195</v>
      </c>
      <c r="E12" s="8">
        <v>14</v>
      </c>
      <c r="F12" s="8">
        <v>4</v>
      </c>
      <c r="G12" s="8">
        <v>0</v>
      </c>
      <c r="H12" s="41">
        <f t="shared" si="3"/>
        <v>213</v>
      </c>
      <c r="I12" s="40">
        <v>987</v>
      </c>
      <c r="J12" s="93">
        <v>155</v>
      </c>
      <c r="K12" s="93">
        <v>269</v>
      </c>
      <c r="L12" s="41">
        <f t="shared" si="0"/>
        <v>1411</v>
      </c>
      <c r="M12" s="92">
        <f t="shared" si="1"/>
        <v>1624</v>
      </c>
      <c r="N12" s="10">
        <f t="shared" si="2"/>
        <v>64.959999999999994</v>
      </c>
    </row>
    <row r="13" spans="2:14" x14ac:dyDescent="0.55000000000000004">
      <c r="B13" s="9">
        <v>10</v>
      </c>
      <c r="C13" s="31">
        <v>27</v>
      </c>
      <c r="D13" s="40">
        <v>80</v>
      </c>
      <c r="E13" s="8">
        <v>1</v>
      </c>
      <c r="F13" s="8">
        <v>4</v>
      </c>
      <c r="G13" s="8">
        <v>0</v>
      </c>
      <c r="H13" s="41">
        <f t="shared" si="3"/>
        <v>85</v>
      </c>
      <c r="I13" s="40">
        <v>1376</v>
      </c>
      <c r="J13" s="93">
        <v>130</v>
      </c>
      <c r="K13" s="93">
        <v>820</v>
      </c>
      <c r="L13" s="41">
        <f t="shared" si="0"/>
        <v>2326</v>
      </c>
      <c r="M13" s="92">
        <f t="shared" si="1"/>
        <v>2411</v>
      </c>
      <c r="N13" s="10">
        <f t="shared" si="2"/>
        <v>89.296296296296291</v>
      </c>
    </row>
    <row r="14" spans="2:14" x14ac:dyDescent="0.55000000000000004">
      <c r="B14" s="9">
        <v>11</v>
      </c>
      <c r="C14" s="31">
        <v>26</v>
      </c>
      <c r="D14" s="40">
        <v>63</v>
      </c>
      <c r="E14" s="8">
        <v>4</v>
      </c>
      <c r="F14" s="8">
        <v>2</v>
      </c>
      <c r="G14" s="8">
        <v>0</v>
      </c>
      <c r="H14" s="41">
        <f t="shared" si="3"/>
        <v>69</v>
      </c>
      <c r="I14" s="40">
        <v>1108</v>
      </c>
      <c r="J14" s="93">
        <v>0</v>
      </c>
      <c r="K14" s="93">
        <v>223</v>
      </c>
      <c r="L14" s="41">
        <f t="shared" si="0"/>
        <v>1331</v>
      </c>
      <c r="M14" s="92">
        <f t="shared" si="1"/>
        <v>1400</v>
      </c>
      <c r="N14" s="10">
        <f t="shared" si="2"/>
        <v>53.846153846153847</v>
      </c>
    </row>
    <row r="15" spans="2:14" x14ac:dyDescent="0.55000000000000004">
      <c r="B15" s="9">
        <v>12</v>
      </c>
      <c r="C15" s="31">
        <v>23</v>
      </c>
      <c r="D15" s="40">
        <v>52</v>
      </c>
      <c r="E15" s="8">
        <v>6</v>
      </c>
      <c r="F15" s="8">
        <v>1</v>
      </c>
      <c r="G15" s="8">
        <v>0</v>
      </c>
      <c r="H15" s="41">
        <f t="shared" si="3"/>
        <v>59</v>
      </c>
      <c r="I15" s="40">
        <v>143</v>
      </c>
      <c r="J15" s="93">
        <v>9</v>
      </c>
      <c r="K15" s="93">
        <v>7</v>
      </c>
      <c r="L15" s="41">
        <f t="shared" si="0"/>
        <v>159</v>
      </c>
      <c r="M15" s="35">
        <f t="shared" si="1"/>
        <v>218</v>
      </c>
      <c r="N15" s="10">
        <f t="shared" si="2"/>
        <v>9.4782608695652169</v>
      </c>
    </row>
    <row r="16" spans="2:14" x14ac:dyDescent="0.55000000000000004">
      <c r="B16" s="9">
        <v>1</v>
      </c>
      <c r="C16" s="31">
        <v>23</v>
      </c>
      <c r="D16" s="40">
        <v>45</v>
      </c>
      <c r="E16" s="8">
        <v>3</v>
      </c>
      <c r="F16" s="8">
        <v>6</v>
      </c>
      <c r="G16" s="8">
        <v>0</v>
      </c>
      <c r="H16" s="41">
        <f t="shared" si="3"/>
        <v>54</v>
      </c>
      <c r="I16" s="40">
        <v>230</v>
      </c>
      <c r="J16" s="93">
        <v>12</v>
      </c>
      <c r="K16" s="93">
        <v>34</v>
      </c>
      <c r="L16" s="41">
        <f t="shared" si="0"/>
        <v>276</v>
      </c>
      <c r="M16" s="35">
        <f t="shared" si="1"/>
        <v>330</v>
      </c>
      <c r="N16" s="10">
        <f t="shared" si="2"/>
        <v>14.347826086956522</v>
      </c>
    </row>
    <row r="17" spans="2:16" x14ac:dyDescent="0.55000000000000004">
      <c r="B17" s="9">
        <v>2</v>
      </c>
      <c r="C17" s="31">
        <v>25</v>
      </c>
      <c r="D17" s="40">
        <v>54</v>
      </c>
      <c r="E17" s="8">
        <v>5</v>
      </c>
      <c r="F17" s="8">
        <v>0</v>
      </c>
      <c r="G17" s="8">
        <v>0</v>
      </c>
      <c r="H17" s="41">
        <f t="shared" si="3"/>
        <v>59</v>
      </c>
      <c r="I17" s="40">
        <v>221</v>
      </c>
      <c r="J17" s="93">
        <v>9</v>
      </c>
      <c r="K17" s="93">
        <v>25</v>
      </c>
      <c r="L17" s="41">
        <f t="shared" si="0"/>
        <v>255</v>
      </c>
      <c r="M17" s="35">
        <f t="shared" si="1"/>
        <v>314</v>
      </c>
      <c r="N17" s="10">
        <f t="shared" si="2"/>
        <v>12.56</v>
      </c>
    </row>
    <row r="18" spans="2:16" ht="13.5" thickBot="1" x14ac:dyDescent="0.6">
      <c r="B18" s="24">
        <v>3</v>
      </c>
      <c r="C18" s="31">
        <v>27</v>
      </c>
      <c r="D18" s="40">
        <v>186</v>
      </c>
      <c r="E18" s="8">
        <v>7</v>
      </c>
      <c r="F18" s="8">
        <v>38</v>
      </c>
      <c r="G18" s="25">
        <v>0</v>
      </c>
      <c r="H18" s="43">
        <f t="shared" si="3"/>
        <v>231</v>
      </c>
      <c r="I18" s="40">
        <v>553</v>
      </c>
      <c r="J18" s="93">
        <v>194</v>
      </c>
      <c r="K18" s="93">
        <v>146</v>
      </c>
      <c r="L18" s="43">
        <f t="shared" si="0"/>
        <v>893</v>
      </c>
      <c r="M18" s="36">
        <f t="shared" si="1"/>
        <v>1124</v>
      </c>
      <c r="N18" s="26">
        <f t="shared" si="2"/>
        <v>41.629629629629626</v>
      </c>
    </row>
    <row r="19" spans="2:16" ht="13.5" thickBot="1" x14ac:dyDescent="0.6">
      <c r="B19" s="27" t="s">
        <v>11</v>
      </c>
      <c r="C19" s="33">
        <f>SUM(C7:C18)</f>
        <v>309</v>
      </c>
      <c r="D19" s="44">
        <f>SUM(D7:D18)</f>
        <v>1550</v>
      </c>
      <c r="E19" s="28">
        <f t="shared" ref="E19:L19" si="4">SUM(E7:E18)</f>
        <v>75</v>
      </c>
      <c r="F19" s="28">
        <f t="shared" si="4"/>
        <v>72</v>
      </c>
      <c r="G19" s="28">
        <f t="shared" si="4"/>
        <v>44</v>
      </c>
      <c r="H19" s="45">
        <f t="shared" si="4"/>
        <v>1741</v>
      </c>
      <c r="I19" s="44">
        <f t="shared" si="4"/>
        <v>15255</v>
      </c>
      <c r="J19" s="28">
        <f t="shared" si="4"/>
        <v>1249</v>
      </c>
      <c r="K19" s="28">
        <f t="shared" si="4"/>
        <v>5295</v>
      </c>
      <c r="L19" s="45">
        <f t="shared" si="4"/>
        <v>21799</v>
      </c>
      <c r="M19" s="37">
        <f t="shared" si="1"/>
        <v>23540</v>
      </c>
      <c r="N19" s="29">
        <f t="shared" si="2"/>
        <v>76.181229773462789</v>
      </c>
    </row>
    <row r="20" spans="2:16" x14ac:dyDescent="0.55000000000000004">
      <c r="B20" s="4"/>
    </row>
    <row r="21" spans="2:16" ht="13.5" thickBot="1" x14ac:dyDescent="0.6">
      <c r="B21" s="2" t="s">
        <v>23</v>
      </c>
      <c r="P21" s="1" t="s">
        <v>22</v>
      </c>
    </row>
    <row r="22" spans="2:16" x14ac:dyDescent="0.55000000000000004">
      <c r="B22" s="118" t="s">
        <v>0</v>
      </c>
      <c r="C22" s="112" t="s">
        <v>24</v>
      </c>
      <c r="D22" s="118" t="s">
        <v>1</v>
      </c>
      <c r="E22" s="119"/>
      <c r="F22" s="119"/>
      <c r="G22" s="119"/>
      <c r="H22" s="119"/>
      <c r="I22" s="119"/>
      <c r="J22" s="120"/>
      <c r="K22" s="118" t="s">
        <v>2</v>
      </c>
      <c r="L22" s="119"/>
      <c r="M22" s="120"/>
      <c r="N22" s="115" t="s">
        <v>30</v>
      </c>
      <c r="O22" s="108" t="s">
        <v>26</v>
      </c>
    </row>
    <row r="23" spans="2:16" x14ac:dyDescent="0.55000000000000004">
      <c r="B23" s="134"/>
      <c r="C23" s="113"/>
      <c r="D23" s="134" t="s">
        <v>3</v>
      </c>
      <c r="E23" s="141"/>
      <c r="F23" s="141"/>
      <c r="G23" s="141" t="s">
        <v>4</v>
      </c>
      <c r="H23" s="141"/>
      <c r="I23" s="141"/>
      <c r="J23" s="126" t="s">
        <v>5</v>
      </c>
      <c r="K23" s="121" t="s">
        <v>6</v>
      </c>
      <c r="L23" s="123" t="s">
        <v>27</v>
      </c>
      <c r="M23" s="126" t="s">
        <v>5</v>
      </c>
      <c r="N23" s="116"/>
      <c r="O23" s="109"/>
    </row>
    <row r="24" spans="2:16" ht="13.5" thickBot="1" x14ac:dyDescent="0.6">
      <c r="B24" s="135"/>
      <c r="C24" s="113"/>
      <c r="D24" s="56" t="s">
        <v>6</v>
      </c>
      <c r="E24" s="46" t="s">
        <v>12</v>
      </c>
      <c r="F24" s="46" t="s">
        <v>13</v>
      </c>
      <c r="G24" s="46" t="s">
        <v>6</v>
      </c>
      <c r="H24" s="46" t="s">
        <v>12</v>
      </c>
      <c r="I24" s="46" t="s">
        <v>13</v>
      </c>
      <c r="J24" s="127"/>
      <c r="K24" s="122"/>
      <c r="L24" s="124"/>
      <c r="M24" s="127"/>
      <c r="N24" s="116"/>
      <c r="O24" s="109"/>
    </row>
    <row r="25" spans="2:16" x14ac:dyDescent="0.55000000000000004">
      <c r="B25" s="13">
        <v>7</v>
      </c>
      <c r="C25" s="51">
        <v>24</v>
      </c>
      <c r="D25" s="57">
        <v>1304</v>
      </c>
      <c r="E25" s="49">
        <v>27</v>
      </c>
      <c r="F25" s="49">
        <v>695</v>
      </c>
      <c r="G25" s="49">
        <v>28</v>
      </c>
      <c r="H25" s="49">
        <v>0</v>
      </c>
      <c r="I25" s="49">
        <v>3</v>
      </c>
      <c r="J25" s="58">
        <f>SUM(D25:I25)</f>
        <v>2057</v>
      </c>
      <c r="K25" s="94">
        <v>1125</v>
      </c>
      <c r="L25" s="95">
        <v>205</v>
      </c>
      <c r="M25" s="58">
        <f>SUM(K25:L25)</f>
        <v>1330</v>
      </c>
      <c r="N25" s="53">
        <f>J25+M25</f>
        <v>3387</v>
      </c>
      <c r="O25" s="50">
        <f t="shared" ref="O25:O30" si="5">N25/C25</f>
        <v>141.125</v>
      </c>
    </row>
    <row r="26" spans="2:16" x14ac:dyDescent="0.55000000000000004">
      <c r="B26" s="9">
        <v>8</v>
      </c>
      <c r="C26" s="31">
        <v>28</v>
      </c>
      <c r="D26" s="59">
        <v>2995</v>
      </c>
      <c r="E26" s="11">
        <v>102</v>
      </c>
      <c r="F26" s="11">
        <v>1714</v>
      </c>
      <c r="G26" s="11">
        <v>86</v>
      </c>
      <c r="H26" s="11">
        <v>2</v>
      </c>
      <c r="I26" s="11">
        <v>71</v>
      </c>
      <c r="J26" s="15">
        <f t="shared" ref="J26:J29" si="6">SUM(D26:I26)</f>
        <v>4970</v>
      </c>
      <c r="K26" s="96">
        <v>2606</v>
      </c>
      <c r="L26" s="97">
        <v>199</v>
      </c>
      <c r="M26" s="15">
        <f>SUM(K26:L26)</f>
        <v>2805</v>
      </c>
      <c r="N26" s="54">
        <f>J26+M26</f>
        <v>7775</v>
      </c>
      <c r="O26" s="12">
        <f t="shared" si="5"/>
        <v>277.67857142857144</v>
      </c>
    </row>
    <row r="27" spans="2:16" x14ac:dyDescent="0.55000000000000004">
      <c r="B27" s="9">
        <v>9</v>
      </c>
      <c r="C27" s="31">
        <v>1</v>
      </c>
      <c r="D27" s="59">
        <v>339</v>
      </c>
      <c r="E27" s="11">
        <v>5</v>
      </c>
      <c r="F27" s="11">
        <v>175</v>
      </c>
      <c r="G27" s="11">
        <v>9</v>
      </c>
      <c r="H27" s="11">
        <v>0</v>
      </c>
      <c r="I27" s="11">
        <v>2</v>
      </c>
      <c r="J27" s="15">
        <f t="shared" ref="J27" si="7">SUM(D27:I27)</f>
        <v>530</v>
      </c>
      <c r="K27" s="96">
        <v>330</v>
      </c>
      <c r="L27" s="97">
        <v>0</v>
      </c>
      <c r="M27" s="15">
        <f t="shared" ref="M27:M29" si="8">SUM(K27:L27)</f>
        <v>330</v>
      </c>
      <c r="N27" s="54">
        <f>J27+M27</f>
        <v>860</v>
      </c>
      <c r="O27" s="12">
        <f t="shared" si="5"/>
        <v>860</v>
      </c>
    </row>
    <row r="28" spans="2:16" x14ac:dyDescent="0.55000000000000004">
      <c r="B28" s="9">
        <v>10</v>
      </c>
      <c r="C28" s="31">
        <v>24</v>
      </c>
      <c r="D28" s="59">
        <v>210</v>
      </c>
      <c r="E28" s="11">
        <v>3</v>
      </c>
      <c r="F28" s="11">
        <v>18</v>
      </c>
      <c r="G28" s="11">
        <v>8</v>
      </c>
      <c r="H28" s="11">
        <v>0</v>
      </c>
      <c r="I28" s="11">
        <v>1</v>
      </c>
      <c r="J28" s="15">
        <f t="shared" si="6"/>
        <v>240</v>
      </c>
      <c r="K28" s="96">
        <v>286</v>
      </c>
      <c r="L28" s="97">
        <v>170</v>
      </c>
      <c r="M28" s="15">
        <f t="shared" si="8"/>
        <v>456</v>
      </c>
      <c r="N28" s="54">
        <f>J28+M28</f>
        <v>696</v>
      </c>
      <c r="O28" s="12">
        <f t="shared" si="5"/>
        <v>29</v>
      </c>
    </row>
    <row r="29" spans="2:16" ht="13.5" thickBot="1" x14ac:dyDescent="0.6">
      <c r="B29" s="24">
        <v>11</v>
      </c>
      <c r="C29" s="32">
        <v>21</v>
      </c>
      <c r="D29" s="81">
        <v>204</v>
      </c>
      <c r="E29" s="65">
        <v>8</v>
      </c>
      <c r="F29" s="65">
        <v>25</v>
      </c>
      <c r="G29" s="65">
        <v>26</v>
      </c>
      <c r="H29" s="65">
        <v>0</v>
      </c>
      <c r="I29" s="65">
        <v>1</v>
      </c>
      <c r="J29" s="66">
        <f t="shared" si="6"/>
        <v>264</v>
      </c>
      <c r="K29" s="98">
        <v>636</v>
      </c>
      <c r="L29" s="99">
        <v>104</v>
      </c>
      <c r="M29" s="15">
        <f t="shared" si="8"/>
        <v>740</v>
      </c>
      <c r="N29" s="70">
        <f>J29+M29</f>
        <v>1004</v>
      </c>
      <c r="O29" s="82">
        <f t="shared" si="5"/>
        <v>47.80952380952381</v>
      </c>
    </row>
    <row r="30" spans="2:16" ht="13.5" thickBot="1" x14ac:dyDescent="0.6">
      <c r="B30" s="27" t="s">
        <v>11</v>
      </c>
      <c r="C30" s="84">
        <f>SUM(C25:C29)</f>
        <v>98</v>
      </c>
      <c r="D30" s="85">
        <f t="shared" ref="D30:I30" si="9">SUM(D25:D29)</f>
        <v>5052</v>
      </c>
      <c r="E30" s="86">
        <f t="shared" si="9"/>
        <v>145</v>
      </c>
      <c r="F30" s="86">
        <f t="shared" si="9"/>
        <v>2627</v>
      </c>
      <c r="G30" s="86">
        <f t="shared" si="9"/>
        <v>157</v>
      </c>
      <c r="H30" s="86">
        <f t="shared" si="9"/>
        <v>2</v>
      </c>
      <c r="I30" s="86">
        <f t="shared" si="9"/>
        <v>78</v>
      </c>
      <c r="J30" s="68">
        <f t="shared" ref="J30" si="10">SUM(J25:J29)</f>
        <v>8061</v>
      </c>
      <c r="K30" s="100">
        <f t="shared" ref="K30" si="11">SUM(K25:K29)</f>
        <v>4983</v>
      </c>
      <c r="L30" s="101">
        <f t="shared" ref="L30" si="12">SUM(L25:L29)</f>
        <v>678</v>
      </c>
      <c r="M30" s="68">
        <f t="shared" ref="M30" si="13">SUM(M25:M29)</f>
        <v>5661</v>
      </c>
      <c r="N30" s="87">
        <f t="shared" ref="N30" si="14">SUM(N25:N29)</f>
        <v>13722</v>
      </c>
      <c r="O30" s="83">
        <f t="shared" si="5"/>
        <v>140.0204081632653</v>
      </c>
    </row>
    <row r="31" spans="2:16" x14ac:dyDescent="0.55000000000000004">
      <c r="B31" s="5"/>
    </row>
    <row r="32" spans="2:16" ht="13.5" thickBot="1" x14ac:dyDescent="0.6">
      <c r="B32" s="2" t="s">
        <v>14</v>
      </c>
    </row>
    <row r="33" spans="2:12" x14ac:dyDescent="0.55000000000000004">
      <c r="B33" s="128" t="s">
        <v>15</v>
      </c>
      <c r="C33" s="136" t="s">
        <v>24</v>
      </c>
      <c r="D33" s="128" t="s">
        <v>16</v>
      </c>
      <c r="E33" s="130" t="s">
        <v>17</v>
      </c>
      <c r="F33" s="137" t="s">
        <v>32</v>
      </c>
      <c r="G33" s="139" t="s">
        <v>33</v>
      </c>
      <c r="H33" s="137" t="s">
        <v>31</v>
      </c>
      <c r="I33" s="139" t="s">
        <v>26</v>
      </c>
      <c r="J33" s="132" t="s">
        <v>18</v>
      </c>
    </row>
    <row r="34" spans="2:12" ht="13.5" thickBot="1" x14ac:dyDescent="0.6">
      <c r="B34" s="129"/>
      <c r="C34" s="114"/>
      <c r="D34" s="129"/>
      <c r="E34" s="131"/>
      <c r="F34" s="138"/>
      <c r="G34" s="140"/>
      <c r="H34" s="138"/>
      <c r="I34" s="140"/>
      <c r="J34" s="133"/>
    </row>
    <row r="35" spans="2:12" x14ac:dyDescent="0.55000000000000004">
      <c r="B35" s="62">
        <v>28946</v>
      </c>
      <c r="C35" s="30">
        <v>283</v>
      </c>
      <c r="D35" s="71">
        <v>47513</v>
      </c>
      <c r="E35" s="63" t="s">
        <v>19</v>
      </c>
      <c r="F35" s="69">
        <v>47513</v>
      </c>
      <c r="G35" s="72" t="s">
        <v>19</v>
      </c>
      <c r="H35" s="71">
        <f t="shared" ref="H35:H47" si="15">SUM(F35:G35)</f>
        <v>47513</v>
      </c>
      <c r="I35" s="80">
        <f>H35/C35</f>
        <v>167.8904593639576</v>
      </c>
      <c r="J35" s="76">
        <v>47513</v>
      </c>
    </row>
    <row r="36" spans="2:12" x14ac:dyDescent="0.55000000000000004">
      <c r="B36" s="14">
        <v>29313</v>
      </c>
      <c r="C36" s="31">
        <v>305</v>
      </c>
      <c r="D36" s="59">
        <v>47943</v>
      </c>
      <c r="E36" s="15" t="s">
        <v>19</v>
      </c>
      <c r="F36" s="54">
        <v>47943</v>
      </c>
      <c r="G36" s="73" t="s">
        <v>19</v>
      </c>
      <c r="H36" s="59">
        <f t="shared" si="15"/>
        <v>47943</v>
      </c>
      <c r="I36" s="12">
        <f t="shared" ref="I36:I80" si="16">H36/C36</f>
        <v>157.19016393442624</v>
      </c>
      <c r="J36" s="77">
        <f t="shared" ref="J36:J80" si="17">+J35+H36</f>
        <v>95456</v>
      </c>
    </row>
    <row r="37" spans="2:12" x14ac:dyDescent="0.55000000000000004">
      <c r="B37" s="14">
        <v>29680</v>
      </c>
      <c r="C37" s="31">
        <v>302</v>
      </c>
      <c r="D37" s="59">
        <v>44917</v>
      </c>
      <c r="E37" s="15" t="s">
        <v>19</v>
      </c>
      <c r="F37" s="54">
        <v>44917</v>
      </c>
      <c r="G37" s="73" t="s">
        <v>19</v>
      </c>
      <c r="H37" s="59">
        <f t="shared" si="15"/>
        <v>44917</v>
      </c>
      <c r="I37" s="12">
        <f t="shared" si="16"/>
        <v>148.73178807947019</v>
      </c>
      <c r="J37" s="77">
        <f t="shared" si="17"/>
        <v>140373</v>
      </c>
    </row>
    <row r="38" spans="2:12" x14ac:dyDescent="0.55000000000000004">
      <c r="B38" s="14">
        <v>30047</v>
      </c>
      <c r="C38" s="31">
        <v>306</v>
      </c>
      <c r="D38" s="59">
        <v>46338</v>
      </c>
      <c r="E38" s="15" t="s">
        <v>19</v>
      </c>
      <c r="F38" s="54">
        <v>46338</v>
      </c>
      <c r="G38" s="73" t="s">
        <v>19</v>
      </c>
      <c r="H38" s="59">
        <f t="shared" si="15"/>
        <v>46338</v>
      </c>
      <c r="I38" s="12">
        <f t="shared" si="16"/>
        <v>151.43137254901961</v>
      </c>
      <c r="J38" s="77">
        <f t="shared" si="17"/>
        <v>186711</v>
      </c>
    </row>
    <row r="39" spans="2:12" x14ac:dyDescent="0.55000000000000004">
      <c r="B39" s="14">
        <v>30414</v>
      </c>
      <c r="C39" s="31">
        <v>307</v>
      </c>
      <c r="D39" s="59">
        <v>43633</v>
      </c>
      <c r="E39" s="15" t="s">
        <v>19</v>
      </c>
      <c r="F39" s="54">
        <v>43633</v>
      </c>
      <c r="G39" s="73" t="s">
        <v>19</v>
      </c>
      <c r="H39" s="59">
        <f t="shared" si="15"/>
        <v>43633</v>
      </c>
      <c r="I39" s="12">
        <f t="shared" si="16"/>
        <v>142.12703583061889</v>
      </c>
      <c r="J39" s="77">
        <f t="shared" si="17"/>
        <v>230344</v>
      </c>
    </row>
    <row r="40" spans="2:12" x14ac:dyDescent="0.55000000000000004">
      <c r="B40" s="14">
        <v>30781</v>
      </c>
      <c r="C40" s="31">
        <v>306</v>
      </c>
      <c r="D40" s="59">
        <v>45265</v>
      </c>
      <c r="E40" s="15" t="s">
        <v>19</v>
      </c>
      <c r="F40" s="54">
        <v>45265</v>
      </c>
      <c r="G40" s="73" t="s">
        <v>19</v>
      </c>
      <c r="H40" s="59">
        <f t="shared" si="15"/>
        <v>45265</v>
      </c>
      <c r="I40" s="12">
        <f t="shared" si="16"/>
        <v>147.92483660130719</v>
      </c>
      <c r="J40" s="77">
        <f t="shared" si="17"/>
        <v>275609</v>
      </c>
    </row>
    <row r="41" spans="2:12" x14ac:dyDescent="0.55000000000000004">
      <c r="B41" s="14">
        <v>31148</v>
      </c>
      <c r="C41" s="31">
        <v>306</v>
      </c>
      <c r="D41" s="59">
        <v>43876</v>
      </c>
      <c r="E41" s="15" t="s">
        <v>19</v>
      </c>
      <c r="F41" s="54">
        <v>43876</v>
      </c>
      <c r="G41" s="73" t="s">
        <v>19</v>
      </c>
      <c r="H41" s="59">
        <f t="shared" si="15"/>
        <v>43876</v>
      </c>
      <c r="I41" s="12">
        <f t="shared" si="16"/>
        <v>143.38562091503269</v>
      </c>
      <c r="J41" s="77">
        <f t="shared" si="17"/>
        <v>319485</v>
      </c>
    </row>
    <row r="42" spans="2:12" x14ac:dyDescent="0.55000000000000004">
      <c r="B42" s="14">
        <v>31515</v>
      </c>
      <c r="C42" s="31">
        <v>306</v>
      </c>
      <c r="D42" s="59">
        <v>43311</v>
      </c>
      <c r="E42" s="15" t="s">
        <v>19</v>
      </c>
      <c r="F42" s="54">
        <v>43311</v>
      </c>
      <c r="G42" s="73" t="s">
        <v>19</v>
      </c>
      <c r="H42" s="59">
        <f t="shared" si="15"/>
        <v>43311</v>
      </c>
      <c r="I42" s="12">
        <f t="shared" si="16"/>
        <v>141.5392156862745</v>
      </c>
      <c r="J42" s="77">
        <f t="shared" si="17"/>
        <v>362796</v>
      </c>
    </row>
    <row r="43" spans="2:12" x14ac:dyDescent="0.55000000000000004">
      <c r="B43" s="14">
        <v>31882</v>
      </c>
      <c r="C43" s="31">
        <v>308</v>
      </c>
      <c r="D43" s="59">
        <v>42060</v>
      </c>
      <c r="E43" s="15" t="s">
        <v>19</v>
      </c>
      <c r="F43" s="54">
        <v>42060</v>
      </c>
      <c r="G43" s="73" t="s">
        <v>19</v>
      </c>
      <c r="H43" s="59">
        <f t="shared" si="15"/>
        <v>42060</v>
      </c>
      <c r="I43" s="12">
        <f t="shared" si="16"/>
        <v>136.55844155844156</v>
      </c>
      <c r="J43" s="77">
        <f t="shared" si="17"/>
        <v>404856</v>
      </c>
    </row>
    <row r="44" spans="2:12" x14ac:dyDescent="0.55000000000000004">
      <c r="B44" s="14">
        <v>32249</v>
      </c>
      <c r="C44" s="31">
        <v>309</v>
      </c>
      <c r="D44" s="59">
        <v>38376</v>
      </c>
      <c r="E44" s="15" t="s">
        <v>19</v>
      </c>
      <c r="F44" s="54">
        <v>38376</v>
      </c>
      <c r="G44" s="73" t="s">
        <v>19</v>
      </c>
      <c r="H44" s="59">
        <f t="shared" si="15"/>
        <v>38376</v>
      </c>
      <c r="I44" s="12">
        <f t="shared" si="16"/>
        <v>124.19417475728156</v>
      </c>
      <c r="J44" s="77">
        <f t="shared" si="17"/>
        <v>443232</v>
      </c>
    </row>
    <row r="45" spans="2:12" x14ac:dyDescent="0.55000000000000004">
      <c r="B45" s="14">
        <v>32616</v>
      </c>
      <c r="C45" s="31">
        <v>184</v>
      </c>
      <c r="D45" s="59">
        <v>24830</v>
      </c>
      <c r="E45" s="15" t="s">
        <v>19</v>
      </c>
      <c r="F45" s="54">
        <v>24095</v>
      </c>
      <c r="G45" s="73">
        <v>735</v>
      </c>
      <c r="H45" s="59">
        <f t="shared" si="15"/>
        <v>24830</v>
      </c>
      <c r="I45" s="12">
        <f t="shared" si="16"/>
        <v>134.94565217391303</v>
      </c>
      <c r="J45" s="77">
        <f t="shared" si="17"/>
        <v>468062</v>
      </c>
    </row>
    <row r="46" spans="2:12" x14ac:dyDescent="0.55000000000000004">
      <c r="B46" s="14">
        <v>32983</v>
      </c>
      <c r="C46" s="31">
        <v>284</v>
      </c>
      <c r="D46" s="59">
        <v>40643</v>
      </c>
      <c r="E46" s="15" t="s">
        <v>19</v>
      </c>
      <c r="F46" s="54">
        <v>27096</v>
      </c>
      <c r="G46" s="73">
        <v>13547</v>
      </c>
      <c r="H46" s="59">
        <f t="shared" si="15"/>
        <v>40643</v>
      </c>
      <c r="I46" s="12">
        <f t="shared" si="16"/>
        <v>143.10915492957747</v>
      </c>
      <c r="J46" s="77">
        <f t="shared" si="17"/>
        <v>508705</v>
      </c>
    </row>
    <row r="47" spans="2:12" x14ac:dyDescent="0.55000000000000004">
      <c r="B47" s="14">
        <v>33350</v>
      </c>
      <c r="C47" s="31">
        <v>313</v>
      </c>
      <c r="D47" s="59">
        <v>30185</v>
      </c>
      <c r="E47" s="15">
        <v>27425</v>
      </c>
      <c r="F47" s="54">
        <v>38760</v>
      </c>
      <c r="G47" s="73">
        <v>18850</v>
      </c>
      <c r="H47" s="59">
        <f t="shared" si="15"/>
        <v>57610</v>
      </c>
      <c r="I47" s="12">
        <f t="shared" si="16"/>
        <v>184.05750798722045</v>
      </c>
      <c r="J47" s="77">
        <f t="shared" si="17"/>
        <v>566315</v>
      </c>
      <c r="K47" s="7"/>
      <c r="L47" s="7"/>
    </row>
    <row r="48" spans="2:12" x14ac:dyDescent="0.55000000000000004">
      <c r="B48" s="14">
        <v>33717</v>
      </c>
      <c r="C48" s="31">
        <v>309</v>
      </c>
      <c r="D48" s="59">
        <v>30062</v>
      </c>
      <c r="E48" s="15">
        <v>18656</v>
      </c>
      <c r="F48" s="54">
        <v>34427</v>
      </c>
      <c r="G48" s="73">
        <v>14291</v>
      </c>
      <c r="H48" s="59">
        <f t="shared" ref="H48:H58" si="18">SUM(F48:G48)</f>
        <v>48718</v>
      </c>
      <c r="I48" s="12">
        <f t="shared" si="16"/>
        <v>157.66343042071196</v>
      </c>
      <c r="J48" s="77">
        <f t="shared" si="17"/>
        <v>615033</v>
      </c>
      <c r="K48" s="7"/>
      <c r="L48" s="7"/>
    </row>
    <row r="49" spans="2:12" x14ac:dyDescent="0.55000000000000004">
      <c r="B49" s="14">
        <v>34084</v>
      </c>
      <c r="C49" s="31">
        <v>309</v>
      </c>
      <c r="D49" s="59">
        <v>25158</v>
      </c>
      <c r="E49" s="15">
        <v>18790</v>
      </c>
      <c r="F49" s="54">
        <v>28437</v>
      </c>
      <c r="G49" s="73">
        <v>15511</v>
      </c>
      <c r="H49" s="59">
        <f t="shared" si="18"/>
        <v>43948</v>
      </c>
      <c r="I49" s="12">
        <f t="shared" si="16"/>
        <v>142.22653721682849</v>
      </c>
      <c r="J49" s="77">
        <f t="shared" si="17"/>
        <v>658981</v>
      </c>
      <c r="K49" s="7"/>
      <c r="L49" s="7"/>
    </row>
    <row r="50" spans="2:12" x14ac:dyDescent="0.55000000000000004">
      <c r="B50" s="14">
        <v>34451</v>
      </c>
      <c r="C50" s="31">
        <v>308</v>
      </c>
      <c r="D50" s="59">
        <v>27377</v>
      </c>
      <c r="E50" s="15">
        <v>17015</v>
      </c>
      <c r="F50" s="54">
        <v>33508</v>
      </c>
      <c r="G50" s="73">
        <v>10884</v>
      </c>
      <c r="H50" s="59">
        <f t="shared" si="18"/>
        <v>44392</v>
      </c>
      <c r="I50" s="12">
        <f t="shared" si="16"/>
        <v>144.12987012987014</v>
      </c>
      <c r="J50" s="77">
        <f t="shared" si="17"/>
        <v>703373</v>
      </c>
      <c r="K50" s="7"/>
      <c r="L50" s="7"/>
    </row>
    <row r="51" spans="2:12" x14ac:dyDescent="0.55000000000000004">
      <c r="B51" s="14">
        <v>34818</v>
      </c>
      <c r="C51" s="31">
        <v>309</v>
      </c>
      <c r="D51" s="59">
        <v>23210</v>
      </c>
      <c r="E51" s="15">
        <v>15846</v>
      </c>
      <c r="F51" s="54">
        <v>29571</v>
      </c>
      <c r="G51" s="73">
        <v>9485</v>
      </c>
      <c r="H51" s="59">
        <f t="shared" si="18"/>
        <v>39056</v>
      </c>
      <c r="I51" s="12">
        <f t="shared" si="16"/>
        <v>126.39482200647249</v>
      </c>
      <c r="J51" s="77">
        <f t="shared" si="17"/>
        <v>742429</v>
      </c>
      <c r="K51" s="7"/>
      <c r="L51" s="7"/>
    </row>
    <row r="52" spans="2:12" x14ac:dyDescent="0.55000000000000004">
      <c r="B52" s="14">
        <v>35185</v>
      </c>
      <c r="C52" s="31">
        <v>312</v>
      </c>
      <c r="D52" s="59">
        <v>21368</v>
      </c>
      <c r="E52" s="15">
        <v>13332</v>
      </c>
      <c r="F52" s="54">
        <v>24849</v>
      </c>
      <c r="G52" s="73">
        <v>9851</v>
      </c>
      <c r="H52" s="59">
        <f t="shared" si="18"/>
        <v>34700</v>
      </c>
      <c r="I52" s="12">
        <f t="shared" si="16"/>
        <v>111.21794871794872</v>
      </c>
      <c r="J52" s="77">
        <f t="shared" si="17"/>
        <v>777129</v>
      </c>
      <c r="K52" s="7"/>
      <c r="L52" s="7"/>
    </row>
    <row r="53" spans="2:12" x14ac:dyDescent="0.55000000000000004">
      <c r="B53" s="14">
        <v>35552</v>
      </c>
      <c r="C53" s="31">
        <v>311</v>
      </c>
      <c r="D53" s="59">
        <v>14925</v>
      </c>
      <c r="E53" s="15">
        <v>9051</v>
      </c>
      <c r="F53" s="54">
        <v>17607</v>
      </c>
      <c r="G53" s="73">
        <v>6369</v>
      </c>
      <c r="H53" s="59">
        <f t="shared" si="18"/>
        <v>23976</v>
      </c>
      <c r="I53" s="12">
        <f t="shared" si="16"/>
        <v>77.093247588424433</v>
      </c>
      <c r="J53" s="77">
        <f t="shared" si="17"/>
        <v>801105</v>
      </c>
      <c r="K53" s="7"/>
      <c r="L53" s="7"/>
    </row>
    <row r="54" spans="2:12" x14ac:dyDescent="0.55000000000000004">
      <c r="B54" s="14">
        <v>35919</v>
      </c>
      <c r="C54" s="31">
        <v>305</v>
      </c>
      <c r="D54" s="59">
        <v>21674</v>
      </c>
      <c r="E54" s="15">
        <v>3661</v>
      </c>
      <c r="F54" s="54">
        <v>15550</v>
      </c>
      <c r="G54" s="73">
        <v>9785</v>
      </c>
      <c r="H54" s="59">
        <f t="shared" si="18"/>
        <v>25335</v>
      </c>
      <c r="I54" s="12">
        <f t="shared" si="16"/>
        <v>83.06557377049181</v>
      </c>
      <c r="J54" s="77">
        <f t="shared" si="17"/>
        <v>826440</v>
      </c>
      <c r="K54" s="7"/>
      <c r="L54" s="7"/>
    </row>
    <row r="55" spans="2:12" x14ac:dyDescent="0.55000000000000004">
      <c r="B55" s="14">
        <v>36286</v>
      </c>
      <c r="C55" s="31">
        <v>311</v>
      </c>
      <c r="D55" s="59">
        <v>17254</v>
      </c>
      <c r="E55" s="15">
        <v>3594</v>
      </c>
      <c r="F55" s="54">
        <v>12386</v>
      </c>
      <c r="G55" s="73">
        <v>8462</v>
      </c>
      <c r="H55" s="59">
        <f t="shared" si="18"/>
        <v>20848</v>
      </c>
      <c r="I55" s="12">
        <f t="shared" si="16"/>
        <v>67.035369774919616</v>
      </c>
      <c r="J55" s="77">
        <f t="shared" si="17"/>
        <v>847288</v>
      </c>
      <c r="K55" s="7"/>
      <c r="L55" s="7"/>
    </row>
    <row r="56" spans="2:12" x14ac:dyDescent="0.55000000000000004">
      <c r="B56" s="14">
        <v>36653</v>
      </c>
      <c r="C56" s="31">
        <v>310</v>
      </c>
      <c r="D56" s="59">
        <v>18573</v>
      </c>
      <c r="E56" s="15">
        <v>4134</v>
      </c>
      <c r="F56" s="54">
        <v>13199</v>
      </c>
      <c r="G56" s="73">
        <v>9508</v>
      </c>
      <c r="H56" s="59">
        <f t="shared" si="18"/>
        <v>22707</v>
      </c>
      <c r="I56" s="12">
        <f t="shared" si="16"/>
        <v>73.248387096774195</v>
      </c>
      <c r="J56" s="77">
        <f t="shared" si="17"/>
        <v>869995</v>
      </c>
      <c r="K56" s="7"/>
      <c r="L56" s="7"/>
    </row>
    <row r="57" spans="2:12" x14ac:dyDescent="0.55000000000000004">
      <c r="B57" s="14">
        <v>37020</v>
      </c>
      <c r="C57" s="31">
        <v>312</v>
      </c>
      <c r="D57" s="59">
        <v>17435</v>
      </c>
      <c r="E57" s="15">
        <v>3440</v>
      </c>
      <c r="F57" s="54">
        <v>11654</v>
      </c>
      <c r="G57" s="73">
        <v>9221</v>
      </c>
      <c r="H57" s="59">
        <f t="shared" si="18"/>
        <v>20875</v>
      </c>
      <c r="I57" s="12">
        <f t="shared" si="16"/>
        <v>66.907051282051285</v>
      </c>
      <c r="J57" s="77">
        <f t="shared" si="17"/>
        <v>890870</v>
      </c>
      <c r="K57" s="7"/>
      <c r="L57" s="7"/>
    </row>
    <row r="58" spans="2:12" x14ac:dyDescent="0.55000000000000004">
      <c r="B58" s="14">
        <v>37387</v>
      </c>
      <c r="C58" s="31">
        <v>313</v>
      </c>
      <c r="D58" s="59">
        <v>20979</v>
      </c>
      <c r="E58" s="15">
        <v>3823</v>
      </c>
      <c r="F58" s="54">
        <v>10122</v>
      </c>
      <c r="G58" s="73">
        <v>14680</v>
      </c>
      <c r="H58" s="59">
        <f t="shared" si="18"/>
        <v>24802</v>
      </c>
      <c r="I58" s="12">
        <f t="shared" si="16"/>
        <v>79.239616613418534</v>
      </c>
      <c r="J58" s="77">
        <f t="shared" si="17"/>
        <v>915672</v>
      </c>
      <c r="K58" s="7"/>
      <c r="L58" s="7"/>
    </row>
    <row r="59" spans="2:12" x14ac:dyDescent="0.55000000000000004">
      <c r="B59" s="14">
        <v>37754</v>
      </c>
      <c r="C59" s="31">
        <v>314</v>
      </c>
      <c r="D59" s="59">
        <v>20877</v>
      </c>
      <c r="E59" s="15">
        <v>3297</v>
      </c>
      <c r="F59" s="54">
        <v>9623</v>
      </c>
      <c r="G59" s="73">
        <v>14551</v>
      </c>
      <c r="H59" s="59">
        <f t="shared" ref="H59:H62" si="19">SUM(F59:G59)</f>
        <v>24174</v>
      </c>
      <c r="I59" s="12">
        <f t="shared" si="16"/>
        <v>76.98726114649682</v>
      </c>
      <c r="J59" s="77">
        <f t="shared" si="17"/>
        <v>939846</v>
      </c>
      <c r="K59" s="7"/>
      <c r="L59" s="7"/>
    </row>
    <row r="60" spans="2:12" x14ac:dyDescent="0.55000000000000004">
      <c r="B60" s="14">
        <v>38121</v>
      </c>
      <c r="C60" s="31">
        <v>312</v>
      </c>
      <c r="D60" s="59">
        <v>19989</v>
      </c>
      <c r="E60" s="15">
        <v>5727</v>
      </c>
      <c r="F60" s="54">
        <v>10855</v>
      </c>
      <c r="G60" s="73">
        <v>14861</v>
      </c>
      <c r="H60" s="59">
        <f t="shared" si="19"/>
        <v>25716</v>
      </c>
      <c r="I60" s="12">
        <f t="shared" si="16"/>
        <v>82.42307692307692</v>
      </c>
      <c r="J60" s="77">
        <f t="shared" si="17"/>
        <v>965562</v>
      </c>
      <c r="K60" s="7"/>
      <c r="L60" s="7"/>
    </row>
    <row r="61" spans="2:12" x14ac:dyDescent="0.55000000000000004">
      <c r="B61" s="14">
        <v>38488</v>
      </c>
      <c r="C61" s="31">
        <v>310</v>
      </c>
      <c r="D61" s="59">
        <v>14494</v>
      </c>
      <c r="E61" s="15">
        <v>2073</v>
      </c>
      <c r="F61" s="54">
        <v>6173</v>
      </c>
      <c r="G61" s="73">
        <v>10394</v>
      </c>
      <c r="H61" s="59">
        <f t="shared" si="19"/>
        <v>16567</v>
      </c>
      <c r="I61" s="12">
        <f t="shared" si="16"/>
        <v>53.441935483870971</v>
      </c>
      <c r="J61" s="77">
        <f t="shared" si="17"/>
        <v>982129</v>
      </c>
      <c r="K61" s="7"/>
      <c r="L61" s="7"/>
    </row>
    <row r="62" spans="2:12" x14ac:dyDescent="0.55000000000000004">
      <c r="B62" s="14">
        <v>38855</v>
      </c>
      <c r="C62" s="31">
        <v>311</v>
      </c>
      <c r="D62" s="59">
        <v>20210</v>
      </c>
      <c r="E62" s="15">
        <v>3529</v>
      </c>
      <c r="F62" s="54">
        <v>9357</v>
      </c>
      <c r="G62" s="73">
        <v>14382</v>
      </c>
      <c r="H62" s="59">
        <f t="shared" si="19"/>
        <v>23739</v>
      </c>
      <c r="I62" s="12">
        <f t="shared" si="16"/>
        <v>76.331189710610929</v>
      </c>
      <c r="J62" s="77">
        <f t="shared" si="17"/>
        <v>1005868</v>
      </c>
      <c r="K62" s="7"/>
      <c r="L62" s="7"/>
    </row>
    <row r="63" spans="2:12" x14ac:dyDescent="0.55000000000000004">
      <c r="B63" s="14">
        <v>39222</v>
      </c>
      <c r="C63" s="31">
        <v>314</v>
      </c>
      <c r="D63" s="59">
        <v>24160</v>
      </c>
      <c r="E63" s="15">
        <v>9776</v>
      </c>
      <c r="F63" s="54">
        <v>13003</v>
      </c>
      <c r="G63" s="73">
        <v>20933</v>
      </c>
      <c r="H63" s="59">
        <f t="shared" ref="H63:H80" si="20">SUM(F63:G63)</f>
        <v>33936</v>
      </c>
      <c r="I63" s="12">
        <f t="shared" si="16"/>
        <v>108.07643312101911</v>
      </c>
      <c r="J63" s="77">
        <f t="shared" si="17"/>
        <v>1039804</v>
      </c>
      <c r="K63" s="7"/>
      <c r="L63" s="7"/>
    </row>
    <row r="64" spans="2:12" x14ac:dyDescent="0.55000000000000004">
      <c r="B64" s="14">
        <v>39589</v>
      </c>
      <c r="C64" s="31">
        <v>313</v>
      </c>
      <c r="D64" s="59">
        <v>21069</v>
      </c>
      <c r="E64" s="15">
        <v>7523</v>
      </c>
      <c r="F64" s="54">
        <v>10101</v>
      </c>
      <c r="G64" s="73">
        <v>18491</v>
      </c>
      <c r="H64" s="59">
        <f t="shared" si="20"/>
        <v>28592</v>
      </c>
      <c r="I64" s="12">
        <f t="shared" si="16"/>
        <v>91.348242811501592</v>
      </c>
      <c r="J64" s="77">
        <f t="shared" si="17"/>
        <v>1068396</v>
      </c>
      <c r="K64" s="7"/>
      <c r="L64" s="7"/>
    </row>
    <row r="65" spans="2:12" x14ac:dyDescent="0.55000000000000004">
      <c r="B65" s="14">
        <v>39956</v>
      </c>
      <c r="C65" s="31">
        <v>314</v>
      </c>
      <c r="D65" s="59">
        <v>19522</v>
      </c>
      <c r="E65" s="15">
        <v>6579</v>
      </c>
      <c r="F65" s="54">
        <v>9602</v>
      </c>
      <c r="G65" s="73">
        <v>16499</v>
      </c>
      <c r="H65" s="59">
        <f t="shared" si="20"/>
        <v>26101</v>
      </c>
      <c r="I65" s="12">
        <f t="shared" si="16"/>
        <v>83.124203821656053</v>
      </c>
      <c r="J65" s="77">
        <f t="shared" si="17"/>
        <v>1094497</v>
      </c>
      <c r="K65" s="7"/>
      <c r="L65" s="7"/>
    </row>
    <row r="66" spans="2:12" x14ac:dyDescent="0.55000000000000004">
      <c r="B66" s="14">
        <v>40323</v>
      </c>
      <c r="C66" s="31">
        <v>312</v>
      </c>
      <c r="D66" s="59">
        <v>16547</v>
      </c>
      <c r="E66" s="15">
        <v>3862</v>
      </c>
      <c r="F66" s="54">
        <v>6074</v>
      </c>
      <c r="G66" s="73">
        <v>14335</v>
      </c>
      <c r="H66" s="59">
        <f t="shared" si="20"/>
        <v>20409</v>
      </c>
      <c r="I66" s="12">
        <f t="shared" si="16"/>
        <v>65.413461538461533</v>
      </c>
      <c r="J66" s="77">
        <f t="shared" si="17"/>
        <v>1114906</v>
      </c>
      <c r="K66" s="7"/>
      <c r="L66" s="7"/>
    </row>
    <row r="67" spans="2:12" x14ac:dyDescent="0.55000000000000004">
      <c r="B67" s="14">
        <v>40690</v>
      </c>
      <c r="C67" s="31">
        <v>312</v>
      </c>
      <c r="D67" s="59">
        <v>18911</v>
      </c>
      <c r="E67" s="15">
        <v>5000</v>
      </c>
      <c r="F67" s="54">
        <v>7570</v>
      </c>
      <c r="G67" s="73">
        <v>16341</v>
      </c>
      <c r="H67" s="59">
        <f t="shared" si="20"/>
        <v>23911</v>
      </c>
      <c r="I67" s="12">
        <f t="shared" si="16"/>
        <v>76.637820512820511</v>
      </c>
      <c r="J67" s="77">
        <f t="shared" si="17"/>
        <v>1138817</v>
      </c>
      <c r="K67" s="7"/>
      <c r="L67" s="7"/>
    </row>
    <row r="68" spans="2:12" x14ac:dyDescent="0.55000000000000004">
      <c r="B68" s="14">
        <v>41057</v>
      </c>
      <c r="C68" s="31">
        <v>313</v>
      </c>
      <c r="D68" s="59">
        <v>18948</v>
      </c>
      <c r="E68" s="15">
        <v>5005</v>
      </c>
      <c r="F68" s="54">
        <v>6035</v>
      </c>
      <c r="G68" s="73">
        <v>17918</v>
      </c>
      <c r="H68" s="59">
        <f t="shared" si="20"/>
        <v>23953</v>
      </c>
      <c r="I68" s="12">
        <f t="shared" si="16"/>
        <v>76.527156549520768</v>
      </c>
      <c r="J68" s="77">
        <f t="shared" si="17"/>
        <v>1162770</v>
      </c>
      <c r="K68" s="7"/>
      <c r="L68" s="7"/>
    </row>
    <row r="69" spans="2:12" x14ac:dyDescent="0.55000000000000004">
      <c r="B69" s="14">
        <v>41424</v>
      </c>
      <c r="C69" s="31">
        <v>316</v>
      </c>
      <c r="D69" s="59">
        <v>25517</v>
      </c>
      <c r="E69" s="15">
        <v>9018</v>
      </c>
      <c r="F69" s="54">
        <v>10055</v>
      </c>
      <c r="G69" s="73">
        <v>24480</v>
      </c>
      <c r="H69" s="59">
        <f t="shared" si="20"/>
        <v>34535</v>
      </c>
      <c r="I69" s="12">
        <f t="shared" si="16"/>
        <v>109.28797468354431</v>
      </c>
      <c r="J69" s="77">
        <f t="shared" si="17"/>
        <v>1197305</v>
      </c>
      <c r="K69" s="7"/>
      <c r="L69" s="7"/>
    </row>
    <row r="70" spans="2:12" x14ac:dyDescent="0.55000000000000004">
      <c r="B70" s="14">
        <v>41791</v>
      </c>
      <c r="C70" s="31">
        <v>313</v>
      </c>
      <c r="D70" s="59">
        <v>21222</v>
      </c>
      <c r="E70" s="15">
        <v>6625</v>
      </c>
      <c r="F70" s="54">
        <v>5535</v>
      </c>
      <c r="G70" s="73">
        <v>22312</v>
      </c>
      <c r="H70" s="59">
        <f t="shared" si="20"/>
        <v>27847</v>
      </c>
      <c r="I70" s="12">
        <f t="shared" si="16"/>
        <v>88.968051118210866</v>
      </c>
      <c r="J70" s="77">
        <f t="shared" si="17"/>
        <v>1225152</v>
      </c>
      <c r="K70" s="7"/>
      <c r="L70" s="7"/>
    </row>
    <row r="71" spans="2:12" x14ac:dyDescent="0.55000000000000004">
      <c r="B71" s="14">
        <v>42158</v>
      </c>
      <c r="C71" s="31">
        <v>316</v>
      </c>
      <c r="D71" s="59">
        <v>31418</v>
      </c>
      <c r="E71" s="15">
        <v>17662</v>
      </c>
      <c r="F71" s="54">
        <v>15133</v>
      </c>
      <c r="G71" s="73">
        <v>33947</v>
      </c>
      <c r="H71" s="59">
        <f t="shared" si="20"/>
        <v>49080</v>
      </c>
      <c r="I71" s="12">
        <f t="shared" si="16"/>
        <v>155.31645569620252</v>
      </c>
      <c r="J71" s="77">
        <f t="shared" si="17"/>
        <v>1274232</v>
      </c>
      <c r="K71" s="7"/>
      <c r="L71" s="7"/>
    </row>
    <row r="72" spans="2:12" x14ac:dyDescent="0.55000000000000004">
      <c r="B72" s="14">
        <v>42525</v>
      </c>
      <c r="C72" s="31">
        <v>313</v>
      </c>
      <c r="D72" s="59">
        <v>22923</v>
      </c>
      <c r="E72" s="15">
        <v>9133</v>
      </c>
      <c r="F72" s="54">
        <v>7328</v>
      </c>
      <c r="G72" s="73">
        <v>24728</v>
      </c>
      <c r="H72" s="59">
        <f t="shared" si="20"/>
        <v>32056</v>
      </c>
      <c r="I72" s="12">
        <f t="shared" si="16"/>
        <v>102.41533546325878</v>
      </c>
      <c r="J72" s="77">
        <f t="shared" si="17"/>
        <v>1306288</v>
      </c>
      <c r="K72" s="7"/>
      <c r="L72" s="7"/>
    </row>
    <row r="73" spans="2:12" x14ac:dyDescent="0.55000000000000004">
      <c r="B73" s="14">
        <v>42892</v>
      </c>
      <c r="C73" s="31">
        <v>311</v>
      </c>
      <c r="D73" s="40">
        <v>23811</v>
      </c>
      <c r="E73" s="15">
        <v>10089</v>
      </c>
      <c r="F73" s="54">
        <v>7905</v>
      </c>
      <c r="G73" s="73">
        <v>25995</v>
      </c>
      <c r="H73" s="59">
        <f t="shared" si="20"/>
        <v>33900</v>
      </c>
      <c r="I73" s="12">
        <f t="shared" si="16"/>
        <v>109.0032154340836</v>
      </c>
      <c r="J73" s="77">
        <f t="shared" si="17"/>
        <v>1340188</v>
      </c>
      <c r="K73" s="7"/>
      <c r="L73" s="7"/>
    </row>
    <row r="74" spans="2:12" x14ac:dyDescent="0.55000000000000004">
      <c r="B74" s="14">
        <v>43259</v>
      </c>
      <c r="C74" s="31">
        <v>308</v>
      </c>
      <c r="D74" s="40">
        <v>20055</v>
      </c>
      <c r="E74" s="15">
        <v>6823</v>
      </c>
      <c r="F74" s="54">
        <v>5502</v>
      </c>
      <c r="G74" s="73">
        <v>21376</v>
      </c>
      <c r="H74" s="59">
        <f t="shared" si="20"/>
        <v>26878</v>
      </c>
      <c r="I74" s="12">
        <f t="shared" si="16"/>
        <v>87.266233766233768</v>
      </c>
      <c r="J74" s="77">
        <f t="shared" si="17"/>
        <v>1367066</v>
      </c>
      <c r="K74" s="7"/>
      <c r="L74" s="7"/>
    </row>
    <row r="75" spans="2:12" x14ac:dyDescent="0.55000000000000004">
      <c r="B75" s="14">
        <v>43626</v>
      </c>
      <c r="C75" s="31">
        <v>287</v>
      </c>
      <c r="D75" s="40">
        <v>21154</v>
      </c>
      <c r="E75" s="15">
        <v>8869</v>
      </c>
      <c r="F75" s="54">
        <v>7216</v>
      </c>
      <c r="G75" s="73">
        <v>22807</v>
      </c>
      <c r="H75" s="59">
        <f t="shared" si="20"/>
        <v>30023</v>
      </c>
      <c r="I75" s="12">
        <f t="shared" si="16"/>
        <v>104.60975609756098</v>
      </c>
      <c r="J75" s="77">
        <f t="shared" si="17"/>
        <v>1397089</v>
      </c>
      <c r="K75" s="7"/>
      <c r="L75" s="7"/>
    </row>
    <row r="76" spans="2:12" x14ac:dyDescent="0.55000000000000004">
      <c r="B76" s="14">
        <v>43993</v>
      </c>
      <c r="C76" s="31">
        <v>273</v>
      </c>
      <c r="D76" s="40">
        <v>11598</v>
      </c>
      <c r="E76" s="15">
        <v>3602</v>
      </c>
      <c r="F76" s="54">
        <v>3351</v>
      </c>
      <c r="G76" s="73">
        <v>11849</v>
      </c>
      <c r="H76" s="59">
        <f t="shared" si="20"/>
        <v>15200</v>
      </c>
      <c r="I76" s="12">
        <f t="shared" si="16"/>
        <v>55.677655677655679</v>
      </c>
      <c r="J76" s="77">
        <f t="shared" si="17"/>
        <v>1412289</v>
      </c>
      <c r="K76" s="7"/>
      <c r="L76" s="7"/>
    </row>
    <row r="77" spans="2:12" x14ac:dyDescent="0.55000000000000004">
      <c r="B77" s="14">
        <v>44360</v>
      </c>
      <c r="C77" s="31">
        <v>172</v>
      </c>
      <c r="D77" s="102">
        <v>8864</v>
      </c>
      <c r="E77" s="103">
        <v>2451</v>
      </c>
      <c r="F77" s="104">
        <v>2157</v>
      </c>
      <c r="G77" s="105">
        <v>9158</v>
      </c>
      <c r="H77" s="97">
        <f t="shared" si="20"/>
        <v>11315</v>
      </c>
      <c r="I77" s="106">
        <f t="shared" si="16"/>
        <v>65.784883720930239</v>
      </c>
      <c r="J77" s="107">
        <f t="shared" si="17"/>
        <v>1423604</v>
      </c>
      <c r="K77" s="7"/>
      <c r="L77" s="7"/>
    </row>
    <row r="78" spans="2:12" x14ac:dyDescent="0.55000000000000004">
      <c r="B78" s="14">
        <v>44727</v>
      </c>
      <c r="C78" s="31">
        <v>305</v>
      </c>
      <c r="D78" s="40">
        <v>14966</v>
      </c>
      <c r="E78" s="15">
        <v>5283</v>
      </c>
      <c r="F78" s="54">
        <v>4290</v>
      </c>
      <c r="G78" s="73">
        <v>15959</v>
      </c>
      <c r="H78" s="59">
        <f t="shared" si="20"/>
        <v>20249</v>
      </c>
      <c r="I78" s="12">
        <f t="shared" si="16"/>
        <v>66.390163934426226</v>
      </c>
      <c r="J78" s="77">
        <f t="shared" si="17"/>
        <v>1443853</v>
      </c>
      <c r="K78" s="7"/>
      <c r="L78" s="7"/>
    </row>
    <row r="79" spans="2:12" ht="13.5" thickBot="1" x14ac:dyDescent="0.6">
      <c r="B79" s="64">
        <v>45094</v>
      </c>
      <c r="C79" s="32">
        <v>309</v>
      </c>
      <c r="D79" s="42">
        <v>18000</v>
      </c>
      <c r="E79" s="66">
        <v>7736</v>
      </c>
      <c r="F79" s="70">
        <v>6087</v>
      </c>
      <c r="G79" s="74">
        <v>19649</v>
      </c>
      <c r="H79" s="81">
        <f t="shared" si="20"/>
        <v>25736</v>
      </c>
      <c r="I79" s="89">
        <f t="shared" si="16"/>
        <v>83.288025889967642</v>
      </c>
      <c r="J79" s="78">
        <f t="shared" si="17"/>
        <v>1469589</v>
      </c>
      <c r="K79" s="7"/>
      <c r="L79" s="7"/>
    </row>
    <row r="80" spans="2:12" ht="13.5" thickBot="1" x14ac:dyDescent="0.6">
      <c r="B80" s="67">
        <v>45461</v>
      </c>
      <c r="C80" s="33">
        <f>C19</f>
        <v>309</v>
      </c>
      <c r="D80" s="90">
        <f>M19</f>
        <v>23540</v>
      </c>
      <c r="E80" s="91">
        <f>N30</f>
        <v>13722</v>
      </c>
      <c r="F80" s="87">
        <v>9802</v>
      </c>
      <c r="G80" s="88">
        <v>27460</v>
      </c>
      <c r="H80" s="85">
        <f t="shared" si="20"/>
        <v>37262</v>
      </c>
      <c r="I80" s="48">
        <f t="shared" si="16"/>
        <v>120.58899676375404</v>
      </c>
      <c r="J80" s="79">
        <f t="shared" si="17"/>
        <v>1506851</v>
      </c>
      <c r="K80" s="7"/>
      <c r="L80" s="7"/>
    </row>
    <row r="81" spans="2:12" ht="13.5" thickBot="1" x14ac:dyDescent="0.6">
      <c r="B81" s="47" t="s">
        <v>11</v>
      </c>
      <c r="C81" s="52">
        <f>SUM(C35:C80)</f>
        <v>13885</v>
      </c>
      <c r="D81" s="60">
        <f t="shared" ref="D81:H81" si="21">SUM(D35:D80)</f>
        <v>1214700</v>
      </c>
      <c r="E81" s="61">
        <f t="shared" si="21"/>
        <v>292151</v>
      </c>
      <c r="F81" s="55">
        <f t="shared" si="21"/>
        <v>937247</v>
      </c>
      <c r="G81" s="75">
        <f t="shared" si="21"/>
        <v>569604</v>
      </c>
      <c r="H81" s="60">
        <f t="shared" si="21"/>
        <v>1506851</v>
      </c>
      <c r="I81" s="48" t="s">
        <v>28</v>
      </c>
      <c r="J81" s="6"/>
      <c r="K81" s="7"/>
      <c r="L81" s="7"/>
    </row>
    <row r="82" spans="2:12" x14ac:dyDescent="0.55000000000000004">
      <c r="B82" s="1"/>
      <c r="C82" s="1"/>
    </row>
  </sheetData>
  <mergeCells count="33">
    <mergeCell ref="B4:B6"/>
    <mergeCell ref="D4:H4"/>
    <mergeCell ref="I4:L4"/>
    <mergeCell ref="D5:E5"/>
    <mergeCell ref="F5:G5"/>
    <mergeCell ref="I5:I6"/>
    <mergeCell ref="J5:K5"/>
    <mergeCell ref="B33:B34"/>
    <mergeCell ref="D33:D34"/>
    <mergeCell ref="E33:E34"/>
    <mergeCell ref="J33:J34"/>
    <mergeCell ref="B22:B24"/>
    <mergeCell ref="D22:J22"/>
    <mergeCell ref="C33:C34"/>
    <mergeCell ref="H33:H34"/>
    <mergeCell ref="I33:I34"/>
    <mergeCell ref="F33:F34"/>
    <mergeCell ref="G33:G34"/>
    <mergeCell ref="D23:F23"/>
    <mergeCell ref="G23:I23"/>
    <mergeCell ref="O22:O24"/>
    <mergeCell ref="H5:H6"/>
    <mergeCell ref="L5:L6"/>
    <mergeCell ref="C4:C6"/>
    <mergeCell ref="M4:M6"/>
    <mergeCell ref="K22:M22"/>
    <mergeCell ref="K23:K24"/>
    <mergeCell ref="L23:L24"/>
    <mergeCell ref="N4:N6"/>
    <mergeCell ref="C22:C24"/>
    <mergeCell ref="J23:J24"/>
    <mergeCell ref="M23:M24"/>
    <mergeCell ref="N22:N24"/>
  </mergeCells>
  <phoneticPr fontId="8"/>
  <pageMargins left="0.25" right="0.25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雅哉</dc:creator>
  <cp:lastModifiedBy>加藤 夕輔</cp:lastModifiedBy>
  <cp:lastPrinted>2025-04-15T05:46:07Z</cp:lastPrinted>
  <dcterms:created xsi:type="dcterms:W3CDTF">2024-07-13T04:21:04Z</dcterms:created>
  <dcterms:modified xsi:type="dcterms:W3CDTF">2025-11-28T06:20:09Z</dcterms:modified>
</cp:coreProperties>
</file>