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80" yWindow="16080" windowWidth="29040" windowHeight="17520"/>
  </bookViews>
  <sheets>
    <sheet name="支出内訳書" sheetId="1" r:id="rId1"/>
    <sheet name="記載例" sheetId="4" r:id="rId2"/>
  </sheets>
  <definedNames>
    <definedName name="祝日">#REF!</definedName>
    <definedName name="_xlnm.Print_Area" localSheetId="0">支出内訳書!$B$1:$J$39</definedName>
    <definedName name="_xlnm.Print_Area" localSheetId="1">記載例!$B$1:$J$35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<sst xmlns="http://schemas.openxmlformats.org/spreadsheetml/2006/main" xmlns:r="http://schemas.openxmlformats.org/officeDocument/2006/relationships" count="44" uniqueCount="44">
  <si>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個数・期間</t>
  </si>
  <si>
    <t>OpenAI 利用料</t>
  </si>
  <si>
    <t>呉 一郎</t>
  </si>
  <si>
    <t>支出内訳書</t>
    <rPh sb="0" eb="2">
      <t>シシュツ</t>
    </rPh>
    <rPh sb="2" eb="5">
      <t>ウチワケショ</t>
    </rPh>
    <phoneticPr fontId="1"/>
  </si>
  <si>
    <t>企業名</t>
    <rPh sb="0" eb="3">
      <t>キギョウメイ</t>
    </rPh>
    <phoneticPr fontId="1"/>
  </si>
  <si>
    <t>項目</t>
  </si>
  <si>
    <t>（単位：円）</t>
    <rPh sb="1" eb="3">
      <t>タンイ</t>
    </rPh>
    <rPh sb="4" eb="5">
      <t>エン</t>
    </rPh>
    <phoneticPr fontId="1"/>
  </si>
  <si>
    <t>東京AI産業（株）</t>
  </si>
  <si>
    <t>摘要</t>
  </si>
  <si>
    <t>積算内容</t>
  </si>
  <si>
    <t xml:space="preserve">単価 </t>
  </si>
  <si>
    <t>単位</t>
  </si>
  <si>
    <t>補助事業に
要する経費
（税込）</t>
  </si>
  <si>
    <t>補助対象経費（税抜）</t>
  </si>
  <si>
    <t>補助金交付申請額</t>
  </si>
  <si>
    <t>原材料費</t>
  </si>
  <si>
    <t>人</t>
    <rPh sb="0" eb="1">
      <t>ニン</t>
    </rPh>
    <phoneticPr fontId="1"/>
  </si>
  <si>
    <t>機器設備費</t>
  </si>
  <si>
    <t>消耗品費</t>
  </si>
  <si>
    <t>外注費</t>
    <rPh sb="0" eb="3">
      <t>ガイチュウヒ</t>
    </rPh>
    <phoneticPr fontId="1"/>
  </si>
  <si>
    <t>旅費</t>
    <rPh sb="0" eb="2">
      <t>リョヒ</t>
    </rPh>
    <phoneticPr fontId="1"/>
  </si>
  <si>
    <t>専門家謝金</t>
    <rPh sb="0" eb="3">
      <t>センモンカ</t>
    </rPh>
    <rPh sb="3" eb="5">
      <t>シャキン</t>
    </rPh>
    <phoneticPr fontId="1"/>
  </si>
  <si>
    <t>人件費</t>
    <rPh sb="0" eb="3">
      <t>ジンケンヒ</t>
    </rPh>
    <phoneticPr fontId="1"/>
  </si>
  <si>
    <t>システム開発</t>
    <rPh sb="4" eb="6">
      <t>カイハツ</t>
    </rPh>
    <phoneticPr fontId="1"/>
  </si>
  <si>
    <t>その他</t>
    <rPh sb="2" eb="3">
      <t>ホカ</t>
    </rPh>
    <phoneticPr fontId="1"/>
  </si>
  <si>
    <t>打ち合わせ（7/1-7/2）</t>
  </si>
  <si>
    <t>総額</t>
    <rPh sb="0" eb="2">
      <t>ソウガク</t>
    </rPh>
    <phoneticPr fontId="1"/>
  </si>
  <si>
    <t>カメラモジュール</t>
  </si>
  <si>
    <t>個</t>
  </si>
  <si>
    <t>月</t>
  </si>
  <si>
    <t>広島太郎</t>
  </si>
  <si>
    <t>型式：XXXX0001</t>
    <rPh sb="0" eb="2">
      <t>カタシキ</t>
    </rPh>
    <phoneticPr fontId="1"/>
  </si>
  <si>
    <t>福山花子</t>
  </si>
  <si>
    <t>式</t>
    <rPh sb="0" eb="1">
      <t>シキ</t>
    </rPh>
    <phoneticPr fontId="1"/>
  </si>
  <si>
    <t>ひろしまＡＩ株式会社</t>
    <rPh sb="6" eb="8">
      <t>カブシキ</t>
    </rPh>
    <rPh sb="8" eb="10">
      <t>カイシャ</t>
    </rPh>
    <phoneticPr fontId="1"/>
  </si>
  <si>
    <t>AWS 利用料</t>
  </si>
  <si>
    <t>健保等級17級（A区分）</t>
    <rPh sb="0" eb="1">
      <t>ケン</t>
    </rPh>
    <rPh sb="1" eb="2">
      <t>タモツ</t>
    </rPh>
    <rPh sb="2" eb="4">
      <t>トウキュウ</t>
    </rPh>
    <rPh sb="6" eb="7">
      <t>キュウ</t>
    </rPh>
    <rPh sb="9" eb="11">
      <t>クブン</t>
    </rPh>
    <phoneticPr fontId="1"/>
  </si>
  <si>
    <t>東京⇔広島</t>
  </si>
  <si>
    <t>健保等級30級（B区分）</t>
    <rPh sb="0" eb="1">
      <t>ケン</t>
    </rPh>
    <rPh sb="1" eb="2">
      <t>タモツ</t>
    </rPh>
    <rPh sb="2" eb="4">
      <t>トウキュウ</t>
    </rPh>
    <rPh sb="6" eb="7">
      <t>キュウ</t>
    </rPh>
    <rPh sb="9" eb="11">
      <t>クブン</t>
    </rPh>
    <phoneticPr fontId="1"/>
  </si>
  <si>
    <t>東京⇔三原</t>
  </si>
  <si>
    <t>現地確認（10/20-10/21）</t>
  </si>
  <si>
    <t>支出内訳書【記載例】</t>
    <rPh sb="0" eb="2">
      <t>シシュツ</t>
    </rPh>
    <rPh sb="2" eb="5">
      <t>ウチワケショ</t>
    </rPh>
    <rPh sb="6" eb="9">
      <t>キサイレイ</t>
    </rPh>
    <phoneticPr fontId="1"/>
  </si>
  <si>
    <t>時間</t>
    <rPh sb="0" eb="2">
      <t>ジカン</t>
    </rPh>
    <phoneticPr fontId="1"/>
  </si>
  <si>
    <t>健保等級22級（B区分）</t>
    <rPh sb="0" eb="1">
      <t>ケン</t>
    </rPh>
    <rPh sb="1" eb="2">
      <t>タモツ</t>
    </rPh>
    <rPh sb="2" eb="4">
      <t>トウキュウ</t>
    </rPh>
    <rPh sb="6" eb="7">
      <t>キュウ</t>
    </rPh>
    <rPh sb="9" eb="11">
      <t>クブン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</si>
</sst>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Calibri"/>
      <family val="2"/>
    </font>
    <font>
      <sz val="6"/>
      <color auto="1"/>
      <name val="Calibri"/>
      <family val="2"/>
    </font>
    <font>
      <sz val="10"/>
      <color theme="1"/>
      <name val="ＭＳ Ｐゴシック"/>
      <family val="3"/>
    </font>
    <font>
      <b/>
      <sz val="10"/>
      <color theme="1"/>
      <name val="ＭＳ Ｐゴシック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10"/>
      <color rgb="FF0000FF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99"/>
        <bgColor rgb="FFFFFF99"/>
      </patternFill>
    </fill>
    <fill>
      <patternFill patternType="solid">
        <fgColor rgb="FFFFC000"/>
        <bgColor rgb="FFFFFF99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auto="1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 style="hair">
        <color rgb="FF000000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auto="1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hair">
        <color auto="1"/>
      </left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8" fontId="3" fillId="3" borderId="3" xfId="0" applyNumberFormat="1" applyFont="1" applyFill="1" applyBorder="1" applyAlignment="1">
      <alignment vertical="center"/>
    </xf>
    <xf numFmtId="38" fontId="2" fillId="3" borderId="3" xfId="0" applyNumberFormat="1" applyFont="1" applyFill="1" applyBorder="1" applyAlignment="1">
      <alignment vertical="center"/>
    </xf>
    <xf numFmtId="38" fontId="3" fillId="3" borderId="1" xfId="0" applyNumberFormat="1" applyFont="1" applyFill="1" applyBorder="1" applyAlignment="1">
      <alignment vertical="center"/>
    </xf>
    <xf numFmtId="38" fontId="2" fillId="3" borderId="4" xfId="0" applyNumberFormat="1" applyFont="1" applyFill="1" applyBorder="1" applyAlignment="1">
      <alignment vertical="center"/>
    </xf>
    <xf numFmtId="38" fontId="3" fillId="3" borderId="5" xfId="0" applyNumberFormat="1" applyFont="1" applyFill="1" applyBorder="1" applyAlignment="1">
      <alignment vertical="center"/>
    </xf>
    <xf numFmtId="38" fontId="3" fillId="4" borderId="6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3" fillId="3" borderId="0" xfId="0" applyNumberFormat="1" applyFont="1" applyFill="1" applyAlignment="1">
      <alignment vertical="center"/>
    </xf>
    <xf numFmtId="38" fontId="2" fillId="0" borderId="9" xfId="0" applyNumberFormat="1" applyFont="1" applyBorder="1" applyAlignment="1">
      <alignment vertical="center"/>
    </xf>
    <xf numFmtId="38" fontId="3" fillId="3" borderId="7" xfId="0" applyNumberFormat="1" applyFont="1" applyFill="1" applyBorder="1" applyAlignment="1">
      <alignment vertical="center"/>
    </xf>
    <xf numFmtId="38" fontId="2" fillId="0" borderId="10" xfId="0" applyNumberFormat="1" applyFont="1" applyBorder="1" applyAlignment="1">
      <alignment vertical="center"/>
    </xf>
    <xf numFmtId="38" fontId="2" fillId="0" borderId="11" xfId="0" applyNumberFormat="1" applyFont="1" applyBorder="1" applyAlignment="1">
      <alignment vertical="center"/>
    </xf>
    <xf numFmtId="38" fontId="2" fillId="5" borderId="12" xfId="0" applyNumberFormat="1" applyFont="1" applyFill="1" applyBorder="1" applyAlignment="1">
      <alignment vertical="center"/>
    </xf>
    <xf numFmtId="38" fontId="2" fillId="0" borderId="13" xfId="0" applyNumberFormat="1" applyFont="1" applyBorder="1" applyAlignment="1">
      <alignment vertical="center"/>
    </xf>
    <xf numFmtId="38" fontId="2" fillId="0" borderId="14" xfId="0" applyNumberFormat="1" applyFont="1" applyBorder="1" applyAlignment="1">
      <alignment vertical="center"/>
    </xf>
    <xf numFmtId="38" fontId="2" fillId="5" borderId="15" xfId="0" applyNumberFormat="1" applyFont="1" applyFill="1" applyBorder="1" applyAlignment="1">
      <alignment vertical="center"/>
    </xf>
    <xf numFmtId="38" fontId="3" fillId="3" borderId="16" xfId="0" applyNumberFormat="1" applyFont="1" applyFill="1" applyBorder="1" applyAlignment="1">
      <alignment vertical="center"/>
    </xf>
    <xf numFmtId="38" fontId="2" fillId="0" borderId="17" xfId="0" applyNumberFormat="1" applyFont="1" applyBorder="1" applyAlignment="1">
      <alignment vertical="center"/>
    </xf>
    <xf numFmtId="38" fontId="2" fillId="5" borderId="18" xfId="0" applyNumberFormat="1" applyFont="1" applyFill="1" applyBorder="1" applyAlignment="1">
      <alignment vertical="center"/>
    </xf>
    <xf numFmtId="38" fontId="3" fillId="4" borderId="19" xfId="0" applyNumberFormat="1" applyFont="1" applyFill="1" applyBorder="1" applyAlignment="1">
      <alignment vertical="center"/>
    </xf>
    <xf numFmtId="38" fontId="5" fillId="2" borderId="20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 wrapText="1"/>
    </xf>
    <xf numFmtId="38" fontId="5" fillId="3" borderId="22" xfId="0" applyNumberFormat="1" applyFont="1" applyFill="1" applyBorder="1" applyAlignment="1">
      <alignment vertical="center" wrapText="1"/>
    </xf>
    <xf numFmtId="38" fontId="4" fillId="0" borderId="10" xfId="0" applyNumberFormat="1" applyFont="1" applyBorder="1" applyAlignment="1">
      <alignment vertical="center" wrapText="1"/>
    </xf>
    <xf numFmtId="38" fontId="5" fillId="3" borderId="23" xfId="0" applyNumberFormat="1" applyFont="1" applyFill="1" applyBorder="1" applyAlignment="1">
      <alignment vertical="center" wrapText="1"/>
    </xf>
    <xf numFmtId="38" fontId="4" fillId="0" borderId="9" xfId="0" applyNumberFormat="1" applyFont="1" applyBorder="1" applyAlignment="1">
      <alignment vertical="center"/>
    </xf>
    <xf numFmtId="38" fontId="4" fillId="0" borderId="24" xfId="0" applyNumberFormat="1" applyFont="1" applyBorder="1" applyAlignment="1">
      <alignment vertical="center"/>
    </xf>
    <xf numFmtId="38" fontId="5" fillId="3" borderId="25" xfId="0" applyNumberFormat="1" applyFont="1" applyFill="1" applyBorder="1" applyAlignment="1">
      <alignment vertical="center" wrapText="1"/>
    </xf>
    <xf numFmtId="38" fontId="4" fillId="0" borderId="11" xfId="0" applyNumberFormat="1" applyFont="1" applyBorder="1" applyAlignment="1">
      <alignment vertical="center" wrapText="1"/>
    </xf>
    <xf numFmtId="38" fontId="4" fillId="5" borderId="26" xfId="0" applyNumberFormat="1" applyFont="1" applyFill="1" applyBorder="1" applyAlignment="1">
      <alignment vertical="center" wrapText="1"/>
    </xf>
    <xf numFmtId="38" fontId="4" fillId="0" borderId="26" xfId="0" applyNumberFormat="1" applyFont="1" applyBorder="1" applyAlignment="1">
      <alignment vertical="center" wrapText="1"/>
    </xf>
    <xf numFmtId="38" fontId="4" fillId="0" borderId="27" xfId="0" applyNumberFormat="1" applyFont="1" applyBorder="1" applyAlignment="1">
      <alignment vertical="center" wrapText="1"/>
    </xf>
    <xf numFmtId="38" fontId="4" fillId="5" borderId="28" xfId="0" applyNumberFormat="1" applyFont="1" applyFill="1" applyBorder="1" applyAlignment="1">
      <alignment vertical="center" wrapText="1"/>
    </xf>
    <xf numFmtId="38" fontId="5" fillId="3" borderId="29" xfId="0" applyNumberFormat="1" applyFont="1" applyFill="1" applyBorder="1" applyAlignment="1">
      <alignment vertical="center" wrapText="1"/>
    </xf>
    <xf numFmtId="38" fontId="4" fillId="0" borderId="9" xfId="0" applyNumberFormat="1" applyFont="1" applyBorder="1" applyAlignment="1">
      <alignment vertical="center" wrapText="1"/>
    </xf>
    <xf numFmtId="38" fontId="4" fillId="0" borderId="17" xfId="0" applyNumberFormat="1" applyFont="1" applyBorder="1" applyAlignment="1">
      <alignment vertical="center" wrapText="1"/>
    </xf>
    <xf numFmtId="38" fontId="4" fillId="5" borderId="18" xfId="0" applyNumberFormat="1" applyFont="1" applyFill="1" applyBorder="1" applyAlignment="1">
      <alignment vertical="center" wrapText="1"/>
    </xf>
    <xf numFmtId="38" fontId="4" fillId="0" borderId="30" xfId="0" applyNumberFormat="1" applyFont="1" applyBorder="1" applyAlignment="1">
      <alignment vertical="center" wrapText="1"/>
    </xf>
    <xf numFmtId="38" fontId="5" fillId="2" borderId="31" xfId="0" applyNumberFormat="1" applyFont="1" applyFill="1" applyBorder="1" applyAlignment="1">
      <alignment horizontal="center" vertical="center"/>
    </xf>
    <xf numFmtId="38" fontId="5" fillId="2" borderId="32" xfId="0" applyNumberFormat="1" applyFont="1" applyFill="1" applyBorder="1" applyAlignment="1">
      <alignment horizontal="center" vertical="center"/>
    </xf>
    <xf numFmtId="38" fontId="5" fillId="3" borderId="33" xfId="0" applyNumberFormat="1" applyFont="1" applyFill="1" applyBorder="1" applyAlignment="1">
      <alignment vertical="center" wrapText="1"/>
    </xf>
    <xf numFmtId="38" fontId="4" fillId="0" borderId="10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38" fontId="4" fillId="0" borderId="10" xfId="0" applyNumberFormat="1" applyFont="1" applyBorder="1" applyAlignment="1">
      <alignment vertical="center"/>
    </xf>
    <xf numFmtId="38" fontId="4" fillId="0" borderId="11" xfId="0" applyNumberFormat="1" applyFont="1" applyBorder="1" applyAlignment="1">
      <alignment vertical="center"/>
    </xf>
    <xf numFmtId="38" fontId="4" fillId="5" borderId="26" xfId="0" applyNumberFormat="1" applyFont="1" applyFill="1" applyBorder="1" applyAlignment="1">
      <alignment vertical="center"/>
    </xf>
    <xf numFmtId="38" fontId="4" fillId="0" borderId="26" xfId="0" applyNumberFormat="1" applyFont="1" applyBorder="1" applyAlignment="1">
      <alignment vertical="center"/>
    </xf>
    <xf numFmtId="38" fontId="4" fillId="0" borderId="27" xfId="0" applyNumberFormat="1" applyFont="1" applyBorder="1" applyAlignment="1">
      <alignment vertical="center"/>
    </xf>
    <xf numFmtId="38" fontId="4" fillId="5" borderId="28" xfId="0" applyNumberFormat="1" applyFont="1" applyFill="1" applyBorder="1" applyAlignment="1">
      <alignment vertical="center"/>
    </xf>
    <xf numFmtId="38" fontId="4" fillId="0" borderId="35" xfId="0" applyNumberFormat="1" applyFont="1" applyBorder="1" applyAlignment="1">
      <alignment vertical="center"/>
    </xf>
    <xf numFmtId="38" fontId="4" fillId="5" borderId="29" xfId="0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38" fontId="4" fillId="0" borderId="36" xfId="0" applyNumberFormat="1" applyFont="1" applyBorder="1" applyAlignment="1">
      <alignment horizontal="center" vertical="center"/>
    </xf>
    <xf numFmtId="38" fontId="5" fillId="2" borderId="37" xfId="0" applyNumberFormat="1" applyFont="1" applyFill="1" applyBorder="1" applyAlignment="1">
      <alignment horizontal="center" vertical="center"/>
    </xf>
    <xf numFmtId="38" fontId="5" fillId="3" borderId="38" xfId="0" applyNumberFormat="1" applyFont="1" applyFill="1" applyBorder="1" applyAlignment="1">
      <alignment vertical="center" wrapText="1"/>
    </xf>
    <xf numFmtId="38" fontId="4" fillId="0" borderId="9" xfId="0" applyNumberFormat="1" applyFont="1" applyBorder="1" applyAlignment="1">
      <alignment horizontal="right" vertical="center"/>
    </xf>
    <xf numFmtId="38" fontId="5" fillId="3" borderId="39" xfId="0" applyNumberFormat="1" applyFont="1" applyFill="1" applyBorder="1" applyAlignment="1">
      <alignment vertical="center" wrapText="1"/>
    </xf>
    <xf numFmtId="38" fontId="4" fillId="0" borderId="34" xfId="0" applyNumberFormat="1" applyFont="1" applyBorder="1" applyAlignment="1">
      <alignment horizontal="right" vertical="center"/>
    </xf>
    <xf numFmtId="38" fontId="5" fillId="3" borderId="40" xfId="0" applyNumberFormat="1" applyFont="1" applyFill="1" applyBorder="1" applyAlignment="1">
      <alignment vertical="center" wrapText="1"/>
    </xf>
    <xf numFmtId="38" fontId="4" fillId="0" borderId="11" xfId="0" applyNumberFormat="1" applyFont="1" applyBorder="1" applyAlignment="1">
      <alignment horizontal="right" vertical="center"/>
    </xf>
    <xf numFmtId="38" fontId="4" fillId="5" borderId="41" xfId="0" applyNumberFormat="1" applyFont="1" applyFill="1" applyBorder="1" applyAlignment="1">
      <alignment horizontal="right" vertical="center"/>
    </xf>
    <xf numFmtId="38" fontId="4" fillId="0" borderId="26" xfId="0" applyNumberFormat="1" applyFont="1" applyBorder="1" applyAlignment="1">
      <alignment horizontal="right" vertical="center"/>
    </xf>
    <xf numFmtId="38" fontId="4" fillId="0" borderId="27" xfId="0" applyNumberFormat="1" applyFont="1" applyBorder="1" applyAlignment="1">
      <alignment horizontal="right" vertical="center"/>
    </xf>
    <xf numFmtId="38" fontId="4" fillId="5" borderId="42" xfId="0" applyNumberFormat="1" applyFont="1" applyFill="1" applyBorder="1" applyAlignment="1">
      <alignment horizontal="right" vertical="center"/>
    </xf>
    <xf numFmtId="38" fontId="5" fillId="3" borderId="18" xfId="0" applyNumberFormat="1" applyFont="1" applyFill="1" applyBorder="1" applyAlignment="1">
      <alignment vertical="center" wrapText="1"/>
    </xf>
    <xf numFmtId="38" fontId="4" fillId="0" borderId="35" xfId="0" applyNumberFormat="1" applyFont="1" applyBorder="1" applyAlignment="1">
      <alignment horizontal="right" vertical="center"/>
    </xf>
    <xf numFmtId="38" fontId="4" fillId="5" borderId="43" xfId="0" applyNumberFormat="1" applyFont="1" applyFill="1" applyBorder="1" applyAlignment="1">
      <alignment horizontal="right" vertical="center"/>
    </xf>
    <xf numFmtId="38" fontId="4" fillId="0" borderId="44" xfId="0" applyNumberFormat="1" applyFont="1" applyBorder="1" applyAlignment="1">
      <alignment horizontal="right" vertical="center"/>
    </xf>
    <xf numFmtId="38" fontId="5" fillId="2" borderId="37" xfId="0" applyNumberFormat="1" applyFont="1" applyFill="1" applyBorder="1" applyAlignment="1">
      <alignment horizontal="center" vertical="center" wrapText="1"/>
    </xf>
    <xf numFmtId="38" fontId="5" fillId="3" borderId="45" xfId="0" applyNumberFormat="1" applyFont="1" applyFill="1" applyBorder="1" applyAlignment="1">
      <alignment vertical="center" wrapText="1"/>
    </xf>
    <xf numFmtId="38" fontId="4" fillId="5" borderId="9" xfId="0" applyNumberFormat="1" applyFont="1" applyFill="1" applyBorder="1" applyAlignment="1">
      <alignment horizontal="right" vertical="center"/>
    </xf>
    <xf numFmtId="38" fontId="5" fillId="3" borderId="7" xfId="0" applyNumberFormat="1" applyFont="1" applyFill="1" applyBorder="1" applyAlignment="1">
      <alignment vertical="center" wrapText="1"/>
    </xf>
    <xf numFmtId="3" fontId="4" fillId="5" borderId="9" xfId="0" applyNumberFormat="1" applyFont="1" applyFill="1" applyBorder="1" applyAlignment="1">
      <alignment vertical="center"/>
    </xf>
    <xf numFmtId="38" fontId="5" fillId="3" borderId="46" xfId="0" applyNumberFormat="1" applyFont="1" applyFill="1" applyBorder="1" applyAlignment="1">
      <alignment vertical="center" wrapText="1"/>
    </xf>
    <xf numFmtId="38" fontId="4" fillId="5" borderId="9" xfId="0" applyNumberFormat="1" applyFont="1" applyFill="1" applyBorder="1" applyAlignment="1">
      <alignment vertical="center"/>
    </xf>
    <xf numFmtId="38" fontId="4" fillId="5" borderId="47" xfId="0" applyNumberFormat="1" applyFont="1" applyFill="1" applyBorder="1" applyAlignment="1">
      <alignment vertical="center"/>
    </xf>
    <xf numFmtId="38" fontId="5" fillId="5" borderId="48" xfId="0" applyNumberFormat="1" applyFont="1" applyFill="1" applyBorder="1" applyAlignment="1">
      <alignment vertical="center"/>
    </xf>
    <xf numFmtId="38" fontId="4" fillId="5" borderId="41" xfId="0" applyNumberFormat="1" applyFont="1" applyFill="1" applyBorder="1" applyAlignment="1">
      <alignment vertical="center"/>
    </xf>
    <xf numFmtId="38" fontId="5" fillId="5" borderId="15" xfId="0" applyNumberFormat="1" applyFont="1" applyFill="1" applyBorder="1" applyAlignment="1">
      <alignment vertical="center"/>
    </xf>
    <xf numFmtId="38" fontId="5" fillId="3" borderId="49" xfId="0" applyNumberFormat="1" applyFont="1" applyFill="1" applyBorder="1" applyAlignment="1">
      <alignment vertical="center" wrapText="1"/>
    </xf>
    <xf numFmtId="38" fontId="4" fillId="5" borderId="50" xfId="0" applyNumberFormat="1" applyFont="1" applyFill="1" applyBorder="1" applyAlignment="1">
      <alignment vertical="center"/>
    </xf>
    <xf numFmtId="38" fontId="4" fillId="5" borderId="44" xfId="0" applyNumberFormat="1" applyFont="1" applyFill="1" applyBorder="1" applyAlignment="1">
      <alignment horizontal="right" vertical="center"/>
    </xf>
    <xf numFmtId="38" fontId="3" fillId="4" borderId="19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 wrapText="1"/>
    </xf>
    <xf numFmtId="38" fontId="5" fillId="3" borderId="52" xfId="0" applyNumberFormat="1" applyFont="1" applyFill="1" applyBorder="1" applyAlignment="1">
      <alignment vertical="center" wrapText="1"/>
    </xf>
    <xf numFmtId="38" fontId="4" fillId="0" borderId="53" xfId="0" applyNumberFormat="1" applyFont="1" applyBorder="1" applyAlignment="1">
      <alignment horizontal="right" vertical="center"/>
    </xf>
    <xf numFmtId="38" fontId="4" fillId="0" borderId="54" xfId="0" applyNumberFormat="1" applyFont="1" applyBorder="1" applyAlignment="1">
      <alignment horizontal="right" vertical="center"/>
    </xf>
    <xf numFmtId="38" fontId="5" fillId="3" borderId="55" xfId="0" applyNumberFormat="1" applyFont="1" applyFill="1" applyBorder="1" applyAlignment="1">
      <alignment vertical="center" wrapText="1"/>
    </xf>
    <xf numFmtId="3" fontId="4" fillId="0" borderId="53" xfId="0" applyNumberFormat="1" applyFont="1" applyBorder="1" applyAlignment="1">
      <alignment vertical="center"/>
    </xf>
    <xf numFmtId="38" fontId="4" fillId="0" borderId="53" xfId="0" applyNumberFormat="1" applyFont="1" applyBorder="1" applyAlignment="1">
      <alignment vertical="center"/>
    </xf>
    <xf numFmtId="38" fontId="4" fillId="0" borderId="56" xfId="0" applyNumberFormat="1" applyFont="1" applyBorder="1" applyAlignment="1">
      <alignment vertical="center"/>
    </xf>
    <xf numFmtId="38" fontId="5" fillId="5" borderId="57" xfId="0" applyNumberFormat="1" applyFont="1" applyFill="1" applyBorder="1" applyAlignment="1">
      <alignment vertical="center"/>
    </xf>
    <xf numFmtId="38" fontId="4" fillId="0" borderId="57" xfId="0" applyNumberFormat="1" applyFont="1" applyBorder="1" applyAlignment="1">
      <alignment vertical="center"/>
    </xf>
    <xf numFmtId="38" fontId="4" fillId="0" borderId="54" xfId="0" applyNumberFormat="1" applyFont="1" applyBorder="1" applyAlignment="1">
      <alignment vertical="center"/>
    </xf>
    <xf numFmtId="38" fontId="5" fillId="5" borderId="58" xfId="0" applyNumberFormat="1" applyFont="1" applyFill="1" applyBorder="1" applyAlignment="1">
      <alignment vertical="center"/>
    </xf>
    <xf numFmtId="38" fontId="5" fillId="3" borderId="59" xfId="0" applyNumberFormat="1" applyFont="1" applyFill="1" applyBorder="1" applyAlignment="1">
      <alignment vertical="center" wrapText="1"/>
    </xf>
    <xf numFmtId="38" fontId="4" fillId="0" borderId="57" xfId="0" applyNumberFormat="1" applyFont="1" applyBorder="1" applyAlignment="1">
      <alignment vertical="center" wrapText="1"/>
    </xf>
    <xf numFmtId="38" fontId="3" fillId="4" borderId="60" xfId="0" applyNumberFormat="1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5" fillId="2" borderId="62" xfId="0" applyNumberFormat="1" applyFont="1" applyFill="1" applyBorder="1" applyAlignment="1">
      <alignment horizontal="center" vertical="center" wrapText="1"/>
    </xf>
    <xf numFmtId="38" fontId="5" fillId="2" borderId="63" xfId="0" applyNumberFormat="1" applyFont="1" applyFill="1" applyBorder="1" applyAlignment="1">
      <alignment vertical="center" wrapText="1"/>
    </xf>
    <xf numFmtId="38" fontId="5" fillId="3" borderId="64" xfId="0" applyNumberFormat="1" applyFont="1" applyFill="1" applyBorder="1" applyAlignment="1">
      <alignment vertical="center" wrapText="1"/>
    </xf>
    <xf numFmtId="38" fontId="4" fillId="5" borderId="65" xfId="0" applyNumberFormat="1" applyFont="1" applyFill="1" applyBorder="1" applyAlignment="1">
      <alignment horizontal="right" vertical="center"/>
    </xf>
    <xf numFmtId="38" fontId="4" fillId="5" borderId="66" xfId="0" applyNumberFormat="1" applyFont="1" applyFill="1" applyBorder="1" applyAlignment="1">
      <alignment horizontal="right" vertical="center"/>
    </xf>
    <xf numFmtId="38" fontId="5" fillId="3" borderId="67" xfId="0" applyNumberFormat="1" applyFont="1" applyFill="1" applyBorder="1" applyAlignment="1">
      <alignment vertical="center" wrapText="1"/>
    </xf>
    <xf numFmtId="3" fontId="4" fillId="5" borderId="65" xfId="0" applyNumberFormat="1" applyFont="1" applyFill="1" applyBorder="1" applyAlignment="1">
      <alignment vertical="center"/>
    </xf>
    <xf numFmtId="38" fontId="4" fillId="5" borderId="65" xfId="0" applyNumberFormat="1" applyFont="1" applyFill="1" applyBorder="1" applyAlignment="1">
      <alignment vertical="center"/>
    </xf>
    <xf numFmtId="38" fontId="4" fillId="5" borderId="68" xfId="0" applyNumberFormat="1" applyFont="1" applyFill="1" applyBorder="1" applyAlignment="1">
      <alignment vertical="center"/>
    </xf>
    <xf numFmtId="38" fontId="5" fillId="5" borderId="69" xfId="0" applyNumberFormat="1" applyFont="1" applyFill="1" applyBorder="1" applyAlignment="1">
      <alignment vertical="center"/>
    </xf>
    <xf numFmtId="38" fontId="4" fillId="5" borderId="69" xfId="0" applyNumberFormat="1" applyFont="1" applyFill="1" applyBorder="1" applyAlignment="1">
      <alignment vertical="center"/>
    </xf>
    <xf numFmtId="38" fontId="4" fillId="5" borderId="66" xfId="0" applyNumberFormat="1" applyFont="1" applyFill="1" applyBorder="1" applyAlignment="1">
      <alignment vertical="center"/>
    </xf>
    <xf numFmtId="38" fontId="5" fillId="5" borderId="70" xfId="0" applyNumberFormat="1" applyFont="1" applyFill="1" applyBorder="1" applyAlignment="1">
      <alignment vertical="center"/>
    </xf>
    <xf numFmtId="38" fontId="5" fillId="3" borderId="71" xfId="0" applyNumberFormat="1" applyFont="1" applyFill="1" applyBorder="1" applyAlignment="1">
      <alignment vertical="center" wrapText="1"/>
    </xf>
    <xf numFmtId="38" fontId="4" fillId="5" borderId="72" xfId="0" applyNumberFormat="1" applyFont="1" applyFill="1" applyBorder="1" applyAlignment="1">
      <alignment horizontal="right" vertical="center"/>
    </xf>
    <xf numFmtId="38" fontId="3" fillId="4" borderId="7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top"/>
    </xf>
    <xf numFmtId="176" fontId="2" fillId="0" borderId="0" xfId="0" applyNumberFormat="1" applyFont="1" applyAlignment="1">
      <alignment horizontal="right" vertical="top"/>
    </xf>
    <xf numFmtId="176" fontId="2" fillId="0" borderId="0" xfId="0" applyNumberFormat="1" applyFont="1" applyAlignment="1">
      <alignment horizontal="left" vertical="top"/>
    </xf>
    <xf numFmtId="176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38" fontId="2" fillId="0" borderId="74" xfId="0" applyNumberFormat="1" applyFont="1" applyBorder="1" applyAlignment="1">
      <alignment vertical="center"/>
    </xf>
    <xf numFmtId="38" fontId="4" fillId="0" borderId="75" xfId="0" applyNumberFormat="1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487045</xdr:colOff>
      <xdr:row>4</xdr:row>
      <xdr:rowOff>34925</xdr:rowOff>
    </xdr:from>
    <xdr:to xmlns:xdr="http://schemas.openxmlformats.org/drawingml/2006/spreadsheetDrawing">
      <xdr:col>13</xdr:col>
      <xdr:colOff>405130</xdr:colOff>
      <xdr:row>9</xdr:row>
      <xdr:rowOff>209550</xdr:rowOff>
    </xdr:to>
    <xdr:sp macro="" textlink="">
      <xdr:nvSpPr>
        <xdr:cNvPr id="2" name="テキスト 2"/>
        <xdr:cNvSpPr txBox="1"/>
      </xdr:nvSpPr>
      <xdr:spPr>
        <a:xfrm>
          <a:off x="10222865" y="1119505"/>
          <a:ext cx="2670810" cy="185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Meiryo UI"/>
              <a:ea typeface="Meiryo UI"/>
            </a:rPr>
            <a:t>●必要に応じて行を追加してください。</a:t>
          </a:r>
          <a:endParaRPr kumimoji="1" lang="ja-JP" altLang="en-US">
            <a:solidFill>
              <a:srgbClr val="FF0000"/>
            </a:solidFill>
            <a:latin typeface="Meiryo UI"/>
            <a:ea typeface="Meiryo UI"/>
          </a:endParaRPr>
        </a:p>
        <a:p>
          <a:r>
            <a:rPr kumimoji="1" lang="ja-JP" altLang="en-US">
              <a:solidFill>
                <a:srgbClr val="FF0000"/>
              </a:solidFill>
              <a:latin typeface="Meiryo UI"/>
              <a:ea typeface="Meiryo UI"/>
            </a:rPr>
            <a:t>●ひろしまAIサンドボックス事業補助金交付要領を参照の上、適切な区分に経費を計上してください。</a:t>
          </a:r>
          <a:endParaRPr kumimoji="1" lang="ja-JP" altLang="en-US">
            <a:solidFill>
              <a:srgbClr val="FF0000"/>
            </a:solidFill>
            <a:latin typeface="Meiryo UI"/>
            <a:ea typeface="Meiryo UI"/>
          </a:endParaRPr>
        </a:p>
        <a:p>
          <a:r>
            <a:rPr kumimoji="1" lang="ja-JP" altLang="en-US">
              <a:solidFill>
                <a:srgbClr val="FF0000"/>
              </a:solidFill>
              <a:latin typeface="Meiryo UI"/>
              <a:ea typeface="Meiryo UI"/>
            </a:rPr>
            <a:t>●補助対象経費の区分ごとに千円未満を切り捨ててください。</a:t>
          </a:r>
          <a:endParaRPr kumimoji="1" lang="ja-JP" altLang="en-US">
            <a:solidFill>
              <a:srgbClr val="FF0000"/>
            </a:solidFill>
            <a:latin typeface="Meiryo UI"/>
            <a:ea typeface="Meiryo U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487045</xdr:colOff>
      <xdr:row>4</xdr:row>
      <xdr:rowOff>34925</xdr:rowOff>
    </xdr:from>
    <xdr:to xmlns:xdr="http://schemas.openxmlformats.org/drawingml/2006/spreadsheetDrawing">
      <xdr:col>13</xdr:col>
      <xdr:colOff>405130</xdr:colOff>
      <xdr:row>8</xdr:row>
      <xdr:rowOff>209550</xdr:rowOff>
    </xdr:to>
    <xdr:sp macro="" textlink="">
      <xdr:nvSpPr>
        <xdr:cNvPr id="3" name="テキスト 2"/>
        <xdr:cNvSpPr txBox="1"/>
      </xdr:nvSpPr>
      <xdr:spPr>
        <a:xfrm>
          <a:off x="10222865" y="1119505"/>
          <a:ext cx="2670810" cy="160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  <a:latin typeface="Meiryo UI"/>
              <a:ea typeface="Meiryo UI"/>
            </a:rPr>
            <a:t>●必要に応じて行を追加してください。</a:t>
          </a:r>
          <a:endParaRPr kumimoji="1" lang="ja-JP" altLang="en-US">
            <a:solidFill>
              <a:srgbClr val="FF0000"/>
            </a:solidFill>
            <a:latin typeface="Meiryo UI"/>
            <a:ea typeface="Meiryo UI"/>
          </a:endParaRPr>
        </a:p>
        <a:p>
          <a:r>
            <a:rPr kumimoji="1" lang="ja-JP" altLang="en-US">
              <a:solidFill>
                <a:srgbClr val="FF0000"/>
              </a:solidFill>
              <a:latin typeface="Meiryo UI"/>
              <a:ea typeface="Meiryo UI"/>
            </a:rPr>
            <a:t>●ひろしまAIサンドボックス事業補助金交付要領を参照の上、適切な区分に経費を計上してください。</a:t>
          </a:r>
          <a:endParaRPr kumimoji="1" lang="ja-JP" altLang="en-US">
            <a:solidFill>
              <a:srgbClr val="FF0000"/>
            </a:solidFill>
            <a:latin typeface="Meiryo UI"/>
            <a:ea typeface="Meiryo UI"/>
          </a:endParaRPr>
        </a:p>
        <a:p>
          <a:r>
            <a:rPr kumimoji="1" lang="ja-JP" altLang="en-US">
              <a:solidFill>
                <a:srgbClr val="FF0000"/>
              </a:solidFill>
              <a:latin typeface="Meiryo UI"/>
              <a:ea typeface="Meiryo UI"/>
            </a:rPr>
            <a:t>●補助対象経費の区分ごとに千円未満を切り捨ててください。</a:t>
          </a:r>
          <a:endParaRPr kumimoji="1" lang="ja-JP" altLang="en-US">
            <a:solidFill>
              <a:srgbClr val="FF0000"/>
            </a:solidFill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A1:AA993"/>
  <sheetViews>
    <sheetView showGridLines="0" tabSelected="1" workbookViewId="0">
      <selection activeCell="B1" sqref="B1"/>
    </sheetView>
  </sheetViews>
  <sheetFormatPr defaultColWidth="14.42578125" defaultRowHeight="15" customHeight="1"/>
  <cols>
    <col min="1" max="1" width="2" style="1" customWidth="1"/>
    <col min="2" max="2" width="13.140625" style="1" customWidth="1"/>
    <col min="3" max="3" width="20.140625" style="1" customWidth="1"/>
    <col min="4" max="4" width="26.85546875" style="1" customWidth="1"/>
    <col min="5" max="6" width="13.140625" style="1" customWidth="1"/>
    <col min="7" max="7" width="5.7109375" style="1" customWidth="1"/>
    <col min="8" max="9" width="14.85546875" style="1" customWidth="1"/>
    <col min="10" max="10" width="15.5703125" style="1" customWidth="1"/>
    <col min="11" max="27" width="13.140625" style="1" customWidth="1"/>
    <col min="28" max="16384" width="14.42578125" style="1"/>
  </cols>
  <sheetData>
    <row r="1" spans="1:27" ht="26.45" customHeight="1">
      <c r="A1" s="2"/>
      <c r="B1" s="3"/>
      <c r="C1" s="3"/>
      <c r="D1" s="3"/>
      <c r="E1" s="3"/>
      <c r="F1" s="3"/>
      <c r="G1" s="3"/>
      <c r="H1" s="3"/>
      <c r="I1" s="3"/>
      <c r="J1" s="110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4.6" customHeight="1">
      <c r="A2" s="2"/>
      <c r="B2" s="4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 customHeight="1">
      <c r="A3" s="2"/>
      <c r="B3" s="2"/>
      <c r="C3" s="2"/>
      <c r="D3" s="2"/>
      <c r="E3" s="2"/>
      <c r="F3" s="2"/>
      <c r="G3" s="2"/>
      <c r="H3" s="2"/>
      <c r="I3" s="2"/>
      <c r="J3" s="111" t="s">
        <v>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0.100000000000001" customHeight="1">
      <c r="A4" s="2"/>
      <c r="B4" s="5" t="s">
        <v>5</v>
      </c>
      <c r="C4" s="13"/>
      <c r="D4" s="28" t="s">
        <v>9</v>
      </c>
      <c r="E4" s="46"/>
      <c r="F4" s="46"/>
      <c r="G4" s="46"/>
      <c r="H4" s="46"/>
      <c r="I4" s="46"/>
      <c r="J4" s="112"/>
      <c r="K4" s="12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54" customHeight="1">
      <c r="A5" s="2"/>
      <c r="B5" s="6"/>
      <c r="C5" s="14"/>
      <c r="D5" s="29" t="s">
        <v>8</v>
      </c>
      <c r="E5" s="47" t="s">
        <v>10</v>
      </c>
      <c r="F5" s="47" t="s">
        <v>0</v>
      </c>
      <c r="G5" s="65" t="s">
        <v>11</v>
      </c>
      <c r="H5" s="80" t="s">
        <v>12</v>
      </c>
      <c r="I5" s="95" t="s">
        <v>13</v>
      </c>
      <c r="J5" s="113" t="s">
        <v>14</v>
      </c>
      <c r="K5" s="12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9.5" customHeight="1">
      <c r="A6" s="2"/>
      <c r="B6" s="7" t="s">
        <v>15</v>
      </c>
      <c r="C6" s="15"/>
      <c r="D6" s="30"/>
      <c r="E6" s="48"/>
      <c r="F6" s="48"/>
      <c r="G6" s="66"/>
      <c r="H6" s="81">
        <f>SUM(H8:H9)</f>
        <v>0</v>
      </c>
      <c r="I6" s="96">
        <f>SUM(I8:I9)</f>
        <v>0</v>
      </c>
      <c r="J6" s="114">
        <f>ROUNDDOWN(SUM(J8:J9),-3)</f>
        <v>0</v>
      </c>
      <c r="K6" s="13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9.5" customHeight="1">
      <c r="A7" s="2"/>
      <c r="B7" s="8"/>
      <c r="C7" s="16"/>
      <c r="D7" s="31"/>
      <c r="E7" s="49"/>
      <c r="F7" s="49"/>
      <c r="G7" s="67"/>
      <c r="H7" s="82">
        <f>E7*F7</f>
        <v>0</v>
      </c>
      <c r="I7" s="97"/>
      <c r="J7" s="115">
        <f>ROUNDDOWN(I7/2,0)</f>
        <v>0</v>
      </c>
      <c r="K7" s="130"/>
      <c r="L7" s="2"/>
      <c r="M7" s="13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9.5" customHeight="1">
      <c r="A8" s="2"/>
      <c r="B8" s="8"/>
      <c r="C8" s="16"/>
      <c r="D8" s="31"/>
      <c r="E8" s="49"/>
      <c r="F8" s="49"/>
      <c r="G8" s="67"/>
      <c r="H8" s="82">
        <f>E8*F8</f>
        <v>0</v>
      </c>
      <c r="I8" s="97"/>
      <c r="J8" s="115">
        <f>ROUNDDOWN(I8/2,0)</f>
        <v>0</v>
      </c>
      <c r="K8" s="130"/>
      <c r="L8" s="2"/>
      <c r="M8" s="13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9.5" customHeight="1">
      <c r="A9" s="2"/>
      <c r="B9" s="8"/>
      <c r="C9" s="16"/>
      <c r="D9" s="31"/>
      <c r="E9" s="49"/>
      <c r="F9" s="61"/>
      <c r="G9" s="49"/>
      <c r="H9" s="82">
        <f>E9*F9</f>
        <v>0</v>
      </c>
      <c r="I9" s="98"/>
      <c r="J9" s="116">
        <f>ROUNDDOWN(I9/2,0)</f>
        <v>0</v>
      </c>
      <c r="K9" s="130"/>
      <c r="L9" s="2"/>
      <c r="M9" s="13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9.5" customHeight="1">
      <c r="A10" s="2"/>
      <c r="B10" s="9" t="s">
        <v>17</v>
      </c>
      <c r="C10" s="17"/>
      <c r="D10" s="32"/>
      <c r="E10" s="32"/>
      <c r="F10" s="32"/>
      <c r="G10" s="68"/>
      <c r="H10" s="83">
        <f>SUM(H11:H13)</f>
        <v>0</v>
      </c>
      <c r="I10" s="99">
        <f>SUM(I11:I13)</f>
        <v>0</v>
      </c>
      <c r="J10" s="117">
        <f>ROUNDDOWN(SUM(J11:J13),-3)</f>
        <v>0</v>
      </c>
      <c r="K10" s="13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9.5" customHeight="1">
      <c r="A11" s="2"/>
      <c r="B11" s="8"/>
      <c r="C11" s="16"/>
      <c r="D11" s="33"/>
      <c r="E11" s="50"/>
      <c r="F11" s="62"/>
      <c r="G11" s="49"/>
      <c r="H11" s="84">
        <f>E11*F11</f>
        <v>0</v>
      </c>
      <c r="I11" s="100"/>
      <c r="J11" s="118">
        <f>ROUNDDOWN(I11/2,0)</f>
        <v>0</v>
      </c>
      <c r="K11" s="130"/>
      <c r="L11" s="133"/>
      <c r="M11" s="2"/>
      <c r="N11" s="2"/>
      <c r="O11" s="2"/>
      <c r="P11" s="2"/>
      <c r="Q11" s="2"/>
      <c r="R11" s="2"/>
      <c r="S11" s="2"/>
      <c r="T11" s="2"/>
      <c r="U11" s="135">
        <v>100</v>
      </c>
      <c r="V11" s="2"/>
      <c r="W11" s="2"/>
      <c r="X11" s="2"/>
      <c r="Y11" s="2"/>
      <c r="Z11" s="2"/>
      <c r="AA11" s="2"/>
    </row>
    <row r="12" spans="1:27" ht="19.5" customHeight="1">
      <c r="A12" s="2"/>
      <c r="B12" s="8"/>
      <c r="C12" s="16"/>
      <c r="D12" s="33"/>
      <c r="E12" s="50"/>
      <c r="F12" s="62"/>
      <c r="G12" s="49"/>
      <c r="H12" s="84">
        <f>E12*F12</f>
        <v>0</v>
      </c>
      <c r="I12" s="100"/>
      <c r="J12" s="118">
        <f>ROUNDDOWN(I12/2,0)</f>
        <v>0</v>
      </c>
      <c r="K12" s="130"/>
      <c r="L12" s="133"/>
      <c r="M12" s="2"/>
      <c r="N12" s="2"/>
      <c r="O12" s="2"/>
      <c r="P12" s="2"/>
      <c r="Q12" s="2"/>
      <c r="R12" s="2"/>
      <c r="S12" s="2"/>
      <c r="T12" s="2"/>
      <c r="U12" s="135">
        <v>100</v>
      </c>
      <c r="V12" s="2"/>
      <c r="W12" s="2"/>
      <c r="X12" s="2"/>
      <c r="Y12" s="2"/>
      <c r="Z12" s="2"/>
      <c r="AA12" s="2"/>
    </row>
    <row r="13" spans="1:27" ht="19.5" customHeight="1">
      <c r="A13" s="2"/>
      <c r="B13" s="8"/>
      <c r="C13" s="16"/>
      <c r="D13" s="34"/>
      <c r="E13" s="51"/>
      <c r="F13" s="63"/>
      <c r="G13" s="69"/>
      <c r="H13" s="84">
        <f>E13*F13</f>
        <v>0</v>
      </c>
      <c r="I13" s="100"/>
      <c r="J13" s="118">
        <f>ROUNDDOWN(I13/2,0)</f>
        <v>0</v>
      </c>
      <c r="K13" s="130"/>
      <c r="L13" s="133"/>
      <c r="M13" s="2"/>
      <c r="N13" s="2"/>
      <c r="O13" s="2"/>
      <c r="P13" s="2"/>
      <c r="Q13" s="2"/>
      <c r="R13" s="2"/>
      <c r="S13" s="2"/>
      <c r="T13" s="2"/>
      <c r="U13" s="135">
        <v>100</v>
      </c>
      <c r="V13" s="2"/>
      <c r="W13" s="2"/>
      <c r="X13" s="2"/>
      <c r="Y13" s="2"/>
      <c r="Z13" s="2"/>
      <c r="AA13" s="2"/>
    </row>
    <row r="14" spans="1:27" ht="19.5" customHeight="1">
      <c r="A14" s="2"/>
      <c r="B14" s="9" t="s">
        <v>18</v>
      </c>
      <c r="C14" s="17"/>
      <c r="D14" s="35"/>
      <c r="E14" s="35"/>
      <c r="F14" s="35"/>
      <c r="G14" s="70"/>
      <c r="H14" s="85">
        <f>SUM(H16:H17)</f>
        <v>0</v>
      </c>
      <c r="I14" s="99">
        <f>SUM(I16:I17)</f>
        <v>0</v>
      </c>
      <c r="J14" s="117">
        <f>ROUNDDOWN(SUM(J16:J17),-3)</f>
        <v>0</v>
      </c>
      <c r="K14" s="13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9.5" customHeight="1">
      <c r="A15" s="2"/>
      <c r="B15" s="8"/>
      <c r="C15" s="18"/>
      <c r="D15" s="31"/>
      <c r="E15" s="52"/>
      <c r="F15" s="52"/>
      <c r="G15" s="49"/>
      <c r="H15" s="86">
        <f>E15*F15</f>
        <v>0</v>
      </c>
      <c r="I15" s="101"/>
      <c r="J15" s="119">
        <f>ROUNDDOWN(I15/2,0)</f>
        <v>0</v>
      </c>
      <c r="K15" s="13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9.5" customHeight="1">
      <c r="A16" s="2"/>
      <c r="B16" s="8"/>
      <c r="C16" s="18"/>
      <c r="D16" s="31"/>
      <c r="E16" s="52"/>
      <c r="F16" s="52"/>
      <c r="G16" s="49"/>
      <c r="H16" s="86">
        <f>E16*F16</f>
        <v>0</v>
      </c>
      <c r="I16" s="101"/>
      <c r="J16" s="119">
        <f>ROUNDDOWN(I16/2,0)</f>
        <v>0</v>
      </c>
      <c r="K16" s="13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9.5" customHeight="1">
      <c r="A17" s="2"/>
      <c r="B17" s="10"/>
      <c r="C17" s="19"/>
      <c r="D17" s="36"/>
      <c r="E17" s="53"/>
      <c r="F17" s="53"/>
      <c r="G17" s="71"/>
      <c r="H17" s="87">
        <f>E17*F17</f>
        <v>0</v>
      </c>
      <c r="I17" s="102"/>
      <c r="J17" s="120">
        <f>ROUNDDOWN(I17/2,0)</f>
        <v>0</v>
      </c>
      <c r="K17" s="13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9.5" customHeight="1">
      <c r="A18" s="2"/>
      <c r="B18" s="9" t="s">
        <v>19</v>
      </c>
      <c r="C18" s="20"/>
      <c r="D18" s="37"/>
      <c r="E18" s="54"/>
      <c r="F18" s="54"/>
      <c r="G18" s="72"/>
      <c r="H18" s="88">
        <f>SUM(H20:H21)</f>
        <v>0</v>
      </c>
      <c r="I18" s="103">
        <f>SUM(I20:I21)</f>
        <v>0</v>
      </c>
      <c r="J18" s="121">
        <f>ROUNDDOWN(SUM(J20:J21),-3)</f>
        <v>0</v>
      </c>
      <c r="K18" s="13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9.5" customHeight="1">
      <c r="A19" s="2"/>
      <c r="B19" s="8"/>
      <c r="C19" s="21"/>
      <c r="D19" s="38"/>
      <c r="E19" s="55"/>
      <c r="F19" s="55"/>
      <c r="G19" s="73"/>
      <c r="H19" s="89">
        <f>E19*F19</f>
        <v>0</v>
      </c>
      <c r="I19" s="104"/>
      <c r="J19" s="122">
        <f>ROUNDDOWN(I19/2,0)</f>
        <v>0</v>
      </c>
      <c r="K19" s="13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>
      <c r="A20" s="2"/>
      <c r="B20" s="8"/>
      <c r="C20" s="21"/>
      <c r="D20" s="38"/>
      <c r="E20" s="55"/>
      <c r="F20" s="55"/>
      <c r="G20" s="73"/>
      <c r="H20" s="89">
        <f>E20*F20</f>
        <v>0</v>
      </c>
      <c r="I20" s="104"/>
      <c r="J20" s="122">
        <f>ROUNDDOWN(I20/2,0)</f>
        <v>0</v>
      </c>
      <c r="K20" s="1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5" customHeight="1">
      <c r="A21" s="2"/>
      <c r="B21" s="8"/>
      <c r="C21" s="22"/>
      <c r="D21" s="39"/>
      <c r="E21" s="56"/>
      <c r="F21" s="56"/>
      <c r="G21" s="74"/>
      <c r="H21" s="89">
        <f>E21*F21</f>
        <v>0</v>
      </c>
      <c r="I21" s="105"/>
      <c r="J21" s="123">
        <f>ROUNDDOWN(I21/2,0)</f>
        <v>0</v>
      </c>
      <c r="K21" s="1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9.5" customHeight="1">
      <c r="A22" s="2"/>
      <c r="B22" s="11" t="s">
        <v>20</v>
      </c>
      <c r="C22" s="23"/>
      <c r="D22" s="40"/>
      <c r="E22" s="57"/>
      <c r="F22" s="57"/>
      <c r="G22" s="75"/>
      <c r="H22" s="90">
        <f>SUM(H23:H25)</f>
        <v>0</v>
      </c>
      <c r="I22" s="106">
        <f>SUM(I23:I25)</f>
        <v>0</v>
      </c>
      <c r="J22" s="124">
        <f>ROUNDDOWN(SUM(J23:J25),-3)</f>
        <v>0</v>
      </c>
      <c r="K22" s="1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9.5" customHeight="1">
      <c r="A23" s="2"/>
      <c r="B23" s="8"/>
      <c r="C23" s="21"/>
      <c r="D23" s="38"/>
      <c r="E23" s="55"/>
      <c r="F23" s="55"/>
      <c r="G23" s="73"/>
      <c r="H23" s="89">
        <f>E23*F23</f>
        <v>0</v>
      </c>
      <c r="I23" s="104"/>
      <c r="J23" s="122">
        <f>ROUNDDOWN(I23/2,0)</f>
        <v>0</v>
      </c>
      <c r="K23" s="1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9.5" customHeight="1">
      <c r="A24" s="2"/>
      <c r="B24" s="8"/>
      <c r="C24" s="21"/>
      <c r="D24" s="38"/>
      <c r="E24" s="55"/>
      <c r="F24" s="55"/>
      <c r="G24" s="73"/>
      <c r="H24" s="89">
        <f>E24*F24</f>
        <v>0</v>
      </c>
      <c r="I24" s="104"/>
      <c r="J24" s="122">
        <f>ROUNDDOWN(I24/2,0)</f>
        <v>0</v>
      </c>
      <c r="K24" s="1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9.5" customHeight="1">
      <c r="A25" s="2"/>
      <c r="B25" s="8"/>
      <c r="C25" s="22"/>
      <c r="D25" s="39"/>
      <c r="E25" s="56"/>
      <c r="F25" s="56"/>
      <c r="G25" s="74"/>
      <c r="H25" s="89">
        <f>E25*F25</f>
        <v>0</v>
      </c>
      <c r="I25" s="105"/>
      <c r="J25" s="123">
        <f>ROUNDDOWN(I25/2,0)</f>
        <v>0</v>
      </c>
      <c r="K25" s="13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9.5" customHeight="1">
      <c r="A26" s="2"/>
      <c r="B26" s="11" t="s">
        <v>21</v>
      </c>
      <c r="C26" s="24"/>
      <c r="D26" s="41"/>
      <c r="E26" s="41"/>
      <c r="F26" s="41"/>
      <c r="G26" s="76"/>
      <c r="H26" s="91">
        <f>SUM(H28:H29)</f>
        <v>0</v>
      </c>
      <c r="I26" s="107">
        <f>SUM(I28:I29)</f>
        <v>0</v>
      </c>
      <c r="J26" s="125">
        <f>ROUNDDOWN(SUM(J28:J29),-3)</f>
        <v>0</v>
      </c>
      <c r="K26" s="13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9.5" customHeight="1">
      <c r="A27" s="2"/>
      <c r="B27" s="8"/>
      <c r="C27" s="16"/>
      <c r="D27" s="42"/>
      <c r="E27" s="52"/>
      <c r="F27" s="52"/>
      <c r="G27" s="49"/>
      <c r="H27" s="92">
        <f>E27*F27</f>
        <v>0</v>
      </c>
      <c r="I27" s="101"/>
      <c r="J27" s="119">
        <f>ROUNDDOWN(I27/2,0)</f>
        <v>0</v>
      </c>
      <c r="K27" s="131"/>
      <c r="L27" s="2"/>
      <c r="M27" s="2"/>
      <c r="N27" s="2"/>
      <c r="O27" s="2"/>
      <c r="P27" s="2"/>
      <c r="Q27" s="2"/>
      <c r="R27" s="2"/>
      <c r="S27" s="2"/>
      <c r="T27" s="2"/>
      <c r="U27" s="2"/>
      <c r="V27" s="136"/>
      <c r="W27" s="2"/>
      <c r="X27" s="2"/>
      <c r="Y27" s="2"/>
      <c r="Z27" s="2"/>
      <c r="AA27" s="2"/>
    </row>
    <row r="28" spans="1:27" ht="19.5" customHeight="1">
      <c r="A28" s="2"/>
      <c r="B28" s="8"/>
      <c r="C28" s="16"/>
      <c r="D28" s="42"/>
      <c r="E28" s="52"/>
      <c r="F28" s="52"/>
      <c r="G28" s="49"/>
      <c r="H28" s="92">
        <f>E28*F28</f>
        <v>0</v>
      </c>
      <c r="I28" s="101"/>
      <c r="J28" s="119">
        <f>ROUNDDOWN(I28/2,0)</f>
        <v>0</v>
      </c>
      <c r="K28" s="131"/>
      <c r="L28" s="2"/>
      <c r="M28" s="2"/>
      <c r="N28" s="2"/>
      <c r="O28" s="2"/>
      <c r="P28" s="2"/>
      <c r="Q28" s="2"/>
      <c r="R28" s="2"/>
      <c r="S28" s="2"/>
      <c r="T28" s="2"/>
      <c r="U28" s="2"/>
      <c r="V28" s="136"/>
      <c r="W28" s="2"/>
      <c r="X28" s="2"/>
      <c r="Y28" s="2"/>
      <c r="Z28" s="2"/>
      <c r="AA28" s="2"/>
    </row>
    <row r="29" spans="1:27" ht="19.5" customHeight="1">
      <c r="A29" s="2"/>
      <c r="B29" s="8"/>
      <c r="C29" s="25"/>
      <c r="D29" s="43"/>
      <c r="E29" s="58"/>
      <c r="F29" s="58"/>
      <c r="G29" s="77"/>
      <c r="H29" s="92">
        <f>E29*F29</f>
        <v>0</v>
      </c>
      <c r="I29" s="105"/>
      <c r="J29" s="123">
        <f>ROUNDDOWN(I29/2,0)</f>
        <v>0</v>
      </c>
      <c r="K29" s="131"/>
      <c r="L29" s="2"/>
      <c r="M29" s="2"/>
      <c r="N29" s="2"/>
      <c r="O29" s="2"/>
      <c r="P29" s="2"/>
      <c r="Q29" s="2"/>
      <c r="R29" s="2"/>
      <c r="S29" s="2"/>
      <c r="T29" s="2"/>
      <c r="U29" s="2"/>
      <c r="V29" s="136"/>
      <c r="W29" s="2"/>
      <c r="X29" s="2"/>
      <c r="Y29" s="2"/>
      <c r="Z29" s="2"/>
      <c r="AA29" s="2"/>
    </row>
    <row r="30" spans="1:27" ht="19.5" customHeight="1">
      <c r="A30" s="2"/>
      <c r="B30" s="11" t="s">
        <v>22</v>
      </c>
      <c r="C30" s="26"/>
      <c r="D30" s="44"/>
      <c r="E30" s="59"/>
      <c r="F30" s="59"/>
      <c r="G30" s="78"/>
      <c r="H30" s="90">
        <f>SUM(H31:H33)</f>
        <v>0</v>
      </c>
      <c r="I30" s="106">
        <f>SUM(I31:I33)</f>
        <v>0</v>
      </c>
      <c r="J30" s="124">
        <f>ROUNDDOWN(SUM(J31:J33),-3)</f>
        <v>0</v>
      </c>
      <c r="K30" s="131"/>
      <c r="L30" s="2"/>
      <c r="M30" s="2"/>
      <c r="N30" s="2"/>
      <c r="O30" s="2"/>
      <c r="P30" s="2"/>
      <c r="Q30" s="2"/>
      <c r="R30" s="2"/>
      <c r="S30" s="2"/>
      <c r="T30" s="2"/>
      <c r="U30" s="2"/>
      <c r="V30" s="136"/>
      <c r="W30" s="2"/>
      <c r="X30" s="2"/>
      <c r="Y30" s="2"/>
      <c r="Z30" s="2"/>
      <c r="AA30" s="2"/>
    </row>
    <row r="31" spans="1:27" ht="19.5" customHeight="1">
      <c r="A31" s="2"/>
      <c r="B31" s="8"/>
      <c r="C31" s="16"/>
      <c r="D31" s="42"/>
      <c r="E31" s="52"/>
      <c r="F31" s="52"/>
      <c r="G31" s="49"/>
      <c r="H31" s="92">
        <f>E31*F31</f>
        <v>0</v>
      </c>
      <c r="I31" s="108"/>
      <c r="J31" s="122">
        <f>ROUNDDOWN(I31/2,0)</f>
        <v>0</v>
      </c>
      <c r="K31" s="131"/>
      <c r="L31" s="2"/>
      <c r="M31" s="2"/>
      <c r="N31" s="2"/>
      <c r="O31" s="2"/>
      <c r="P31" s="2"/>
      <c r="Q31" s="2"/>
      <c r="R31" s="2"/>
      <c r="S31" s="2"/>
      <c r="T31" s="2"/>
      <c r="U31" s="2"/>
      <c r="V31" s="136"/>
      <c r="W31" s="2"/>
      <c r="X31" s="2"/>
      <c r="Y31" s="2"/>
      <c r="Z31" s="2"/>
      <c r="AA31" s="2"/>
    </row>
    <row r="32" spans="1:27" ht="19.5" customHeight="1">
      <c r="A32" s="2"/>
      <c r="B32" s="8"/>
      <c r="C32" s="16"/>
      <c r="D32" s="42"/>
      <c r="E32" s="52"/>
      <c r="F32" s="52"/>
      <c r="G32" s="49"/>
      <c r="H32" s="92">
        <f>E32*F32</f>
        <v>0</v>
      </c>
      <c r="I32" s="104"/>
      <c r="J32" s="122">
        <f>ROUNDDOWN(I32/2,0)</f>
        <v>0</v>
      </c>
      <c r="K32" s="131"/>
      <c r="L32" s="2"/>
      <c r="M32" s="2"/>
      <c r="N32" s="2"/>
      <c r="O32" s="2"/>
      <c r="P32" s="2"/>
      <c r="Q32" s="2"/>
      <c r="R32" s="2"/>
      <c r="S32" s="2"/>
      <c r="T32" s="2"/>
      <c r="U32" s="2"/>
      <c r="V32" s="136"/>
      <c r="W32" s="2"/>
      <c r="X32" s="2"/>
      <c r="Y32" s="2"/>
      <c r="Z32" s="2"/>
      <c r="AA32" s="2"/>
    </row>
    <row r="33" spans="1:27" ht="19.5" customHeight="1">
      <c r="A33" s="2"/>
      <c r="B33" s="8"/>
      <c r="C33" s="25"/>
      <c r="D33" s="43"/>
      <c r="E33" s="58"/>
      <c r="F33" s="58"/>
      <c r="G33" s="77"/>
      <c r="H33" s="92">
        <f>E33*F33</f>
        <v>0</v>
      </c>
      <c r="I33" s="105"/>
      <c r="J33" s="123">
        <f>ROUNDDOWN(I33/2,0)</f>
        <v>0</v>
      </c>
      <c r="K33" s="131"/>
      <c r="L33" s="2"/>
      <c r="M33" s="2"/>
      <c r="N33" s="2"/>
      <c r="O33" s="2"/>
      <c r="P33" s="2"/>
      <c r="Q33" s="2"/>
      <c r="R33" s="2"/>
      <c r="S33" s="2"/>
      <c r="T33" s="2"/>
      <c r="U33" s="2"/>
      <c r="V33" s="136"/>
      <c r="W33" s="2"/>
      <c r="X33" s="2"/>
      <c r="Y33" s="2"/>
      <c r="Z33" s="2"/>
      <c r="AA33" s="2"/>
    </row>
    <row r="34" spans="1:27" ht="19.5" customHeight="1">
      <c r="A34" s="2"/>
      <c r="B34" s="11" t="s">
        <v>24</v>
      </c>
      <c r="C34" s="26"/>
      <c r="D34" s="44"/>
      <c r="E34" s="59"/>
      <c r="F34" s="59"/>
      <c r="G34" s="78"/>
      <c r="H34" s="90">
        <f>SUM(H36:H37)</f>
        <v>0</v>
      </c>
      <c r="I34" s="106">
        <f>SUM(I36:I37)</f>
        <v>0</v>
      </c>
      <c r="J34" s="124">
        <f>ROUNDDOWN(SUM(J36:J37),-3)</f>
        <v>0</v>
      </c>
      <c r="K34" s="131"/>
      <c r="L34" s="2"/>
      <c r="M34" s="2"/>
      <c r="N34" s="2"/>
      <c r="O34" s="2"/>
      <c r="P34" s="2"/>
      <c r="Q34" s="2"/>
      <c r="R34" s="2"/>
      <c r="S34" s="2"/>
      <c r="T34" s="2"/>
      <c r="U34" s="2"/>
      <c r="V34" s="136"/>
      <c r="W34" s="2"/>
      <c r="X34" s="2"/>
      <c r="Y34" s="2"/>
      <c r="Z34" s="2"/>
      <c r="AA34" s="2"/>
    </row>
    <row r="35" spans="1:27" ht="19.5" customHeight="1">
      <c r="A35" s="2"/>
      <c r="B35" s="8"/>
      <c r="C35" s="16"/>
      <c r="D35" s="42"/>
      <c r="E35" s="52"/>
      <c r="F35" s="52"/>
      <c r="G35" s="49"/>
      <c r="H35" s="92">
        <f>E35*F35</f>
        <v>0</v>
      </c>
      <c r="I35" s="104"/>
      <c r="J35" s="122">
        <f>ROUNDDOWN(I35/2,0)</f>
        <v>0</v>
      </c>
      <c r="K35" s="131"/>
      <c r="L35" s="2"/>
      <c r="M35" s="2"/>
      <c r="N35" s="2"/>
      <c r="O35" s="2"/>
      <c r="P35" s="2"/>
      <c r="Q35" s="2"/>
      <c r="R35" s="2"/>
      <c r="S35" s="2"/>
      <c r="T35" s="2"/>
      <c r="U35" s="2"/>
      <c r="V35" s="136"/>
      <c r="W35" s="2"/>
      <c r="X35" s="2"/>
      <c r="Y35" s="2"/>
      <c r="Z35" s="2"/>
      <c r="AA35" s="2"/>
    </row>
    <row r="36" spans="1:27" ht="19.5" customHeight="1">
      <c r="A36" s="2"/>
      <c r="B36" s="8"/>
      <c r="C36" s="16"/>
      <c r="D36" s="42"/>
      <c r="E36" s="52"/>
      <c r="F36" s="52"/>
      <c r="G36" s="49"/>
      <c r="H36" s="92">
        <f>E36*F36</f>
        <v>0</v>
      </c>
      <c r="I36" s="104"/>
      <c r="J36" s="122">
        <f>ROUNDDOWN(I36/2,0)</f>
        <v>0</v>
      </c>
      <c r="K36" s="131"/>
      <c r="L36" s="2"/>
      <c r="M36" s="2"/>
      <c r="N36" s="2"/>
      <c r="O36" s="2"/>
      <c r="P36" s="2"/>
      <c r="Q36" s="2"/>
      <c r="R36" s="2"/>
      <c r="S36" s="2"/>
      <c r="T36" s="2"/>
      <c r="U36" s="2"/>
      <c r="V36" s="136"/>
      <c r="W36" s="2"/>
      <c r="X36" s="2"/>
      <c r="Y36" s="2"/>
      <c r="Z36" s="2"/>
      <c r="AA36" s="2"/>
    </row>
    <row r="37" spans="1:27" ht="19.5" customHeight="1">
      <c r="A37" s="2"/>
      <c r="B37" s="8"/>
      <c r="C37" s="16"/>
      <c r="D37" s="45"/>
      <c r="E37" s="60"/>
      <c r="F37" s="64"/>
      <c r="G37" s="79"/>
      <c r="H37" s="93">
        <f>E37*F37</f>
        <v>0</v>
      </c>
      <c r="I37" s="98"/>
      <c r="J37" s="126">
        <f>ROUNDDOWN(I37/2,0)</f>
        <v>0</v>
      </c>
      <c r="K37" s="13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7.95" customHeight="1">
      <c r="A38" s="2"/>
      <c r="B38" s="12" t="s">
        <v>26</v>
      </c>
      <c r="C38" s="27"/>
      <c r="D38" s="27"/>
      <c r="E38" s="27"/>
      <c r="F38" s="27"/>
      <c r="G38" s="27"/>
      <c r="H38" s="94">
        <f>H6+H10+H14+H18+H22+H26+H30+H34</f>
        <v>0</v>
      </c>
      <c r="I38" s="109">
        <f>SUM(I6,I10,I14,I18,I22,I26,I30,I34)</f>
        <v>0</v>
      </c>
      <c r="J38" s="127">
        <f>SUM(J6,J10,J14,J18,J22,J26,J30,J34)</f>
        <v>0</v>
      </c>
      <c r="K38" s="13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</sheetData>
  <mergeCells count="3">
    <mergeCell ref="B2:J2"/>
    <mergeCell ref="D4:I4"/>
    <mergeCell ref="B4:C5"/>
  </mergeCells>
  <phoneticPr fontId="1"/>
  <printOptions horizontalCentered="1"/>
  <pageMargins left="0.31496062992125984" right="0.31496062992125984" top="0.74803149606299213" bottom="0.14973872121094825" header="0" footer="0"/>
  <pageSetup paperSize="9" scale="7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A989"/>
  <sheetViews>
    <sheetView showGridLines="0" workbookViewId="0">
      <selection activeCell="B1" sqref="B1"/>
    </sheetView>
  </sheetViews>
  <sheetFormatPr defaultColWidth="14.42578125" defaultRowHeight="15" customHeight="1"/>
  <cols>
    <col min="1" max="1" width="2" style="1" customWidth="1"/>
    <col min="2" max="2" width="13.140625" style="1" customWidth="1"/>
    <col min="3" max="3" width="20.140625" style="1" customWidth="1"/>
    <col min="4" max="4" width="26.85546875" style="1" customWidth="1"/>
    <col min="5" max="6" width="13.140625" style="1" customWidth="1"/>
    <col min="7" max="7" width="5.7109375" style="1" customWidth="1"/>
    <col min="8" max="9" width="14.85546875" style="1" customWidth="1"/>
    <col min="10" max="10" width="15.5703125" style="1" customWidth="1"/>
    <col min="11" max="27" width="13.140625" style="1" customWidth="1"/>
    <col min="28" max="16384" width="14.42578125" style="1"/>
  </cols>
  <sheetData>
    <row r="1" spans="1:27" ht="26.45" customHeight="1">
      <c r="A1" s="2"/>
      <c r="B1" s="3"/>
      <c r="C1" s="3"/>
      <c r="D1" s="3"/>
      <c r="E1" s="3"/>
      <c r="F1" s="3"/>
      <c r="G1" s="3"/>
      <c r="H1" s="3"/>
      <c r="I1" s="3"/>
      <c r="J1" s="110" t="s">
        <v>34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4.6" customHeight="1">
      <c r="A2" s="2"/>
      <c r="B2" s="4" t="s">
        <v>41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 customHeight="1">
      <c r="A3" s="2"/>
      <c r="B3" s="2"/>
      <c r="C3" s="2"/>
      <c r="D3" s="2"/>
      <c r="E3" s="2"/>
      <c r="F3" s="2"/>
      <c r="G3" s="2"/>
      <c r="H3" s="2"/>
      <c r="I3" s="2"/>
      <c r="J3" s="111" t="s">
        <v>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0.100000000000001" customHeight="1">
      <c r="A4" s="2"/>
      <c r="B4" s="5" t="s">
        <v>5</v>
      </c>
      <c r="C4" s="13"/>
      <c r="D4" s="28" t="s">
        <v>9</v>
      </c>
      <c r="E4" s="46"/>
      <c r="F4" s="46"/>
      <c r="G4" s="46"/>
      <c r="H4" s="46"/>
      <c r="I4" s="46"/>
      <c r="J4" s="112"/>
      <c r="K4" s="12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54" customHeight="1">
      <c r="A5" s="2"/>
      <c r="B5" s="6"/>
      <c r="C5" s="14"/>
      <c r="D5" s="29" t="s">
        <v>8</v>
      </c>
      <c r="E5" s="47" t="s">
        <v>10</v>
      </c>
      <c r="F5" s="47" t="s">
        <v>0</v>
      </c>
      <c r="G5" s="65" t="s">
        <v>11</v>
      </c>
      <c r="H5" s="80" t="s">
        <v>12</v>
      </c>
      <c r="I5" s="95" t="s">
        <v>13</v>
      </c>
      <c r="J5" s="113" t="s">
        <v>14</v>
      </c>
      <c r="K5" s="12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9.5" customHeight="1">
      <c r="A6" s="2"/>
      <c r="B6" s="7" t="s">
        <v>15</v>
      </c>
      <c r="C6" s="15"/>
      <c r="D6" s="30"/>
      <c r="E6" s="48"/>
      <c r="F6" s="48"/>
      <c r="G6" s="66"/>
      <c r="H6" s="81">
        <f>SUM(H7:H8)</f>
        <v>250000</v>
      </c>
      <c r="I6" s="96">
        <f>SUM(I7:I8)</f>
        <v>227272</v>
      </c>
      <c r="J6" s="114">
        <f>ROUNDDOWN(SUM(J7:J8),-3)</f>
        <v>113000</v>
      </c>
      <c r="K6" s="130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9.5" customHeight="1">
      <c r="A7" s="2"/>
      <c r="B7" s="8"/>
      <c r="C7" s="16" t="s">
        <v>27</v>
      </c>
      <c r="D7" s="31" t="s">
        <v>31</v>
      </c>
      <c r="E7" s="49">
        <v>25000</v>
      </c>
      <c r="F7" s="49">
        <v>10</v>
      </c>
      <c r="G7" s="67" t="s">
        <v>28</v>
      </c>
      <c r="H7" s="82">
        <f>E7*F7</f>
        <v>250000</v>
      </c>
      <c r="I7" s="97">
        <f>ROUNDDOWN(H7/110%,0)</f>
        <v>227272</v>
      </c>
      <c r="J7" s="115">
        <f>ROUNDDOWN(I7/2,0)</f>
        <v>113636</v>
      </c>
      <c r="K7" s="130"/>
      <c r="L7" s="2"/>
      <c r="M7" s="13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9.5" customHeight="1">
      <c r="A8" s="2"/>
      <c r="B8" s="8"/>
      <c r="C8" s="16"/>
      <c r="D8" s="31"/>
      <c r="E8" s="49"/>
      <c r="F8" s="61"/>
      <c r="G8" s="49"/>
      <c r="H8" s="82">
        <f>E8*F8</f>
        <v>0</v>
      </c>
      <c r="I8" s="98"/>
      <c r="J8" s="116">
        <f>ROUNDDOWN(I8/2,0)</f>
        <v>0</v>
      </c>
      <c r="K8" s="130"/>
      <c r="L8" s="2"/>
      <c r="M8" s="13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9.5" customHeight="1">
      <c r="A9" s="2"/>
      <c r="B9" s="9" t="s">
        <v>17</v>
      </c>
      <c r="C9" s="17"/>
      <c r="D9" s="32"/>
      <c r="E9" s="32"/>
      <c r="F9" s="32"/>
      <c r="G9" s="68"/>
      <c r="H9" s="83">
        <f>SUM(H10:H12)</f>
        <v>431942</v>
      </c>
      <c r="I9" s="99">
        <f>SUM(I10:I12)</f>
        <v>392674</v>
      </c>
      <c r="J9" s="117">
        <f>ROUNDDOWN(SUM(J10:J12),-3)</f>
        <v>196000</v>
      </c>
      <c r="K9" s="13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9.5" customHeight="1">
      <c r="A10" s="2"/>
      <c r="B10" s="8"/>
      <c r="C10" s="16" t="s">
        <v>35</v>
      </c>
      <c r="D10" s="33"/>
      <c r="E10" s="50">
        <v>37567</v>
      </c>
      <c r="F10" s="62">
        <v>8</v>
      </c>
      <c r="G10" s="49" t="s">
        <v>29</v>
      </c>
      <c r="H10" s="84">
        <f>E10*F10</f>
        <v>300536</v>
      </c>
      <c r="I10" s="100">
        <f>ROUNDDOWN(H10/110%,0)</f>
        <v>273214</v>
      </c>
      <c r="J10" s="118">
        <f>ROUNDDOWN(I10/2,0)</f>
        <v>136607</v>
      </c>
      <c r="K10" s="130"/>
      <c r="L10" s="133"/>
      <c r="M10" s="2"/>
      <c r="N10" s="2"/>
      <c r="O10" s="2"/>
      <c r="P10" s="2"/>
      <c r="Q10" s="2"/>
      <c r="R10" s="2"/>
      <c r="S10" s="2"/>
      <c r="T10" s="2"/>
      <c r="U10" s="135">
        <v>100</v>
      </c>
      <c r="V10" s="2"/>
      <c r="W10" s="2"/>
      <c r="X10" s="2"/>
      <c r="Y10" s="2"/>
      <c r="Z10" s="2"/>
      <c r="AA10" s="2"/>
    </row>
    <row r="11" spans="1:27" ht="19.5" customHeight="1">
      <c r="A11" s="2"/>
      <c r="B11" s="8"/>
      <c r="C11" s="16" t="s">
        <v>1</v>
      </c>
      <c r="D11" s="33"/>
      <c r="E11" s="50">
        <v>21901</v>
      </c>
      <c r="F11" s="62">
        <v>6</v>
      </c>
      <c r="G11" s="49" t="s">
        <v>29</v>
      </c>
      <c r="H11" s="84">
        <f>E11*F11</f>
        <v>131406</v>
      </c>
      <c r="I11" s="100">
        <f>ROUNDDOWN(H11/110%,0)</f>
        <v>119460</v>
      </c>
      <c r="J11" s="118">
        <f>ROUNDDOWN(I11/2,0)</f>
        <v>59730</v>
      </c>
      <c r="K11" s="130"/>
      <c r="L11" s="133"/>
      <c r="M11" s="2"/>
      <c r="N11" s="2"/>
      <c r="O11" s="2"/>
      <c r="P11" s="2"/>
      <c r="Q11" s="2"/>
      <c r="R11" s="2"/>
      <c r="S11" s="2"/>
      <c r="T11" s="2"/>
      <c r="U11" s="135">
        <v>100</v>
      </c>
      <c r="V11" s="2"/>
      <c r="W11" s="2"/>
      <c r="X11" s="2"/>
      <c r="Y11" s="2"/>
      <c r="Z11" s="2"/>
      <c r="AA11" s="2"/>
    </row>
    <row r="12" spans="1:27" ht="19.5" customHeight="1">
      <c r="A12" s="2"/>
      <c r="B12" s="8"/>
      <c r="C12" s="16"/>
      <c r="D12" s="34"/>
      <c r="E12" s="51"/>
      <c r="F12" s="63"/>
      <c r="G12" s="69"/>
      <c r="H12" s="84">
        <f>E12*F12</f>
        <v>0</v>
      </c>
      <c r="I12" s="100"/>
      <c r="J12" s="118">
        <f>ROUNDDOWN(I12/2,0)</f>
        <v>0</v>
      </c>
      <c r="K12" s="130"/>
      <c r="L12" s="133"/>
      <c r="M12" s="2"/>
      <c r="N12" s="2"/>
      <c r="O12" s="2"/>
      <c r="P12" s="2"/>
      <c r="Q12" s="2"/>
      <c r="R12" s="2"/>
      <c r="S12" s="2"/>
      <c r="T12" s="2"/>
      <c r="U12" s="135">
        <v>100</v>
      </c>
      <c r="V12" s="2"/>
      <c r="W12" s="2"/>
      <c r="X12" s="2"/>
      <c r="Y12" s="2"/>
      <c r="Z12" s="2"/>
      <c r="AA12" s="2"/>
    </row>
    <row r="13" spans="1:27" ht="19.5" customHeight="1">
      <c r="A13" s="2"/>
      <c r="B13" s="9" t="s">
        <v>18</v>
      </c>
      <c r="C13" s="17"/>
      <c r="D13" s="35"/>
      <c r="E13" s="35"/>
      <c r="F13" s="35"/>
      <c r="G13" s="70"/>
      <c r="H13" s="85">
        <f>SUM(H14:H15)</f>
        <v>0</v>
      </c>
      <c r="I13" s="99">
        <f>SUM(I14:I15)</f>
        <v>0</v>
      </c>
      <c r="J13" s="117">
        <f>ROUNDDOWN(SUM(J14:J15),-3)</f>
        <v>0</v>
      </c>
      <c r="K13" s="13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9.5" customHeight="1">
      <c r="A14" s="2"/>
      <c r="B14" s="8"/>
      <c r="C14" s="18"/>
      <c r="D14" s="31"/>
      <c r="E14" s="52"/>
      <c r="F14" s="52"/>
      <c r="G14" s="49"/>
      <c r="H14" s="86">
        <f>E14*F14</f>
        <v>0</v>
      </c>
      <c r="I14" s="101"/>
      <c r="J14" s="119">
        <f>ROUNDDOWN(I14/2,0)</f>
        <v>0</v>
      </c>
      <c r="K14" s="13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9.5" customHeight="1">
      <c r="A15" s="2"/>
      <c r="B15" s="10"/>
      <c r="C15" s="19"/>
      <c r="D15" s="36"/>
      <c r="E15" s="53"/>
      <c r="F15" s="53"/>
      <c r="G15" s="71"/>
      <c r="H15" s="87">
        <f>E15*F15</f>
        <v>0</v>
      </c>
      <c r="I15" s="102"/>
      <c r="J15" s="120">
        <f>ROUNDDOWN(I15/2,0)</f>
        <v>0</v>
      </c>
      <c r="K15" s="13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9.5" customHeight="1">
      <c r="A16" s="2"/>
      <c r="B16" s="9" t="s">
        <v>19</v>
      </c>
      <c r="C16" s="20"/>
      <c r="D16" s="37"/>
      <c r="E16" s="54"/>
      <c r="F16" s="54"/>
      <c r="G16" s="72"/>
      <c r="H16" s="88">
        <f>SUM(H17:H18)</f>
        <v>1000000</v>
      </c>
      <c r="I16" s="103">
        <f>SUM(I17:I18)</f>
        <v>909090</v>
      </c>
      <c r="J16" s="121">
        <f>ROUNDDOWN(SUM(J17:J18),-3)</f>
        <v>454000</v>
      </c>
      <c r="K16" s="13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9.5" customHeight="1">
      <c r="A17" s="2"/>
      <c r="B17" s="8"/>
      <c r="C17" s="21" t="s">
        <v>7</v>
      </c>
      <c r="D17" s="38" t="s">
        <v>23</v>
      </c>
      <c r="E17" s="55">
        <v>1000000</v>
      </c>
      <c r="F17" s="55">
        <v>1</v>
      </c>
      <c r="G17" s="73" t="s">
        <v>33</v>
      </c>
      <c r="H17" s="89">
        <f>E17*F17</f>
        <v>1000000</v>
      </c>
      <c r="I17" s="104">
        <f>ROUNDDOWN(H17/110%,0)</f>
        <v>909090</v>
      </c>
      <c r="J17" s="122">
        <f>ROUNDDOWN(I17/2,0)</f>
        <v>454545</v>
      </c>
      <c r="K17" s="13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9.5" customHeight="1">
      <c r="A18" s="2"/>
      <c r="B18" s="8"/>
      <c r="C18" s="22"/>
      <c r="D18" s="39"/>
      <c r="E18" s="56"/>
      <c r="F18" s="56"/>
      <c r="G18" s="74"/>
      <c r="H18" s="89">
        <f>E18*F18</f>
        <v>0</v>
      </c>
      <c r="I18" s="105"/>
      <c r="J18" s="123">
        <f>ROUNDDOWN(I18/2,0)</f>
        <v>0</v>
      </c>
      <c r="K18" s="13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9.5" customHeight="1">
      <c r="A19" s="2"/>
      <c r="B19" s="11" t="s">
        <v>20</v>
      </c>
      <c r="C19" s="23"/>
      <c r="D19" s="40"/>
      <c r="E19" s="57"/>
      <c r="F19" s="57"/>
      <c r="G19" s="75"/>
      <c r="H19" s="90">
        <f>SUM(H20:H22)</f>
        <v>255600</v>
      </c>
      <c r="I19" s="106">
        <f>SUM(I20:I22)</f>
        <v>232363</v>
      </c>
      <c r="J19" s="124">
        <f>ROUNDDOWN(SUM(J20:J22),-3)</f>
        <v>116000</v>
      </c>
      <c r="K19" s="13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5" customHeight="1">
      <c r="A20" s="2"/>
      <c r="B20" s="8"/>
      <c r="C20" s="21" t="s">
        <v>37</v>
      </c>
      <c r="D20" s="38" t="s">
        <v>25</v>
      </c>
      <c r="E20" s="55">
        <v>52000</v>
      </c>
      <c r="F20" s="55">
        <v>3</v>
      </c>
      <c r="G20" s="73" t="s">
        <v>16</v>
      </c>
      <c r="H20" s="89">
        <f>E20*F20</f>
        <v>156000</v>
      </c>
      <c r="I20" s="104">
        <f>ROUNDDOWN(H20/110%,0)</f>
        <v>141818</v>
      </c>
      <c r="J20" s="122">
        <f>ROUNDDOWN(I20/2,0)</f>
        <v>70909</v>
      </c>
      <c r="K20" s="1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5" customHeight="1">
      <c r="A21" s="2"/>
      <c r="B21" s="8"/>
      <c r="C21" s="21" t="s">
        <v>39</v>
      </c>
      <c r="D21" s="38" t="s">
        <v>40</v>
      </c>
      <c r="E21" s="55">
        <v>49800</v>
      </c>
      <c r="F21" s="55">
        <v>2</v>
      </c>
      <c r="G21" s="73" t="s">
        <v>16</v>
      </c>
      <c r="H21" s="89">
        <f>E21*F21</f>
        <v>99600</v>
      </c>
      <c r="I21" s="104">
        <f>ROUNDDOWN(H21/110%,0)</f>
        <v>90545</v>
      </c>
      <c r="J21" s="122">
        <f>ROUNDDOWN(I21/2,0)</f>
        <v>45272</v>
      </c>
      <c r="K21" s="1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9.5" customHeight="1">
      <c r="A22" s="2"/>
      <c r="B22" s="8"/>
      <c r="C22" s="22"/>
      <c r="D22" s="39"/>
      <c r="E22" s="56"/>
      <c r="F22" s="56"/>
      <c r="G22" s="74"/>
      <c r="H22" s="89">
        <f>E22*F22</f>
        <v>0</v>
      </c>
      <c r="I22" s="105"/>
      <c r="J22" s="123">
        <f>ROUNDDOWN(I22/2,0)</f>
        <v>0</v>
      </c>
      <c r="K22" s="1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9.5" customHeight="1">
      <c r="A23" s="2"/>
      <c r="B23" s="11" t="s">
        <v>21</v>
      </c>
      <c r="C23" s="24"/>
      <c r="D23" s="41"/>
      <c r="E23" s="41"/>
      <c r="F23" s="41"/>
      <c r="G23" s="76"/>
      <c r="H23" s="91">
        <f>SUM(H24:H25)</f>
        <v>0</v>
      </c>
      <c r="I23" s="107">
        <f>SUM(I24:I25)</f>
        <v>0</v>
      </c>
      <c r="J23" s="125">
        <f>ROUNDDOWN(SUM(J24:J25),-3)</f>
        <v>0</v>
      </c>
      <c r="K23" s="1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9.5" customHeight="1">
      <c r="A24" s="2"/>
      <c r="B24" s="8"/>
      <c r="C24" s="16"/>
      <c r="D24" s="42"/>
      <c r="E24" s="52"/>
      <c r="F24" s="52"/>
      <c r="G24" s="49"/>
      <c r="H24" s="92">
        <f>E24*F24</f>
        <v>0</v>
      </c>
      <c r="I24" s="101"/>
      <c r="J24" s="119">
        <f>ROUNDDOWN(I24/2,0)</f>
        <v>0</v>
      </c>
      <c r="K24" s="131"/>
      <c r="L24" s="2"/>
      <c r="M24" s="2"/>
      <c r="N24" s="2"/>
      <c r="O24" s="2"/>
      <c r="P24" s="2"/>
      <c r="Q24" s="2"/>
      <c r="R24" s="2"/>
      <c r="S24" s="2"/>
      <c r="T24" s="2"/>
      <c r="U24" s="2"/>
      <c r="V24" s="136"/>
      <c r="W24" s="2"/>
      <c r="X24" s="2"/>
      <c r="Y24" s="2"/>
      <c r="Z24" s="2"/>
      <c r="AA24" s="2"/>
    </row>
    <row r="25" spans="1:27" ht="19.5" customHeight="1">
      <c r="A25" s="2"/>
      <c r="B25" s="8"/>
      <c r="C25" s="25"/>
      <c r="D25" s="43"/>
      <c r="E25" s="58"/>
      <c r="F25" s="58"/>
      <c r="G25" s="77"/>
      <c r="H25" s="92">
        <f>E25*F25</f>
        <v>0</v>
      </c>
      <c r="I25" s="105"/>
      <c r="J25" s="123">
        <f>ROUNDDOWN(I25/2,0)</f>
        <v>0</v>
      </c>
      <c r="K25" s="131"/>
      <c r="L25" s="2"/>
      <c r="M25" s="2"/>
      <c r="N25" s="2"/>
      <c r="O25" s="2"/>
      <c r="P25" s="2"/>
      <c r="Q25" s="2"/>
      <c r="R25" s="2"/>
      <c r="S25" s="2"/>
      <c r="T25" s="2"/>
      <c r="U25" s="2"/>
      <c r="V25" s="136"/>
      <c r="W25" s="2"/>
      <c r="X25" s="2"/>
      <c r="Y25" s="2"/>
      <c r="Z25" s="2"/>
      <c r="AA25" s="2"/>
    </row>
    <row r="26" spans="1:27" ht="19.5" customHeight="1">
      <c r="A26" s="2"/>
      <c r="B26" s="11" t="s">
        <v>22</v>
      </c>
      <c r="C26" s="26"/>
      <c r="D26" s="44"/>
      <c r="E26" s="59"/>
      <c r="F26" s="59"/>
      <c r="G26" s="78"/>
      <c r="H26" s="90">
        <f>SUM(H27:H30)</f>
        <v>7267000</v>
      </c>
      <c r="I26" s="106">
        <f>SUM(I27:I30)</f>
        <v>7267000</v>
      </c>
      <c r="J26" s="124">
        <f>ROUNDDOWN(SUM(J27:J30),-3)</f>
        <v>3633000</v>
      </c>
      <c r="K26" s="131"/>
      <c r="L26" s="2"/>
      <c r="M26" s="2"/>
      <c r="N26" s="2"/>
      <c r="O26" s="2"/>
      <c r="P26" s="2"/>
      <c r="Q26" s="2"/>
      <c r="R26" s="2"/>
      <c r="S26" s="2"/>
      <c r="T26" s="2"/>
      <c r="U26" s="2"/>
      <c r="V26" s="136"/>
      <c r="W26" s="2"/>
      <c r="X26" s="2"/>
      <c r="Y26" s="2"/>
      <c r="Z26" s="2"/>
      <c r="AA26" s="2"/>
    </row>
    <row r="27" spans="1:27" ht="19.5" customHeight="1">
      <c r="A27" s="2"/>
      <c r="B27" s="8"/>
      <c r="C27" s="16" t="s">
        <v>30</v>
      </c>
      <c r="D27" s="42" t="s">
        <v>38</v>
      </c>
      <c r="E27" s="52">
        <v>4090</v>
      </c>
      <c r="F27" s="52">
        <v>700</v>
      </c>
      <c r="G27" s="49" t="s">
        <v>42</v>
      </c>
      <c r="H27" s="92">
        <f>E27*F27</f>
        <v>2863000</v>
      </c>
      <c r="I27" s="104">
        <f>H27</f>
        <v>2863000</v>
      </c>
      <c r="J27" s="122">
        <f>ROUNDDOWN(I27/2,0)</f>
        <v>1431500</v>
      </c>
      <c r="K27" s="131"/>
      <c r="L27" s="2"/>
      <c r="M27" s="2"/>
      <c r="N27" s="2"/>
      <c r="O27" s="2"/>
      <c r="P27" s="2"/>
      <c r="Q27" s="2"/>
      <c r="R27" s="2"/>
      <c r="S27" s="2"/>
      <c r="T27" s="2"/>
      <c r="U27" s="2"/>
      <c r="V27" s="136"/>
      <c r="W27" s="2"/>
      <c r="X27" s="2"/>
      <c r="Y27" s="2"/>
      <c r="Z27" s="2"/>
      <c r="AA27" s="2"/>
    </row>
    <row r="28" spans="1:27" ht="19.5" customHeight="1">
      <c r="A28" s="2"/>
      <c r="B28" s="8"/>
      <c r="C28" s="16" t="s">
        <v>32</v>
      </c>
      <c r="D28" s="42" t="s">
        <v>43</v>
      </c>
      <c r="E28" s="52">
        <v>2450</v>
      </c>
      <c r="F28" s="52">
        <v>1200</v>
      </c>
      <c r="G28" s="49" t="s">
        <v>42</v>
      </c>
      <c r="H28" s="92">
        <f>E28*F28</f>
        <v>2940000</v>
      </c>
      <c r="I28" s="108">
        <f>H28</f>
        <v>2940000</v>
      </c>
      <c r="J28" s="122">
        <f>ROUNDDOWN(I28/2,0)</f>
        <v>1470000</v>
      </c>
      <c r="K28" s="131"/>
      <c r="L28" s="2"/>
      <c r="M28" s="2"/>
      <c r="N28" s="2"/>
      <c r="O28" s="2"/>
      <c r="P28" s="2"/>
      <c r="Q28" s="2"/>
      <c r="R28" s="2"/>
      <c r="S28" s="2"/>
      <c r="T28" s="2"/>
      <c r="U28" s="2"/>
      <c r="V28" s="136"/>
      <c r="W28" s="2"/>
      <c r="X28" s="2"/>
      <c r="Y28" s="2"/>
      <c r="Z28" s="2"/>
      <c r="AA28" s="2"/>
    </row>
    <row r="29" spans="1:27" ht="19.5" customHeight="1">
      <c r="A29" s="2"/>
      <c r="B29" s="8"/>
      <c r="C29" s="16" t="s">
        <v>2</v>
      </c>
      <c r="D29" s="42" t="s">
        <v>36</v>
      </c>
      <c r="E29" s="52">
        <v>1220</v>
      </c>
      <c r="F29" s="52">
        <v>1200</v>
      </c>
      <c r="G29" s="49" t="s">
        <v>42</v>
      </c>
      <c r="H29" s="92">
        <f>E29*F29</f>
        <v>1464000</v>
      </c>
      <c r="I29" s="104">
        <f>H29</f>
        <v>1464000</v>
      </c>
      <c r="J29" s="122">
        <f>ROUNDDOWN(I29/2,0)</f>
        <v>732000</v>
      </c>
      <c r="K29" s="131"/>
      <c r="L29" s="2"/>
      <c r="M29" s="2"/>
      <c r="N29" s="2"/>
      <c r="O29" s="2"/>
      <c r="P29" s="2"/>
      <c r="Q29" s="2"/>
      <c r="R29" s="2"/>
      <c r="S29" s="2"/>
      <c r="T29" s="2"/>
      <c r="U29" s="2"/>
      <c r="V29" s="136"/>
      <c r="W29" s="2"/>
      <c r="X29" s="2"/>
      <c r="Y29" s="2"/>
      <c r="Z29" s="2"/>
      <c r="AA29" s="2"/>
    </row>
    <row r="30" spans="1:27" ht="19.5" customHeight="1">
      <c r="A30" s="2"/>
      <c r="B30" s="8"/>
      <c r="C30" s="25"/>
      <c r="D30" s="43"/>
      <c r="E30" s="58"/>
      <c r="F30" s="58"/>
      <c r="G30" s="77"/>
      <c r="H30" s="92">
        <f>E30*F30</f>
        <v>0</v>
      </c>
      <c r="I30" s="105"/>
      <c r="J30" s="123">
        <f>ROUNDDOWN(I30/2,0)</f>
        <v>0</v>
      </c>
      <c r="K30" s="131"/>
      <c r="L30" s="2"/>
      <c r="M30" s="2"/>
      <c r="N30" s="2"/>
      <c r="O30" s="2"/>
      <c r="P30" s="2"/>
      <c r="Q30" s="2"/>
      <c r="R30" s="2"/>
      <c r="S30" s="2"/>
      <c r="T30" s="2"/>
      <c r="U30" s="2"/>
      <c r="V30" s="136"/>
      <c r="W30" s="2"/>
      <c r="X30" s="2"/>
      <c r="Y30" s="2"/>
      <c r="Z30" s="2"/>
      <c r="AA30" s="2"/>
    </row>
    <row r="31" spans="1:27" ht="19.5" customHeight="1">
      <c r="A31" s="2"/>
      <c r="B31" s="11" t="s">
        <v>24</v>
      </c>
      <c r="C31" s="26"/>
      <c r="D31" s="44"/>
      <c r="E31" s="59"/>
      <c r="F31" s="59"/>
      <c r="G31" s="78"/>
      <c r="H31" s="90">
        <f>SUM(H32:H33)</f>
        <v>0</v>
      </c>
      <c r="I31" s="106">
        <f>SUM(I32:I33)</f>
        <v>0</v>
      </c>
      <c r="J31" s="124">
        <f>ROUNDDOWN(SUM(J32:J33),-3)</f>
        <v>0</v>
      </c>
      <c r="K31" s="131"/>
      <c r="L31" s="2"/>
      <c r="M31" s="2"/>
      <c r="N31" s="2"/>
      <c r="O31" s="2"/>
      <c r="P31" s="2"/>
      <c r="Q31" s="2"/>
      <c r="R31" s="2"/>
      <c r="S31" s="2"/>
      <c r="T31" s="2"/>
      <c r="U31" s="2"/>
      <c r="V31" s="136"/>
      <c r="W31" s="2"/>
      <c r="X31" s="2"/>
      <c r="Y31" s="2"/>
      <c r="Z31" s="2"/>
      <c r="AA31" s="2"/>
    </row>
    <row r="32" spans="1:27" ht="19.5" customHeight="1">
      <c r="A32" s="2"/>
      <c r="B32" s="8"/>
      <c r="C32" s="16"/>
      <c r="D32" s="42"/>
      <c r="E32" s="52"/>
      <c r="F32" s="52"/>
      <c r="G32" s="49"/>
      <c r="H32" s="92">
        <f>E32*F32</f>
        <v>0</v>
      </c>
      <c r="I32" s="104"/>
      <c r="J32" s="122">
        <f>ROUNDDOWN(I32/2,0)</f>
        <v>0</v>
      </c>
      <c r="K32" s="131"/>
      <c r="L32" s="2"/>
      <c r="M32" s="2"/>
      <c r="N32" s="2"/>
      <c r="O32" s="2"/>
      <c r="P32" s="2"/>
      <c r="Q32" s="2"/>
      <c r="R32" s="2"/>
      <c r="S32" s="2"/>
      <c r="T32" s="2"/>
      <c r="U32" s="2"/>
      <c r="V32" s="136"/>
      <c r="W32" s="2"/>
      <c r="X32" s="2"/>
      <c r="Y32" s="2"/>
      <c r="Z32" s="2"/>
      <c r="AA32" s="2"/>
    </row>
    <row r="33" spans="1:27" ht="19.5" customHeight="1">
      <c r="A33" s="2"/>
      <c r="B33" s="8"/>
      <c r="C33" s="137"/>
      <c r="D33" s="138"/>
      <c r="E33" s="60"/>
      <c r="F33" s="64"/>
      <c r="G33" s="79"/>
      <c r="H33" s="93">
        <f>E33*F33</f>
        <v>0</v>
      </c>
      <c r="I33" s="98"/>
      <c r="J33" s="126">
        <f>ROUNDDOWN(I33/2,0)</f>
        <v>0</v>
      </c>
      <c r="K33" s="1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7.95" customHeight="1">
      <c r="A34" s="2"/>
      <c r="B34" s="12" t="s">
        <v>26</v>
      </c>
      <c r="C34" s="27"/>
      <c r="D34" s="27"/>
      <c r="E34" s="27"/>
      <c r="F34" s="27"/>
      <c r="G34" s="27"/>
      <c r="H34" s="94">
        <f>H6+H9+H13+H16+H19+H23+H26+H31</f>
        <v>9204542</v>
      </c>
      <c r="I34" s="109">
        <f>SUM(I6,I9,I13,I16,I19,I23,I26,I31)</f>
        <v>9028399</v>
      </c>
      <c r="J34" s="127">
        <f>SUM(J6,J9,J13,J16,J19,J23,J26,J31)</f>
        <v>4512000</v>
      </c>
      <c r="K34" s="1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</sheetData>
  <mergeCells count="3">
    <mergeCell ref="B2:J2"/>
    <mergeCell ref="D4:I4"/>
    <mergeCell ref="B4:C5"/>
  </mergeCells>
  <phoneticPr fontId="1"/>
  <printOptions horizontalCentered="1"/>
  <pageMargins left="0.31496062992125984" right="0.31496062992125984" top="0.74803149606299213" bottom="0.14973872121094825" header="0" footer="0"/>
  <pageSetup paperSize="9" scale="72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支出内訳書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片岡 達也</cp:lastModifiedBy>
  <dcterms:created xsi:type="dcterms:W3CDTF">2025-01-28T07:52:53Z</dcterms:created>
  <dcterms:modified xsi:type="dcterms:W3CDTF">2026-02-02T04:40:23Z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2026-02-02T04:40:23Z</vt:filetime>
  </property>
</Properties>
</file>