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1.22\財政課\業務別\05決算統計\30　公営企業決算状況調査【準公決算統計】\09 経営比較分析表\R7\04.県回答\"/>
    </mc:Choice>
  </mc:AlternateContent>
  <workbookProtection workbookAlgorithmName="SHA-512" workbookHashValue="fTwYGVmXPh7LzgUww7gSR8EbnfF+UgziP2YT3+EGXzgKSUU55+9uJwIL38bS/395a+YW7SpEy2UqhA2qWjTlkg==" workbookSaltValue="NW9qmYNRzV4r3YiHjLWu3Q==" workbookSpinCount="100000" lockStructure="1"/>
  <bookViews>
    <workbookView xWindow="0" yWindow="0" windowWidth="23040" windowHeight="9096"/>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AT8" i="4" s="1"/>
  <c r="R6" i="5"/>
  <c r="AL8" i="4" s="1"/>
  <c r="Q6" i="5"/>
  <c r="P6" i="5"/>
  <c r="O6" i="5"/>
  <c r="I10" i="4" s="1"/>
  <c r="N6" i="5"/>
  <c r="M6" i="5"/>
  <c r="AD8" i="4" s="1"/>
  <c r="L6" i="5"/>
  <c r="K6" i="5"/>
  <c r="J6" i="5"/>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F85" i="4"/>
  <c r="E85" i="4"/>
  <c r="BB10" i="4"/>
  <c r="AT10" i="4"/>
  <c r="AL10" i="4"/>
  <c r="W10" i="4"/>
  <c r="P10" i="4"/>
  <c r="B10" i="4"/>
  <c r="W8" i="4"/>
  <c r="P8" i="4"/>
  <c r="I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<sst xmlns="http://schemas.openxmlformats.org/spreadsheetml/2006/main" count="228" uniqueCount="113">
  <si>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</si>
  <si>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</si>
  <si>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</si>
  <si>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</si>
  <si>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</si>
  <si>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</si>
  <si>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</si>
  <si>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</si>
  <si>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</si>
  <si>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</si>
  <si>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</si>
  <si>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</si>
  <si>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</si>
  <si>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</si>
  <si>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</si>
  <si>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</si>
  <si>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</si>
  <si>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</si>
  <si>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</si>
  <si>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</si>
  <si>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</si>
  <si>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</si>
  <si>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</si>
  <si>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</si>
  <si>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</si>
  <si>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</si>
  <si>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</si>
  <si>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</si>
  <si>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</si>
  <si>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</si>
  <si>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</si>
  <si>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</si>
  <si>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</si>
  <si>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</si>
  <si>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</si>
  <si>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</si>
  <si>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</si>
  <si>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</si>
  <si>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</si>
  <si>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</si>
  <si>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</si>
  <si>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</si>
  <si>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</si>
  <si>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</si>
  <si>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</si>
  <si>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</si>
  <si>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</si>
  <si>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</si>
  <si>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</si>
  <si>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</si>
  <si>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</si>
  <si>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</si>
  <si>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</si>
  <si>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</si>
  <si>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</si>
  <si>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</si>
  <si>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</si>
  <si>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</si>
  <si>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</si>
  <si>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</si>
  <si>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</si>
  <si>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</si>
  <si>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</si>
  <si>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</si>
  <si>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</si>
  <si>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</si>
  <si>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</si>
  <si>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</si>
  <si>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</si>
  <si>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</si>
  <si>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</si>
  <si>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</si>
  <si>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</si>
  <si>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</si>
  <si>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</si>
  <si>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</si>
  <si>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</si>
  <si>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</si>
  <si>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</si>
  <si>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</si>
  <si>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</si>
  <si>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</si>
  <si>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</si>
  <si>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</si>
  <si>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</si>
  <si>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</si>
  <si>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</si>
  <si>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</si>
  <si>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</si>
  <si>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</si>
  <si>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</si>
  <si>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</si>
  <si>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</si>
  <si>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福山市</t>
  </si>
  <si>
    <t>法適用</t>
  </si>
  <si>
    <t>水道事業</t>
  </si>
  <si>
    <t>末端給水事業</t>
  </si>
  <si>
    <t>A1</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</si>
  <si>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</si>
  <si>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</si>
  <si>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</si>
  <si>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</si>
  <si>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</si>
  <si>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</si>
  <si>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</si>
  <si>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</si>
  <si>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</si>
  <si>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</si>
  <si>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</si>
  <si>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</si>
  <si>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事業経営に当たっては、「福山市上下水道事業中長期ビジョン（経営戦略）と5年間の具体的な取組内容を示した「後期実施計画」に基づき、経営の健全化と市民サービスの維持・向上に取り組んでいます。
　一方、水道事業を取り巻く経営環境は、人口減少等に伴う水需要の低迷から水道料金収入の減少が避けられないだけでなく、物価や電気料金等が高騰した影響により建設投資や維持管理に必要な費用が増大しています。
　また、自然災害等による長期間の断水や老朽化に起因した管路破損事故を未然に防止するためには、管路の布設替えをはじめ、老朽化した浄水場など施設の更新・耐震化などの事業費が継続して必要となることから、大変厳しい状況が続くものと見込んでいます。
　水道は、市民生活や社会経済活動に欠くことの出来ないライフラインです。これからも、安心・安全な水を安定的に供給するため、適正な水道料金の体系と水準の検討も含め、施設の更新・耐震化に対する着実な投資と将来にわたって持続可能な経営基盤を確立することにより、市民に信頼される水道事業をめざしていきます。</t>
    <phoneticPr fontId="4"/>
  </si>
  <si>
    <t>「①有形固定資産減価償却率」「②管路経年化率」「③管路更新率」
　資産の減価償却の状況を示す「①有形固定資産減価償却率」は、前年度比0.13ポイント増の49.19％、法定耐用年数を経過した管路延長の割合を示す「②管路経年化率」は、前年度比0.11ポイント増の31.20％と増加しており、高い「③管路更新率」の維持により、管路経年化率の上昇が抑えられている側面はあるものの、施設の老朽化が少しずつ進んでいることを示しています。
　これは、昭和40年代から50年代にかけて集中して整備した水道管路が更新時期を迎えているためであり、限られた財源を活用した計画的・効率的な更新や投資額の平準化を行う必要があります。そこで本市では、2015年度（平成27年度）からアセットマネジメント(資産管理)手法を活用し、過去の使用実績などから実質的な使用可能期間である使用年数基準を設定して、施設をできる限り長期間使用するなど、ライフサイクルコストの低減に取り組んでいます。
　また、2022年度（令和4年度）を初年度とする5か年の「第九次配水管整備計画」に基づき、計画的な管路の更新・耐震化に取り組んでいるところであり、当該年度に更新した管路延長の割合を示す「③管路更新率」は、前年度比0.04ポイント減の1.27％となりましたが、当年度に計画していた整備延長36kmについては予定通り達成しています。
※数値訂正：（R2）1.16％⇒1.08％</t>
    <phoneticPr fontId="4"/>
  </si>
  <si>
    <t>「①経常収支比率、②累積欠損金比率、⑤料金回収率」
　経営の健全性を示す「①経常収支比率」は、給水収益は増加したものの、委託料や修繕費等の経常費用が増加したことにより、前年度比3.33ポイント減の115.45%となりました。また、料金水準の妥当性を示す「⑤料金回収率」も前年度比2.1ポイント減の110.25%となりましたが、①、⑤ともに100%を上回っていること、また複数年度にわたって累積した損失を示す「②累積欠損金比率」は0%であることから、単年度の事業経営に必要な経費を経常的な収益で賄えています。
「③流動比率」
　近年は一定の水準で推移していますが、類似団体平均等と比べてかなり低い水準となっており、十分な資金残高（内部留保資金）を確保できていない状況を示しています。これは、過去に借り入れた企業債償還の負担が大きいこと、また管路や施設の更新費用が増加している中においても、企業債の発行を抑制しつつ自己資金による更新投資を行っていることによるものです。
「④企業債残高対給水収益比率」
　近年は減少しているものの、類似団体平均等と比べて非常に高い水準です。このため、企業債を財源とする今後の更新投資を抑制・平準化するとともに、新たな企業債の発行額を当年度の元金償還額の範囲内とするほか、給水人口一人当たり企業債現在高の目標値を主要指標として設定するなど、企業債残高の削減に努めています。
「⑥給水原価」
　類似団体平均と比べて低い水準にありますが、当年度は年間総有収水量が増加したものの、委託料や修繕費等が増加した影響により、前年度より増加しています。
「⑦施設利用率」
　一部浄水場の廃止により前年度比0.94ポイント増の66.29%となりました。今後は、人口減少などの要因から配水量が減少する影響により、減少傾向が続くものと見込んでいます。
「⑧有収率」
　当年度は、給水人口は減少しているものの、一人当たりの使用水量や工場用の使用水量が増加したことから全体では有収水量が増加しました。また、計画的な配水管の布設替えや漏水対策の取組により、類似団体平均等と比べて高い水準に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</si>
</sst>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8"/>
      <color theme="1"/>
      <name val="ＭＳ ゴシック"/>
      <family val="3"/>
      <charset val="128"/>
    </font>
    <font>
      <sz val="7"/>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9" xfId="0" applyFont="1" applyFill="1" applyBorder="1" applyAlignment="1" applyProtection="1">
      <alignment horizontal="left" vertical="top" wrapText="1"/>
      <protection locked="0"/>
    </xf>
    <xf numFmtId="0" fontId="16" fillId="0" borderId="0" xfId="0" applyFont="1" applyFill="1" applyAlignment="1" applyProtection="1">
      <alignment horizontal="left" vertical="top" wrapText="1"/>
      <protection locked="0"/>
    </xf>
    <xf numFmtId="0" fontId="16" fillId="0" borderId="10" xfId="0" applyFont="1" applyFill="1" applyBorder="1" applyAlignment="1" applyProtection="1">
      <alignment horizontal="left" vertical="top" wrapText="1"/>
      <protection locked="0"/>
    </xf>
    <xf numFmtId="0" fontId="16" fillId="0" borderId="11" xfId="0" applyFont="1" applyFill="1" applyBorder="1" applyAlignment="1" applyProtection="1">
      <alignment horizontal="left" vertical="top" wrapText="1"/>
      <protection locked="0"/>
    </xf>
    <xf numFmtId="0" fontId="16" fillId="0" borderId="1" xfId="0" applyFont="1" applyFill="1" applyBorder="1" applyAlignment="1" applyProtection="1">
      <alignment horizontal="left" vertical="top" wrapText="1"/>
      <protection locked="0"/>
    </xf>
    <xf numFmtId="0" fontId="16" fillId="0" borderId="12" xfId="0" applyFont="1" applyFill="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7" fillId="0" borderId="9" xfId="0" applyFont="1" applyFill="1" applyBorder="1" applyAlignment="1" applyProtection="1">
      <alignment horizontal="left" vertical="top" wrapText="1"/>
      <protection locked="0"/>
    </xf>
    <xf numFmtId="0" fontId="17" fillId="0" borderId="0" xfId="0" applyFont="1" applyFill="1" applyAlignment="1" applyProtection="1">
      <alignment horizontal="left" vertical="top" wrapText="1"/>
      <protection locked="0"/>
    </xf>
    <xf numFmtId="0" fontId="17" fillId="0" borderId="10" xfId="0" applyFont="1" applyFill="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1.1599999999999999</c:v>
                </c:pt>
                <c:pt idx="1">
                  <c:v>1.1000000000000001</c:v>
                </c:pt>
                <c:pt idx="2">
                  <c:v>1.45</c:v>
                </c:pt>
                <c:pt idx="3">
                  <c:v>1.31</c:v>
                </c:pt>
                <c:pt idx="4">
                  <c:v>1.27</c:v>
                </c:pt>
              </c:numCache>
            </c:numRef>
          </c:val>
          <c:extLst>
            <c:ext xmlns:c16="http://schemas.microsoft.com/office/drawing/2014/chart" uri="{C3380CC4-5D6E-409C-BE32-E72D297353CC}">
              <c16:uniqueId val="{00000000-799F-4E11-B27E-A1A336F847A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0.79</c:v>
                </c:pt>
                <c:pt idx="1">
                  <c:v>0.75</c:v>
                </c:pt>
                <c:pt idx="2">
                  <c:v>0.78</c:v>
                </c:pt>
                <c:pt idx="3">
                  <c:v>0.73</c:v>
                </c:pt>
                <c:pt idx="4">
                  <c:v>0.69</c:v>
                </c:pt>
              </c:numCache>
            </c:numRef>
          </c:val>
          <c:smooth val="0"/>
          <c:extLst>
            <c:ext xmlns:c16="http://schemas.microsoft.com/office/drawing/2014/chart" uri="{C3380CC4-5D6E-409C-BE32-E72D297353CC}">
              <c16:uniqueId val="{00000001-799F-4E11-B27E-A1A336F847A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125.16</c:v>
                </c:pt>
                <c:pt idx="1">
                  <c:v>123.94</c:v>
                </c:pt>
                <c:pt idx="2">
                  <c:v>117.37</c:v>
                </c:pt>
                <c:pt idx="3">
                  <c:v>118.78</c:v>
                </c:pt>
                <c:pt idx="4">
                  <c:v>115.45</c:v>
                </c:pt>
              </c:numCache>
            </c:numRef>
          </c:val>
          <c:extLst>
            <c:ext xmlns:c16="http://schemas.microsoft.com/office/drawing/2014/chart" uri="{C3380CC4-5D6E-409C-BE32-E72D297353CC}">
              <c16:uniqueId val="{00000000-E4CA-44B2-B258-08D38BD8D0D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112.59</c:v>
                </c:pt>
                <c:pt idx="1">
                  <c:v>113.87</c:v>
                </c:pt>
                <c:pt idx="2">
                  <c:v>109.87</c:v>
                </c:pt>
                <c:pt idx="3">
                  <c:v>109.81</c:v>
                </c:pt>
                <c:pt idx="4">
                  <c:v>108.66</c:v>
                </c:pt>
              </c:numCache>
            </c:numRef>
          </c:val>
          <c:smooth val="0"/>
          <c:extLst>
            <c:ext xmlns:c16="http://schemas.microsoft.com/office/drawing/2014/chart" uri="{C3380CC4-5D6E-409C-BE32-E72D297353CC}">
              <c16:uniqueId val="{00000001-E4CA-44B2-B258-08D38BD8D0D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48</c:v>
                </c:pt>
                <c:pt idx="1">
                  <c:v>48.28</c:v>
                </c:pt>
                <c:pt idx="2">
                  <c:v>48.84</c:v>
                </c:pt>
                <c:pt idx="3">
                  <c:v>49.06</c:v>
                </c:pt>
                <c:pt idx="4">
                  <c:v>49.19</c:v>
                </c:pt>
              </c:numCache>
            </c:numRef>
          </c:val>
          <c:extLst>
            <c:ext xmlns:c16="http://schemas.microsoft.com/office/drawing/2014/chart" uri="{C3380CC4-5D6E-409C-BE32-E72D297353CC}">
              <c16:uniqueId val="{00000000-00BD-430C-B36B-1D1EAA8FA3D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51.62</c:v>
                </c:pt>
                <c:pt idx="1">
                  <c:v>52.16</c:v>
                </c:pt>
                <c:pt idx="2">
                  <c:v>52.59</c:v>
                </c:pt>
                <c:pt idx="3">
                  <c:v>52.74</c:v>
                </c:pt>
                <c:pt idx="4">
                  <c:v>53.15</c:v>
                </c:pt>
              </c:numCache>
            </c:numRef>
          </c:val>
          <c:smooth val="0"/>
          <c:extLst>
            <c:ext xmlns:c16="http://schemas.microsoft.com/office/drawing/2014/chart" uri="{C3380CC4-5D6E-409C-BE32-E72D297353CC}">
              <c16:uniqueId val="{00000001-00BD-430C-B36B-1D1EAA8FA3D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30.79</c:v>
                </c:pt>
                <c:pt idx="1">
                  <c:v>31.18</c:v>
                </c:pt>
                <c:pt idx="2">
                  <c:v>30.95</c:v>
                </c:pt>
                <c:pt idx="3">
                  <c:v>31.09</c:v>
                </c:pt>
                <c:pt idx="4">
                  <c:v>31.2</c:v>
                </c:pt>
              </c:numCache>
            </c:numRef>
          </c:val>
          <c:extLst>
            <c:ext xmlns:c16="http://schemas.microsoft.com/office/drawing/2014/chart" uri="{C3380CC4-5D6E-409C-BE32-E72D297353CC}">
              <c16:uniqueId val="{00000000-1415-41AC-99AF-5243347563C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23.68</c:v>
                </c:pt>
                <c:pt idx="1">
                  <c:v>25.76</c:v>
                </c:pt>
                <c:pt idx="2">
                  <c:v>27.51</c:v>
                </c:pt>
                <c:pt idx="3">
                  <c:v>28.57</c:v>
                </c:pt>
                <c:pt idx="4">
                  <c:v>29.7</c:v>
                </c:pt>
              </c:numCache>
            </c:numRef>
          </c:val>
          <c:smooth val="0"/>
          <c:extLst>
            <c:ext xmlns:c16="http://schemas.microsoft.com/office/drawing/2014/chart" uri="{C3380CC4-5D6E-409C-BE32-E72D297353CC}">
              <c16:uniqueId val="{00000001-1415-41AC-99AF-5243347563C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EB8-42B2-976D-554E3BE3564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FEB8-42B2-976D-554E3BE3564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132.75</c:v>
                </c:pt>
                <c:pt idx="1">
                  <c:v>145.57</c:v>
                </c:pt>
                <c:pt idx="2">
                  <c:v>147.63</c:v>
                </c:pt>
                <c:pt idx="3">
                  <c:v>156.91</c:v>
                </c:pt>
                <c:pt idx="4">
                  <c:v>131.86000000000001</c:v>
                </c:pt>
              </c:numCache>
            </c:numRef>
          </c:val>
          <c:extLst>
            <c:ext xmlns:c16="http://schemas.microsoft.com/office/drawing/2014/chart" uri="{C3380CC4-5D6E-409C-BE32-E72D297353CC}">
              <c16:uniqueId val="{00000000-11B7-40A9-AF44-026EAA81C7E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239.45</c:v>
                </c:pt>
                <c:pt idx="1">
                  <c:v>246.01</c:v>
                </c:pt>
                <c:pt idx="2">
                  <c:v>228.89</c:v>
                </c:pt>
                <c:pt idx="3">
                  <c:v>232.66</c:v>
                </c:pt>
                <c:pt idx="4">
                  <c:v>217.12</c:v>
                </c:pt>
              </c:numCache>
            </c:numRef>
          </c:val>
          <c:smooth val="0"/>
          <c:extLst>
            <c:ext xmlns:c16="http://schemas.microsoft.com/office/drawing/2014/chart" uri="{C3380CC4-5D6E-409C-BE32-E72D297353CC}">
              <c16:uniqueId val="{00000001-11B7-40A9-AF44-026EAA81C7E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463.87</c:v>
                </c:pt>
                <c:pt idx="1">
                  <c:v>455.26</c:v>
                </c:pt>
                <c:pt idx="2">
                  <c:v>446.73</c:v>
                </c:pt>
                <c:pt idx="3">
                  <c:v>440.44</c:v>
                </c:pt>
                <c:pt idx="4">
                  <c:v>425.76</c:v>
                </c:pt>
              </c:numCache>
            </c:numRef>
          </c:val>
          <c:extLst>
            <c:ext xmlns:c16="http://schemas.microsoft.com/office/drawing/2014/chart" uri="{C3380CC4-5D6E-409C-BE32-E72D297353CC}">
              <c16:uniqueId val="{00000000-A7D0-4B78-9696-6F9867328A7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259.56</c:v>
                </c:pt>
                <c:pt idx="1">
                  <c:v>248.92</c:v>
                </c:pt>
                <c:pt idx="2">
                  <c:v>251.26</c:v>
                </c:pt>
                <c:pt idx="3">
                  <c:v>255.84</c:v>
                </c:pt>
                <c:pt idx="4">
                  <c:v>253.22</c:v>
                </c:pt>
              </c:numCache>
            </c:numRef>
          </c:val>
          <c:smooth val="0"/>
          <c:extLst>
            <c:ext xmlns:c16="http://schemas.microsoft.com/office/drawing/2014/chart" uri="{C3380CC4-5D6E-409C-BE32-E72D297353CC}">
              <c16:uniqueId val="{00000001-A7D0-4B78-9696-6F9867328A7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120.4</c:v>
                </c:pt>
                <c:pt idx="1">
                  <c:v>119.07</c:v>
                </c:pt>
                <c:pt idx="2">
                  <c:v>110.03</c:v>
                </c:pt>
                <c:pt idx="3">
                  <c:v>112.35</c:v>
                </c:pt>
                <c:pt idx="4">
                  <c:v>110.25</c:v>
                </c:pt>
              </c:numCache>
            </c:numRef>
          </c:val>
          <c:extLst>
            <c:ext xmlns:c16="http://schemas.microsoft.com/office/drawing/2014/chart" uri="{C3380CC4-5D6E-409C-BE32-E72D297353CC}">
              <c16:uniqueId val="{00000000-1965-4384-B126-2AB1875C7D9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105.07</c:v>
                </c:pt>
                <c:pt idx="1">
                  <c:v>107.54</c:v>
                </c:pt>
                <c:pt idx="2">
                  <c:v>101.93</c:v>
                </c:pt>
                <c:pt idx="3">
                  <c:v>102.36</c:v>
                </c:pt>
                <c:pt idx="4">
                  <c:v>101.56</c:v>
                </c:pt>
              </c:numCache>
            </c:numRef>
          </c:val>
          <c:smooth val="0"/>
          <c:extLst>
            <c:ext xmlns:c16="http://schemas.microsoft.com/office/drawing/2014/chart" uri="{C3380CC4-5D6E-409C-BE32-E72D297353CC}">
              <c16:uniqueId val="{00000001-1965-4384-B126-2AB1875C7D9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130.59</c:v>
                </c:pt>
                <c:pt idx="1">
                  <c:v>131.49</c:v>
                </c:pt>
                <c:pt idx="2">
                  <c:v>142.49</c:v>
                </c:pt>
                <c:pt idx="3">
                  <c:v>139.9</c:v>
                </c:pt>
                <c:pt idx="4">
                  <c:v>143.1</c:v>
                </c:pt>
              </c:numCache>
            </c:numRef>
          </c:val>
          <c:extLst>
            <c:ext xmlns:c16="http://schemas.microsoft.com/office/drawing/2014/chart" uri="{C3380CC4-5D6E-409C-BE32-E72D297353CC}">
              <c16:uniqueId val="{00000000-5DAD-4F86-B8E5-0D6A95132BF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153.71</c:v>
                </c:pt>
                <c:pt idx="1">
                  <c:v>155.9</c:v>
                </c:pt>
                <c:pt idx="2">
                  <c:v>162.47</c:v>
                </c:pt>
                <c:pt idx="3">
                  <c:v>165.52</c:v>
                </c:pt>
                <c:pt idx="4">
                  <c:v>169.99</c:v>
                </c:pt>
              </c:numCache>
            </c:numRef>
          </c:val>
          <c:smooth val="0"/>
          <c:extLst>
            <c:ext xmlns:c16="http://schemas.microsoft.com/office/drawing/2014/chart" uri="{C3380CC4-5D6E-409C-BE32-E72D297353CC}">
              <c16:uniqueId val="{00000001-5DAD-4F86-B8E5-0D6A95132BF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67.11</c:v>
                </c:pt>
                <c:pt idx="1">
                  <c:v>65.59</c:v>
                </c:pt>
                <c:pt idx="2">
                  <c:v>65.59</c:v>
                </c:pt>
                <c:pt idx="3">
                  <c:v>65.349999999999994</c:v>
                </c:pt>
                <c:pt idx="4">
                  <c:v>66.290000000000006</c:v>
                </c:pt>
              </c:numCache>
            </c:numRef>
          </c:val>
          <c:extLst>
            <c:ext xmlns:c16="http://schemas.microsoft.com/office/drawing/2014/chart" uri="{C3380CC4-5D6E-409C-BE32-E72D297353CC}">
              <c16:uniqueId val="{00000000-E854-451A-89DF-FF4A0702DD0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64.41</c:v>
                </c:pt>
                <c:pt idx="1">
                  <c:v>64.11</c:v>
                </c:pt>
                <c:pt idx="2">
                  <c:v>63.81</c:v>
                </c:pt>
                <c:pt idx="3">
                  <c:v>63.58</c:v>
                </c:pt>
                <c:pt idx="4">
                  <c:v>64.13</c:v>
                </c:pt>
              </c:numCache>
            </c:numRef>
          </c:val>
          <c:smooth val="0"/>
          <c:extLst>
            <c:ext xmlns:c16="http://schemas.microsoft.com/office/drawing/2014/chart" uri="{C3380CC4-5D6E-409C-BE32-E72D297353CC}">
              <c16:uniqueId val="{00000001-E854-451A-89DF-FF4A0702DD0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95.13</c:v>
                </c:pt>
                <c:pt idx="1">
                  <c:v>95.8</c:v>
                </c:pt>
                <c:pt idx="2">
                  <c:v>94.94</c:v>
                </c:pt>
                <c:pt idx="3">
                  <c:v>94.35</c:v>
                </c:pt>
                <c:pt idx="4">
                  <c:v>95.24</c:v>
                </c:pt>
              </c:numCache>
            </c:numRef>
          </c:val>
          <c:extLst>
            <c:ext xmlns:c16="http://schemas.microsoft.com/office/drawing/2014/chart" uri="{C3380CC4-5D6E-409C-BE32-E72D297353CC}">
              <c16:uniqueId val="{00000000-0F56-4883-BD9D-54302CEB4A4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91.64</c:v>
                </c:pt>
                <c:pt idx="1">
                  <c:v>92.09</c:v>
                </c:pt>
                <c:pt idx="2">
                  <c:v>91.76</c:v>
                </c:pt>
                <c:pt idx="3">
                  <c:v>91.22</c:v>
                </c:pt>
                <c:pt idx="4">
                  <c:v>90.98</c:v>
                </c:pt>
              </c:numCache>
            </c:numRef>
          </c:val>
          <c:smooth val="0"/>
          <c:extLst>
            <c:ext xmlns:c16="http://schemas.microsoft.com/office/drawing/2014/chart" uri="{C3380CC4-5D6E-409C-BE32-E72D297353CC}">
              <c16:uniqueId val="{00000001-0F56-4883-BD9D-54302CEB4A4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L9" zoomScale="85" zoomScaleNormal="85" workbookViewId="0">
      <selection activeCell="BL45" sqref="BL45:BZ4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広島県　福山市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A1</v>
      </c>
      <c r="X8" s="43"/>
      <c r="Y8" s="43"/>
      <c r="Z8" s="43"/>
      <c r="AA8" s="43"/>
      <c r="AB8" s="43"/>
      <c r="AC8" s="43"/>
      <c r="AD8" s="43" t="str">
        <f>データ!$M$6</f>
        <v>自治体職員</v>
      </c>
      <c r="AE8" s="43"/>
      <c r="AF8" s="43"/>
      <c r="AG8" s="43"/>
      <c r="AH8" s="43"/>
      <c r="AI8" s="43"/>
      <c r="AJ8" s="43"/>
      <c r="AK8" s="2"/>
      <c r="AL8" s="44">
        <f>データ!$R$6</f>
        <v>455028</v>
      </c>
      <c r="AM8" s="44"/>
      <c r="AN8" s="44"/>
      <c r="AO8" s="44"/>
      <c r="AP8" s="44"/>
      <c r="AQ8" s="44"/>
      <c r="AR8" s="44"/>
      <c r="AS8" s="44"/>
      <c r="AT8" s="45">
        <f>データ!$S$6</f>
        <v>517.72</v>
      </c>
      <c r="AU8" s="46"/>
      <c r="AV8" s="46"/>
      <c r="AW8" s="46"/>
      <c r="AX8" s="46"/>
      <c r="AY8" s="46"/>
      <c r="AZ8" s="46"/>
      <c r="BA8" s="46"/>
      <c r="BB8" s="47">
        <f>データ!$T$6</f>
        <v>878.91</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64.040000000000006</v>
      </c>
      <c r="J10" s="46"/>
      <c r="K10" s="46"/>
      <c r="L10" s="46"/>
      <c r="M10" s="46"/>
      <c r="N10" s="46"/>
      <c r="O10" s="80"/>
      <c r="P10" s="47">
        <f>データ!$P$6</f>
        <v>95.98</v>
      </c>
      <c r="Q10" s="47"/>
      <c r="R10" s="47"/>
      <c r="S10" s="47"/>
      <c r="T10" s="47"/>
      <c r="U10" s="47"/>
      <c r="V10" s="47"/>
      <c r="W10" s="44">
        <f>データ!$Q$6</f>
        <v>2761</v>
      </c>
      <c r="X10" s="44"/>
      <c r="Y10" s="44"/>
      <c r="Z10" s="44"/>
      <c r="AA10" s="44"/>
      <c r="AB10" s="44"/>
      <c r="AC10" s="44"/>
      <c r="AD10" s="2"/>
      <c r="AE10" s="2"/>
      <c r="AF10" s="2"/>
      <c r="AG10" s="2"/>
      <c r="AH10" s="2"/>
      <c r="AI10" s="2"/>
      <c r="AJ10" s="2"/>
      <c r="AK10" s="2"/>
      <c r="AL10" s="44">
        <f>データ!$U$6</f>
        <v>435062</v>
      </c>
      <c r="AM10" s="44"/>
      <c r="AN10" s="44"/>
      <c r="AO10" s="44"/>
      <c r="AP10" s="44"/>
      <c r="AQ10" s="44"/>
      <c r="AR10" s="44"/>
      <c r="AS10" s="44"/>
      <c r="AT10" s="45">
        <f>データ!$V$6</f>
        <v>283.51</v>
      </c>
      <c r="AU10" s="46"/>
      <c r="AV10" s="46"/>
      <c r="AW10" s="46"/>
      <c r="AX10" s="46"/>
      <c r="AY10" s="46"/>
      <c r="AZ10" s="46"/>
      <c r="BA10" s="46"/>
      <c r="BB10" s="47">
        <f>データ!$W$6</f>
        <v>1534.56</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112</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1" t="s">
        <v>111</v>
      </c>
      <c r="BM47" s="82"/>
      <c r="BN47" s="82"/>
      <c r="BO47" s="82"/>
      <c r="BP47" s="82"/>
      <c r="BQ47" s="82"/>
      <c r="BR47" s="82"/>
      <c r="BS47" s="82"/>
      <c r="BT47" s="82"/>
      <c r="BU47" s="82"/>
      <c r="BV47" s="82"/>
      <c r="BW47" s="82"/>
      <c r="BX47" s="82"/>
      <c r="BY47" s="82"/>
      <c r="BZ47" s="8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1"/>
      <c r="BM48" s="82"/>
      <c r="BN48" s="82"/>
      <c r="BO48" s="82"/>
      <c r="BP48" s="82"/>
      <c r="BQ48" s="82"/>
      <c r="BR48" s="82"/>
      <c r="BS48" s="82"/>
      <c r="BT48" s="82"/>
      <c r="BU48" s="82"/>
      <c r="BV48" s="82"/>
      <c r="BW48" s="82"/>
      <c r="BX48" s="82"/>
      <c r="BY48" s="82"/>
      <c r="BZ48" s="8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1"/>
      <c r="BM49" s="82"/>
      <c r="BN49" s="82"/>
      <c r="BO49" s="82"/>
      <c r="BP49" s="82"/>
      <c r="BQ49" s="82"/>
      <c r="BR49" s="82"/>
      <c r="BS49" s="82"/>
      <c r="BT49" s="82"/>
      <c r="BU49" s="82"/>
      <c r="BV49" s="82"/>
      <c r="BW49" s="82"/>
      <c r="BX49" s="82"/>
      <c r="BY49" s="82"/>
      <c r="BZ49" s="8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1"/>
      <c r="BM50" s="82"/>
      <c r="BN50" s="82"/>
      <c r="BO50" s="82"/>
      <c r="BP50" s="82"/>
      <c r="BQ50" s="82"/>
      <c r="BR50" s="82"/>
      <c r="BS50" s="82"/>
      <c r="BT50" s="82"/>
      <c r="BU50" s="82"/>
      <c r="BV50" s="82"/>
      <c r="BW50" s="82"/>
      <c r="BX50" s="82"/>
      <c r="BY50" s="82"/>
      <c r="BZ50" s="8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1"/>
      <c r="BM51" s="82"/>
      <c r="BN51" s="82"/>
      <c r="BO51" s="82"/>
      <c r="BP51" s="82"/>
      <c r="BQ51" s="82"/>
      <c r="BR51" s="82"/>
      <c r="BS51" s="82"/>
      <c r="BT51" s="82"/>
      <c r="BU51" s="82"/>
      <c r="BV51" s="82"/>
      <c r="BW51" s="82"/>
      <c r="BX51" s="82"/>
      <c r="BY51" s="82"/>
      <c r="BZ51" s="8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1"/>
      <c r="BM52" s="82"/>
      <c r="BN52" s="82"/>
      <c r="BO52" s="82"/>
      <c r="BP52" s="82"/>
      <c r="BQ52" s="82"/>
      <c r="BR52" s="82"/>
      <c r="BS52" s="82"/>
      <c r="BT52" s="82"/>
      <c r="BU52" s="82"/>
      <c r="BV52" s="82"/>
      <c r="BW52" s="82"/>
      <c r="BX52" s="82"/>
      <c r="BY52" s="82"/>
      <c r="BZ52" s="8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1"/>
      <c r="BM53" s="82"/>
      <c r="BN53" s="82"/>
      <c r="BO53" s="82"/>
      <c r="BP53" s="82"/>
      <c r="BQ53" s="82"/>
      <c r="BR53" s="82"/>
      <c r="BS53" s="82"/>
      <c r="BT53" s="82"/>
      <c r="BU53" s="82"/>
      <c r="BV53" s="82"/>
      <c r="BW53" s="82"/>
      <c r="BX53" s="82"/>
      <c r="BY53" s="82"/>
      <c r="BZ53" s="8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1"/>
      <c r="BM54" s="82"/>
      <c r="BN54" s="82"/>
      <c r="BO54" s="82"/>
      <c r="BP54" s="82"/>
      <c r="BQ54" s="82"/>
      <c r="BR54" s="82"/>
      <c r="BS54" s="82"/>
      <c r="BT54" s="82"/>
      <c r="BU54" s="82"/>
      <c r="BV54" s="82"/>
      <c r="BW54" s="82"/>
      <c r="BX54" s="82"/>
      <c r="BY54" s="82"/>
      <c r="BZ54" s="8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1"/>
      <c r="BM55" s="82"/>
      <c r="BN55" s="82"/>
      <c r="BO55" s="82"/>
      <c r="BP55" s="82"/>
      <c r="BQ55" s="82"/>
      <c r="BR55" s="82"/>
      <c r="BS55" s="82"/>
      <c r="BT55" s="82"/>
      <c r="BU55" s="82"/>
      <c r="BV55" s="82"/>
      <c r="BW55" s="82"/>
      <c r="BX55" s="82"/>
      <c r="BY55" s="82"/>
      <c r="BZ55" s="8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1"/>
      <c r="BM56" s="82"/>
      <c r="BN56" s="82"/>
      <c r="BO56" s="82"/>
      <c r="BP56" s="82"/>
      <c r="BQ56" s="82"/>
      <c r="BR56" s="82"/>
      <c r="BS56" s="82"/>
      <c r="BT56" s="82"/>
      <c r="BU56" s="82"/>
      <c r="BV56" s="82"/>
      <c r="BW56" s="82"/>
      <c r="BX56" s="82"/>
      <c r="BY56" s="82"/>
      <c r="BZ56" s="8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1"/>
      <c r="BM57" s="82"/>
      <c r="BN57" s="82"/>
      <c r="BO57" s="82"/>
      <c r="BP57" s="82"/>
      <c r="BQ57" s="82"/>
      <c r="BR57" s="82"/>
      <c r="BS57" s="82"/>
      <c r="BT57" s="82"/>
      <c r="BU57" s="82"/>
      <c r="BV57" s="82"/>
      <c r="BW57" s="82"/>
      <c r="BX57" s="82"/>
      <c r="BY57" s="82"/>
      <c r="BZ57" s="8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1"/>
      <c r="BM58" s="82"/>
      <c r="BN58" s="82"/>
      <c r="BO58" s="82"/>
      <c r="BP58" s="82"/>
      <c r="BQ58" s="82"/>
      <c r="BR58" s="82"/>
      <c r="BS58" s="82"/>
      <c r="BT58" s="82"/>
      <c r="BU58" s="82"/>
      <c r="BV58" s="82"/>
      <c r="BW58" s="82"/>
      <c r="BX58" s="82"/>
      <c r="BY58" s="82"/>
      <c r="BZ58" s="8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1"/>
      <c r="BM59" s="82"/>
      <c r="BN59" s="82"/>
      <c r="BO59" s="82"/>
      <c r="BP59" s="82"/>
      <c r="BQ59" s="82"/>
      <c r="BR59" s="82"/>
      <c r="BS59" s="82"/>
      <c r="BT59" s="82"/>
      <c r="BU59" s="82"/>
      <c r="BV59" s="82"/>
      <c r="BW59" s="82"/>
      <c r="BX59" s="82"/>
      <c r="BY59" s="82"/>
      <c r="BZ59" s="83"/>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81"/>
      <c r="BM60" s="82"/>
      <c r="BN60" s="82"/>
      <c r="BO60" s="82"/>
      <c r="BP60" s="82"/>
      <c r="BQ60" s="82"/>
      <c r="BR60" s="82"/>
      <c r="BS60" s="82"/>
      <c r="BT60" s="82"/>
      <c r="BU60" s="82"/>
      <c r="BV60" s="82"/>
      <c r="BW60" s="82"/>
      <c r="BX60" s="82"/>
      <c r="BY60" s="82"/>
      <c r="BZ60" s="83"/>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81"/>
      <c r="BM61" s="82"/>
      <c r="BN61" s="82"/>
      <c r="BO61" s="82"/>
      <c r="BP61" s="82"/>
      <c r="BQ61" s="82"/>
      <c r="BR61" s="82"/>
      <c r="BS61" s="82"/>
      <c r="BT61" s="82"/>
      <c r="BU61" s="82"/>
      <c r="BV61" s="82"/>
      <c r="BW61" s="82"/>
      <c r="BX61" s="82"/>
      <c r="BY61" s="82"/>
      <c r="BZ61" s="8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1"/>
      <c r="BM62" s="82"/>
      <c r="BN62" s="82"/>
      <c r="BO62" s="82"/>
      <c r="BP62" s="82"/>
      <c r="BQ62" s="82"/>
      <c r="BR62" s="82"/>
      <c r="BS62" s="82"/>
      <c r="BT62" s="82"/>
      <c r="BU62" s="82"/>
      <c r="BV62" s="82"/>
      <c r="BW62" s="82"/>
      <c r="BX62" s="82"/>
      <c r="BY62" s="82"/>
      <c r="BZ62" s="8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1"/>
      <c r="BM63" s="82"/>
      <c r="BN63" s="82"/>
      <c r="BO63" s="82"/>
      <c r="BP63" s="82"/>
      <c r="BQ63" s="82"/>
      <c r="BR63" s="82"/>
      <c r="BS63" s="82"/>
      <c r="BT63" s="82"/>
      <c r="BU63" s="82"/>
      <c r="BV63" s="82"/>
      <c r="BW63" s="82"/>
      <c r="BX63" s="82"/>
      <c r="BY63" s="82"/>
      <c r="BZ63" s="8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VLuTvE2szM2nH4QoLBbyxgmWFKGhKV6ft5r/JSUxtdBpr1wYT1JJrBzbW061TYRcZDOgJfUDqVGiqqXZ3JI40Q==" saltValue="EpqILdpd2kS/VPW0daG6z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342076</v>
      </c>
      <c r="D6" s="20">
        <f t="shared" si="3"/>
        <v>46</v>
      </c>
      <c r="E6" s="20">
        <f t="shared" si="3"/>
        <v>1</v>
      </c>
      <c r="F6" s="20">
        <f t="shared" si="3"/>
        <v>0</v>
      </c>
      <c r="G6" s="20">
        <f t="shared" si="3"/>
        <v>1</v>
      </c>
      <c r="H6" s="20" t="str">
        <f t="shared" si="3"/>
        <v>広島県　福山市</v>
      </c>
      <c r="I6" s="20" t="str">
        <f t="shared" si="3"/>
        <v>法適用</v>
      </c>
      <c r="J6" s="20" t="str">
        <f t="shared" si="3"/>
        <v>水道事業</v>
      </c>
      <c r="K6" s="20" t="str">
        <f t="shared" si="3"/>
        <v>末端給水事業</v>
      </c>
      <c r="L6" s="20" t="str">
        <f t="shared" si="3"/>
        <v>A1</v>
      </c>
      <c r="M6" s="20" t="str">
        <f t="shared" si="3"/>
        <v>自治体職員</v>
      </c>
      <c r="N6" s="21" t="str">
        <f t="shared" si="3"/>
        <v>-</v>
      </c>
      <c r="O6" s="21">
        <f t="shared" si="3"/>
        <v>64.040000000000006</v>
      </c>
      <c r="P6" s="21">
        <f t="shared" si="3"/>
        <v>95.98</v>
      </c>
      <c r="Q6" s="21">
        <f t="shared" si="3"/>
        <v>2761</v>
      </c>
      <c r="R6" s="21">
        <f t="shared" si="3"/>
        <v>455028</v>
      </c>
      <c r="S6" s="21">
        <f t="shared" si="3"/>
        <v>517.72</v>
      </c>
      <c r="T6" s="21">
        <f t="shared" si="3"/>
        <v>878.91</v>
      </c>
      <c r="U6" s="21">
        <f t="shared" si="3"/>
        <v>435062</v>
      </c>
      <c r="V6" s="21">
        <f t="shared" si="3"/>
        <v>283.51</v>
      </c>
      <c r="W6" s="21">
        <f t="shared" si="3"/>
        <v>1534.56</v>
      </c>
      <c r="X6" s="22">
        <f>IF(X7="",NA(),X7)</f>
        <v>125.16</v>
      </c>
      <c r="Y6" s="22">
        <f t="shared" ref="Y6:AG6" si="4">IF(Y7="",NA(),Y7)</f>
        <v>123.94</v>
      </c>
      <c r="Z6" s="22">
        <f t="shared" si="4"/>
        <v>117.37</v>
      </c>
      <c r="AA6" s="22">
        <f t="shared" si="4"/>
        <v>118.78</v>
      </c>
      <c r="AB6" s="22">
        <f t="shared" si="4"/>
        <v>115.45</v>
      </c>
      <c r="AC6" s="22">
        <f t="shared" si="4"/>
        <v>112.59</v>
      </c>
      <c r="AD6" s="22">
        <f t="shared" si="4"/>
        <v>113.87</v>
      </c>
      <c r="AE6" s="22">
        <f t="shared" si="4"/>
        <v>109.87</v>
      </c>
      <c r="AF6" s="22">
        <f t="shared" si="4"/>
        <v>109.81</v>
      </c>
      <c r="AG6" s="22">
        <f t="shared" si="4"/>
        <v>108.66</v>
      </c>
      <c r="AH6" s="21" t="str">
        <f>IF(AH7="","",IF(AH7="-","【-】","【"&amp;SUBSTITUTE(TEXT(AH7,"#,##0.00"),"-","△")&amp;"】"))</f>
        <v>【107.26】</v>
      </c>
      <c r="AI6" s="21">
        <f>IF(AI7="",NA(),AI7)</f>
        <v>0</v>
      </c>
      <c r="AJ6" s="21">
        <f t="shared" ref="AJ6:AR6" si="5">IF(AJ7="",NA(),AJ7)</f>
        <v>0</v>
      </c>
      <c r="AK6" s="21">
        <f t="shared" si="5"/>
        <v>0</v>
      </c>
      <c r="AL6" s="21">
        <f t="shared" si="5"/>
        <v>0</v>
      </c>
      <c r="AM6" s="21">
        <f t="shared" si="5"/>
        <v>0</v>
      </c>
      <c r="AN6" s="21">
        <f t="shared" si="5"/>
        <v>0</v>
      </c>
      <c r="AO6" s="21">
        <f t="shared" si="5"/>
        <v>0</v>
      </c>
      <c r="AP6" s="21">
        <f t="shared" si="5"/>
        <v>0</v>
      </c>
      <c r="AQ6" s="21">
        <f t="shared" si="5"/>
        <v>0</v>
      </c>
      <c r="AR6" s="21">
        <f t="shared" si="5"/>
        <v>0</v>
      </c>
      <c r="AS6" s="21" t="str">
        <f>IF(AS7="","",IF(AS7="-","【-】","【"&amp;SUBSTITUTE(TEXT(AS7,"#,##0.00"),"-","△")&amp;"】"))</f>
        <v>【1.61】</v>
      </c>
      <c r="AT6" s="22">
        <f>IF(AT7="",NA(),AT7)</f>
        <v>132.75</v>
      </c>
      <c r="AU6" s="22">
        <f t="shared" ref="AU6:BC6" si="6">IF(AU7="",NA(),AU7)</f>
        <v>145.57</v>
      </c>
      <c r="AV6" s="22">
        <f t="shared" si="6"/>
        <v>147.63</v>
      </c>
      <c r="AW6" s="22">
        <f t="shared" si="6"/>
        <v>156.91</v>
      </c>
      <c r="AX6" s="22">
        <f t="shared" si="6"/>
        <v>131.86000000000001</v>
      </c>
      <c r="AY6" s="22">
        <f t="shared" si="6"/>
        <v>239.45</v>
      </c>
      <c r="AZ6" s="22">
        <f t="shared" si="6"/>
        <v>246.01</v>
      </c>
      <c r="BA6" s="22">
        <f t="shared" si="6"/>
        <v>228.89</v>
      </c>
      <c r="BB6" s="22">
        <f t="shared" si="6"/>
        <v>232.66</v>
      </c>
      <c r="BC6" s="22">
        <f t="shared" si="6"/>
        <v>217.12</v>
      </c>
      <c r="BD6" s="21" t="str">
        <f>IF(BD7="","",IF(BD7="-","【-】","【"&amp;SUBSTITUTE(TEXT(BD7,"#,##0.00"),"-","△")&amp;"】"))</f>
        <v>【239.69】</v>
      </c>
      <c r="BE6" s="22">
        <f>IF(BE7="",NA(),BE7)</f>
        <v>463.87</v>
      </c>
      <c r="BF6" s="22">
        <f t="shared" ref="BF6:BN6" si="7">IF(BF7="",NA(),BF7)</f>
        <v>455.26</v>
      </c>
      <c r="BG6" s="22">
        <f t="shared" si="7"/>
        <v>446.73</v>
      </c>
      <c r="BH6" s="22">
        <f t="shared" si="7"/>
        <v>440.44</v>
      </c>
      <c r="BI6" s="22">
        <f t="shared" si="7"/>
        <v>425.76</v>
      </c>
      <c r="BJ6" s="22">
        <f t="shared" si="7"/>
        <v>259.56</v>
      </c>
      <c r="BK6" s="22">
        <f t="shared" si="7"/>
        <v>248.92</v>
      </c>
      <c r="BL6" s="22">
        <f t="shared" si="7"/>
        <v>251.26</v>
      </c>
      <c r="BM6" s="22">
        <f t="shared" si="7"/>
        <v>255.84</v>
      </c>
      <c r="BN6" s="22">
        <f t="shared" si="7"/>
        <v>253.22</v>
      </c>
      <c r="BO6" s="21" t="str">
        <f>IF(BO7="","",IF(BO7="-","【-】","【"&amp;SUBSTITUTE(TEXT(BO7,"#,##0.00"),"-","△")&amp;"】"))</f>
        <v>【264.86】</v>
      </c>
      <c r="BP6" s="22">
        <f>IF(BP7="",NA(),BP7)</f>
        <v>120.4</v>
      </c>
      <c r="BQ6" s="22">
        <f t="shared" ref="BQ6:BY6" si="8">IF(BQ7="",NA(),BQ7)</f>
        <v>119.07</v>
      </c>
      <c r="BR6" s="22">
        <f t="shared" si="8"/>
        <v>110.03</v>
      </c>
      <c r="BS6" s="22">
        <f t="shared" si="8"/>
        <v>112.35</v>
      </c>
      <c r="BT6" s="22">
        <f t="shared" si="8"/>
        <v>110.25</v>
      </c>
      <c r="BU6" s="22">
        <f t="shared" si="8"/>
        <v>105.07</v>
      </c>
      <c r="BV6" s="22">
        <f t="shared" si="8"/>
        <v>107.54</v>
      </c>
      <c r="BW6" s="22">
        <f t="shared" si="8"/>
        <v>101.93</v>
      </c>
      <c r="BX6" s="22">
        <f t="shared" si="8"/>
        <v>102.36</v>
      </c>
      <c r="BY6" s="22">
        <f t="shared" si="8"/>
        <v>101.56</v>
      </c>
      <c r="BZ6" s="21" t="str">
        <f>IF(BZ7="","",IF(BZ7="-","【-】","【"&amp;SUBSTITUTE(TEXT(BZ7,"#,##0.00"),"-","△")&amp;"】"))</f>
        <v>【97.59】</v>
      </c>
      <c r="CA6" s="22">
        <f>IF(CA7="",NA(),CA7)</f>
        <v>130.59</v>
      </c>
      <c r="CB6" s="22">
        <f t="shared" ref="CB6:CJ6" si="9">IF(CB7="",NA(),CB7)</f>
        <v>131.49</v>
      </c>
      <c r="CC6" s="22">
        <f t="shared" si="9"/>
        <v>142.49</v>
      </c>
      <c r="CD6" s="22">
        <f t="shared" si="9"/>
        <v>139.9</v>
      </c>
      <c r="CE6" s="22">
        <f t="shared" si="9"/>
        <v>143.1</v>
      </c>
      <c r="CF6" s="22">
        <f t="shared" si="9"/>
        <v>153.71</v>
      </c>
      <c r="CG6" s="22">
        <f t="shared" si="9"/>
        <v>155.9</v>
      </c>
      <c r="CH6" s="22">
        <f t="shared" si="9"/>
        <v>162.47</v>
      </c>
      <c r="CI6" s="22">
        <f t="shared" si="9"/>
        <v>165.52</v>
      </c>
      <c r="CJ6" s="22">
        <f t="shared" si="9"/>
        <v>169.99</v>
      </c>
      <c r="CK6" s="21" t="str">
        <f>IF(CK7="","",IF(CK7="-","【-】","【"&amp;SUBSTITUTE(TEXT(CK7,"#,##0.00"),"-","△")&amp;"】"))</f>
        <v>【181.66】</v>
      </c>
      <c r="CL6" s="22">
        <f>IF(CL7="",NA(),CL7)</f>
        <v>67.11</v>
      </c>
      <c r="CM6" s="22">
        <f t="shared" ref="CM6:CU6" si="10">IF(CM7="",NA(),CM7)</f>
        <v>65.59</v>
      </c>
      <c r="CN6" s="22">
        <f t="shared" si="10"/>
        <v>65.59</v>
      </c>
      <c r="CO6" s="22">
        <f t="shared" si="10"/>
        <v>65.349999999999994</v>
      </c>
      <c r="CP6" s="22">
        <f t="shared" si="10"/>
        <v>66.290000000000006</v>
      </c>
      <c r="CQ6" s="22">
        <f t="shared" si="10"/>
        <v>64.41</v>
      </c>
      <c r="CR6" s="22">
        <f t="shared" si="10"/>
        <v>64.11</v>
      </c>
      <c r="CS6" s="22">
        <f t="shared" si="10"/>
        <v>63.81</v>
      </c>
      <c r="CT6" s="22">
        <f t="shared" si="10"/>
        <v>63.58</v>
      </c>
      <c r="CU6" s="22">
        <f t="shared" si="10"/>
        <v>64.13</v>
      </c>
      <c r="CV6" s="21" t="str">
        <f>IF(CV7="","",IF(CV7="-","【-】","【"&amp;SUBSTITUTE(TEXT(CV7,"#,##0.00"),"-","△")&amp;"】"))</f>
        <v>【60.21】</v>
      </c>
      <c r="CW6" s="22">
        <f>IF(CW7="",NA(),CW7)</f>
        <v>95.13</v>
      </c>
      <c r="CX6" s="22">
        <f t="shared" ref="CX6:DF6" si="11">IF(CX7="",NA(),CX7)</f>
        <v>95.8</v>
      </c>
      <c r="CY6" s="22">
        <f t="shared" si="11"/>
        <v>94.94</v>
      </c>
      <c r="CZ6" s="22">
        <f t="shared" si="11"/>
        <v>94.35</v>
      </c>
      <c r="DA6" s="22">
        <f t="shared" si="11"/>
        <v>95.24</v>
      </c>
      <c r="DB6" s="22">
        <f t="shared" si="11"/>
        <v>91.64</v>
      </c>
      <c r="DC6" s="22">
        <f t="shared" si="11"/>
        <v>92.09</v>
      </c>
      <c r="DD6" s="22">
        <f t="shared" si="11"/>
        <v>91.76</v>
      </c>
      <c r="DE6" s="22">
        <f t="shared" si="11"/>
        <v>91.22</v>
      </c>
      <c r="DF6" s="22">
        <f t="shared" si="11"/>
        <v>90.98</v>
      </c>
      <c r="DG6" s="21" t="str">
        <f>IF(DG7="","",IF(DG7="-","【-】","【"&amp;SUBSTITUTE(TEXT(DG7,"#,##0.00"),"-","△")&amp;"】"))</f>
        <v>【89.21】</v>
      </c>
      <c r="DH6" s="22">
        <f>IF(DH7="",NA(),DH7)</f>
        <v>48</v>
      </c>
      <c r="DI6" s="22">
        <f t="shared" ref="DI6:DQ6" si="12">IF(DI7="",NA(),DI7)</f>
        <v>48.28</v>
      </c>
      <c r="DJ6" s="22">
        <f t="shared" si="12"/>
        <v>48.84</v>
      </c>
      <c r="DK6" s="22">
        <f t="shared" si="12"/>
        <v>49.06</v>
      </c>
      <c r="DL6" s="22">
        <f t="shared" si="12"/>
        <v>49.19</v>
      </c>
      <c r="DM6" s="22">
        <f t="shared" si="12"/>
        <v>51.62</v>
      </c>
      <c r="DN6" s="22">
        <f t="shared" si="12"/>
        <v>52.16</v>
      </c>
      <c r="DO6" s="22">
        <f t="shared" si="12"/>
        <v>52.59</v>
      </c>
      <c r="DP6" s="22">
        <f t="shared" si="12"/>
        <v>52.74</v>
      </c>
      <c r="DQ6" s="22">
        <f t="shared" si="12"/>
        <v>53.15</v>
      </c>
      <c r="DR6" s="21" t="str">
        <f>IF(DR7="","",IF(DR7="-","【-】","【"&amp;SUBSTITUTE(TEXT(DR7,"#,##0.00"),"-","△")&amp;"】"))</f>
        <v>【52.41】</v>
      </c>
      <c r="DS6" s="22">
        <f>IF(DS7="",NA(),DS7)</f>
        <v>30.79</v>
      </c>
      <c r="DT6" s="22">
        <f t="shared" ref="DT6:EB6" si="13">IF(DT7="",NA(),DT7)</f>
        <v>31.18</v>
      </c>
      <c r="DU6" s="22">
        <f t="shared" si="13"/>
        <v>30.95</v>
      </c>
      <c r="DV6" s="22">
        <f t="shared" si="13"/>
        <v>31.09</v>
      </c>
      <c r="DW6" s="22">
        <f t="shared" si="13"/>
        <v>31.2</v>
      </c>
      <c r="DX6" s="22">
        <f t="shared" si="13"/>
        <v>23.68</v>
      </c>
      <c r="DY6" s="22">
        <f t="shared" si="13"/>
        <v>25.76</v>
      </c>
      <c r="DZ6" s="22">
        <f t="shared" si="13"/>
        <v>27.51</v>
      </c>
      <c r="EA6" s="22">
        <f t="shared" si="13"/>
        <v>28.57</v>
      </c>
      <c r="EB6" s="22">
        <f t="shared" si="13"/>
        <v>29.7</v>
      </c>
      <c r="EC6" s="21" t="str">
        <f>IF(EC7="","",IF(EC7="-","【-】","【"&amp;SUBSTITUTE(TEXT(EC7,"#,##0.00"),"-","△")&amp;"】"))</f>
        <v>【26.78】</v>
      </c>
      <c r="ED6" s="22">
        <f>IF(ED7="",NA(),ED7)</f>
        <v>1.1599999999999999</v>
      </c>
      <c r="EE6" s="22">
        <f t="shared" ref="EE6:EM6" si="14">IF(EE7="",NA(),EE7)</f>
        <v>1.1000000000000001</v>
      </c>
      <c r="EF6" s="22">
        <f t="shared" si="14"/>
        <v>1.45</v>
      </c>
      <c r="EG6" s="22">
        <f t="shared" si="14"/>
        <v>1.31</v>
      </c>
      <c r="EH6" s="22">
        <f t="shared" si="14"/>
        <v>1.27</v>
      </c>
      <c r="EI6" s="22">
        <f t="shared" si="14"/>
        <v>0.79</v>
      </c>
      <c r="EJ6" s="22">
        <f t="shared" si="14"/>
        <v>0.75</v>
      </c>
      <c r="EK6" s="22">
        <f t="shared" si="14"/>
        <v>0.78</v>
      </c>
      <c r="EL6" s="22">
        <f t="shared" si="14"/>
        <v>0.73</v>
      </c>
      <c r="EM6" s="22">
        <f t="shared" si="14"/>
        <v>0.69</v>
      </c>
      <c r="EN6" s="21" t="str">
        <f>IF(EN7="","",IF(EN7="-","【-】","【"&amp;SUBSTITUTE(TEXT(EN7,"#,##0.00"),"-","△")&amp;"】"))</f>
        <v>【0.59】</v>
      </c>
    </row>
    <row r="7" spans="1:144" s="23" customFormat="1" x14ac:dyDescent="0.2">
      <c r="A7" s="15"/>
      <c r="B7" s="24">
        <v>2024</v>
      </c>
      <c r="C7" s="24">
        <v>342076</v>
      </c>
      <c r="D7" s="24">
        <v>46</v>
      </c>
      <c r="E7" s="24">
        <v>1</v>
      </c>
      <c r="F7" s="24">
        <v>0</v>
      </c>
      <c r="G7" s="24">
        <v>1</v>
      </c>
      <c r="H7" s="24" t="s">
        <v>93</v>
      </c>
      <c r="I7" s="24" t="s">
        <v>94</v>
      </c>
      <c r="J7" s="24" t="s">
        <v>95</v>
      </c>
      <c r="K7" s="24" t="s">
        <v>96</v>
      </c>
      <c r="L7" s="24" t="s">
        <v>97</v>
      </c>
      <c r="M7" s="24" t="s">
        <v>98</v>
      </c>
      <c r="N7" s="25" t="s">
        <v>99</v>
      </c>
      <c r="O7" s="25">
        <v>64.040000000000006</v>
      </c>
      <c r="P7" s="25">
        <v>95.98</v>
      </c>
      <c r="Q7" s="25">
        <v>2761</v>
      </c>
      <c r="R7" s="25">
        <v>455028</v>
      </c>
      <c r="S7" s="25">
        <v>517.72</v>
      </c>
      <c r="T7" s="25">
        <v>878.91</v>
      </c>
      <c r="U7" s="25">
        <v>435062</v>
      </c>
      <c r="V7" s="25">
        <v>283.51</v>
      </c>
      <c r="W7" s="25">
        <v>1534.56</v>
      </c>
      <c r="X7" s="25">
        <v>125.16</v>
      </c>
      <c r="Y7" s="25">
        <v>123.94</v>
      </c>
      <c r="Z7" s="25">
        <v>117.37</v>
      </c>
      <c r="AA7" s="25">
        <v>118.78</v>
      </c>
      <c r="AB7" s="25">
        <v>115.45</v>
      </c>
      <c r="AC7" s="25">
        <v>112.59</v>
      </c>
      <c r="AD7" s="25">
        <v>113.87</v>
      </c>
      <c r="AE7" s="25">
        <v>109.87</v>
      </c>
      <c r="AF7" s="25">
        <v>109.81</v>
      </c>
      <c r="AG7" s="25">
        <v>108.66</v>
      </c>
      <c r="AH7" s="25">
        <v>107.26</v>
      </c>
      <c r="AI7" s="25">
        <v>0</v>
      </c>
      <c r="AJ7" s="25">
        <v>0</v>
      </c>
      <c r="AK7" s="25">
        <v>0</v>
      </c>
      <c r="AL7" s="25">
        <v>0</v>
      </c>
      <c r="AM7" s="25">
        <v>0</v>
      </c>
      <c r="AN7" s="25">
        <v>0</v>
      </c>
      <c r="AO7" s="25">
        <v>0</v>
      </c>
      <c r="AP7" s="25">
        <v>0</v>
      </c>
      <c r="AQ7" s="25">
        <v>0</v>
      </c>
      <c r="AR7" s="25">
        <v>0</v>
      </c>
      <c r="AS7" s="25">
        <v>1.61</v>
      </c>
      <c r="AT7" s="25">
        <v>132.75</v>
      </c>
      <c r="AU7" s="25">
        <v>145.57</v>
      </c>
      <c r="AV7" s="25">
        <v>147.63</v>
      </c>
      <c r="AW7" s="25">
        <v>156.91</v>
      </c>
      <c r="AX7" s="25">
        <v>131.86000000000001</v>
      </c>
      <c r="AY7" s="25">
        <v>239.45</v>
      </c>
      <c r="AZ7" s="25">
        <v>246.01</v>
      </c>
      <c r="BA7" s="25">
        <v>228.89</v>
      </c>
      <c r="BB7" s="25">
        <v>232.66</v>
      </c>
      <c r="BC7" s="25">
        <v>217.12</v>
      </c>
      <c r="BD7" s="25">
        <v>239.69</v>
      </c>
      <c r="BE7" s="25">
        <v>463.87</v>
      </c>
      <c r="BF7" s="25">
        <v>455.26</v>
      </c>
      <c r="BG7" s="25">
        <v>446.73</v>
      </c>
      <c r="BH7" s="25">
        <v>440.44</v>
      </c>
      <c r="BI7" s="25">
        <v>425.76</v>
      </c>
      <c r="BJ7" s="25">
        <v>259.56</v>
      </c>
      <c r="BK7" s="25">
        <v>248.92</v>
      </c>
      <c r="BL7" s="25">
        <v>251.26</v>
      </c>
      <c r="BM7" s="25">
        <v>255.84</v>
      </c>
      <c r="BN7" s="25">
        <v>253.22</v>
      </c>
      <c r="BO7" s="25">
        <v>264.86</v>
      </c>
      <c r="BP7" s="25">
        <v>120.4</v>
      </c>
      <c r="BQ7" s="25">
        <v>119.07</v>
      </c>
      <c r="BR7" s="25">
        <v>110.03</v>
      </c>
      <c r="BS7" s="25">
        <v>112.35</v>
      </c>
      <c r="BT7" s="25">
        <v>110.25</v>
      </c>
      <c r="BU7" s="25">
        <v>105.07</v>
      </c>
      <c r="BV7" s="25">
        <v>107.54</v>
      </c>
      <c r="BW7" s="25">
        <v>101.93</v>
      </c>
      <c r="BX7" s="25">
        <v>102.36</v>
      </c>
      <c r="BY7" s="25">
        <v>101.56</v>
      </c>
      <c r="BZ7" s="25">
        <v>97.59</v>
      </c>
      <c r="CA7" s="25">
        <v>130.59</v>
      </c>
      <c r="CB7" s="25">
        <v>131.49</v>
      </c>
      <c r="CC7" s="25">
        <v>142.49</v>
      </c>
      <c r="CD7" s="25">
        <v>139.9</v>
      </c>
      <c r="CE7" s="25">
        <v>143.1</v>
      </c>
      <c r="CF7" s="25">
        <v>153.71</v>
      </c>
      <c r="CG7" s="25">
        <v>155.9</v>
      </c>
      <c r="CH7" s="25">
        <v>162.47</v>
      </c>
      <c r="CI7" s="25">
        <v>165.52</v>
      </c>
      <c r="CJ7" s="25">
        <v>169.99</v>
      </c>
      <c r="CK7" s="25">
        <v>181.66</v>
      </c>
      <c r="CL7" s="25">
        <v>67.11</v>
      </c>
      <c r="CM7" s="25">
        <v>65.59</v>
      </c>
      <c r="CN7" s="25">
        <v>65.59</v>
      </c>
      <c r="CO7" s="25">
        <v>65.349999999999994</v>
      </c>
      <c r="CP7" s="25">
        <v>66.290000000000006</v>
      </c>
      <c r="CQ7" s="25">
        <v>64.41</v>
      </c>
      <c r="CR7" s="25">
        <v>64.11</v>
      </c>
      <c r="CS7" s="25">
        <v>63.81</v>
      </c>
      <c r="CT7" s="25">
        <v>63.58</v>
      </c>
      <c r="CU7" s="25">
        <v>64.13</v>
      </c>
      <c r="CV7" s="25">
        <v>60.21</v>
      </c>
      <c r="CW7" s="25">
        <v>95.13</v>
      </c>
      <c r="CX7" s="25">
        <v>95.8</v>
      </c>
      <c r="CY7" s="25">
        <v>94.94</v>
      </c>
      <c r="CZ7" s="25">
        <v>94.35</v>
      </c>
      <c r="DA7" s="25">
        <v>95.24</v>
      </c>
      <c r="DB7" s="25">
        <v>91.64</v>
      </c>
      <c r="DC7" s="25">
        <v>92.09</v>
      </c>
      <c r="DD7" s="25">
        <v>91.76</v>
      </c>
      <c r="DE7" s="25">
        <v>91.22</v>
      </c>
      <c r="DF7" s="25">
        <v>90.98</v>
      </c>
      <c r="DG7" s="25">
        <v>89.21</v>
      </c>
      <c r="DH7" s="25">
        <v>48</v>
      </c>
      <c r="DI7" s="25">
        <v>48.28</v>
      </c>
      <c r="DJ7" s="25">
        <v>48.84</v>
      </c>
      <c r="DK7" s="25">
        <v>49.06</v>
      </c>
      <c r="DL7" s="25">
        <v>49.19</v>
      </c>
      <c r="DM7" s="25">
        <v>51.62</v>
      </c>
      <c r="DN7" s="25">
        <v>52.16</v>
      </c>
      <c r="DO7" s="25">
        <v>52.59</v>
      </c>
      <c r="DP7" s="25">
        <v>52.74</v>
      </c>
      <c r="DQ7" s="25">
        <v>53.15</v>
      </c>
      <c r="DR7" s="25">
        <v>52.41</v>
      </c>
      <c r="DS7" s="25">
        <v>30.79</v>
      </c>
      <c r="DT7" s="25">
        <v>31.18</v>
      </c>
      <c r="DU7" s="25">
        <v>30.95</v>
      </c>
      <c r="DV7" s="25">
        <v>31.09</v>
      </c>
      <c r="DW7" s="25">
        <v>31.2</v>
      </c>
      <c r="DX7" s="25">
        <v>23.68</v>
      </c>
      <c r="DY7" s="25">
        <v>25.76</v>
      </c>
      <c r="DZ7" s="25">
        <v>27.51</v>
      </c>
      <c r="EA7" s="25">
        <v>28.57</v>
      </c>
      <c r="EB7" s="25">
        <v>29.7</v>
      </c>
      <c r="EC7" s="25">
        <v>26.78</v>
      </c>
      <c r="ED7" s="25">
        <v>1.1599999999999999</v>
      </c>
      <c r="EE7" s="25">
        <v>1.1000000000000001</v>
      </c>
      <c r="EF7" s="25">
        <v>1.45</v>
      </c>
      <c r="EG7" s="25">
        <v>1.31</v>
      </c>
      <c r="EH7" s="25">
        <v>1.27</v>
      </c>
      <c r="EI7" s="25">
        <v>0.79</v>
      </c>
      <c r="EJ7" s="25">
        <v>0.75</v>
      </c>
      <c r="EK7" s="25">
        <v>0.78</v>
      </c>
      <c r="EL7" s="25">
        <v>0.73</v>
      </c>
      <c r="EM7" s="25">
        <v>0.69</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後藤　章太</cp:lastModifiedBy>
  <cp:lastPrinted>2026-02-02T00:47:33Z</cp:lastPrinted>
  <dcterms:created xsi:type="dcterms:W3CDTF">2025-12-12T09:21:48Z</dcterms:created>
  <dcterms:modified xsi:type="dcterms:W3CDTF">2026-02-02T01:08:51Z</dcterms:modified>
  <cp:category/>
</cp:coreProperties>
</file>