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R:\財政経営課\C1220調査\公営企業\R7\260115_公営企業に係る経営比較分析表（令和６年度決算）の分析等について\02_上下水道課照会・回答\"/>
    </mc:Choice>
  </mc:AlternateContent>
  <xr:revisionPtr revIDLastSave="0" documentId="8_{379F2659-3FD2-40EA-AC4A-4F34936A3B50}" xr6:coauthVersionLast="47" xr6:coauthVersionMax="47" xr10:uidLastSave="{00000000-0000-0000-0000-000000000000}"/>
  <workbookProtection workbookAlgorithmName="SHA-512" workbookHashValue="gZULmV9Tjk35winW1pzRG9jEVXUyujd/XCBKxZ7COQkZKPcHw6KVgs0icLkc7enqZ56urB+ee8YbuNSvO/wNdg==" workbookSaltValue="8kZxWdYWwFXIHnX6yu/eFQ==" workbookSpinCount="100000" lockStructure="1"/>
  <bookViews>
    <workbookView xWindow="2037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BB8" i="4" s="1"/>
  <c r="S6" i="5"/>
  <c r="AT8" i="4" s="1"/>
  <c r="R6" i="5"/>
  <c r="AL8" i="4" s="1"/>
  <c r="Q6" i="5"/>
  <c r="W10" i="4" s="1"/>
  <c r="P6" i="5"/>
  <c r="P10" i="4" s="1"/>
  <c r="O6" i="5"/>
  <c r="I10" i="4" s="1"/>
  <c r="N6" i="5"/>
  <c r="M6" i="5"/>
  <c r="L6" i="5"/>
  <c r="K6" i="5"/>
  <c r="P8" i="4" s="1"/>
  <c r="J6" i="5"/>
  <c r="I8" i="4" s="1"/>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L85" i="4"/>
  <c r="I85" i="4"/>
  <c r="F85" i="4"/>
  <c r="BB10" i="4"/>
  <c r="AT10" i="4"/>
  <c r="AL10" i="4"/>
  <c r="B10" i="4"/>
  <c r="AD8" i="4"/>
  <c r="W8"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<sst xmlns="http://schemas.openxmlformats.org/spreadsheetml/2006/main" count="228" uniqueCount="113">
  <si>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</si>
  <si>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</si>
  <si>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</si>
  <si>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</si>
  <si>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</si>
  <si>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</si>
  <si>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</si>
  <si>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</si>
  <si>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</si>
  <si>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</si>
  <si>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</si>
  <si>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</si>
  <si>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</si>
  <si>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</si>
  <si>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</si>
  <si>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</si>
  <si>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</si>
  <si>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</si>
  <si>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</si>
  <si>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</si>
  <si>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</si>
  <si>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</si>
  <si>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</si>
  <si>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</si>
  <si>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</si>
  <si>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</si>
  <si>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</si>
  <si>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</si>
  <si>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</si>
  <si>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</si>
  <si>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</si>
  <si>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</si>
  <si>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</si>
  <si>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</si>
  <si>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</si>
  <si>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</si>
  <si>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</si>
  <si>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</si>
  <si>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</si>
  <si>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</si>
  <si>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</si>
  <si>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</si>
  <si>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</si>
  <si>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</si>
  <si>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</si>
  <si>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</si>
  <si>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</si>
  <si>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</si>
  <si>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</si>
  <si>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</si>
  <si>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</si>
  <si>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</si>
  <si>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</si>
  <si>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</si>
  <si>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</si>
  <si>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</si>
  <si>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</si>
  <si>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</si>
  <si>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</si>
  <si>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</si>
  <si>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</si>
  <si>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</si>
  <si>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</si>
  <si>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</si>
  <si>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</si>
  <si>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</si>
  <si>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</si>
  <si>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</si>
  <si>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</si>
  <si>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</si>
  <si>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</si>
  <si>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</si>
  <si>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</si>
  <si>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</si>
  <si>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</si>
  <si>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</si>
  <si>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</si>
  <si>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</si>
  <si>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</si>
  <si>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</si>
  <si>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</si>
  <si>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</si>
  <si>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</si>
  <si>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</si>
  <si>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</si>
  <si>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</si>
  <si>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</si>
  <si>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</si>
  <si>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</si>
  <si>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</si>
  <si>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</si>
  <si>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</si>
  <si>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</si>
  <si>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広島県　海田町</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</si>
  <si>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</si>
  <si>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</si>
  <si>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</si>
  <si>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</si>
  <si>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</si>
  <si>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</si>
  <si>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</si>
  <si>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</si>
  <si>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</si>
  <si>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</si>
  <si>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</si>
  <si>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</si>
  <si>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</si>
  <si>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</si>
  <si>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</si>
  <si>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</si>
  <si>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①有形固定資産減価償却率
　全国平均や類似団体平均値と比較しても同水準となっています。
②管路経年化率
　管路更新の推進によって管路経年化率は全国や類似団体と比較し引き続き低い水準を維持していますが，年々増加傾向にあることが伺えます。
③管路更新率
　類似団体平均値を上回っていますが，数値の推移に関しては年度によって一貫性が無く，今後は費用の平準化も踏まえ，計画的かつ効率的な管路更新による老朽化対策が必要となります。</t>
    <rPh sb="32" eb="35">
      <t>ドウスイジュン</t>
    </rPh>
    <rPh sb="134" eb="135">
      <t>ウエ</t>
    </rPh>
    <phoneticPr fontId="4"/>
  </si>
  <si>
    <t>①経常収支比率
　経常費用の減少により数値は増加し，100％をかろうじて上回ったものの今後も数値の変動が見込まれ，段階的な料金改定の実施を予定しています。
②累積欠損比率
　累積欠損金は発生しておりません。
③流動比率
　指標は200％以上となっているため，支払能力は確保できているものの，類似団体平均値を下回っており，経営改善を図っていく必要があります。
④企業債残高対給水収益比率
　引き続き類似団体と比較しても低い水準で推移しています。
⑤料金回収率
　給水原価の減少と供給単価の増加により，数値は増加したももの依然として平均値を下回る水準での回収率となっています。
⑥給水原価
　事業費用の減少により，前年度に比べ減少し，引き続き全国平均値や類似団体と比較しても低い水準で推移しています。
⑦施設利用率
　浄水工程を見直し，塩素消毒のみによる給水を取りやめたため，類似団体と同じ水準となりました。
⑧有収率
　引き続き全国平均値や類似団体と比較しても高い水準で推移しています。</t>
    <rPh sb="14" eb="16">
      <t>ゲンショウ</t>
    </rPh>
    <rPh sb="22" eb="24">
      <t>ゾウカ</t>
    </rPh>
    <rPh sb="36" eb="38">
      <t>ウワマワ</t>
    </rPh>
    <rPh sb="235" eb="237">
      <t>ゲンショウ</t>
    </rPh>
    <rPh sb="238" eb="242">
      <t>キョウキュウタンカ</t>
    </rPh>
    <rPh sb="243" eb="245">
      <t>ゾウカ</t>
    </rPh>
    <rPh sb="249" eb="251">
      <t>スウチ</t>
    </rPh>
    <rPh sb="252" eb="254">
      <t>ゾウカ</t>
    </rPh>
    <rPh sb="259" eb="261">
      <t>イゼン</t>
    </rPh>
    <rPh sb="299" eb="301">
      <t>ゲンショウ</t>
    </rPh>
    <rPh sb="311" eb="313">
      <t>ゲンショウ</t>
    </rPh>
    <rPh sb="359" eb="361">
      <t>コウテイ</t>
    </rPh>
    <rPh sb="362" eb="364">
      <t>ミナオ</t>
    </rPh>
    <rPh sb="366" eb="370">
      <t>エンソショウドク</t>
    </rPh>
    <rPh sb="375" eb="377">
      <t>キュウスイ</t>
    </rPh>
    <rPh sb="378" eb="379">
      <t>ト</t>
    </rPh>
    <rPh sb="386" eb="388">
      <t>ルイジ</t>
    </rPh>
    <rPh sb="388" eb="390">
      <t>ダンタイ</t>
    </rPh>
    <rPh sb="391" eb="392">
      <t>オナ</t>
    </rPh>
    <rPh sb="393" eb="395">
      <t>スイジュン</t>
    </rPh>
    <phoneticPr fontId="4"/>
  </si>
  <si>
    <t>　かろうじて黒字経営となったものの，引き続き有収水量の伸びに鈍化が伺え，事業安定の継続，将来に向けた更新費用確保のため，令和８年４月に料金改定を実施し，今後も段階的な改定を検討しています。
　また，老朽化管路の更新等に対し，効率的な更新計画の設計に取り組んでまいります。</t>
    <rPh sb="6" eb="8">
      <t>クロジ</t>
    </rPh>
    <rPh sb="18" eb="19">
      <t>ヒ</t>
    </rPh>
    <rPh sb="20" eb="21">
      <t>ツヅ</t>
    </rPh>
    <rPh sb="60" eb="62">
      <t>レイワ</t>
    </rPh>
    <rPh sb="63" eb="64">
      <t>ネン</t>
    </rPh>
    <rPh sb="65" eb="66">
      <t>ガツ</t>
    </rPh>
    <rPh sb="67" eb="71">
      <t>リョウキンカイテイ</t>
    </rPh>
    <rPh sb="72" eb="74">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</si>
</sst>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0.67</c:v>
                </c:pt>
                <c:pt idx="1">
                  <c:v>0.41</c:v>
                </c:pt>
                <c:pt idx="2">
                  <c:v>0.67</c:v>
                </c:pt>
                <c:pt idx="3">
                  <c:v>0.43</c:v>
                </c:pt>
                <c:pt idx="4">
                  <c:v>1.18</c:v>
                </c:pt>
              </c:numCache>
            </c:numRef>
          </c:val>
          <c:extLst>
            <c:ext xmlns:c16="http://schemas.microsoft.com/office/drawing/2014/chart" uri="{C3380CC4-5D6E-409C-BE32-E72D297353CC}">
              <c16:uniqueId val="{00000000-8F16-4456-B770-0CD010687CC6}"/>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0.56999999999999995</c:v>
                </c:pt>
                <c:pt idx="1">
                  <c:v>0.52</c:v>
                </c:pt>
                <c:pt idx="2">
                  <c:v>0.48</c:v>
                </c:pt>
                <c:pt idx="3">
                  <c:v>0.48</c:v>
                </c:pt>
                <c:pt idx="4">
                  <c:v>0.46</c:v>
                </c:pt>
              </c:numCache>
            </c:numRef>
          </c:val>
          <c:smooth val="0"/>
          <c:extLst>
            <c:ext xmlns:c16="http://schemas.microsoft.com/office/drawing/2014/chart" uri="{C3380CC4-5D6E-409C-BE32-E72D297353CC}">
              <c16:uniqueId val="{00000001-8F16-4456-B770-0CD010687CC6}"/>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119.24</c:v>
                </c:pt>
                <c:pt idx="1">
                  <c:v>107.31</c:v>
                </c:pt>
                <c:pt idx="2">
                  <c:v>109.03</c:v>
                </c:pt>
                <c:pt idx="3">
                  <c:v>94.14</c:v>
                </c:pt>
                <c:pt idx="4">
                  <c:v>100.11</c:v>
                </c:pt>
              </c:numCache>
            </c:numRef>
          </c:val>
          <c:extLst>
            <c:ext xmlns:c16="http://schemas.microsoft.com/office/drawing/2014/chart" uri="{C3380CC4-5D6E-409C-BE32-E72D297353CC}">
              <c16:uniqueId val="{00000000-BC0C-4E02-877B-370C0D2DFDF7}"/>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108.83</c:v>
                </c:pt>
                <c:pt idx="1">
                  <c:v>109.23</c:v>
                </c:pt>
                <c:pt idx="2">
                  <c:v>108.04</c:v>
                </c:pt>
                <c:pt idx="3">
                  <c:v>107.49</c:v>
                </c:pt>
                <c:pt idx="4">
                  <c:v>107.15</c:v>
                </c:pt>
              </c:numCache>
            </c:numRef>
          </c:val>
          <c:smooth val="0"/>
          <c:extLst>
            <c:ext xmlns:c16="http://schemas.microsoft.com/office/drawing/2014/chart" uri="{C3380CC4-5D6E-409C-BE32-E72D297353CC}">
              <c16:uniqueId val="{00000001-BC0C-4E02-877B-370C0D2DFDF7}"/>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52.93</c:v>
                </c:pt>
                <c:pt idx="1">
                  <c:v>52.02</c:v>
                </c:pt>
                <c:pt idx="2">
                  <c:v>52.69</c:v>
                </c:pt>
                <c:pt idx="3">
                  <c:v>51.39</c:v>
                </c:pt>
                <c:pt idx="4">
                  <c:v>52.45</c:v>
                </c:pt>
              </c:numCache>
            </c:numRef>
          </c:val>
          <c:extLst>
            <c:ext xmlns:c16="http://schemas.microsoft.com/office/drawing/2014/chart" uri="{C3380CC4-5D6E-409C-BE32-E72D297353CC}">
              <c16:uniqueId val="{00000000-D4D8-4D61-9018-BE08F1E5F64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48.83</c:v>
                </c:pt>
                <c:pt idx="1">
                  <c:v>49.96</c:v>
                </c:pt>
                <c:pt idx="2">
                  <c:v>50.82</c:v>
                </c:pt>
                <c:pt idx="3">
                  <c:v>51.82</c:v>
                </c:pt>
                <c:pt idx="4">
                  <c:v>52.53</c:v>
                </c:pt>
              </c:numCache>
            </c:numRef>
          </c:val>
          <c:smooth val="0"/>
          <c:extLst>
            <c:ext xmlns:c16="http://schemas.microsoft.com/office/drawing/2014/chart" uri="{C3380CC4-5D6E-409C-BE32-E72D297353CC}">
              <c16:uniqueId val="{00000001-D4D8-4D61-9018-BE08F1E5F64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14.16</c:v>
                </c:pt>
                <c:pt idx="1">
                  <c:v>15.28</c:v>
                </c:pt>
                <c:pt idx="2">
                  <c:v>15.89</c:v>
                </c:pt>
                <c:pt idx="3">
                  <c:v>16.920000000000002</c:v>
                </c:pt>
                <c:pt idx="4">
                  <c:v>18.690000000000001</c:v>
                </c:pt>
              </c:numCache>
            </c:numRef>
          </c:val>
          <c:extLst>
            <c:ext xmlns:c16="http://schemas.microsoft.com/office/drawing/2014/chart" uri="{C3380CC4-5D6E-409C-BE32-E72D297353CC}">
              <c16:uniqueId val="{00000000-6398-4AB4-A863-AFD7AB50300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18.18</c:v>
                </c:pt>
                <c:pt idx="1">
                  <c:v>19.32</c:v>
                </c:pt>
                <c:pt idx="2">
                  <c:v>21.16</c:v>
                </c:pt>
                <c:pt idx="3">
                  <c:v>22.72</c:v>
                </c:pt>
                <c:pt idx="4">
                  <c:v>24.16</c:v>
                </c:pt>
              </c:numCache>
            </c:numRef>
          </c:val>
          <c:smooth val="0"/>
          <c:extLst>
            <c:ext xmlns:c16="http://schemas.microsoft.com/office/drawing/2014/chart" uri="{C3380CC4-5D6E-409C-BE32-E72D297353CC}">
              <c16:uniqueId val="{00000001-6398-4AB4-A863-AFD7AB50300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746-4DF1-9A0B-FF52FB513FC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4.34</c:v>
                </c:pt>
                <c:pt idx="1">
                  <c:v>4.6900000000000004</c:v>
                </c:pt>
                <c:pt idx="2">
                  <c:v>4.72</c:v>
                </c:pt>
                <c:pt idx="3">
                  <c:v>5.76</c:v>
                </c:pt>
                <c:pt idx="4">
                  <c:v>4.74</c:v>
                </c:pt>
              </c:numCache>
            </c:numRef>
          </c:val>
          <c:smooth val="0"/>
          <c:extLst>
            <c:ext xmlns:c16="http://schemas.microsoft.com/office/drawing/2014/chart" uri="{C3380CC4-5D6E-409C-BE32-E72D297353CC}">
              <c16:uniqueId val="{00000001-3746-4DF1-9A0B-FF52FB513FC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475.77</c:v>
                </c:pt>
                <c:pt idx="1">
                  <c:v>399.96</c:v>
                </c:pt>
                <c:pt idx="2">
                  <c:v>477.91</c:v>
                </c:pt>
                <c:pt idx="3">
                  <c:v>235.61</c:v>
                </c:pt>
                <c:pt idx="4">
                  <c:v>234.34</c:v>
                </c:pt>
              </c:numCache>
            </c:numRef>
          </c:val>
          <c:extLst>
            <c:ext xmlns:c16="http://schemas.microsoft.com/office/drawing/2014/chart" uri="{C3380CC4-5D6E-409C-BE32-E72D297353CC}">
              <c16:uniqueId val="{00000000-DB1A-42E9-B23C-40AD6FC06E0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327.77</c:v>
                </c:pt>
                <c:pt idx="1">
                  <c:v>338.02</c:v>
                </c:pt>
                <c:pt idx="2">
                  <c:v>345.94</c:v>
                </c:pt>
                <c:pt idx="3">
                  <c:v>329.7</c:v>
                </c:pt>
                <c:pt idx="4">
                  <c:v>319.99</c:v>
                </c:pt>
              </c:numCache>
            </c:numRef>
          </c:val>
          <c:smooth val="0"/>
          <c:extLst>
            <c:ext xmlns:c16="http://schemas.microsoft.com/office/drawing/2014/chart" uri="{C3380CC4-5D6E-409C-BE32-E72D297353CC}">
              <c16:uniqueId val="{00000001-DB1A-42E9-B23C-40AD6FC06E0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211.64</c:v>
                </c:pt>
                <c:pt idx="1">
                  <c:v>241.17</c:v>
                </c:pt>
                <c:pt idx="2">
                  <c:v>262.26</c:v>
                </c:pt>
                <c:pt idx="3">
                  <c:v>273.61</c:v>
                </c:pt>
                <c:pt idx="4">
                  <c:v>276.87</c:v>
                </c:pt>
              </c:numCache>
            </c:numRef>
          </c:val>
          <c:extLst>
            <c:ext xmlns:c16="http://schemas.microsoft.com/office/drawing/2014/chart" uri="{C3380CC4-5D6E-409C-BE32-E72D297353CC}">
              <c16:uniqueId val="{00000000-B595-4219-B2B9-2B91D2832FE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397.1</c:v>
                </c:pt>
                <c:pt idx="1">
                  <c:v>379.91</c:v>
                </c:pt>
                <c:pt idx="2">
                  <c:v>386.61</c:v>
                </c:pt>
                <c:pt idx="3">
                  <c:v>381.56</c:v>
                </c:pt>
                <c:pt idx="4">
                  <c:v>365.55</c:v>
                </c:pt>
              </c:numCache>
            </c:numRef>
          </c:val>
          <c:smooth val="0"/>
          <c:extLst>
            <c:ext xmlns:c16="http://schemas.microsoft.com/office/drawing/2014/chart" uri="{C3380CC4-5D6E-409C-BE32-E72D297353CC}">
              <c16:uniqueId val="{00000001-B595-4219-B2B9-2B91D2832FE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107.45</c:v>
                </c:pt>
                <c:pt idx="1">
                  <c:v>97.06</c:v>
                </c:pt>
                <c:pt idx="2">
                  <c:v>98.66</c:v>
                </c:pt>
                <c:pt idx="3">
                  <c:v>83.38</c:v>
                </c:pt>
                <c:pt idx="4">
                  <c:v>89.01</c:v>
                </c:pt>
              </c:numCache>
            </c:numRef>
          </c:val>
          <c:extLst>
            <c:ext xmlns:c16="http://schemas.microsoft.com/office/drawing/2014/chart" uri="{C3380CC4-5D6E-409C-BE32-E72D297353CC}">
              <c16:uniqueId val="{00000000-E98E-485A-90AD-E7F275ED14C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95.79</c:v>
                </c:pt>
                <c:pt idx="1">
                  <c:v>98.3</c:v>
                </c:pt>
                <c:pt idx="2">
                  <c:v>93.82</c:v>
                </c:pt>
                <c:pt idx="3">
                  <c:v>95.04</c:v>
                </c:pt>
                <c:pt idx="4">
                  <c:v>95.42</c:v>
                </c:pt>
              </c:numCache>
            </c:numRef>
          </c:val>
          <c:smooth val="0"/>
          <c:extLst>
            <c:ext xmlns:c16="http://schemas.microsoft.com/office/drawing/2014/chart" uri="{C3380CC4-5D6E-409C-BE32-E72D297353CC}">
              <c16:uniqueId val="{00000001-E98E-485A-90AD-E7F275ED14C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109.24</c:v>
                </c:pt>
                <c:pt idx="1">
                  <c:v>139.72999999999999</c:v>
                </c:pt>
                <c:pt idx="2">
                  <c:v>137.15</c:v>
                </c:pt>
                <c:pt idx="3">
                  <c:v>161.9</c:v>
                </c:pt>
                <c:pt idx="4">
                  <c:v>151.87</c:v>
                </c:pt>
              </c:numCache>
            </c:numRef>
          </c:val>
          <c:extLst>
            <c:ext xmlns:c16="http://schemas.microsoft.com/office/drawing/2014/chart" uri="{C3380CC4-5D6E-409C-BE32-E72D297353CC}">
              <c16:uniqueId val="{00000000-B6B9-4AF5-9F43-850F5865432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171.13</c:v>
                </c:pt>
                <c:pt idx="1">
                  <c:v>173.7</c:v>
                </c:pt>
                <c:pt idx="2">
                  <c:v>178.94</c:v>
                </c:pt>
                <c:pt idx="3">
                  <c:v>180.19</c:v>
                </c:pt>
                <c:pt idx="4">
                  <c:v>184.25</c:v>
                </c:pt>
              </c:numCache>
            </c:numRef>
          </c:val>
          <c:smooth val="0"/>
          <c:extLst>
            <c:ext xmlns:c16="http://schemas.microsoft.com/office/drawing/2014/chart" uri="{C3380CC4-5D6E-409C-BE32-E72D297353CC}">
              <c16:uniqueId val="{00000001-B6B9-4AF5-9F43-850F5865432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51.59</c:v>
                </c:pt>
                <c:pt idx="1">
                  <c:v>40.700000000000003</c:v>
                </c:pt>
                <c:pt idx="2">
                  <c:v>51.36</c:v>
                </c:pt>
                <c:pt idx="3">
                  <c:v>39.700000000000003</c:v>
                </c:pt>
                <c:pt idx="4">
                  <c:v>64.52</c:v>
                </c:pt>
              </c:numCache>
            </c:numRef>
          </c:val>
          <c:extLst>
            <c:ext xmlns:c16="http://schemas.microsoft.com/office/drawing/2014/chart" uri="{C3380CC4-5D6E-409C-BE32-E72D297353CC}">
              <c16:uniqueId val="{00000000-E5B6-4D76-9E40-AF6B1A97328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60.12</c:v>
                </c:pt>
                <c:pt idx="1">
                  <c:v>60.34</c:v>
                </c:pt>
                <c:pt idx="2">
                  <c:v>59.54</c:v>
                </c:pt>
                <c:pt idx="3">
                  <c:v>59.26</c:v>
                </c:pt>
                <c:pt idx="4">
                  <c:v>60.44</c:v>
                </c:pt>
              </c:numCache>
            </c:numRef>
          </c:val>
          <c:smooth val="0"/>
          <c:extLst>
            <c:ext xmlns:c16="http://schemas.microsoft.com/office/drawing/2014/chart" uri="{C3380CC4-5D6E-409C-BE32-E72D297353CC}">
              <c16:uniqueId val="{00000001-E5B6-4D76-9E40-AF6B1A97328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93.02</c:v>
                </c:pt>
                <c:pt idx="1">
                  <c:v>91.15</c:v>
                </c:pt>
                <c:pt idx="2">
                  <c:v>90.79</c:v>
                </c:pt>
                <c:pt idx="3">
                  <c:v>90.81</c:v>
                </c:pt>
                <c:pt idx="4">
                  <c:v>91.66</c:v>
                </c:pt>
              </c:numCache>
            </c:numRef>
          </c:val>
          <c:extLst>
            <c:ext xmlns:c16="http://schemas.microsoft.com/office/drawing/2014/chart" uri="{C3380CC4-5D6E-409C-BE32-E72D297353CC}">
              <c16:uniqueId val="{00000000-C0D7-4B60-906A-958A9ADF8AC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84.24</c:v>
                </c:pt>
                <c:pt idx="1">
                  <c:v>84.19</c:v>
                </c:pt>
                <c:pt idx="2">
                  <c:v>83.93</c:v>
                </c:pt>
                <c:pt idx="3">
                  <c:v>83.84</c:v>
                </c:pt>
                <c:pt idx="4">
                  <c:v>83.39</c:v>
                </c:pt>
              </c:numCache>
            </c:numRef>
          </c:val>
          <c:smooth val="0"/>
          <c:extLst>
            <c:ext xmlns:c16="http://schemas.microsoft.com/office/drawing/2014/chart" uri="{C3380CC4-5D6E-409C-BE32-E72D297353CC}">
              <c16:uniqueId val="{00000001-C0D7-4B60-906A-958A9ADF8AC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B16" zoomScaleNormal="100" workbookViewId="0">
      <selection activeCell="BI70" sqref="BI70"/>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広島県　海田町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66"/>
      <c r="P7" s="49" t="s">
        <v>3</v>
      </c>
      <c r="Q7" s="49"/>
      <c r="R7" s="49"/>
      <c r="S7" s="49"/>
      <c r="T7" s="49"/>
      <c r="U7" s="49"/>
      <c r="V7" s="49"/>
      <c r="W7" s="49" t="s">
        <v>4</v>
      </c>
      <c r="X7" s="49"/>
      <c r="Y7" s="49"/>
      <c r="Z7" s="49"/>
      <c r="AA7" s="49"/>
      <c r="AB7" s="49"/>
      <c r="AC7" s="49"/>
      <c r="AD7" s="49" t="s">
        <v>5</v>
      </c>
      <c r="AE7" s="49"/>
      <c r="AF7" s="49"/>
      <c r="AG7" s="49"/>
      <c r="AH7" s="49"/>
      <c r="AI7" s="49"/>
      <c r="AJ7" s="49"/>
      <c r="AK7" s="2"/>
      <c r="AL7" s="49" t="s">
        <v>6</v>
      </c>
      <c r="AM7" s="49"/>
      <c r="AN7" s="49"/>
      <c r="AO7" s="49"/>
      <c r="AP7" s="49"/>
      <c r="AQ7" s="49"/>
      <c r="AR7" s="49"/>
      <c r="AS7" s="49"/>
      <c r="AT7" s="47" t="s">
        <v>7</v>
      </c>
      <c r="AU7" s="48"/>
      <c r="AV7" s="48"/>
      <c r="AW7" s="48"/>
      <c r="AX7" s="48"/>
      <c r="AY7" s="48"/>
      <c r="AZ7" s="48"/>
      <c r="BA7" s="48"/>
      <c r="BB7" s="49" t="s">
        <v>8</v>
      </c>
      <c r="BC7" s="49"/>
      <c r="BD7" s="49"/>
      <c r="BE7" s="49"/>
      <c r="BF7" s="49"/>
      <c r="BG7" s="49"/>
      <c r="BH7" s="49"/>
      <c r="BI7" s="49"/>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A5</v>
      </c>
      <c r="X8" s="74"/>
      <c r="Y8" s="74"/>
      <c r="Z8" s="74"/>
      <c r="AA8" s="74"/>
      <c r="AB8" s="74"/>
      <c r="AC8" s="74"/>
      <c r="AD8" s="74" t="str">
        <f>データ!$M$6</f>
        <v>非設置</v>
      </c>
      <c r="AE8" s="74"/>
      <c r="AF8" s="74"/>
      <c r="AG8" s="74"/>
      <c r="AH8" s="74"/>
      <c r="AI8" s="74"/>
      <c r="AJ8" s="74"/>
      <c r="AK8" s="2"/>
      <c r="AL8" s="65">
        <f>データ!$R$6</f>
        <v>30810</v>
      </c>
      <c r="AM8" s="65"/>
      <c r="AN8" s="65"/>
      <c r="AO8" s="65"/>
      <c r="AP8" s="65"/>
      <c r="AQ8" s="65"/>
      <c r="AR8" s="65"/>
      <c r="AS8" s="65"/>
      <c r="AT8" s="36">
        <f>データ!$S$6</f>
        <v>13.79</v>
      </c>
      <c r="AU8" s="37"/>
      <c r="AV8" s="37"/>
      <c r="AW8" s="37"/>
      <c r="AX8" s="37"/>
      <c r="AY8" s="37"/>
      <c r="AZ8" s="37"/>
      <c r="BA8" s="37"/>
      <c r="BB8" s="54">
        <f>データ!$T$6</f>
        <v>2234.23</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7" t="s">
        <v>12</v>
      </c>
      <c r="C9" s="48"/>
      <c r="D9" s="48"/>
      <c r="E9" s="48"/>
      <c r="F9" s="48"/>
      <c r="G9" s="48"/>
      <c r="H9" s="48"/>
      <c r="I9" s="47" t="s">
        <v>13</v>
      </c>
      <c r="J9" s="48"/>
      <c r="K9" s="48"/>
      <c r="L9" s="48"/>
      <c r="M9" s="48"/>
      <c r="N9" s="48"/>
      <c r="O9" s="66"/>
      <c r="P9" s="49" t="s">
        <v>14</v>
      </c>
      <c r="Q9" s="49"/>
      <c r="R9" s="49"/>
      <c r="S9" s="49"/>
      <c r="T9" s="49"/>
      <c r="U9" s="49"/>
      <c r="V9" s="49"/>
      <c r="W9" s="49" t="s">
        <v>15</v>
      </c>
      <c r="X9" s="49"/>
      <c r="Y9" s="49"/>
      <c r="Z9" s="49"/>
      <c r="AA9" s="49"/>
      <c r="AB9" s="49"/>
      <c r="AC9" s="49"/>
      <c r="AD9" s="2"/>
      <c r="AE9" s="2"/>
      <c r="AF9" s="2"/>
      <c r="AG9" s="2"/>
      <c r="AH9" s="2"/>
      <c r="AI9" s="2"/>
      <c r="AJ9" s="2"/>
      <c r="AK9" s="2"/>
      <c r="AL9" s="49" t="s">
        <v>16</v>
      </c>
      <c r="AM9" s="49"/>
      <c r="AN9" s="49"/>
      <c r="AO9" s="49"/>
      <c r="AP9" s="49"/>
      <c r="AQ9" s="49"/>
      <c r="AR9" s="49"/>
      <c r="AS9" s="49"/>
      <c r="AT9" s="47" t="s">
        <v>17</v>
      </c>
      <c r="AU9" s="48"/>
      <c r="AV9" s="48"/>
      <c r="AW9" s="48"/>
      <c r="AX9" s="48"/>
      <c r="AY9" s="48"/>
      <c r="AZ9" s="48"/>
      <c r="BA9" s="48"/>
      <c r="BB9" s="49" t="s">
        <v>18</v>
      </c>
      <c r="BC9" s="49"/>
      <c r="BD9" s="49"/>
      <c r="BE9" s="49"/>
      <c r="BF9" s="49"/>
      <c r="BG9" s="49"/>
      <c r="BH9" s="49"/>
      <c r="BI9" s="49"/>
      <c r="BJ9" s="3"/>
      <c r="BK9" s="3"/>
      <c r="BL9" s="50" t="s">
        <v>19</v>
      </c>
      <c r="BM9" s="51"/>
      <c r="BN9" s="52" t="s">
        <v>20</v>
      </c>
      <c r="BO9" s="52"/>
      <c r="BP9" s="52"/>
      <c r="BQ9" s="52"/>
      <c r="BR9" s="52"/>
      <c r="BS9" s="52"/>
      <c r="BT9" s="52"/>
      <c r="BU9" s="52"/>
      <c r="BV9" s="52"/>
      <c r="BW9" s="52"/>
      <c r="BX9" s="52"/>
      <c r="BY9" s="53"/>
    </row>
    <row r="10" spans="1:78" ht="18.75" customHeight="1" x14ac:dyDescent="0.15">
      <c r="A10" s="2"/>
      <c r="B10" s="36" t="str">
        <f>データ!$N$6</f>
        <v>-</v>
      </c>
      <c r="C10" s="37"/>
      <c r="D10" s="37"/>
      <c r="E10" s="37"/>
      <c r="F10" s="37"/>
      <c r="G10" s="37"/>
      <c r="H10" s="37"/>
      <c r="I10" s="36">
        <f>データ!$O$6</f>
        <v>68.78</v>
      </c>
      <c r="J10" s="37"/>
      <c r="K10" s="37"/>
      <c r="L10" s="37"/>
      <c r="M10" s="37"/>
      <c r="N10" s="37"/>
      <c r="O10" s="64"/>
      <c r="P10" s="54">
        <f>データ!$P$6</f>
        <v>99.38</v>
      </c>
      <c r="Q10" s="54"/>
      <c r="R10" s="54"/>
      <c r="S10" s="54"/>
      <c r="T10" s="54"/>
      <c r="U10" s="54"/>
      <c r="V10" s="54"/>
      <c r="W10" s="65">
        <f>データ!$Q$6</f>
        <v>2443</v>
      </c>
      <c r="X10" s="65"/>
      <c r="Y10" s="65"/>
      <c r="Z10" s="65"/>
      <c r="AA10" s="65"/>
      <c r="AB10" s="65"/>
      <c r="AC10" s="65"/>
      <c r="AD10" s="2"/>
      <c r="AE10" s="2"/>
      <c r="AF10" s="2"/>
      <c r="AG10" s="2"/>
      <c r="AH10" s="2"/>
      <c r="AI10" s="2"/>
      <c r="AJ10" s="2"/>
      <c r="AK10" s="2"/>
      <c r="AL10" s="65">
        <f>データ!$U$6</f>
        <v>30529</v>
      </c>
      <c r="AM10" s="65"/>
      <c r="AN10" s="65"/>
      <c r="AO10" s="65"/>
      <c r="AP10" s="65"/>
      <c r="AQ10" s="65"/>
      <c r="AR10" s="65"/>
      <c r="AS10" s="65"/>
      <c r="AT10" s="36">
        <f>データ!$V$6</f>
        <v>5.46</v>
      </c>
      <c r="AU10" s="37"/>
      <c r="AV10" s="37"/>
      <c r="AW10" s="37"/>
      <c r="AX10" s="37"/>
      <c r="AY10" s="37"/>
      <c r="AZ10" s="37"/>
      <c r="BA10" s="37"/>
      <c r="BB10" s="54">
        <f>データ!$W$6</f>
        <v>5591.39</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4"/>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6"/>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111</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41"/>
      <c r="BM44" s="42"/>
      <c r="BN44" s="42"/>
      <c r="BO44" s="42"/>
      <c r="BP44" s="42"/>
      <c r="BQ44" s="42"/>
      <c r="BR44" s="42"/>
      <c r="BS44" s="42"/>
      <c r="BT44" s="42"/>
      <c r="BU44" s="42"/>
      <c r="BV44" s="42"/>
      <c r="BW44" s="42"/>
      <c r="BX44" s="42"/>
      <c r="BY44" s="42"/>
      <c r="BZ44" s="4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110</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4" t="s">
        <v>27</v>
      </c>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6"/>
      <c r="BK60" s="2"/>
      <c r="BL60" s="38"/>
      <c r="BM60" s="39"/>
      <c r="BN60" s="39"/>
      <c r="BO60" s="39"/>
      <c r="BP60" s="39"/>
      <c r="BQ60" s="39"/>
      <c r="BR60" s="39"/>
      <c r="BS60" s="39"/>
      <c r="BT60" s="39"/>
      <c r="BU60" s="39"/>
      <c r="BV60" s="39"/>
      <c r="BW60" s="39"/>
      <c r="BX60" s="39"/>
      <c r="BY60" s="39"/>
      <c r="BZ60" s="40"/>
    </row>
    <row r="61" spans="1:78" ht="13.5" customHeight="1" x14ac:dyDescent="0.15">
      <c r="A61" s="2"/>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6"/>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112</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1"/>
      <c r="BM82" s="42"/>
      <c r="BN82" s="42"/>
      <c r="BO82" s="42"/>
      <c r="BP82" s="42"/>
      <c r="BQ82" s="42"/>
      <c r="BR82" s="42"/>
      <c r="BS82" s="42"/>
      <c r="BT82" s="42"/>
      <c r="BU82" s="42"/>
      <c r="BV82" s="42"/>
      <c r="BW82" s="42"/>
      <c r="BX82" s="42"/>
      <c r="BY82" s="42"/>
      <c r="BZ82" s="4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jkESPEPya01KW8BOQkDyrHA+lh8JJmdoRJRTm0Sel2yOnE3ZCMeFX9xHu4vdhSqsUnt1GpA76lbrZlbbh3fs6A==" saltValue="4PRED3pILxEqAGRtfvJ96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343048</v>
      </c>
      <c r="D6" s="20">
        <f t="shared" si="3"/>
        <v>46</v>
      </c>
      <c r="E6" s="20">
        <f t="shared" si="3"/>
        <v>1</v>
      </c>
      <c r="F6" s="20">
        <f t="shared" si="3"/>
        <v>0</v>
      </c>
      <c r="G6" s="20">
        <f t="shared" si="3"/>
        <v>1</v>
      </c>
      <c r="H6" s="20" t="str">
        <f t="shared" si="3"/>
        <v>広島県　海田町</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68.78</v>
      </c>
      <c r="P6" s="21">
        <f t="shared" si="3"/>
        <v>99.38</v>
      </c>
      <c r="Q6" s="21">
        <f t="shared" si="3"/>
        <v>2443</v>
      </c>
      <c r="R6" s="21">
        <f t="shared" si="3"/>
        <v>30810</v>
      </c>
      <c r="S6" s="21">
        <f t="shared" si="3"/>
        <v>13.79</v>
      </c>
      <c r="T6" s="21">
        <f t="shared" si="3"/>
        <v>2234.23</v>
      </c>
      <c r="U6" s="21">
        <f t="shared" si="3"/>
        <v>30529</v>
      </c>
      <c r="V6" s="21">
        <f t="shared" si="3"/>
        <v>5.46</v>
      </c>
      <c r="W6" s="21">
        <f t="shared" si="3"/>
        <v>5591.39</v>
      </c>
      <c r="X6" s="22">
        <f>IF(X7="",NA(),X7)</f>
        <v>119.24</v>
      </c>
      <c r="Y6" s="22">
        <f t="shared" ref="Y6:AG6" si="4">IF(Y7="",NA(),Y7)</f>
        <v>107.31</v>
      </c>
      <c r="Z6" s="22">
        <f t="shared" si="4"/>
        <v>109.03</v>
      </c>
      <c r="AA6" s="22">
        <f t="shared" si="4"/>
        <v>94.14</v>
      </c>
      <c r="AB6" s="22">
        <f t="shared" si="4"/>
        <v>100.11</v>
      </c>
      <c r="AC6" s="22">
        <f t="shared" si="4"/>
        <v>108.83</v>
      </c>
      <c r="AD6" s="22">
        <f t="shared" si="4"/>
        <v>109.23</v>
      </c>
      <c r="AE6" s="22">
        <f t="shared" si="4"/>
        <v>108.04</v>
      </c>
      <c r="AF6" s="22">
        <f t="shared" si="4"/>
        <v>107.49</v>
      </c>
      <c r="AG6" s="22">
        <f t="shared" si="4"/>
        <v>107.15</v>
      </c>
      <c r="AH6" s="21" t="str">
        <f>IF(AH7="","",IF(AH7="-","【-】","【"&amp;SUBSTITUTE(TEXT(AH7,"#,##0.00"),"-","△")&amp;"】"))</f>
        <v>【107.26】</v>
      </c>
      <c r="AI6" s="21">
        <f>IF(AI7="",NA(),AI7)</f>
        <v>0</v>
      </c>
      <c r="AJ6" s="21">
        <f t="shared" ref="AJ6:AR6" si="5">IF(AJ7="",NA(),AJ7)</f>
        <v>0</v>
      </c>
      <c r="AK6" s="21">
        <f t="shared" si="5"/>
        <v>0</v>
      </c>
      <c r="AL6" s="21">
        <f t="shared" si="5"/>
        <v>0</v>
      </c>
      <c r="AM6" s="21">
        <f t="shared" si="5"/>
        <v>0</v>
      </c>
      <c r="AN6" s="22">
        <f t="shared" si="5"/>
        <v>4.34</v>
      </c>
      <c r="AO6" s="22">
        <f t="shared" si="5"/>
        <v>4.6900000000000004</v>
      </c>
      <c r="AP6" s="22">
        <f t="shared" si="5"/>
        <v>4.72</v>
      </c>
      <c r="AQ6" s="22">
        <f t="shared" si="5"/>
        <v>5.76</v>
      </c>
      <c r="AR6" s="22">
        <f t="shared" si="5"/>
        <v>4.74</v>
      </c>
      <c r="AS6" s="21" t="str">
        <f>IF(AS7="","",IF(AS7="-","【-】","【"&amp;SUBSTITUTE(TEXT(AS7,"#,##0.00"),"-","△")&amp;"】"))</f>
        <v>【1.61】</v>
      </c>
      <c r="AT6" s="22">
        <f>IF(AT7="",NA(),AT7)</f>
        <v>475.77</v>
      </c>
      <c r="AU6" s="22">
        <f t="shared" ref="AU6:BC6" si="6">IF(AU7="",NA(),AU7)</f>
        <v>399.96</v>
      </c>
      <c r="AV6" s="22">
        <f t="shared" si="6"/>
        <v>477.91</v>
      </c>
      <c r="AW6" s="22">
        <f t="shared" si="6"/>
        <v>235.61</v>
      </c>
      <c r="AX6" s="22">
        <f t="shared" si="6"/>
        <v>234.34</v>
      </c>
      <c r="AY6" s="22">
        <f t="shared" si="6"/>
        <v>327.77</v>
      </c>
      <c r="AZ6" s="22">
        <f t="shared" si="6"/>
        <v>338.02</v>
      </c>
      <c r="BA6" s="22">
        <f t="shared" si="6"/>
        <v>345.94</v>
      </c>
      <c r="BB6" s="22">
        <f t="shared" si="6"/>
        <v>329.7</v>
      </c>
      <c r="BC6" s="22">
        <f t="shared" si="6"/>
        <v>319.99</v>
      </c>
      <c r="BD6" s="21" t="str">
        <f>IF(BD7="","",IF(BD7="-","【-】","【"&amp;SUBSTITUTE(TEXT(BD7,"#,##0.00"),"-","△")&amp;"】"))</f>
        <v>【239.69】</v>
      </c>
      <c r="BE6" s="22">
        <f>IF(BE7="",NA(),BE7)</f>
        <v>211.64</v>
      </c>
      <c r="BF6" s="22">
        <f t="shared" ref="BF6:BN6" si="7">IF(BF7="",NA(),BF7)</f>
        <v>241.17</v>
      </c>
      <c r="BG6" s="22">
        <f t="shared" si="7"/>
        <v>262.26</v>
      </c>
      <c r="BH6" s="22">
        <f t="shared" si="7"/>
        <v>273.61</v>
      </c>
      <c r="BI6" s="22">
        <f t="shared" si="7"/>
        <v>276.87</v>
      </c>
      <c r="BJ6" s="22">
        <f t="shared" si="7"/>
        <v>397.1</v>
      </c>
      <c r="BK6" s="22">
        <f t="shared" si="7"/>
        <v>379.91</v>
      </c>
      <c r="BL6" s="22">
        <f t="shared" si="7"/>
        <v>386.61</v>
      </c>
      <c r="BM6" s="22">
        <f t="shared" si="7"/>
        <v>381.56</v>
      </c>
      <c r="BN6" s="22">
        <f t="shared" si="7"/>
        <v>365.55</v>
      </c>
      <c r="BO6" s="21" t="str">
        <f>IF(BO7="","",IF(BO7="-","【-】","【"&amp;SUBSTITUTE(TEXT(BO7,"#,##0.00"),"-","△")&amp;"】"))</f>
        <v>【264.86】</v>
      </c>
      <c r="BP6" s="22">
        <f>IF(BP7="",NA(),BP7)</f>
        <v>107.45</v>
      </c>
      <c r="BQ6" s="22">
        <f t="shared" ref="BQ6:BY6" si="8">IF(BQ7="",NA(),BQ7)</f>
        <v>97.06</v>
      </c>
      <c r="BR6" s="22">
        <f t="shared" si="8"/>
        <v>98.66</v>
      </c>
      <c r="BS6" s="22">
        <f t="shared" si="8"/>
        <v>83.38</v>
      </c>
      <c r="BT6" s="22">
        <f t="shared" si="8"/>
        <v>89.01</v>
      </c>
      <c r="BU6" s="22">
        <f t="shared" si="8"/>
        <v>95.79</v>
      </c>
      <c r="BV6" s="22">
        <f t="shared" si="8"/>
        <v>98.3</v>
      </c>
      <c r="BW6" s="22">
        <f t="shared" si="8"/>
        <v>93.82</v>
      </c>
      <c r="BX6" s="22">
        <f t="shared" si="8"/>
        <v>95.04</v>
      </c>
      <c r="BY6" s="22">
        <f t="shared" si="8"/>
        <v>95.42</v>
      </c>
      <c r="BZ6" s="21" t="str">
        <f>IF(BZ7="","",IF(BZ7="-","【-】","【"&amp;SUBSTITUTE(TEXT(BZ7,"#,##0.00"),"-","△")&amp;"】"))</f>
        <v>【97.59】</v>
      </c>
      <c r="CA6" s="22">
        <f>IF(CA7="",NA(),CA7)</f>
        <v>109.24</v>
      </c>
      <c r="CB6" s="22">
        <f t="shared" ref="CB6:CJ6" si="9">IF(CB7="",NA(),CB7)</f>
        <v>139.72999999999999</v>
      </c>
      <c r="CC6" s="22">
        <f t="shared" si="9"/>
        <v>137.15</v>
      </c>
      <c r="CD6" s="22">
        <f t="shared" si="9"/>
        <v>161.9</v>
      </c>
      <c r="CE6" s="22">
        <f t="shared" si="9"/>
        <v>151.87</v>
      </c>
      <c r="CF6" s="22">
        <f t="shared" si="9"/>
        <v>171.13</v>
      </c>
      <c r="CG6" s="22">
        <f t="shared" si="9"/>
        <v>173.7</v>
      </c>
      <c r="CH6" s="22">
        <f t="shared" si="9"/>
        <v>178.94</v>
      </c>
      <c r="CI6" s="22">
        <f t="shared" si="9"/>
        <v>180.19</v>
      </c>
      <c r="CJ6" s="22">
        <f t="shared" si="9"/>
        <v>184.25</v>
      </c>
      <c r="CK6" s="21" t="str">
        <f>IF(CK7="","",IF(CK7="-","【-】","【"&amp;SUBSTITUTE(TEXT(CK7,"#,##0.00"),"-","△")&amp;"】"))</f>
        <v>【181.66】</v>
      </c>
      <c r="CL6" s="22">
        <f>IF(CL7="",NA(),CL7)</f>
        <v>51.59</v>
      </c>
      <c r="CM6" s="22">
        <f t="shared" ref="CM6:CU6" si="10">IF(CM7="",NA(),CM7)</f>
        <v>40.700000000000003</v>
      </c>
      <c r="CN6" s="22">
        <f t="shared" si="10"/>
        <v>51.36</v>
      </c>
      <c r="CO6" s="22">
        <f t="shared" si="10"/>
        <v>39.700000000000003</v>
      </c>
      <c r="CP6" s="22">
        <f t="shared" si="10"/>
        <v>64.52</v>
      </c>
      <c r="CQ6" s="22">
        <f t="shared" si="10"/>
        <v>60.12</v>
      </c>
      <c r="CR6" s="22">
        <f t="shared" si="10"/>
        <v>60.34</v>
      </c>
      <c r="CS6" s="22">
        <f t="shared" si="10"/>
        <v>59.54</v>
      </c>
      <c r="CT6" s="22">
        <f t="shared" si="10"/>
        <v>59.26</v>
      </c>
      <c r="CU6" s="22">
        <f t="shared" si="10"/>
        <v>60.44</v>
      </c>
      <c r="CV6" s="21" t="str">
        <f>IF(CV7="","",IF(CV7="-","【-】","【"&amp;SUBSTITUTE(TEXT(CV7,"#,##0.00"),"-","△")&amp;"】"))</f>
        <v>【60.21】</v>
      </c>
      <c r="CW6" s="22">
        <f>IF(CW7="",NA(),CW7)</f>
        <v>93.02</v>
      </c>
      <c r="CX6" s="22">
        <f t="shared" ref="CX6:DF6" si="11">IF(CX7="",NA(),CX7)</f>
        <v>91.15</v>
      </c>
      <c r="CY6" s="22">
        <f t="shared" si="11"/>
        <v>90.79</v>
      </c>
      <c r="CZ6" s="22">
        <f t="shared" si="11"/>
        <v>90.81</v>
      </c>
      <c r="DA6" s="22">
        <f t="shared" si="11"/>
        <v>91.66</v>
      </c>
      <c r="DB6" s="22">
        <f t="shared" si="11"/>
        <v>84.24</v>
      </c>
      <c r="DC6" s="22">
        <f t="shared" si="11"/>
        <v>84.19</v>
      </c>
      <c r="DD6" s="22">
        <f t="shared" si="11"/>
        <v>83.93</v>
      </c>
      <c r="DE6" s="22">
        <f t="shared" si="11"/>
        <v>83.84</v>
      </c>
      <c r="DF6" s="22">
        <f t="shared" si="11"/>
        <v>83.39</v>
      </c>
      <c r="DG6" s="21" t="str">
        <f>IF(DG7="","",IF(DG7="-","【-】","【"&amp;SUBSTITUTE(TEXT(DG7,"#,##0.00"),"-","△")&amp;"】"))</f>
        <v>【89.21】</v>
      </c>
      <c r="DH6" s="22">
        <f>IF(DH7="",NA(),DH7)</f>
        <v>52.93</v>
      </c>
      <c r="DI6" s="22">
        <f t="shared" ref="DI6:DQ6" si="12">IF(DI7="",NA(),DI7)</f>
        <v>52.02</v>
      </c>
      <c r="DJ6" s="22">
        <f t="shared" si="12"/>
        <v>52.69</v>
      </c>
      <c r="DK6" s="22">
        <f t="shared" si="12"/>
        <v>51.39</v>
      </c>
      <c r="DL6" s="22">
        <f t="shared" si="12"/>
        <v>52.45</v>
      </c>
      <c r="DM6" s="22">
        <f t="shared" si="12"/>
        <v>48.83</v>
      </c>
      <c r="DN6" s="22">
        <f t="shared" si="12"/>
        <v>49.96</v>
      </c>
      <c r="DO6" s="22">
        <f t="shared" si="12"/>
        <v>50.82</v>
      </c>
      <c r="DP6" s="22">
        <f t="shared" si="12"/>
        <v>51.82</v>
      </c>
      <c r="DQ6" s="22">
        <f t="shared" si="12"/>
        <v>52.53</v>
      </c>
      <c r="DR6" s="21" t="str">
        <f>IF(DR7="","",IF(DR7="-","【-】","【"&amp;SUBSTITUTE(TEXT(DR7,"#,##0.00"),"-","△")&amp;"】"))</f>
        <v>【52.41】</v>
      </c>
      <c r="DS6" s="22">
        <f>IF(DS7="",NA(),DS7)</f>
        <v>14.16</v>
      </c>
      <c r="DT6" s="22">
        <f t="shared" ref="DT6:EB6" si="13">IF(DT7="",NA(),DT7)</f>
        <v>15.28</v>
      </c>
      <c r="DU6" s="22">
        <f t="shared" si="13"/>
        <v>15.89</v>
      </c>
      <c r="DV6" s="22">
        <f t="shared" si="13"/>
        <v>16.920000000000002</v>
      </c>
      <c r="DW6" s="22">
        <f t="shared" si="13"/>
        <v>18.690000000000001</v>
      </c>
      <c r="DX6" s="22">
        <f t="shared" si="13"/>
        <v>18.18</v>
      </c>
      <c r="DY6" s="22">
        <f t="shared" si="13"/>
        <v>19.32</v>
      </c>
      <c r="DZ6" s="22">
        <f t="shared" si="13"/>
        <v>21.16</v>
      </c>
      <c r="EA6" s="22">
        <f t="shared" si="13"/>
        <v>22.72</v>
      </c>
      <c r="EB6" s="22">
        <f t="shared" si="13"/>
        <v>24.16</v>
      </c>
      <c r="EC6" s="21" t="str">
        <f>IF(EC7="","",IF(EC7="-","【-】","【"&amp;SUBSTITUTE(TEXT(EC7,"#,##0.00"),"-","△")&amp;"】"))</f>
        <v>【26.78】</v>
      </c>
      <c r="ED6" s="22">
        <f>IF(ED7="",NA(),ED7)</f>
        <v>0.67</v>
      </c>
      <c r="EE6" s="22">
        <f t="shared" ref="EE6:EM6" si="14">IF(EE7="",NA(),EE7)</f>
        <v>0.41</v>
      </c>
      <c r="EF6" s="22">
        <f t="shared" si="14"/>
        <v>0.67</v>
      </c>
      <c r="EG6" s="22">
        <f t="shared" si="14"/>
        <v>0.43</v>
      </c>
      <c r="EH6" s="22">
        <f t="shared" si="14"/>
        <v>1.18</v>
      </c>
      <c r="EI6" s="22">
        <f t="shared" si="14"/>
        <v>0.56999999999999995</v>
      </c>
      <c r="EJ6" s="22">
        <f t="shared" si="14"/>
        <v>0.52</v>
      </c>
      <c r="EK6" s="22">
        <f t="shared" si="14"/>
        <v>0.48</v>
      </c>
      <c r="EL6" s="22">
        <f t="shared" si="14"/>
        <v>0.48</v>
      </c>
      <c r="EM6" s="22">
        <f t="shared" si="14"/>
        <v>0.46</v>
      </c>
      <c r="EN6" s="21" t="str">
        <f>IF(EN7="","",IF(EN7="-","【-】","【"&amp;SUBSTITUTE(TEXT(EN7,"#,##0.00"),"-","△")&amp;"】"))</f>
        <v>【0.59】</v>
      </c>
    </row>
    <row r="7" spans="1:144" s="23" customFormat="1" x14ac:dyDescent="0.15">
      <c r="A7" s="15"/>
      <c r="B7" s="24">
        <v>2024</v>
      </c>
      <c r="C7" s="24">
        <v>343048</v>
      </c>
      <c r="D7" s="24">
        <v>46</v>
      </c>
      <c r="E7" s="24">
        <v>1</v>
      </c>
      <c r="F7" s="24">
        <v>0</v>
      </c>
      <c r="G7" s="24">
        <v>1</v>
      </c>
      <c r="H7" s="24" t="s">
        <v>93</v>
      </c>
      <c r="I7" s="24" t="s">
        <v>94</v>
      </c>
      <c r="J7" s="24" t="s">
        <v>95</v>
      </c>
      <c r="K7" s="24" t="s">
        <v>96</v>
      </c>
      <c r="L7" s="24" t="s">
        <v>97</v>
      </c>
      <c r="M7" s="24" t="s">
        <v>98</v>
      </c>
      <c r="N7" s="25" t="s">
        <v>99</v>
      </c>
      <c r="O7" s="25">
        <v>68.78</v>
      </c>
      <c r="P7" s="25">
        <v>99.38</v>
      </c>
      <c r="Q7" s="25">
        <v>2443</v>
      </c>
      <c r="R7" s="25">
        <v>30810</v>
      </c>
      <c r="S7" s="25">
        <v>13.79</v>
      </c>
      <c r="T7" s="25">
        <v>2234.23</v>
      </c>
      <c r="U7" s="25">
        <v>30529</v>
      </c>
      <c r="V7" s="25">
        <v>5.46</v>
      </c>
      <c r="W7" s="25">
        <v>5591.39</v>
      </c>
      <c r="X7" s="25">
        <v>119.24</v>
      </c>
      <c r="Y7" s="25">
        <v>107.31</v>
      </c>
      <c r="Z7" s="25">
        <v>109.03</v>
      </c>
      <c r="AA7" s="25">
        <v>94.14</v>
      </c>
      <c r="AB7" s="25">
        <v>100.11</v>
      </c>
      <c r="AC7" s="25">
        <v>108.83</v>
      </c>
      <c r="AD7" s="25">
        <v>109.23</v>
      </c>
      <c r="AE7" s="25">
        <v>108.04</v>
      </c>
      <c r="AF7" s="25">
        <v>107.49</v>
      </c>
      <c r="AG7" s="25">
        <v>107.15</v>
      </c>
      <c r="AH7" s="25">
        <v>107.26</v>
      </c>
      <c r="AI7" s="25">
        <v>0</v>
      </c>
      <c r="AJ7" s="25">
        <v>0</v>
      </c>
      <c r="AK7" s="25">
        <v>0</v>
      </c>
      <c r="AL7" s="25">
        <v>0</v>
      </c>
      <c r="AM7" s="25">
        <v>0</v>
      </c>
      <c r="AN7" s="25">
        <v>4.34</v>
      </c>
      <c r="AO7" s="25">
        <v>4.6900000000000004</v>
      </c>
      <c r="AP7" s="25">
        <v>4.72</v>
      </c>
      <c r="AQ7" s="25">
        <v>5.76</v>
      </c>
      <c r="AR7" s="25">
        <v>4.74</v>
      </c>
      <c r="AS7" s="25">
        <v>1.61</v>
      </c>
      <c r="AT7" s="25">
        <v>475.77</v>
      </c>
      <c r="AU7" s="25">
        <v>399.96</v>
      </c>
      <c r="AV7" s="25">
        <v>477.91</v>
      </c>
      <c r="AW7" s="25">
        <v>235.61</v>
      </c>
      <c r="AX7" s="25">
        <v>234.34</v>
      </c>
      <c r="AY7" s="25">
        <v>327.77</v>
      </c>
      <c r="AZ7" s="25">
        <v>338.02</v>
      </c>
      <c r="BA7" s="25">
        <v>345.94</v>
      </c>
      <c r="BB7" s="25">
        <v>329.7</v>
      </c>
      <c r="BC7" s="25">
        <v>319.99</v>
      </c>
      <c r="BD7" s="25">
        <v>239.69</v>
      </c>
      <c r="BE7" s="25">
        <v>211.64</v>
      </c>
      <c r="BF7" s="25">
        <v>241.17</v>
      </c>
      <c r="BG7" s="25">
        <v>262.26</v>
      </c>
      <c r="BH7" s="25">
        <v>273.61</v>
      </c>
      <c r="BI7" s="25">
        <v>276.87</v>
      </c>
      <c r="BJ7" s="25">
        <v>397.1</v>
      </c>
      <c r="BK7" s="25">
        <v>379.91</v>
      </c>
      <c r="BL7" s="25">
        <v>386.61</v>
      </c>
      <c r="BM7" s="25">
        <v>381.56</v>
      </c>
      <c r="BN7" s="25">
        <v>365.55</v>
      </c>
      <c r="BO7" s="25">
        <v>264.86</v>
      </c>
      <c r="BP7" s="25">
        <v>107.45</v>
      </c>
      <c r="BQ7" s="25">
        <v>97.06</v>
      </c>
      <c r="BR7" s="25">
        <v>98.66</v>
      </c>
      <c r="BS7" s="25">
        <v>83.38</v>
      </c>
      <c r="BT7" s="25">
        <v>89.01</v>
      </c>
      <c r="BU7" s="25">
        <v>95.79</v>
      </c>
      <c r="BV7" s="25">
        <v>98.3</v>
      </c>
      <c r="BW7" s="25">
        <v>93.82</v>
      </c>
      <c r="BX7" s="25">
        <v>95.04</v>
      </c>
      <c r="BY7" s="25">
        <v>95.42</v>
      </c>
      <c r="BZ7" s="25">
        <v>97.59</v>
      </c>
      <c r="CA7" s="25">
        <v>109.24</v>
      </c>
      <c r="CB7" s="25">
        <v>139.72999999999999</v>
      </c>
      <c r="CC7" s="25">
        <v>137.15</v>
      </c>
      <c r="CD7" s="25">
        <v>161.9</v>
      </c>
      <c r="CE7" s="25">
        <v>151.87</v>
      </c>
      <c r="CF7" s="25">
        <v>171.13</v>
      </c>
      <c r="CG7" s="25">
        <v>173.7</v>
      </c>
      <c r="CH7" s="25">
        <v>178.94</v>
      </c>
      <c r="CI7" s="25">
        <v>180.19</v>
      </c>
      <c r="CJ7" s="25">
        <v>184.25</v>
      </c>
      <c r="CK7" s="25">
        <v>181.66</v>
      </c>
      <c r="CL7" s="25">
        <v>51.59</v>
      </c>
      <c r="CM7" s="25">
        <v>40.700000000000003</v>
      </c>
      <c r="CN7" s="25">
        <v>51.36</v>
      </c>
      <c r="CO7" s="25">
        <v>39.700000000000003</v>
      </c>
      <c r="CP7" s="25">
        <v>64.52</v>
      </c>
      <c r="CQ7" s="25">
        <v>60.12</v>
      </c>
      <c r="CR7" s="25">
        <v>60.34</v>
      </c>
      <c r="CS7" s="25">
        <v>59.54</v>
      </c>
      <c r="CT7" s="25">
        <v>59.26</v>
      </c>
      <c r="CU7" s="25">
        <v>60.44</v>
      </c>
      <c r="CV7" s="25">
        <v>60.21</v>
      </c>
      <c r="CW7" s="25">
        <v>93.02</v>
      </c>
      <c r="CX7" s="25">
        <v>91.15</v>
      </c>
      <c r="CY7" s="25">
        <v>90.79</v>
      </c>
      <c r="CZ7" s="25">
        <v>90.81</v>
      </c>
      <c r="DA7" s="25">
        <v>91.66</v>
      </c>
      <c r="DB7" s="25">
        <v>84.24</v>
      </c>
      <c r="DC7" s="25">
        <v>84.19</v>
      </c>
      <c r="DD7" s="25">
        <v>83.93</v>
      </c>
      <c r="DE7" s="25">
        <v>83.84</v>
      </c>
      <c r="DF7" s="25">
        <v>83.39</v>
      </c>
      <c r="DG7" s="25">
        <v>89.21</v>
      </c>
      <c r="DH7" s="25">
        <v>52.93</v>
      </c>
      <c r="DI7" s="25">
        <v>52.02</v>
      </c>
      <c r="DJ7" s="25">
        <v>52.69</v>
      </c>
      <c r="DK7" s="25">
        <v>51.39</v>
      </c>
      <c r="DL7" s="25">
        <v>52.45</v>
      </c>
      <c r="DM7" s="25">
        <v>48.83</v>
      </c>
      <c r="DN7" s="25">
        <v>49.96</v>
      </c>
      <c r="DO7" s="25">
        <v>50.82</v>
      </c>
      <c r="DP7" s="25">
        <v>51.82</v>
      </c>
      <c r="DQ7" s="25">
        <v>52.53</v>
      </c>
      <c r="DR7" s="25">
        <v>52.41</v>
      </c>
      <c r="DS7" s="25">
        <v>14.16</v>
      </c>
      <c r="DT7" s="25">
        <v>15.28</v>
      </c>
      <c r="DU7" s="25">
        <v>15.89</v>
      </c>
      <c r="DV7" s="25">
        <v>16.920000000000002</v>
      </c>
      <c r="DW7" s="25">
        <v>18.690000000000001</v>
      </c>
      <c r="DX7" s="25">
        <v>18.18</v>
      </c>
      <c r="DY7" s="25">
        <v>19.32</v>
      </c>
      <c r="DZ7" s="25">
        <v>21.16</v>
      </c>
      <c r="EA7" s="25">
        <v>22.72</v>
      </c>
      <c r="EB7" s="25">
        <v>24.16</v>
      </c>
      <c r="EC7" s="25">
        <v>26.78</v>
      </c>
      <c r="ED7" s="25">
        <v>0.67</v>
      </c>
      <c r="EE7" s="25">
        <v>0.41</v>
      </c>
      <c r="EF7" s="25">
        <v>0.67</v>
      </c>
      <c r="EG7" s="25">
        <v>0.43</v>
      </c>
      <c r="EH7" s="25">
        <v>1.18</v>
      </c>
      <c r="EI7" s="25">
        <v>0.56999999999999995</v>
      </c>
      <c r="EJ7" s="25">
        <v>0.52</v>
      </c>
      <c r="EK7" s="25">
        <v>0.48</v>
      </c>
      <c r="EL7" s="25">
        <v>0.48</v>
      </c>
      <c r="EM7" s="25">
        <v>0.46</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107</v>
      </c>
      <c r="E13" t="s">
        <v>108</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2025-12-12T09:21:49Z</dcterms:created>
  <dcterms:modified xsi:type="dcterms:W3CDTF">2026-01-30T06:19:44Z</dcterms:modified>
  <cp:category/>
</cp:coreProperties>
</file>