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909"/>
  </bookViews>
  <sheets>
    <sheet name="本文" sheetId="7" r:id="rId1"/>
    <sheet name="別表" sheetId="6" r:id="rId2"/>
    <sheet name="様式第1号（申請書）" sheetId="8" r:id="rId3"/>
    <sheet name="様式第２号の１（介護ロボット等導入事業計画書) " sheetId="9" r:id="rId4"/>
    <sheet name="様式第２号の２（介護ロボット等導入積算内訳）" sheetId="11" r:id="rId5"/>
    <sheet name="様式第２号の３（介護ロボット等導入補助基本額算定シート）" sheetId="10" r:id="rId6"/>
    <sheet name="様式第３号の１（ＩＣＴの導入事業計画書）" sheetId="12" r:id="rId7"/>
    <sheet name="様式第３号の２（ＩＣＴの導入積算内訳）" sheetId="13" r:id="rId8"/>
    <sheet name="様式第４号の１（パッケージ型導入支援事業計画）" sheetId="20" r:id="rId9"/>
    <sheet name="様式第４号の２（パッケージ型導入支援積算内訳）" sheetId="21" r:id="rId10"/>
    <sheet name="様式第４号の３（パッケージ型導入補助基本額算定シート）" sheetId="4" r:id="rId11"/>
    <sheet name="様式第５号の１（ＩＣＴ導入支援事業計画書） " sheetId="14" r:id="rId12"/>
    <sheet name="様式第５号の２（ＩＣＴ導入支援事業積算内訳）" sheetId="16" r:id="rId13"/>
    <sheet name="様式第６号（実績報告書）" sheetId="42" r:id="rId14"/>
    <sheet name="様式第７号の１（介護ロボット導入事実績報告書)  " sheetId="33" r:id="rId15"/>
    <sheet name="様式第7号の２（介護ロボット導入経費報告） " sheetId="36" r:id="rId16"/>
    <sheet name="様式第７号の３（介護ロボット等導入補助基本額算定シート" sheetId="3" r:id="rId17"/>
    <sheet name="様式第８号の１(ＩＣＴの導入経費報告) " sheetId="43" r:id="rId18"/>
    <sheet name="様式第８号の２（ＩＣＴの導入経費報告） " sheetId="44" r:id="rId19"/>
    <sheet name="様式第９号の１（パッケージ型導入実績報告書）" sheetId="47" r:id="rId20"/>
    <sheet name="様式第９号の２（パッケージ型導入経費報告）" sheetId="48" r:id="rId21"/>
    <sheet name="様式第９号の３（パッケージ型導入補助基本額算定シート）" sheetId="5" r:id="rId22"/>
    <sheet name="様式第10号の１(ＩＣＴ導入支援実績報告書) " sheetId="45" r:id="rId23"/>
    <sheet name="様式第10号の２（ＩＣＴ導入支援事業経費報告）" sheetId="46" r:id="rId24"/>
    <sheet name="様式第11号（概算払請求書） " sheetId="53" r:id="rId25"/>
    <sheet name="様式第12号（仕入控除税額報告書）" sheetId="54" r:id="rId26"/>
  </sheets>
  <externalReferences>
    <externalReference r:id="rId27"/>
  </externalReferences>
  <definedNames>
    <definedName name="生活介護">'様式第２号の３（介護ロボット等導入補助基本額算定シート）'!$G$46:$G$51</definedName>
    <definedName name="生活介護" localSheetId="5">'様式第２号の３（介護ロボット等導入補助基本額算定シート）'!$G$46:$G$51</definedName>
    <definedName name="自立訓練">'様式第２号の３（介護ロボット等導入補助基本額算定シート）'!$H$46:$H$51</definedName>
    <definedName name="自立訓練" localSheetId="5">'様式第２号の３（介護ロボット等導入補助基本額算定シート）'!$H$46:$H$51</definedName>
    <definedName name="就労移行支援">'様式第２号の３（介護ロボット等導入補助基本額算定シート）'!$I$46:$I$51</definedName>
    <definedName name="就労移行支援" localSheetId="5">'様式第２号の３（介護ロボット等導入補助基本額算定シート）'!$I$46:$I$51</definedName>
    <definedName name="就労継続支援A型">'様式第２号の３（介護ロボット等導入補助基本額算定シート）'!$J$46:$J$51</definedName>
    <definedName name="就労継続支援A型" localSheetId="5">'様式第２号の３（介護ロボット等導入補助基本額算定シート）'!$J$46:$J$51</definedName>
    <definedName name="就労継続支援B型">'様式第２号の３（介護ロボット等導入補助基本額算定シート）'!$K$46:$K$51</definedName>
    <definedName name="就労継続支援B型" localSheetId="5">'様式第２号の３（介護ロボット等導入補助基本額算定シート）'!$K$46:$K$51</definedName>
    <definedName name="就労定着支援">'様式第２号の３（介護ロボット等導入補助基本額算定シート）'!$L$46:$L$51</definedName>
    <definedName name="就労定着支援" localSheetId="5">'様式第２号の３（介護ロボット等導入補助基本額算定シート）'!$L$46:$L$51</definedName>
    <definedName name="就労選択支援">'様式第２号の３（介護ロボット等導入補助基本額算定シート）'!$M$46:$M$51</definedName>
    <definedName name="就労選択支援" localSheetId="5">'様式第２号の３（介護ロボット等導入補助基本額算定シート）'!$M$46:$M$51</definedName>
    <definedName name="自立生活援助">'様式第２号の３（介護ロボット等導入補助基本額算定シート）'!$N$46:$N$51</definedName>
    <definedName name="自立生活援助" localSheetId="5">'様式第２号の３（介護ロボット等導入補助基本額算定シート）'!$N$46:$N$51</definedName>
    <definedName name="障害者支援施設">'様式第４号の３（パッケージ型導入補助基本額算定シート）'!$C$47:$C$53</definedName>
    <definedName name="障害者支援施設" localSheetId="10">'様式第４号の３（パッケージ型導入補助基本額算定シート）'!$C$47:$C$53</definedName>
    <definedName name="生活介護" localSheetId="10">'様式第４号の３（パッケージ型導入補助基本額算定シート）'!$F$47:$F$52</definedName>
    <definedName name="自立訓練" localSheetId="10">'様式第４号の３（パッケージ型導入補助基本額算定シート）'!$G$47:$G$52</definedName>
    <definedName name="就労移行支援" localSheetId="10">'様式第４号の３（パッケージ型導入補助基本額算定シート）'!$H$47:$H$52</definedName>
    <definedName name="就労継続支援A型" localSheetId="10">'様式第４号の３（パッケージ型導入補助基本額算定シート）'!$I$47:$I$52</definedName>
    <definedName name="就労継続支援B型" localSheetId="10">'様式第４号の３（パッケージ型導入補助基本額算定シート）'!$J$47:$J$52</definedName>
    <definedName name="就労定着支援" localSheetId="10">'様式第４号の３（パッケージ型導入補助基本額算定シート）'!$K$47:$K$52</definedName>
    <definedName name="就労選択支援" localSheetId="10">'様式第４号の３（パッケージ型導入補助基本額算定シート）'!$L$47:$L$52</definedName>
    <definedName name="自立生活援助" localSheetId="10">'様式第４号の３（パッケージ型導入補助基本額算定シート）'!$M$47:$M$52</definedName>
    <definedName name="同行援護">'様式第２号の３（介護ロボット等導入補助基本額算定シート）'!$R$46:$R$51</definedName>
    <definedName name="同行援護" localSheetId="10">'様式第４号の３（パッケージ型導入補助基本額算定シート）'!$Q$47:$Q$52</definedName>
    <definedName name="行動援護">'様式第２号の３（介護ロボット等導入補助基本額算定シート）'!$S$46:$S$51</definedName>
    <definedName name="行動援護" localSheetId="10">'様式第４号の３（パッケージ型導入補助基本額算定シート）'!$R$47:$R$52</definedName>
    <definedName name="計画相談支援">'様式第２号の３（介護ロボット等導入補助基本額算定シート）'!$T$46:$T$51</definedName>
    <definedName name="計画相談支援" localSheetId="10">'様式第４号の３（パッケージ型導入補助基本額算定シート）'!$S$47:$S$52</definedName>
    <definedName name="地域移行支援">'様式第２号の３（介護ロボット等導入補助基本額算定シート）'!$U$46:$U$51</definedName>
    <definedName name="地域移行支援" localSheetId="10">'様式第４号の３（パッケージ型導入補助基本額算定シート）'!$T$47:$T$52</definedName>
    <definedName name="地域定着支援">'様式第２号の３（介護ロボット等導入補助基本額算定シート）'!$V$46:$V$51</definedName>
    <definedName name="地域定着支援" localSheetId="10">'様式第４号の３（パッケージ型導入補助基本額算定シート）'!$U$47:$U$52</definedName>
    <definedName name="生活介護" localSheetId="16">'様式第７号の３（介護ロボット等導入補助基本額算定シート'!$G$46:$G$51</definedName>
    <definedName name="自立訓練" localSheetId="16">'様式第７号の３（介護ロボット等導入補助基本額算定シート'!$H$46:$H$51</definedName>
    <definedName name="就労移行支援" localSheetId="16">'様式第７号の３（介護ロボット等導入補助基本額算定シート'!$I$46:$I$51</definedName>
    <definedName name="就労継続支援A型" localSheetId="16">'様式第７号の３（介護ロボット等導入補助基本額算定シート'!$J$46:$J$51</definedName>
    <definedName name="就労継続支援B型" localSheetId="16">'様式第７号の３（介護ロボット等導入補助基本額算定シート'!$K$46:$K$51</definedName>
    <definedName name="就労定着支援" localSheetId="16">'様式第７号の３（介護ロボット等導入補助基本額算定シート'!$L$46:$L$51</definedName>
    <definedName name="就労選択支援" localSheetId="16">'様式第７号の３（介護ロボット等導入補助基本額算定シート'!$M$46:$M$51</definedName>
    <definedName name="自立生活援助" localSheetId="16">'様式第７号の３（介護ロボット等導入補助基本額算定シート'!$N$46:$N$51</definedName>
    <definedName name="同行援護" localSheetId="16">'様式第７号の３（介護ロボット等導入補助基本額算定シート'!$R$46:$R$51</definedName>
    <definedName name="行動援護" localSheetId="16">'様式第７号の３（介護ロボット等導入補助基本額算定シート'!$S$46:$S$51</definedName>
    <definedName name="計画相談支援" localSheetId="16">'様式第７号の３（介護ロボット等導入補助基本額算定シート'!$T$46:$T$51</definedName>
    <definedName name="地域移行支援" localSheetId="16">'様式第７号の３（介護ロボット等導入補助基本額算定シート'!$U$46:$U$51</definedName>
    <definedName name="地域定着支援" localSheetId="16">'様式第７号の３（介護ロボット等導入補助基本額算定シート'!$V$46:$V$51</definedName>
    <definedName name="障害児入所施設">'様式第２号の３（介護ロボット等導入補助基本額算定シート）'!$W$46:$W$51</definedName>
    <definedName name="障害児入所施設" localSheetId="16">'様式第７号の３（介護ロボット等導入補助基本額算定シート'!$W$46:$W$51</definedName>
    <definedName name="児童発達支援">'様式第２号の３（介護ロボット等導入補助基本額算定シート）'!$X$46:$X$51</definedName>
    <definedName name="児童発達支援" localSheetId="16">'様式第７号の３（介護ロボット等導入補助基本額算定シート'!$X$46:$X$51</definedName>
    <definedName name="放課後等デイサービス">'様式第２号の３（介護ロボット等導入補助基本額算定シート）'!$Y$46:$Y$51</definedName>
    <definedName name="放課後等デイサービス" localSheetId="16">'様式第７号の３（介護ロボット等導入補助基本額算定シート'!$Y$46:$Y$51</definedName>
    <definedName name="居宅訪問型児童発達支援">'様式第２号の３（介護ロボット等導入補助基本額算定シート）'!$Z$46:$Z$51</definedName>
    <definedName name="居宅訪問型児童発達支援" localSheetId="16">'様式第７号の３（介護ロボット等導入補助基本額算定シート'!$Z$46:$Z$51</definedName>
    <definedName name="保育所等訪問支援">'様式第２号の３（介護ロボット等導入補助基本額算定シート）'!$AA$46:$AA$51</definedName>
    <definedName name="保育所等訪問支援" localSheetId="16">'様式第７号の３（介護ロボット等導入補助基本額算定シート'!$AA$46:$AA$51</definedName>
    <definedName name="障害者支援施設" localSheetId="21">'様式第９号の３（パッケージ型導入補助基本額算定シート）'!$C$46:$C$52</definedName>
    <definedName name="グループホーム">'様式第４号の３（パッケージ型導入補助基本額算定シート）'!$D$47:$D$53</definedName>
    <definedName name="グループホーム" localSheetId="21">'様式第９号の３（パッケージ型導入補助基本額算定シート）'!$D$46:$D$52</definedName>
    <definedName name="生活介護" localSheetId="21">'様式第９号の３（パッケージ型導入補助基本額算定シート）'!$F$46:$F$51</definedName>
    <definedName name="自立訓練" localSheetId="21">'様式第９号の３（パッケージ型導入補助基本額算定シート）'!$G$46:$G$51</definedName>
    <definedName name="就労移行支援" localSheetId="21">'様式第９号の３（パッケージ型導入補助基本額算定シート）'!$H$46:$H$51</definedName>
    <definedName name="就労継続支援A型" localSheetId="21">'様式第９号の３（パッケージ型導入補助基本額算定シート）'!$I$46:$I$51</definedName>
    <definedName name="就労継続支援B型" localSheetId="21">'様式第９号の３（パッケージ型導入補助基本額算定シート）'!$J$46:$J$51</definedName>
    <definedName name="就労定着支援" localSheetId="21">'様式第９号の３（パッケージ型導入補助基本額算定シート）'!$K$46:$K$51</definedName>
    <definedName name="就労選択支援" localSheetId="21">'様式第９号の３（パッケージ型導入補助基本額算定シート）'!$L$46:$L$51</definedName>
    <definedName name="自立生活援助" localSheetId="21">'様式第９号の３（パッケージ型導入補助基本額算定シート）'!$M$46:$M$51</definedName>
    <definedName name="短期入所">'様式第４号の３（パッケージ型導入補助基本額算定シート）'!$N$47:$N$52</definedName>
    <definedName name="短期入所" localSheetId="21">'様式第９号の３（パッケージ型導入補助基本額算定シート）'!$N$46:$N$51</definedName>
    <definedName name="居宅介護">'様式第４号の３（パッケージ型導入補助基本額算定シート）'!$O$47:$O$52</definedName>
    <definedName name="居宅介護" localSheetId="21">'様式第９号の３（パッケージ型導入補助基本額算定シート）'!$O$46:$O$51</definedName>
    <definedName name="重度訪問介護">'様式第４号の３（パッケージ型導入補助基本額算定シート）'!$P$47:$P$52</definedName>
    <definedName name="重度訪問介護" localSheetId="21">'様式第９号の３（パッケージ型導入補助基本額算定シート）'!$P$46:$P$51</definedName>
    <definedName name="同行援護" localSheetId="21">'様式第９号の３（パッケージ型導入補助基本額算定シート）'!$Q$46:$Q$51</definedName>
    <definedName name="行動援護" localSheetId="21">'様式第９号の３（パッケージ型導入補助基本額算定シート）'!$R$46:$R$51</definedName>
    <definedName name="計画相談支援" localSheetId="21">'様式第９号の３（パッケージ型導入補助基本額算定シート）'!$S$46:$S$51</definedName>
    <definedName name="地域移行支援" localSheetId="21">'様式第９号の３（パッケージ型導入補助基本額算定シート）'!$T$46:$T$51</definedName>
    <definedName name="地域定着支援" localSheetId="21">'様式第９号の３（パッケージ型導入補助基本額算定シート）'!$U$46:$U$51</definedName>
    <definedName name="重度訪問介護" localSheetId="16">'様式第７号の３（介護ロボット等導入補助基本額算定シート'!$Q$46:$Q$51</definedName>
    <definedName name="障害者支援施設" localSheetId="16">'様式第７号の３（介護ロボット等導入補助基本額算定シート'!$D$46:$D$52</definedName>
    <definedName name="短期入所" localSheetId="16">'様式第７号の３（介護ロボット等導入補助基本額算定シート'!$O$46:$O$51</definedName>
    <definedName name="居宅介護" localSheetId="16">'様式第７号の３（介護ロボット等導入補助基本額算定シート'!$P$46:$P$51</definedName>
    <definedName name="グループホーム" localSheetId="16">'様式第７号の３（介護ロボット等導入補助基本額算定シート'!$E$46:$E$52</definedName>
    <definedName name="障害者支援施設" localSheetId="5">'様式第２号の３（介護ロボット等導入補助基本額算定シート）'!$D$46:$D$52</definedName>
    <definedName name="重度訪問介護" localSheetId="5">'様式第２号の３（介護ロボット等導入補助基本額算定シート）'!$Q$46:$Q$51</definedName>
    <definedName name="グループホーム" localSheetId="5">'様式第２号の３（介護ロボット等導入補助基本額算定シート）'!$E$46:$E$52</definedName>
    <definedName name="居宅介護" localSheetId="5">'様式第２号の３（介護ロボット等導入補助基本額算定シート）'!$P$46:$P$51</definedName>
    <definedName name="短期入所" localSheetId="5">'様式第２号の３（介護ロボット等導入補助基本額算定シート）'!$O$46:$O$51</definedName>
    <definedName name="_xlnm.Print_Area">#REF!</definedName>
    <definedName name="_xlnm.Print_Area" localSheetId="19">'様式第９号の１（パッケージ型導入実績報告書）'!$A$1:$N$73</definedName>
    <definedName name="_xlnm.Print_Area" localSheetId="20">'様式第９号の２（パッケージ型導入経費報告）'!$A$1:$W$55</definedName>
    <definedName name="_xlnm.Print_Area" localSheetId="16">'様式第７号の３（介護ロボット等導入補助基本額算定シート'!$A$1:$R$36</definedName>
    <definedName name="_xlnm.Print_Area" localSheetId="10">'様式第４号の３（パッケージ型導入補助基本額算定シート）'!$A$1:$R$42</definedName>
    <definedName name="_xlnm.Print_Area" localSheetId="21">'様式第９号の３（パッケージ型導入補助基本額算定シート）'!$A$1:$R$43</definedName>
    <definedName name="_xlnm.Print_Area" localSheetId="1">別表!$A$1:$J$20</definedName>
    <definedName name="_xlnm.Print_Area" localSheetId="0">本文!$B$1:$AL$133</definedName>
    <definedName name="_xlnm.Print_Area" localSheetId="2">'様式第1号（申請書）'!$A$1:$AK$35</definedName>
    <definedName name="_xlnm.Print_Area" localSheetId="3">'様式第２号の１（介護ロボット等導入事業計画書) '!$A$1:$N$95</definedName>
    <definedName name="_xlnm.Print_Area" localSheetId="5">'様式第２号の３（介護ロボット等導入補助基本額算定シート）'!$A$1:$R$36</definedName>
    <definedName name="_xlnm.Print_Area" localSheetId="4">'様式第２号の２（介護ロボット等導入積算内訳）'!$A$1:$W$36</definedName>
    <definedName name="_xlnm.Print_Area" localSheetId="6">'様式第３号の１（ＩＣＴの導入事業計画書）'!$A$1:$L$110</definedName>
    <definedName name="_xlnm.Print_Area" localSheetId="7">'様式第３号の２（ＩＣＴの導入積算内訳）'!$A$1:$W$36</definedName>
    <definedName name="_xlnm.Print_Area" localSheetId="11">'様式第５号の１（ＩＣＴ導入支援事業計画書） '!$A$1:$L$97</definedName>
    <definedName name="_xlnm.Print_Area" localSheetId="12">'様式第５号の２（ＩＣＴ導入支援事業積算内訳）'!$A$1:$W$36</definedName>
    <definedName name="_xlnm.Print_Area" localSheetId="8">'様式第４号の１（パッケージ型導入支援事業計画）'!$A$1:$N$116</definedName>
    <definedName name="_xlnm.Print_Area" localSheetId="9">'様式第４号の２（パッケージ型導入支援積算内訳）'!$A$1:$W$59</definedName>
    <definedName name="_xlnm.Print_Area" localSheetId="14">'様式第７号の１（介護ロボット導入事実績報告書)  '!$A$1:$Q$61</definedName>
    <definedName name="_xlnm.Print_Area" localSheetId="15">'様式第7号の２（介護ロボット導入経費報告） '!$A$1:$W$34</definedName>
    <definedName name="_xlnm.Print_Area" localSheetId="13">'様式第６号（実績報告書）'!$A$1:$AJ$35</definedName>
    <definedName name="_xlnm.Print_Area" localSheetId="17">'様式第８号の１(ＩＣＴの導入経費報告) '!$A$1:$M$66</definedName>
    <definedName name="_xlnm.Print_Area" localSheetId="18">'様式第８号の２（ＩＣＴの導入経費報告） '!$A$1:$W$34</definedName>
    <definedName name="_xlnm.Print_Area" localSheetId="22">'様式第10号の１(ＩＣＴ導入支援実績報告書) '!$A$1:$M$98</definedName>
    <definedName name="_xlnm.Print_Area" localSheetId="23">'様式第10号の２（ＩＣＴ導入支援事業経費報告）'!$A$1:$W$34</definedName>
    <definedName name="_xlnm.Print_Area" localSheetId="24">'様式第11号（概算払請求書） '!$A$1:$AK$38</definedName>
    <definedName name="_xlnm.Print_Area" localSheetId="25">'様式第12号（仕入控除税額報告書）'!$A$1:$AK$32</definedName>
    <definedName name="_02_青森県">#REF!</definedName>
    <definedName name="_47_沖縄県">#REF!</definedName>
    <definedName name="_26_京都府">#REF!</definedName>
    <definedName name="_25_滋賀県">#REF!</definedName>
    <definedName name="_38_愛媛県">#REF!</definedName>
    <definedName name="_Order1" hidden="1">255</definedName>
    <definedName name="_11_埼玉県">#REF!</definedName>
    <definedName name="_01_北海道">OFFSET(#REF!,0,0,COUNTA(#REF!)-1,1)</definedName>
    <definedName name="_09_栃木県">#REF!</definedName>
    <definedName name="_43_熊本県">#REF!</definedName>
    <definedName name="_14_神奈川県">#REF!</definedName>
    <definedName name="_35_山口県">#REF!</definedName>
    <definedName name="_34_広島県">#REF!</definedName>
    <definedName name="_03_岩手県">#REF!</definedName>
    <definedName name="_05_秋田県">#REF!</definedName>
    <definedName name="_31_鳥取県">#REF!</definedName>
    <definedName name="_04_宮城県">#REF!</definedName>
    <definedName name="_41_佐賀県">#REF!</definedName>
    <definedName name="_06_山形県">#REF!</definedName>
    <definedName name="_12_千葉県">#REF!</definedName>
    <definedName name="_08_茨城県">#REF!</definedName>
    <definedName name="_10_群馬県">#REF!</definedName>
    <definedName name="_42_長崎県">#REF!</definedName>
    <definedName name="_13_東京都">#REF!</definedName>
    <definedName name="_15_新潟県">#REF!</definedName>
    <definedName name="_16_富山県">#REF!</definedName>
    <definedName name="_17_石川県">#REF!</definedName>
    <definedName name="_27_大阪府">#REF!</definedName>
    <definedName name="_18_福井県">#REF!</definedName>
    <definedName name="_19_山梨県">#REF!</definedName>
    <definedName name="_20_長野県">#REF!</definedName>
    <definedName name="_21_岐阜県">#REF!</definedName>
    <definedName name="_22_静岡県">#REF!</definedName>
    <definedName name="_23_愛知県">#REF!</definedName>
    <definedName name="_24_三重県">#REF!</definedName>
    <definedName name="_28_兵庫県">#REF!</definedName>
    <definedName name="_30_和歌山県">#REF!</definedName>
    <definedName name="_32_島根県">#REF!</definedName>
    <definedName name="_33_岡山県">#REF!</definedName>
    <definedName name="Autoshape1">#REF!</definedName>
    <definedName name="_36_徳島県">#REF!</definedName>
    <definedName name="_37_香川県">#REF!</definedName>
    <definedName name="_39_高知県">#REF!</definedName>
    <definedName name="_40_福岡県">#REF!</definedName>
    <definedName name="_44_大分県">#REF!</definedName>
    <definedName name="_45_宮崎県">#REF!</definedName>
    <definedName name="_46_鹿児島県">#REF!</definedName>
    <definedName name="_Order2" hidden="1">255</definedName>
    <definedName name="syuukeihyou11">[1]集計表２!$A$3:$AD$109</definedName>
    <definedName name="療養介護">'様式第９号の３（パッケージ型導入補助基本額算定シート）'!$E$46:$E$51</definedName>
    <definedName name="移動支援">'様式第４号の３（パッケージ型導入補助基本額算定シート）'!$G$6</definedName>
    <definedName name="_07_福島県">#REF!</definedName>
    <definedName name="_29_奈良県">#REF!</definedName>
    <definedName name="重度障害者等包括支援" localSheetId="16">'様式第７号の３（介護ロボット等導入補助基本額算定シート'!$I$46:$I$51</definedName>
    <definedName name="重度障害者等包括支援" localSheetId="5">'様式第２号の３（介護ロボット等導入補助基本額算定シート）'!$I$46:$I$51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<sst xmlns="http://schemas.openxmlformats.org/spreadsheetml/2006/main" xmlns:r="http://schemas.openxmlformats.org/officeDocument/2006/relationships" count="645" uniqueCount="645">
  <si>
    <t>別表2</t>
    <rPh sb="0" eb="2">
      <t>ベッピョウ</t>
    </rPh>
    <phoneticPr fontId="23"/>
  </si>
  <si>
    <t>１　補助金等に係る予算の執行の適正化に関する法律第15条の規定による確定額又は事業実績</t>
  </si>
  <si>
    <r>
      <t>様式第</t>
    </r>
    <r>
      <rPr>
        <sz val="11"/>
        <color theme="1"/>
        <rFont val="ＭＳ Ｐ明朝"/>
      </rPr>
      <t>６号</t>
    </r>
  </si>
  <si>
    <t>インカム</t>
  </si>
  <si>
    <t>スマートフォン</t>
  </si>
  <si>
    <t>【介護ロボット等】</t>
    <rPh sb="1" eb="3">
      <t>カイゴ</t>
    </rPh>
    <rPh sb="7" eb="8">
      <t>トウ</t>
    </rPh>
    <phoneticPr fontId="23"/>
  </si>
  <si>
    <t>広島県障害福祉サービス事業所等デジタル技術導入支援事業費補助金交付要綱</t>
  </si>
  <si>
    <t xml:space="preserve">                             </t>
  </si>
  <si>
    <t>　広島県からの求めがあった場合は、ICT機器等導入の効果分析や事例の公表等に対応する。</t>
    <rPh sb="1" eb="4">
      <t>ヒロシマケン</t>
    </rPh>
    <rPh sb="7" eb="8">
      <t>モト</t>
    </rPh>
    <rPh sb="13" eb="15">
      <t>バアイ</t>
    </rPh>
    <rPh sb="23" eb="25">
      <t>ドウニュウ</t>
    </rPh>
    <rPh sb="26" eb="28">
      <t>コウカ</t>
    </rPh>
    <rPh sb="28" eb="30">
      <t>ブンセキ</t>
    </rPh>
    <rPh sb="31" eb="33">
      <t>ジレイ</t>
    </rPh>
    <rPh sb="34" eb="36">
      <t>コウヒョウ</t>
    </rPh>
    <rPh sb="36" eb="37">
      <t>トウ</t>
    </rPh>
    <rPh sb="38" eb="40">
      <t>タイオウ</t>
    </rPh>
    <phoneticPr fontId="23"/>
  </si>
  <si>
    <t>（４）ＩＣＴ機器等導入前の定量的指標及びＩＣＴ機器等導入により想定される定量的指標</t>
    <rPh sb="6" eb="9">
      <t>キキトウ</t>
    </rPh>
    <rPh sb="9" eb="12">
      <t>ドウニュウマエ</t>
    </rPh>
    <rPh sb="13" eb="16">
      <t>テイリョウテキ</t>
    </rPh>
    <rPh sb="16" eb="18">
      <t>シヒョウ</t>
    </rPh>
    <rPh sb="18" eb="19">
      <t>オヨ</t>
    </rPh>
    <rPh sb="23" eb="26">
      <t>キキトウ</t>
    </rPh>
    <rPh sb="26" eb="28">
      <t>ドウニュウ</t>
    </rPh>
    <rPh sb="31" eb="33">
      <t>ソウテイ</t>
    </rPh>
    <rPh sb="36" eb="39">
      <t>テイリョウテキ</t>
    </rPh>
    <rPh sb="39" eb="41">
      <t>シヒョウ</t>
    </rPh>
    <phoneticPr fontId="23"/>
  </si>
  <si>
    <t>・Wi-Fi工事等通信環境整備に要する経費</t>
  </si>
  <si>
    <t>受領済額</t>
    <rPh sb="0" eb="2">
      <t>ジュリョウ</t>
    </rPh>
    <rPh sb="2" eb="3">
      <t>スミ</t>
    </rPh>
    <rPh sb="3" eb="4">
      <t>ガク</t>
    </rPh>
    <phoneticPr fontId="23"/>
  </si>
  <si>
    <t>（その他）</t>
  </si>
  <si>
    <t>C.年間発生件数（B×12）</t>
  </si>
  <si>
    <t>B</t>
  </si>
  <si>
    <r>
      <t>（</t>
    </r>
    <r>
      <rPr>
        <sz val="11"/>
        <color theme="1"/>
        <rFont val="ＭＳ Ｐ明朝"/>
      </rPr>
      <t>様式第７号の１、様式第７号の２、様式第７号の３）</t>
    </r>
  </si>
  <si>
    <t>１台当たりの導入経費
（Ｅ＝Ｂ＋Ｄ／Ｃ）</t>
    <rPh sb="1" eb="2">
      <t>ダイ</t>
    </rPh>
    <rPh sb="2" eb="3">
      <t>ア</t>
    </rPh>
    <rPh sb="6" eb="8">
      <t>ドウニュウ</t>
    </rPh>
    <rPh sb="8" eb="10">
      <t>ケイヒ</t>
    </rPh>
    <phoneticPr fontId="23"/>
  </si>
  <si>
    <t>（３）ロボット機器等を導入する業務内容（概要）　　</t>
  </si>
  <si>
    <t>（施行期日）</t>
  </si>
  <si>
    <t>２　事業区分</t>
    <rPh sb="2" eb="4">
      <t>ジギョウ</t>
    </rPh>
    <rPh sb="4" eb="6">
      <t>クブン</t>
    </rPh>
    <phoneticPr fontId="23"/>
  </si>
  <si>
    <t>（趣旨）</t>
  </si>
  <si>
    <t>代表者氏名　　　　　　　　　　　　　</t>
  </si>
  <si>
    <t>障害児入所施設</t>
  </si>
  <si>
    <r>
      <t>(1) 　</t>
    </r>
    <r>
      <rPr>
        <sz val="11"/>
        <color theme="1"/>
        <rFont val="ＭＳ Ｐ明朝"/>
      </rPr>
      <t>介護テクノロジー導入支援事業</t>
    </r>
  </si>
  <si>
    <t>本支店名</t>
    <rPh sb="0" eb="4">
      <t>ホンシテンメイ</t>
    </rPh>
    <phoneticPr fontId="23"/>
  </si>
  <si>
    <t>C</t>
  </si>
  <si>
    <t>通信環境整備費用（合計）</t>
    <rPh sb="0" eb="2">
      <t>ツウシン</t>
    </rPh>
    <rPh sb="2" eb="4">
      <t>カンキョウ</t>
    </rPh>
    <rPh sb="4" eb="6">
      <t>セイビ</t>
    </rPh>
    <rPh sb="6" eb="8">
      <t>ヒヨウ</t>
    </rPh>
    <rPh sb="9" eb="11">
      <t>ゴウケイ</t>
    </rPh>
    <phoneticPr fontId="23"/>
  </si>
  <si>
    <t>導入機器名</t>
    <rPh sb="0" eb="2">
      <t>ドウニュウ</t>
    </rPh>
    <rPh sb="2" eb="4">
      <t>キキ</t>
    </rPh>
    <rPh sb="4" eb="5">
      <t>メイ</t>
    </rPh>
    <phoneticPr fontId="23"/>
  </si>
  <si>
    <t>この要綱は、令和６年７月８日から施行し、令和６年４月１日から適用する。</t>
    <rPh sb="20" eb="22">
      <t>レイワ</t>
    </rPh>
    <rPh sb="23" eb="24">
      <t>ネン</t>
    </rPh>
    <rPh sb="25" eb="26">
      <t>ガツ</t>
    </rPh>
    <rPh sb="27" eb="28">
      <t>ニチ</t>
    </rPh>
    <phoneticPr fontId="23"/>
  </si>
  <si>
    <t>１１　その他の間接業務</t>
    <rPh sb="5" eb="6">
      <t>タ</t>
    </rPh>
    <rPh sb="7" eb="9">
      <t>カンセツ</t>
    </rPh>
    <rPh sb="9" eb="11">
      <t>ギョウム</t>
    </rPh>
    <phoneticPr fontId="23"/>
  </si>
  <si>
    <t>（交付の対象）</t>
  </si>
  <si>
    <t>には、あらかじめ知事の承認を受けてその定めるところによるものとする。</t>
  </si>
  <si>
    <t>円</t>
    <rPh sb="0" eb="1">
      <t>エン</t>
    </rPh>
    <phoneticPr fontId="23"/>
  </si>
  <si>
    <t>（交付の方法）</t>
  </si>
  <si>
    <t>業務従事者数</t>
    <rPh sb="0" eb="2">
      <t>ギョウム</t>
    </rPh>
    <rPh sb="2" eb="5">
      <t>ジュウジシャ</t>
    </rPh>
    <rPh sb="5" eb="6">
      <t>スウ</t>
    </rPh>
    <phoneticPr fontId="23"/>
  </si>
  <si>
    <t>　　　</t>
  </si>
  <si>
    <t>　ＩＣＴ機器等導入によって得られた生産性向上による業務効率化及び職員の業務負担軽減により超過勤務手当等の経費に金銭的剰余が出た場合には、
 当該費用を利用者が受ける障害福祉サービスの質の向上や職員の賃金改善に資する取組に適切に使用するとともに、その旨を職員等に周知する。</t>
  </si>
  <si>
    <t>この要綱は、令和３年８月1日から施行し、適用する。</t>
  </si>
  <si>
    <t>機器の種別：</t>
    <rPh sb="0" eb="2">
      <t>キキ</t>
    </rPh>
    <rPh sb="3" eb="5">
      <t>シュベツ</t>
    </rPh>
    <phoneticPr fontId="23"/>
  </si>
  <si>
    <t>　　　7　法人または施設・事業所としての具体的な方針が足りない</t>
    <rPh sb="5" eb="7">
      <t>ホウジン</t>
    </rPh>
    <rPh sb="10" eb="12">
      <t>シセツ</t>
    </rPh>
    <rPh sb="13" eb="16">
      <t>ジギョウショ</t>
    </rPh>
    <rPh sb="20" eb="23">
      <t>グタイテキ</t>
    </rPh>
    <rPh sb="24" eb="26">
      <t>ホウシン</t>
    </rPh>
    <rPh sb="27" eb="28">
      <t>タ</t>
    </rPh>
    <phoneticPr fontId="23"/>
  </si>
  <si>
    <r>
      <t>参考情報：ロボット等導入支援事業もしくはＩＣＴ導入モデル事業補助実績</t>
    </r>
    <r>
      <rPr>
        <sz val="12"/>
        <color auto="1"/>
        <rFont val="ＭＳ Ｐゴシック"/>
      </rPr>
      <t>（複数回補助を受けている場合、補助年度は直近を選択）</t>
    </r>
    <rPh sb="0" eb="2">
      <t>サンコウ</t>
    </rPh>
    <rPh sb="2" eb="4">
      <t>ジョウホウ</t>
    </rPh>
    <rPh sb="9" eb="10">
      <t>トウ</t>
    </rPh>
    <rPh sb="10" eb="12">
      <t>ドウニュウ</t>
    </rPh>
    <rPh sb="12" eb="14">
      <t>シエン</t>
    </rPh>
    <rPh sb="14" eb="16">
      <t>ジギョウ</t>
    </rPh>
    <rPh sb="23" eb="25">
      <t>ドウニュウ</t>
    </rPh>
    <rPh sb="28" eb="30">
      <t>ジギョウ</t>
    </rPh>
    <rPh sb="30" eb="32">
      <t>ホジョ</t>
    </rPh>
    <rPh sb="32" eb="34">
      <t>ジッセキ</t>
    </rPh>
    <rPh sb="35" eb="38">
      <t>フクスウカイ</t>
    </rPh>
    <rPh sb="38" eb="40">
      <t>ホジョ</t>
    </rPh>
    <rPh sb="41" eb="42">
      <t>ウ</t>
    </rPh>
    <rPh sb="46" eb="48">
      <t>バアイ</t>
    </rPh>
    <rPh sb="49" eb="51">
      <t>ホジョ</t>
    </rPh>
    <rPh sb="51" eb="53">
      <t>ネンド</t>
    </rPh>
    <rPh sb="54" eb="56">
      <t>チョッキン</t>
    </rPh>
    <rPh sb="57" eb="59">
      <t>センタク</t>
    </rPh>
    <phoneticPr fontId="23"/>
  </si>
  <si>
    <t>施設利用者数</t>
    <rPh sb="0" eb="2">
      <t>シセツ</t>
    </rPh>
    <rPh sb="2" eb="5">
      <t>リヨウシャ</t>
    </rPh>
    <rPh sb="5" eb="6">
      <t>スウ</t>
    </rPh>
    <phoneticPr fontId="23"/>
  </si>
  <si>
    <t>（４）機器を導入する業務内容（概要）　</t>
    <rPh sb="3" eb="5">
      <t>キキ</t>
    </rPh>
    <rPh sb="6" eb="8">
      <t>ドウニュウ</t>
    </rPh>
    <rPh sb="10" eb="12">
      <t>ギョウム</t>
    </rPh>
    <rPh sb="12" eb="14">
      <t>ナイヨウ</t>
    </rPh>
    <rPh sb="15" eb="17">
      <t>ガイヨウ</t>
    </rPh>
    <phoneticPr fontId="23"/>
  </si>
  <si>
    <t>（債権者コード　　　　　　　　　　　　　　　　　　　　　　　）</t>
    <rPh sb="1" eb="4">
      <t>サイケンシャ</t>
    </rPh>
    <phoneticPr fontId="23"/>
  </si>
  <si>
    <t>短期入所</t>
  </si>
  <si>
    <t xml:space="preserve">     (1) 　ロボット等導入支援事業</t>
  </si>
  <si>
    <t>3　添付書類</t>
  </si>
  <si>
    <t>（１）機器を導入することにしたきっかけ及び目的（複数回答可）</t>
    <rPh sb="19" eb="20">
      <t>オヨ</t>
    </rPh>
    <phoneticPr fontId="23"/>
  </si>
  <si>
    <t>（実績報告）</t>
  </si>
  <si>
    <t>機器名：</t>
    <rPh sb="0" eb="3">
      <t>キキメイ</t>
    </rPh>
    <phoneticPr fontId="23"/>
  </si>
  <si>
    <t>７　支援記録の作成</t>
    <rPh sb="2" eb="4">
      <t>シエン</t>
    </rPh>
    <rPh sb="4" eb="6">
      <t>キロク</t>
    </rPh>
    <rPh sb="7" eb="9">
      <t>サクセイ</t>
    </rPh>
    <phoneticPr fontId="23"/>
  </si>
  <si>
    <t>（該当する場合に、チェックしてください。）</t>
  </si>
  <si>
    <t>※導入機器ごとの効果や目的等を把握するため、導入機器ごとにそれぞれ作成をしてください。（一体的に利用している機器を除く）</t>
    <rPh sb="1" eb="3">
      <t>ドウニュウ</t>
    </rPh>
    <rPh sb="3" eb="5">
      <t>キキ</t>
    </rPh>
    <rPh sb="8" eb="10">
      <t>コウカ</t>
    </rPh>
    <rPh sb="11" eb="13">
      <t>モクテキ</t>
    </rPh>
    <rPh sb="13" eb="14">
      <t>トウ</t>
    </rPh>
    <rPh sb="15" eb="17">
      <t>ハアク</t>
    </rPh>
    <rPh sb="22" eb="24">
      <t>ドウニュウ</t>
    </rPh>
    <rPh sb="24" eb="26">
      <t>キキ</t>
    </rPh>
    <phoneticPr fontId="23"/>
  </si>
  <si>
    <t>（１）機器を導入して感じた課題及び効果（複数回答可）</t>
    <rPh sb="10" eb="11">
      <t>カン</t>
    </rPh>
    <rPh sb="13" eb="15">
      <t>カダイ</t>
    </rPh>
    <rPh sb="15" eb="16">
      <t>オヨ</t>
    </rPh>
    <rPh sb="17" eb="19">
      <t>コウカ</t>
    </rPh>
    <phoneticPr fontId="23"/>
  </si>
  <si>
    <t>た場合は、これを切り捨てるものとする。　</t>
  </si>
  <si>
    <t>４　行動上の問題への対応（※2）</t>
    <rPh sb="2" eb="5">
      <t>コウドウジョウ</t>
    </rPh>
    <rPh sb="6" eb="8">
      <t>モンダイ</t>
    </rPh>
    <rPh sb="10" eb="12">
      <t>タイオウ</t>
    </rPh>
    <phoneticPr fontId="23"/>
  </si>
  <si>
    <t>パソコン</t>
  </si>
  <si>
    <t>施設・事業所種別</t>
    <rPh sb="0" eb="2">
      <t>シセツ</t>
    </rPh>
    <rPh sb="3" eb="6">
      <t>ジギョウショ</t>
    </rPh>
    <rPh sb="6" eb="8">
      <t>シュベツ</t>
    </rPh>
    <phoneticPr fontId="23"/>
  </si>
  <si>
    <t>（１）補助対象経費の実支出（予定）額（自動入力）　</t>
    <rPh sb="3" eb="5">
      <t>ホジョ</t>
    </rPh>
    <rPh sb="5" eb="7">
      <t>タイショウ</t>
    </rPh>
    <rPh sb="7" eb="9">
      <t>ケイヒ</t>
    </rPh>
    <rPh sb="10" eb="11">
      <t>ジツ</t>
    </rPh>
    <rPh sb="14" eb="16">
      <t>ヨテイ</t>
    </rPh>
    <rPh sb="17" eb="18">
      <t>ガク</t>
    </rPh>
    <rPh sb="21" eb="23">
      <t>ニュウリョク</t>
    </rPh>
    <phoneticPr fontId="23"/>
  </si>
  <si>
    <t>情報の共有化に係る取組（職員間の情報の伝達など）</t>
  </si>
  <si>
    <t>実支出（予定）額：</t>
    <rPh sb="0" eb="1">
      <t>ジツ</t>
    </rPh>
    <rPh sb="4" eb="6">
      <t>ヨテイ</t>
    </rPh>
    <rPh sb="7" eb="8">
      <t>ガク</t>
    </rPh>
    <phoneticPr fontId="23"/>
  </si>
  <si>
    <t>（５）想定削減率が20％を超える場合は、その要因について記載すること。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23"/>
  </si>
  <si>
    <t>行や列の結合や、自動計算の関数の変更等は行わないこと。</t>
    <rPh sb="2" eb="4">
      <t>ジドウ</t>
    </rPh>
    <rPh sb="4" eb="6">
      <t>ケイサン</t>
    </rPh>
    <rPh sb="7" eb="9">
      <t>カンスウ</t>
    </rPh>
    <rPh sb="10" eb="12">
      <t>ヘンコウ</t>
    </rPh>
    <rPh sb="12" eb="13">
      <t>トウ</t>
    </rPh>
    <rPh sb="14" eb="15">
      <t>オコナ</t>
    </rPh>
    <phoneticPr fontId="23"/>
  </si>
  <si>
    <t>（交付の条件）</t>
  </si>
  <si>
    <t>という。）の規定によるほか、この要綱の定めるところによる。</t>
  </si>
  <si>
    <t>６　巡回・移動</t>
    <rPh sb="2" eb="4">
      <t>ジュンカイ</t>
    </rPh>
    <rPh sb="5" eb="7">
      <t>イドウ</t>
    </rPh>
    <phoneticPr fontId="23"/>
  </si>
  <si>
    <t>第５条   この補助金の交付の決定には、次の条件が付されるものとする。</t>
  </si>
  <si>
    <t>優先順位</t>
    <rPh sb="0" eb="2">
      <t>ユウセン</t>
    </rPh>
    <rPh sb="2" eb="4">
      <t>ジュンイ</t>
    </rPh>
    <phoneticPr fontId="23"/>
  </si>
  <si>
    <t>介護テクノロジー導入支援事業（パッケージ型導入支援）事業計画書</t>
    <rPh sb="20" eb="21">
      <t>ガタ</t>
    </rPh>
    <rPh sb="26" eb="28">
      <t>ジギョウ</t>
    </rPh>
    <phoneticPr fontId="23"/>
  </si>
  <si>
    <t>設置主体名</t>
  </si>
  <si>
    <t>　　　　４　会議や他職種連携におけるロボットの活用</t>
    <rPh sb="6" eb="8">
      <t>カイギ</t>
    </rPh>
    <rPh sb="9" eb="10">
      <t>タ</t>
    </rPh>
    <rPh sb="10" eb="12">
      <t>ショクシュ</t>
    </rPh>
    <rPh sb="12" eb="14">
      <t>レンケイ</t>
    </rPh>
    <rPh sb="23" eb="25">
      <t>カツヨウ</t>
    </rPh>
    <phoneticPr fontId="23"/>
  </si>
  <si>
    <r>
      <t xml:space="preserve">＜施設・事業所単位＞
所要額の合計額
</t>
    </r>
    <r>
      <rPr>
        <b/>
        <sz val="16"/>
        <color rgb="FFFF0000"/>
        <rFont val="ＭＳ Ｐゴシック"/>
      </rPr>
      <t>（ICT）</t>
    </r>
    <r>
      <rPr>
        <sz val="14"/>
        <color theme="1"/>
        <rFont val="ＭＳ Ｐゴシック"/>
      </rPr>
      <t xml:space="preserve">
（Ｉ）</t>
    </r>
    <rPh sb="11" eb="14">
      <t>ショヨウガク</t>
    </rPh>
    <rPh sb="15" eb="17">
      <t>ゴウケイ</t>
    </rPh>
    <rPh sb="17" eb="18">
      <t>ガク</t>
    </rPh>
    <phoneticPr fontId="23"/>
  </si>
  <si>
    <t>　　　　※　上限100万円【1(1)が100万円以下の場合は、1(1)の金額を記入】</t>
  </si>
  <si>
    <t>※</t>
  </si>
  <si>
    <t>直接介護</t>
  </si>
  <si>
    <t>障害者支援施設</t>
    <rPh sb="0" eb="7">
      <t>ショウガイシャシエンシセツ</t>
    </rPh>
    <phoneticPr fontId="23"/>
  </si>
  <si>
    <t>広島県</t>
    <rPh sb="0" eb="3">
      <t>ヒロシマケン</t>
    </rPh>
    <phoneticPr fontId="23"/>
  </si>
  <si>
    <t>　効用の増加した価格が単価30万円以上の機械、器具及びその他の財産については、補助金等</t>
    <rPh sb="39" eb="41">
      <t>ホジョ</t>
    </rPh>
    <rPh sb="41" eb="42">
      <t>キン</t>
    </rPh>
    <rPh sb="42" eb="43">
      <t>ナド</t>
    </rPh>
    <phoneticPr fontId="23"/>
  </si>
  <si>
    <t>月</t>
    <rPh sb="0" eb="1">
      <t>ツキ</t>
    </rPh>
    <phoneticPr fontId="23"/>
  </si>
  <si>
    <t>（３）交付決定額</t>
    <rPh sb="3" eb="5">
      <t>コウフ</t>
    </rPh>
    <rPh sb="5" eb="7">
      <t>ケッテイ</t>
    </rPh>
    <rPh sb="7" eb="8">
      <t>ガク</t>
    </rPh>
    <phoneticPr fontId="23"/>
  </si>
  <si>
    <t>様式第４号の１</t>
    <rPh sb="0" eb="2">
      <t>ヨウシキ</t>
    </rPh>
    <rPh sb="2" eb="3">
      <t>ダイ</t>
    </rPh>
    <rPh sb="4" eb="5">
      <t>ゴウ</t>
    </rPh>
    <phoneticPr fontId="23"/>
  </si>
  <si>
    <t>機器導入費用
（合計）</t>
    <rPh sb="0" eb="2">
      <t>キキ</t>
    </rPh>
    <rPh sb="2" eb="4">
      <t>ドウニュウ</t>
    </rPh>
    <rPh sb="4" eb="6">
      <t>ヒヨウ</t>
    </rPh>
    <rPh sb="8" eb="10">
      <t>ゴウケイ</t>
    </rPh>
    <phoneticPr fontId="23"/>
  </si>
  <si>
    <t>金融機関名</t>
    <rPh sb="0" eb="4">
      <t>キンユウキカン</t>
    </rPh>
    <rPh sb="4" eb="5">
      <t>メイ</t>
    </rPh>
    <phoneticPr fontId="23"/>
  </si>
  <si>
    <t>介護テクノロジー導入支援事業（介護ロボット等の導入支援）実績報告書</t>
    <rPh sb="28" eb="30">
      <t>ジッセキ</t>
    </rPh>
    <rPh sb="30" eb="32">
      <t>ホウコク</t>
    </rPh>
    <rPh sb="32" eb="33">
      <t>ショ</t>
    </rPh>
    <phoneticPr fontId="23"/>
  </si>
  <si>
    <t>A</t>
  </si>
  <si>
    <t>提出期限は、知事が別に定める。</t>
  </si>
  <si>
    <t>（申請手続）</t>
  </si>
  <si>
    <t>　※　本内訳書の資料として、納品書及び領収書の写し（PDFファイルに限る。）を添付すること。</t>
    <rPh sb="14" eb="17">
      <t>ノウヒンショ</t>
    </rPh>
    <rPh sb="17" eb="18">
      <t>オヨ</t>
    </rPh>
    <rPh sb="19" eb="22">
      <t>リョウシュウショ</t>
    </rPh>
    <phoneticPr fontId="23"/>
  </si>
  <si>
    <r>
      <t>　計上</t>
    </r>
    <r>
      <rPr>
        <sz val="11"/>
        <color auto="1"/>
        <rFont val="ＭＳ Ｐゴシック"/>
      </rPr>
      <t>した（費用を按分した)。</t>
    </r>
  </si>
  <si>
    <t>入浴支援</t>
  </si>
  <si>
    <r>
      <t>ICT導入モデル事業の実施に必要な工事</t>
    </r>
    <r>
      <rPr>
        <sz val="11"/>
        <color theme="1"/>
        <rFont val="ＭＳ Ｐ明朝"/>
      </rPr>
      <t>請負費、報償費、旅費、需用費、役務費、委託料、使用料及び賃借料、備品購入費</t>
    </r>
    <rPh sb="19" eb="21">
      <t>ウケオイ</t>
    </rPh>
    <phoneticPr fontId="23"/>
  </si>
  <si>
    <t>介護ロボット等の導入支援事業</t>
    <rPh sb="12" eb="14">
      <t>ジギョウ</t>
    </rPh>
    <phoneticPr fontId="23"/>
  </si>
  <si>
    <t>補助金交付決定額</t>
    <rPh sb="0" eb="3">
      <t>ホジョキン</t>
    </rPh>
    <rPh sb="3" eb="5">
      <t>コウフ</t>
    </rPh>
    <rPh sb="5" eb="7">
      <t>ケッテイ</t>
    </rPh>
    <rPh sb="7" eb="8">
      <t>ガク</t>
    </rPh>
    <phoneticPr fontId="23"/>
  </si>
  <si>
    <t>職員数（実数）</t>
    <rPh sb="0" eb="3">
      <t>ショクインスウ</t>
    </rPh>
    <rPh sb="4" eb="6">
      <t>ジッスウ</t>
    </rPh>
    <phoneticPr fontId="23"/>
  </si>
  <si>
    <t>附則</t>
  </si>
  <si>
    <t>この要綱は、令和２年３月17日から施行し、適用する。</t>
  </si>
  <si>
    <t>この要綱は、令和３年２月15日から施行し、令和２年３月17日から適用する。</t>
  </si>
  <si>
    <t>３/４</t>
  </si>
  <si>
    <t>附則</t>
    <rPh sb="0" eb="2">
      <t>フソク</t>
    </rPh>
    <phoneticPr fontId="23"/>
  </si>
  <si>
    <t>第２条   この補助金は、平成21年８月25日付け厚生労働省発障第0825第１号厚生労働事務次官通知</t>
    <rPh sb="47" eb="48">
      <t>カン</t>
    </rPh>
    <rPh sb="48" eb="50">
      <t>ツウチ</t>
    </rPh>
    <phoneticPr fontId="23"/>
  </si>
  <si>
    <t>様式第７号の２</t>
    <rPh sb="0" eb="2">
      <t>ヨウシキ</t>
    </rPh>
    <rPh sb="2" eb="3">
      <t>ダイ</t>
    </rPh>
    <rPh sb="4" eb="5">
      <t>ゴウ</t>
    </rPh>
    <phoneticPr fontId="23"/>
  </si>
  <si>
    <t>この要綱は、令和４年3月15日から施行し、適用する。</t>
  </si>
  <si>
    <t>象とする。</t>
  </si>
  <si>
    <t>内訳</t>
    <rPh sb="0" eb="1">
      <t>ウチ</t>
    </rPh>
    <phoneticPr fontId="23"/>
  </si>
  <si>
    <t>初期設定に要する費用
（合計）</t>
    <rPh sb="0" eb="2">
      <t>ショキ</t>
    </rPh>
    <rPh sb="2" eb="4">
      <t>セッテイ</t>
    </rPh>
    <rPh sb="5" eb="6">
      <t>ヨウ</t>
    </rPh>
    <rPh sb="8" eb="10">
      <t>ヒヨウ</t>
    </rPh>
    <rPh sb="12" eb="14">
      <t>ゴウケイ</t>
    </rPh>
    <phoneticPr fontId="23"/>
  </si>
  <si>
    <r>
      <t>　※　本内訳書の資料として、複数の業者から徴した見積書の写し（PDFファイルに限る。）を添付すること。
　　</t>
    </r>
    <r>
      <rPr>
        <b/>
        <sz val="12"/>
        <color auto="1"/>
        <rFont val="ＭＳ Ｐゴシック"/>
      </rPr>
      <t>なお、ホームページ上で示されている製品価格の写しなどではなく、必ず複数の業者から見積書を徴すること。</t>
    </r>
  </si>
  <si>
    <t>この要綱は、令和５年３月17日から施行し、適用する。</t>
  </si>
  <si>
    <t>値引額（合計）</t>
    <rPh sb="0" eb="2">
      <t>ネビ</t>
    </rPh>
    <rPh sb="2" eb="3">
      <t>ガク</t>
    </rPh>
    <rPh sb="4" eb="6">
      <t>ゴウケイ</t>
    </rPh>
    <phoneticPr fontId="23"/>
  </si>
  <si>
    <r>
      <t>　　　（様式第</t>
    </r>
    <r>
      <rPr>
        <sz val="11"/>
        <color theme="1"/>
        <rFont val="ＭＳ Ｐ明朝"/>
      </rPr>
      <t>４号の１、様式第４号の２、様式第４号の３）</t>
    </r>
    <rPh sb="20" eb="22">
      <t>ヨウシキ</t>
    </rPh>
    <rPh sb="22" eb="23">
      <t>ダイ</t>
    </rPh>
    <rPh sb="24" eb="25">
      <t>ゴウ</t>
    </rPh>
    <phoneticPr fontId="23"/>
  </si>
  <si>
    <r>
      <t xml:space="preserve">＜施設・事業所単位＞
所要額の合計額
</t>
    </r>
    <r>
      <rPr>
        <b/>
        <sz val="16"/>
        <color rgb="FFFF0000"/>
        <rFont val="ＭＳ Ｐゴシック"/>
      </rPr>
      <t>（ロボット）</t>
    </r>
    <r>
      <rPr>
        <sz val="14"/>
        <color theme="1"/>
        <rFont val="ＭＳ Ｐゴシック"/>
      </rPr>
      <t xml:space="preserve">
（Ｈ）</t>
    </r>
    <rPh sb="1" eb="3">
      <t>シセツ</t>
    </rPh>
    <rPh sb="4" eb="6">
      <t>ジギョウ</t>
    </rPh>
    <rPh sb="6" eb="7">
      <t>ショ</t>
    </rPh>
    <rPh sb="7" eb="9">
      <t>タンイ</t>
    </rPh>
    <rPh sb="11" eb="14">
      <t>ショヨウガク</t>
    </rPh>
    <rPh sb="15" eb="18">
      <t>ゴウケイガク</t>
    </rPh>
    <phoneticPr fontId="23"/>
  </si>
  <si>
    <t>この要綱は、令和６年３月29日から施行し、適用する。</t>
  </si>
  <si>
    <t>「E」欄は、「A」欄で「見守り・コミュニケーション」を選択した場合にのみ記載すること。</t>
    <rPh sb="3" eb="4">
      <t>ラン</t>
    </rPh>
    <rPh sb="9" eb="10">
      <t>ラン</t>
    </rPh>
    <rPh sb="36" eb="38">
      <t>キサイ</t>
    </rPh>
    <phoneticPr fontId="23"/>
  </si>
  <si>
    <t>１台当たりの
機器購入価格
（Ｂ）</t>
    <rPh sb="1" eb="2">
      <t>ダイ</t>
    </rPh>
    <rPh sb="2" eb="3">
      <t>ア</t>
    </rPh>
    <rPh sb="7" eb="9">
      <t>キキ</t>
    </rPh>
    <rPh sb="9" eb="11">
      <t>コウニュウ</t>
    </rPh>
    <rPh sb="11" eb="13">
      <t>カカク</t>
    </rPh>
    <phoneticPr fontId="23"/>
  </si>
  <si>
    <t>別表１</t>
    <rPh sb="0" eb="2">
      <t>ベッピョウ</t>
    </rPh>
    <phoneticPr fontId="23"/>
  </si>
  <si>
    <t>A.ひと月当たり</t>
    <rPh sb="4" eb="5">
      <t>ツキ</t>
    </rPh>
    <rPh sb="5" eb="6">
      <t>ア</t>
    </rPh>
    <phoneticPr fontId="23"/>
  </si>
  <si>
    <t>広島市、呉市及び福山市を除く広島県内</t>
  </si>
  <si>
    <t>見守り機器の導入に伴う通信環境整備に係る経費（障害者支援施設、グループホームのみ）</t>
  </si>
  <si>
    <t>支援体制充実のための ICT 化推進事業実施要綱」に基づき、障害児支援事業者等がICTの導入を</t>
    <rPh sb="37" eb="38">
      <t>シャ</t>
    </rPh>
    <rPh sb="38" eb="39">
      <t>トウ</t>
    </rPh>
    <rPh sb="44" eb="45">
      <t>シルベ</t>
    </rPh>
    <rPh sb="45" eb="46">
      <t>イ</t>
    </rPh>
    <phoneticPr fontId="23"/>
  </si>
  <si>
    <t>ICT機器等導入によって得られた生産性向上による業務効率化及び職員の業務負担軽減により超過勤務手当等の経費に金銭的剰余が出た場合には、当該費用を利用者が受ける障害福祉サービスの質の向上や職員の賃金改善に資する取組に適切に使用するとともに、その旨を職員等に周知した。</t>
    <rPh sb="3" eb="5">
      <t>キキ</t>
    </rPh>
    <rPh sb="5" eb="6">
      <t>トウ</t>
    </rPh>
    <rPh sb="6" eb="8">
      <t>ドウニュウ</t>
    </rPh>
    <rPh sb="12" eb="13">
      <t>エ</t>
    </rPh>
    <rPh sb="16" eb="19">
      <t>セイサンセイ</t>
    </rPh>
    <rPh sb="19" eb="21">
      <t>コウジョウ</t>
    </rPh>
    <rPh sb="24" eb="26">
      <t>ギョウム</t>
    </rPh>
    <rPh sb="26" eb="28">
      <t>コウリツ</t>
    </rPh>
    <rPh sb="28" eb="29">
      <t>カ</t>
    </rPh>
    <rPh sb="29" eb="30">
      <t>オヨ</t>
    </rPh>
    <rPh sb="31" eb="33">
      <t>ショクイン</t>
    </rPh>
    <rPh sb="47" eb="49">
      <t>テアテ</t>
    </rPh>
    <rPh sb="51" eb="53">
      <t>ケイヒ</t>
    </rPh>
    <rPh sb="72" eb="75">
      <t>リヨウシャ</t>
    </rPh>
    <rPh sb="76" eb="77">
      <t>ウ</t>
    </rPh>
    <rPh sb="79" eb="81">
      <t>ショウガイ</t>
    </rPh>
    <rPh sb="81" eb="83">
      <t>フクシ</t>
    </rPh>
    <rPh sb="121" eb="122">
      <t>ムネ</t>
    </rPh>
    <rPh sb="123" eb="125">
      <t>ショクイン</t>
    </rPh>
    <rPh sb="125" eb="126">
      <t>トウ</t>
    </rPh>
    <rPh sb="127" eb="129">
      <t>シュウチ</t>
    </rPh>
    <phoneticPr fontId="59"/>
  </si>
  <si>
    <t>　　　６　使い方の周知や教育・研修等の業務改革の必要性がある</t>
    <rPh sb="5" eb="6">
      <t>ツカ</t>
    </rPh>
    <rPh sb="7" eb="8">
      <t>カタ</t>
    </rPh>
    <rPh sb="9" eb="11">
      <t>シュウチ</t>
    </rPh>
    <rPh sb="12" eb="14">
      <t>キョウイク</t>
    </rPh>
    <rPh sb="15" eb="18">
      <t>ケンシュウトウ</t>
    </rPh>
    <rPh sb="19" eb="23">
      <t>ギョウムカイカク</t>
    </rPh>
    <rPh sb="24" eb="27">
      <t>ヒツヨウセイ</t>
    </rPh>
    <phoneticPr fontId="23"/>
  </si>
  <si>
    <t>移乗介護</t>
  </si>
  <si>
    <t>ロボット等導入によって得られた生産性向上による業務効率化及び職員の業務負担軽減により超過勤務手当等の経費に金銭的剰余が出た場合には、
当該費用を利用者が受ける障害福祉サービスの質の向上や職員の賃金改善に資する取組に適切に使用するとともに、その旨を職員等に周知した。</t>
    <rPh sb="4" eb="5">
      <t>トウ</t>
    </rPh>
    <rPh sb="5" eb="7">
      <t>ドウニュウ</t>
    </rPh>
    <rPh sb="11" eb="12">
      <t>エ</t>
    </rPh>
    <rPh sb="15" eb="18">
      <t>セイサンセイ</t>
    </rPh>
    <rPh sb="18" eb="20">
      <t>コウジョウ</t>
    </rPh>
    <rPh sb="23" eb="25">
      <t>ギョウム</t>
    </rPh>
    <rPh sb="25" eb="27">
      <t>コウリツ</t>
    </rPh>
    <rPh sb="27" eb="28">
      <t>カ</t>
    </rPh>
    <rPh sb="28" eb="29">
      <t>オヨ</t>
    </rPh>
    <rPh sb="30" eb="32">
      <t>ショクイン</t>
    </rPh>
    <rPh sb="46" eb="48">
      <t>テアテ</t>
    </rPh>
    <rPh sb="50" eb="52">
      <t>ケイヒ</t>
    </rPh>
    <rPh sb="72" eb="75">
      <t>リヨウシャ</t>
    </rPh>
    <rPh sb="76" eb="77">
      <t>ウ</t>
    </rPh>
    <rPh sb="79" eb="81">
      <t>ショウガイ</t>
    </rPh>
    <rPh sb="81" eb="83">
      <t>フクシ</t>
    </rPh>
    <rPh sb="121" eb="122">
      <t>ムネ</t>
    </rPh>
    <rPh sb="123" eb="125">
      <t>ショクイン</t>
    </rPh>
    <rPh sb="125" eb="126">
      <t>トウ</t>
    </rPh>
    <rPh sb="127" eb="129">
      <t>シュウチ</t>
    </rPh>
    <phoneticPr fontId="59"/>
  </si>
  <si>
    <t>グループホーム</t>
  </si>
  <si>
    <t>　ＩＣＴ機器（ＡＩカメラ等除く）の申請のために、都道府県等が行うＩＣＴ導入に伴う研修会に参加する。</t>
  </si>
  <si>
    <r>
      <t>介護ロボット等の導入支援事業</t>
    </r>
    <r>
      <rPr>
        <sz val="11"/>
        <color theme="1"/>
        <rFont val="ＭＳ Ｐ明朝"/>
      </rPr>
      <t>の実施に必要な備品購入費（介護ロボット等の購入費用に限る。）、使用料及び賃借料（介護ロボット等の使用に要する費用に限る。）、役務費（介護ロボット等の初期設定に要する費用に限る。）</t>
    </r>
    <rPh sb="27" eb="29">
      <t>カイゴ</t>
    </rPh>
    <rPh sb="54" eb="56">
      <t>カイゴ</t>
    </rPh>
    <rPh sb="80" eb="82">
      <t>カイゴ</t>
    </rPh>
    <phoneticPr fontId="23"/>
  </si>
  <si>
    <t xml:space="preserve"> なお、間接補助金に係る仕入控除税額があることが確定した場合には、当該仕入控除税額を広</t>
    <rPh sb="42" eb="43">
      <t>ヒロ</t>
    </rPh>
    <phoneticPr fontId="23"/>
  </si>
  <si>
    <t>＜施設・事業所別の補助上限額＞
（障害者支援施設：210万円
グループホーム：150万円
その他事業所：120万円）
（Ｊ）</t>
    <rPh sb="1" eb="3">
      <t>シセツ</t>
    </rPh>
    <rPh sb="4" eb="7">
      <t>ジギョウショ</t>
    </rPh>
    <rPh sb="7" eb="8">
      <t>ベツ</t>
    </rPh>
    <rPh sb="9" eb="11">
      <t>ホジョ</t>
    </rPh>
    <rPh sb="11" eb="14">
      <t>ジョウゲンガク</t>
    </rPh>
    <rPh sb="17" eb="20">
      <t>ショウガイシャ</t>
    </rPh>
    <rPh sb="20" eb="22">
      <t>シエン</t>
    </rPh>
    <rPh sb="22" eb="24">
      <t>シセツ</t>
    </rPh>
    <rPh sb="28" eb="30">
      <t>マンエン</t>
    </rPh>
    <rPh sb="42" eb="44">
      <t>マンエン</t>
    </rPh>
    <rPh sb="47" eb="48">
      <t>タ</t>
    </rPh>
    <rPh sb="48" eb="51">
      <t>ジギョウショ</t>
    </rPh>
    <rPh sb="55" eb="57">
      <t>マンエン</t>
    </rPh>
    <phoneticPr fontId="23"/>
  </si>
  <si>
    <t>２　排泄介助・支援</t>
    <rPh sb="2" eb="4">
      <t>ハイセツ</t>
    </rPh>
    <rPh sb="4" eb="6">
      <t>カイジョ</t>
    </rPh>
    <rPh sb="7" eb="9">
      <t>シエン</t>
    </rPh>
    <phoneticPr fontId="23"/>
  </si>
  <si>
    <t>（注１）</t>
    <rPh sb="1" eb="2">
      <t>チュウ</t>
    </rPh>
    <phoneticPr fontId="23"/>
  </si>
  <si>
    <t xml:space="preserve">　　　　１　ケアの質の向上
            （利用者の自立支援、社会参加・コミュニケーション機会の増加に向けたケアの実施、根拠に基づいた支援の実施等）
</t>
    <rPh sb="9" eb="10">
      <t>シツ</t>
    </rPh>
    <rPh sb="11" eb="13">
      <t>コウジョウ</t>
    </rPh>
    <phoneticPr fontId="23"/>
  </si>
  <si>
    <r>
      <t>参</t>
    </r>
    <r>
      <rPr>
        <sz val="11"/>
        <color auto="1"/>
        <rFont val="ＭＳ Ｐゴシック"/>
      </rPr>
      <t>考情報：ICT導入モデル事業補助実績</t>
    </r>
    <r>
      <rPr>
        <sz val="9"/>
        <color auto="1"/>
        <rFont val="ＭＳ Ｐゴシック"/>
      </rPr>
      <t>（複数回補助を受けている場合、補助年度は直近を選択）</t>
    </r>
    <rPh sb="0" eb="2">
      <t>サンコウ</t>
    </rPh>
    <rPh sb="2" eb="4">
      <t>ジョウホウ</t>
    </rPh>
    <rPh sb="8" eb="10">
      <t>ドウニュウ</t>
    </rPh>
    <rPh sb="13" eb="15">
      <t>ジギョウ</t>
    </rPh>
    <rPh sb="15" eb="17">
      <t>ホジョ</t>
    </rPh>
    <rPh sb="17" eb="19">
      <t>ジッセキ</t>
    </rPh>
    <rPh sb="20" eb="23">
      <t>フクスウカイ</t>
    </rPh>
    <rPh sb="23" eb="25">
      <t>ホジョ</t>
    </rPh>
    <rPh sb="26" eb="27">
      <t>ウ</t>
    </rPh>
    <rPh sb="31" eb="33">
      <t>バアイ</t>
    </rPh>
    <rPh sb="34" eb="36">
      <t>ホジョ</t>
    </rPh>
    <rPh sb="36" eb="38">
      <t>ネンド</t>
    </rPh>
    <rPh sb="39" eb="41">
      <t>チョッキン</t>
    </rPh>
    <rPh sb="42" eb="44">
      <t>センタク</t>
    </rPh>
    <phoneticPr fontId="23"/>
  </si>
  <si>
    <t>様式第１号</t>
  </si>
  <si>
    <t xml:space="preserve">  後、当該財産の財産処分が完了する日、又は政令第14条第１項第２号の規定により厚生労働大臣</t>
    <rPh sb="42" eb="44">
      <t>ロウドウ</t>
    </rPh>
    <rPh sb="44" eb="46">
      <t>ダイジン</t>
    </rPh>
    <phoneticPr fontId="23"/>
  </si>
  <si>
    <r>
      <t>提</t>
    </r>
    <r>
      <rPr>
        <sz val="11"/>
        <color auto="1"/>
        <rFont val="ＭＳ Ｐゴシック"/>
      </rPr>
      <t>供サービス</t>
    </r>
    <r>
      <rPr>
        <sz val="9"/>
        <color auto="1"/>
        <rFont val="ＭＳ Ｐゴシック"/>
      </rPr>
      <t>（複数のサービスを提供している場合は，主たる１つのみ選択）</t>
    </r>
    <rPh sb="0" eb="2">
      <t>テイキョウ</t>
    </rPh>
    <rPh sb="7" eb="9">
      <t>フクスウ</t>
    </rPh>
    <rPh sb="15" eb="17">
      <t>テイキョウ</t>
    </rPh>
    <rPh sb="21" eb="23">
      <t>バアイ</t>
    </rPh>
    <rPh sb="25" eb="26">
      <t>シュ</t>
    </rPh>
    <rPh sb="32" eb="34">
      <t>センタク</t>
    </rPh>
    <phoneticPr fontId="23"/>
  </si>
  <si>
    <t>第</t>
  </si>
  <si>
    <t>号</t>
    <rPh sb="0" eb="1">
      <t>ゴウ</t>
    </rPh>
    <phoneticPr fontId="23"/>
  </si>
  <si>
    <t>年</t>
    <rPh sb="0" eb="1">
      <t>ネン</t>
    </rPh>
    <phoneticPr fontId="23"/>
  </si>
  <si>
    <t>機能訓練支援</t>
    <rPh sb="0" eb="2">
      <t>キノウ</t>
    </rPh>
    <rPh sb="2" eb="4">
      <t>クンレン</t>
    </rPh>
    <rPh sb="4" eb="6">
      <t>シエン</t>
    </rPh>
    <phoneticPr fontId="23"/>
  </si>
  <si>
    <t>ロボット等導入によって得られた生産性向上による業務効率化及び職員の業務負担軽減により超過勤務手当等の経費に金銭的剰余が出た場合には、
当該費用を利用者が受ける障害福祉サービスの質の向上や職員の賃金改善に資する取組に適切に使用するとともに、その旨を職員等に周知する。</t>
    <rPh sb="4" eb="5">
      <t>トウ</t>
    </rPh>
    <rPh sb="5" eb="7">
      <t>ドウニュウ</t>
    </rPh>
    <rPh sb="11" eb="12">
      <t>エ</t>
    </rPh>
    <rPh sb="15" eb="18">
      <t>セイサンセイ</t>
    </rPh>
    <rPh sb="18" eb="20">
      <t>コウジョウ</t>
    </rPh>
    <rPh sb="23" eb="25">
      <t>ギョウム</t>
    </rPh>
    <rPh sb="25" eb="27">
      <t>コウリツ</t>
    </rPh>
    <rPh sb="27" eb="28">
      <t>カ</t>
    </rPh>
    <rPh sb="28" eb="29">
      <t>オヨ</t>
    </rPh>
    <rPh sb="30" eb="32">
      <t>ショクイン</t>
    </rPh>
    <rPh sb="46" eb="48">
      <t>テアテ</t>
    </rPh>
    <rPh sb="50" eb="52">
      <t>ケイヒ</t>
    </rPh>
    <rPh sb="72" eb="75">
      <t>リヨウシャ</t>
    </rPh>
    <rPh sb="76" eb="77">
      <t>ウ</t>
    </rPh>
    <rPh sb="79" eb="81">
      <t>ショウガイ</t>
    </rPh>
    <rPh sb="81" eb="83">
      <t>フクシ</t>
    </rPh>
    <rPh sb="121" eb="122">
      <t>ムネ</t>
    </rPh>
    <rPh sb="123" eb="125">
      <t>ショクイン</t>
    </rPh>
    <rPh sb="125" eb="126">
      <t>トウ</t>
    </rPh>
    <rPh sb="127" eb="129">
      <t>シュウチ</t>
    </rPh>
    <phoneticPr fontId="59"/>
  </si>
  <si>
    <t>日</t>
    <rPh sb="0" eb="1">
      <t>ニチ</t>
    </rPh>
    <phoneticPr fontId="23"/>
  </si>
  <si>
    <r>
      <t>　</t>
    </r>
    <r>
      <rPr>
        <sz val="11"/>
        <color auto="1"/>
        <rFont val="ＭＳ Ｐゴシック"/>
      </rPr>
      <t>　</t>
    </r>
    <r>
      <rPr>
        <sz val="9"/>
        <color auto="1"/>
        <rFont val="ＭＳ Ｐゴシック"/>
      </rPr>
      <t>※　様式第４号の２の実支出（予定）額が自動入力（実際にかかる費用の総額）</t>
    </r>
  </si>
  <si>
    <t>　　　　年度　障害福祉サービス事業所等デジタル技術導入支援事業費補助金交付申請書</t>
  </si>
  <si>
    <t>ソフトウェア（バックオフィス業務のためのソフトウェア（勤怠管理、シフト表作成、人事、給与などの業務）で、各種業務を一気通貫で行うことが可能なものに限る。）</t>
  </si>
  <si>
    <t xml:space="preserve"> 報告による精算額</t>
  </si>
  <si>
    <t>　</t>
  </si>
  <si>
    <t>課題</t>
    <rPh sb="0" eb="2">
      <t>カダイ</t>
    </rPh>
    <phoneticPr fontId="23"/>
  </si>
  <si>
    <t>【申請に当たっての確認事項】　※５つの事項について記載内容を確認し、チェックすること。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23"/>
  </si>
  <si>
    <t>自立訓練</t>
  </si>
  <si>
    <t>広　島　県　知　事　　様</t>
  </si>
  <si>
    <t>　　年　　月　　日広島県発障支　　　第　　号により交付決定があった広島県障害福祉サービス</t>
  </si>
  <si>
    <t>２　消費税及び地方消費税の申告により確定した消費税及び地方消費税額に係る仕入控除税額</t>
  </si>
  <si>
    <t>住　　　  所</t>
  </si>
  <si>
    <r>
      <t>（</t>
    </r>
    <r>
      <rPr>
        <sz val="11"/>
        <color auto="1"/>
        <rFont val="ＭＳ Ｐゴシック"/>
      </rPr>
      <t>４）ICT機器等を導入した業務内容（概要）　</t>
    </r>
    <rPh sb="6" eb="9">
      <t>キキトウ</t>
    </rPh>
    <rPh sb="10" eb="12">
      <t>ドウニュウ</t>
    </rPh>
    <rPh sb="14" eb="16">
      <t>ギョウム</t>
    </rPh>
    <rPh sb="16" eb="18">
      <t>ナイヨウ</t>
    </rPh>
    <rPh sb="19" eb="21">
      <t>ガイヨウ</t>
    </rPh>
    <phoneticPr fontId="23"/>
  </si>
  <si>
    <t>（４）国庫補助額（自動計算）　</t>
    <rPh sb="3" eb="5">
      <t>コッコ</t>
    </rPh>
    <rPh sb="5" eb="7">
      <t>ホジョ</t>
    </rPh>
    <rPh sb="7" eb="8">
      <t>ガク</t>
    </rPh>
    <rPh sb="9" eb="11">
      <t>ジドウ</t>
    </rPh>
    <rPh sb="11" eb="13">
      <t>ケイサン</t>
    </rPh>
    <phoneticPr fontId="23"/>
  </si>
  <si>
    <t>　この補助金を、次のとおり交付されるよう関係書類を添えて申請します。</t>
  </si>
  <si>
    <t>８　職員間の情報伝達・情報共有</t>
    <rPh sb="2" eb="4">
      <t>ショクイン</t>
    </rPh>
    <rPh sb="4" eb="5">
      <t>カン</t>
    </rPh>
    <rPh sb="6" eb="8">
      <t>ジョウホウ</t>
    </rPh>
    <rPh sb="8" eb="10">
      <t>デンタツ</t>
    </rPh>
    <rPh sb="11" eb="13">
      <t>ジョウホウ</t>
    </rPh>
    <rPh sb="13" eb="15">
      <t>キョウユウ</t>
    </rPh>
    <phoneticPr fontId="23"/>
  </si>
  <si>
    <t>２　職員間の情報伝達・情報共有</t>
    <rPh sb="2" eb="4">
      <t>ショクイン</t>
    </rPh>
    <rPh sb="4" eb="5">
      <t>カン</t>
    </rPh>
    <rPh sb="6" eb="8">
      <t>ジョウホウ</t>
    </rPh>
    <rPh sb="8" eb="10">
      <t>デンタツ</t>
    </rPh>
    <rPh sb="11" eb="13">
      <t>ジョウホウ</t>
    </rPh>
    <rPh sb="13" eb="15">
      <t>キョウユウ</t>
    </rPh>
    <phoneticPr fontId="23"/>
  </si>
  <si>
    <t>間接業務</t>
  </si>
  <si>
    <t>「福祉・介護職員処遇改善加算」を算定した。</t>
  </si>
  <si>
    <t>金　　　　　　　　　　　　円</t>
  </si>
  <si>
    <t>施設の種類　</t>
  </si>
  <si>
    <t>　　　５　設置場所や準備・点検等、維持管理が大変</t>
    <rPh sb="5" eb="9">
      <t>セッチバショ</t>
    </rPh>
    <rPh sb="10" eb="12">
      <t>ジュンビ</t>
    </rPh>
    <rPh sb="13" eb="16">
      <t>テンケントウ</t>
    </rPh>
    <rPh sb="17" eb="21">
      <t>イジカンリ</t>
    </rPh>
    <rPh sb="22" eb="24">
      <t>タイヘン</t>
    </rPh>
    <phoneticPr fontId="23"/>
  </si>
  <si>
    <t>※　作成文書量は該当する文書がある場合に限り入力すること。</t>
    <rPh sb="2" eb="4">
      <t>サクセイ</t>
    </rPh>
    <rPh sb="4" eb="7">
      <t>ブンショリョウ</t>
    </rPh>
    <rPh sb="8" eb="10">
      <t>ガイトウ</t>
    </rPh>
    <rPh sb="12" eb="14">
      <t>ブンショ</t>
    </rPh>
    <rPh sb="17" eb="19">
      <t>バアイ</t>
    </rPh>
    <rPh sb="20" eb="21">
      <t>カギ</t>
    </rPh>
    <rPh sb="22" eb="24">
      <t>ニュウリョク</t>
    </rPh>
    <phoneticPr fontId="23"/>
  </si>
  <si>
    <t>　　</t>
  </si>
  <si>
    <t>住  　  所</t>
    <rPh sb="0" eb="1">
      <t>ジュウ</t>
    </rPh>
    <rPh sb="6" eb="7">
      <t>ショ</t>
    </rPh>
    <phoneticPr fontId="23"/>
  </si>
  <si>
    <t>作成文書</t>
    <rPh sb="0" eb="4">
      <t>サクセイブンショ</t>
    </rPh>
    <phoneticPr fontId="23"/>
  </si>
  <si>
    <t>口座種別</t>
    <rPh sb="0" eb="2">
      <t>コウザ</t>
    </rPh>
    <rPh sb="2" eb="4">
      <t>シュベツ</t>
    </rPh>
    <phoneticPr fontId="23"/>
  </si>
  <si>
    <t>療養介護</t>
  </si>
  <si>
    <t>D. 1件当たりの
平均処理時間（分）</t>
    <rPh sb="4" eb="5">
      <t>ケン</t>
    </rPh>
    <rPh sb="5" eb="6">
      <t>ア</t>
    </rPh>
    <rPh sb="10" eb="12">
      <t>ヘイキン</t>
    </rPh>
    <rPh sb="12" eb="14">
      <t>ショリ</t>
    </rPh>
    <rPh sb="14" eb="16">
      <t>ジカン</t>
    </rPh>
    <rPh sb="17" eb="18">
      <t>フン</t>
    </rPh>
    <phoneticPr fontId="23"/>
  </si>
  <si>
    <t>　（６）　知事の承認を受けて財産を処分することにより収入があった場合には、その収入の全部又は一</t>
    <rPh sb="42" eb="44">
      <t>ゼンブ</t>
    </rPh>
    <rPh sb="44" eb="45">
      <t>マタ</t>
    </rPh>
    <rPh sb="46" eb="47">
      <t>イチ</t>
    </rPh>
    <phoneticPr fontId="23"/>
  </si>
  <si>
    <t>施設・事業所種別（指定を複数受けている場合は、補助上限額を適用する施設・事業所を選択）</t>
  </si>
  <si>
    <t>・機器の配送料</t>
  </si>
  <si>
    <t>　ＩＣＴ機器（ＡＩカメラ等除く）の申請のために、都道府県等が行うＩＣＴ導入に伴う研修会に参加する。</t>
    <rPh sb="4" eb="6">
      <t>キキ</t>
    </rPh>
    <rPh sb="12" eb="13">
      <t>トウ</t>
    </rPh>
    <rPh sb="13" eb="14">
      <t>ノゾ</t>
    </rPh>
    <rPh sb="17" eb="19">
      <t>シンセイ</t>
    </rPh>
    <rPh sb="24" eb="28">
      <t>トドウフケン</t>
    </rPh>
    <rPh sb="28" eb="29">
      <t>トウ</t>
    </rPh>
    <rPh sb="30" eb="31">
      <t>オコナ</t>
    </rPh>
    <rPh sb="35" eb="37">
      <t>ドウニュウ</t>
    </rPh>
    <rPh sb="38" eb="39">
      <t>トモナ</t>
    </rPh>
    <rPh sb="40" eb="43">
      <t>ケンシュウカイ</t>
    </rPh>
    <rPh sb="44" eb="46">
      <t>サンカ</t>
    </rPh>
    <phoneticPr fontId="23"/>
  </si>
  <si>
    <t>　①前記２（３）に係る現在（ロボット機器等導入前）の業務時間内訳　</t>
  </si>
  <si>
    <t>様式第９号の２</t>
    <rPh sb="0" eb="2">
      <t>ヨウシキ</t>
    </rPh>
    <rPh sb="2" eb="3">
      <t>ダイ</t>
    </rPh>
    <rPh sb="4" eb="5">
      <t>ゴウ</t>
    </rPh>
    <phoneticPr fontId="23"/>
  </si>
  <si>
    <t>（注５）</t>
    <rPh sb="1" eb="2">
      <t>チュウ</t>
    </rPh>
    <phoneticPr fontId="23"/>
  </si>
  <si>
    <t>　　　９　導入・活用することに利用者・職員に抵抗感があった</t>
    <rPh sb="5" eb="7">
      <t>ドウニュウ</t>
    </rPh>
    <rPh sb="8" eb="10">
      <t>カツヨウ</t>
    </rPh>
    <rPh sb="15" eb="18">
      <t>リヨウシャ</t>
    </rPh>
    <rPh sb="19" eb="21">
      <t>ショクイン</t>
    </rPh>
    <rPh sb="22" eb="25">
      <t>テイコウカン</t>
    </rPh>
    <phoneticPr fontId="23"/>
  </si>
  <si>
    <t>（１）ICTを導入した分野（特に該当するもの１つに☑）</t>
    <rPh sb="7" eb="9">
      <t>ドウニュウ</t>
    </rPh>
    <rPh sb="11" eb="13">
      <t>ブンヤ</t>
    </rPh>
    <rPh sb="14" eb="15">
      <t>トク</t>
    </rPh>
    <rPh sb="16" eb="18">
      <t>ガイトウ</t>
    </rPh>
    <phoneticPr fontId="23"/>
  </si>
  <si>
    <t>D. 1件当たりの
平均処理時間（分）</t>
  </si>
  <si>
    <t>居宅介護</t>
    <rPh sb="0" eb="2">
      <t>キョタク</t>
    </rPh>
    <rPh sb="2" eb="4">
      <t>カイゴ</t>
    </rPh>
    <phoneticPr fontId="23"/>
  </si>
  <si>
    <r>
      <t>提</t>
    </r>
    <r>
      <rPr>
        <sz val="11"/>
        <color auto="1"/>
        <rFont val="ＭＳ Ｐゴシック"/>
      </rPr>
      <t>供サービス</t>
    </r>
    <r>
      <rPr>
        <sz val="9"/>
        <color auto="1"/>
        <rFont val="ＭＳ Ｐゴシック"/>
      </rPr>
      <t>（複数のサービスを提供している場合は、主たる１つのみ選択）</t>
    </r>
    <rPh sb="0" eb="2">
      <t>テイキョウ</t>
    </rPh>
    <rPh sb="7" eb="9">
      <t>フクスウ</t>
    </rPh>
    <rPh sb="15" eb="17">
      <t>テイキョウ</t>
    </rPh>
    <rPh sb="21" eb="23">
      <t>バアイ</t>
    </rPh>
    <rPh sb="25" eb="26">
      <t>シュ</t>
    </rPh>
    <rPh sb="32" eb="34">
      <t>センタク</t>
    </rPh>
    <phoneticPr fontId="23"/>
  </si>
  <si>
    <t>【基本情報】</t>
    <rPh sb="1" eb="3">
      <t>キホン</t>
    </rPh>
    <rPh sb="3" eb="5">
      <t>ジョウホウ</t>
    </rPh>
    <phoneticPr fontId="23"/>
  </si>
  <si>
    <t>（３）交付決定額</t>
    <rPh sb="3" eb="8">
      <t>コウフケッテイガク</t>
    </rPh>
    <phoneticPr fontId="23"/>
  </si>
  <si>
    <t>所要額
（Ｇ＝Ｃ×Ｆ＋E）</t>
    <rPh sb="0" eb="3">
      <t>ショヨウガク</t>
    </rPh>
    <phoneticPr fontId="23"/>
  </si>
  <si>
    <t>フリガナ</t>
  </si>
  <si>
    <t>法人名</t>
    <rPh sb="0" eb="2">
      <t>ホウジン</t>
    </rPh>
    <rPh sb="2" eb="3">
      <t>メイ</t>
    </rPh>
    <phoneticPr fontId="23"/>
  </si>
  <si>
    <t>１　事業名</t>
    <rPh sb="2" eb="4">
      <t>ジギョウ</t>
    </rPh>
    <rPh sb="4" eb="5">
      <t>メイ</t>
    </rPh>
    <phoneticPr fontId="23"/>
  </si>
  <si>
    <t>事業所名</t>
    <rPh sb="0" eb="3">
      <t>ジギョウショ</t>
    </rPh>
    <rPh sb="3" eb="4">
      <t>メイ</t>
    </rPh>
    <phoneticPr fontId="23"/>
  </si>
  <si>
    <t>施設の種類</t>
  </si>
  <si>
    <r>
      <t>　同一敷地内に障害者を支援する施設・事業所と障害児を支援する施設・事業所が併設されている場合、</t>
    </r>
    <r>
      <rPr>
        <u/>
        <sz val="11"/>
        <color auto="1"/>
        <rFont val="ＭＳ Ｐゴシック"/>
      </rPr>
      <t>障害者</t>
    </r>
    <r>
      <rPr>
        <sz val="11"/>
        <color auto="1"/>
        <rFont val="ＭＳ Ｐゴシック"/>
      </rPr>
      <t>を支援する施設・事業所に係るICT機器導入の費用のみ</t>
    </r>
  </si>
  <si>
    <r>
      <t>提</t>
    </r>
    <r>
      <rPr>
        <sz val="11"/>
        <color auto="1"/>
        <rFont val="ＭＳ Ｐゴシック"/>
      </rPr>
      <t>供サービス</t>
    </r>
    <r>
      <rPr>
        <sz val="9"/>
        <color auto="1"/>
        <rFont val="ＭＳ Ｐゴシック"/>
      </rPr>
      <t>（複数のサービスを提供している場合は、補助上限額を適用する施設・事業所を選択）</t>
    </r>
    <rPh sb="0" eb="2">
      <t>テイキョウ</t>
    </rPh>
    <rPh sb="7" eb="9">
      <t>フクスウ</t>
    </rPh>
    <rPh sb="15" eb="17">
      <t>テイキョウ</t>
    </rPh>
    <rPh sb="21" eb="23">
      <t>バアイ</t>
    </rPh>
    <phoneticPr fontId="23"/>
  </si>
  <si>
    <r>
      <t>職</t>
    </r>
    <r>
      <rPr>
        <sz val="11"/>
        <color auto="1"/>
        <rFont val="ＭＳ Ｐゴシック"/>
      </rPr>
      <t>員数（常勤換算数）</t>
    </r>
    <r>
      <rPr>
        <sz val="8"/>
        <color auto="1"/>
        <rFont val="ＭＳ Ｐゴシック"/>
      </rPr>
      <t>　【「全職員の月間勤務時間数」／「常勤職員の月間勤務時間数」にて算出（産休・育休、休職は除く）】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23"/>
  </si>
  <si>
    <r>
      <t>参</t>
    </r>
    <r>
      <rPr>
        <sz val="11"/>
        <color auto="1"/>
        <rFont val="ＭＳ Ｐゴシック"/>
      </rPr>
      <t>考情報：ロボット等導入支援事業補助実績</t>
    </r>
    <r>
      <rPr>
        <sz val="9"/>
        <color auto="1"/>
        <rFont val="ＭＳ Ｐゴシック"/>
      </rPr>
      <t>（複数回補助を受けている場合、補助年度は直近を選択）</t>
    </r>
    <rPh sb="0" eb="2">
      <t>サンコウ</t>
    </rPh>
    <rPh sb="2" eb="4">
      <t>ジョウホウ</t>
    </rPh>
    <rPh sb="9" eb="10">
      <t>トウ</t>
    </rPh>
    <rPh sb="10" eb="12">
      <t>ドウニュウ</t>
    </rPh>
    <rPh sb="12" eb="14">
      <t>シエン</t>
    </rPh>
    <rPh sb="14" eb="16">
      <t>ジギョウ</t>
    </rPh>
    <rPh sb="16" eb="18">
      <t>ホジョ</t>
    </rPh>
    <rPh sb="18" eb="20">
      <t>ジッセキ</t>
    </rPh>
    <rPh sb="21" eb="24">
      <t>フクスウカイ</t>
    </rPh>
    <rPh sb="24" eb="26">
      <t>ホジョ</t>
    </rPh>
    <rPh sb="27" eb="28">
      <t>ウ</t>
    </rPh>
    <rPh sb="32" eb="34">
      <t>バアイ</t>
    </rPh>
    <rPh sb="35" eb="37">
      <t>ホジョ</t>
    </rPh>
    <rPh sb="37" eb="39">
      <t>ネンド</t>
    </rPh>
    <rPh sb="40" eb="42">
      <t>チョッキン</t>
    </rPh>
    <rPh sb="43" eb="45">
      <t>センタク</t>
    </rPh>
    <phoneticPr fontId="23"/>
  </si>
  <si>
    <t>作成文書量</t>
    <rPh sb="0" eb="2">
      <t>サクセイ</t>
    </rPh>
    <rPh sb="2" eb="5">
      <t>ブンショリョウ</t>
    </rPh>
    <phoneticPr fontId="23"/>
  </si>
  <si>
    <t>機器導入費用（合計）</t>
    <rPh sb="0" eb="2">
      <t>キキ</t>
    </rPh>
    <rPh sb="2" eb="4">
      <t>ドウニュウ</t>
    </rPh>
    <rPh sb="4" eb="6">
      <t>ヒヨウ</t>
    </rPh>
    <rPh sb="7" eb="9">
      <t>ゴウケイ</t>
    </rPh>
    <phoneticPr fontId="23"/>
  </si>
  <si>
    <t>（補助実績）</t>
    <rPh sb="1" eb="3">
      <t>ホジョ</t>
    </rPh>
    <rPh sb="3" eb="5">
      <t>ジッセキ</t>
    </rPh>
    <phoneticPr fontId="23"/>
  </si>
  <si>
    <t>２．事業実績</t>
    <rPh sb="2" eb="4">
      <t>ジギョウ</t>
    </rPh>
    <rPh sb="4" eb="6">
      <t>ジッセキ</t>
    </rPh>
    <phoneticPr fontId="23"/>
  </si>
  <si>
    <t>「Ａ」欄は、「移乗介護」、「移動支援」、「排泄支援」、「見守り・コミュニケーション」、「入浴支援」、「機能訓練支援」、「栄養管理支援」から選択すること。</t>
    <rPh sb="3" eb="4">
      <t>ラン</t>
    </rPh>
    <rPh sb="7" eb="9">
      <t>イジョウ</t>
    </rPh>
    <rPh sb="9" eb="11">
      <t>カイゴ</t>
    </rPh>
    <rPh sb="14" eb="16">
      <t>イドウ</t>
    </rPh>
    <rPh sb="16" eb="18">
      <t>シエン</t>
    </rPh>
    <rPh sb="21" eb="23">
      <t>ハイセツ</t>
    </rPh>
    <rPh sb="23" eb="25">
      <t>シエン</t>
    </rPh>
    <rPh sb="28" eb="30">
      <t>ミマモ</t>
    </rPh>
    <rPh sb="44" eb="46">
      <t>ニュウヨク</t>
    </rPh>
    <rPh sb="46" eb="48">
      <t>シエン</t>
    </rPh>
    <rPh sb="51" eb="53">
      <t>キノウ</t>
    </rPh>
    <rPh sb="53" eb="55">
      <t>クンレン</t>
    </rPh>
    <rPh sb="55" eb="57">
      <t>シエン</t>
    </rPh>
    <rPh sb="60" eb="62">
      <t>エイヨウ</t>
    </rPh>
    <rPh sb="62" eb="64">
      <t>カンリ</t>
    </rPh>
    <rPh sb="64" eb="66">
      <t>シエン</t>
    </rPh>
    <rPh sb="69" eb="71">
      <t>センタク</t>
    </rPh>
    <phoneticPr fontId="23"/>
  </si>
  <si>
    <t>（補助年度）</t>
    <rPh sb="1" eb="3">
      <t>ホジョ</t>
    </rPh>
    <rPh sb="3" eb="5">
      <t>ネンド</t>
    </rPh>
    <phoneticPr fontId="23"/>
  </si>
  <si>
    <t>【申請に当たっての確認事項】　※４つの事項について記載内容を確認し、チェックすること。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23"/>
  </si>
  <si>
    <t>２．事業計画</t>
    <rPh sb="2" eb="4">
      <t>ジギョウ</t>
    </rPh>
    <rPh sb="4" eb="6">
      <t>ケイカク</t>
    </rPh>
    <phoneticPr fontId="23"/>
  </si>
  <si>
    <t>就労継続支援B型</t>
  </si>
  <si>
    <t>　　を行うものとする。</t>
  </si>
  <si>
    <t>導入経費の算定に当たっては、複数の業者から見積書を徴している。</t>
    <rPh sb="0" eb="2">
      <t>ドウニュウ</t>
    </rPh>
    <rPh sb="14" eb="16">
      <t>フクスウ</t>
    </rPh>
    <rPh sb="17" eb="19">
      <t>ギョウシャ</t>
    </rPh>
    <rPh sb="21" eb="24">
      <t>ミツモリショ</t>
    </rPh>
    <rPh sb="25" eb="26">
      <t>チョウ</t>
    </rPh>
    <phoneticPr fontId="23"/>
  </si>
  <si>
    <t>広島県からの求めがあった場合は、ロボット等導入の効果分析や事例の公表等に対応する。</t>
    <rPh sb="0" eb="3">
      <t>ヒロシマケン</t>
    </rPh>
    <rPh sb="6" eb="7">
      <t>モト</t>
    </rPh>
    <rPh sb="12" eb="14">
      <t>バアイ</t>
    </rPh>
    <rPh sb="20" eb="21">
      <t>トウ</t>
    </rPh>
    <rPh sb="21" eb="23">
      <t>ドウニュウ</t>
    </rPh>
    <rPh sb="24" eb="26">
      <t>コウカ</t>
    </rPh>
    <rPh sb="26" eb="28">
      <t>ブンセキ</t>
    </rPh>
    <rPh sb="29" eb="31">
      <t>ジレイ</t>
    </rPh>
    <rPh sb="32" eb="34">
      <t>コウヒョウ</t>
    </rPh>
    <rPh sb="34" eb="35">
      <t>トウ</t>
    </rPh>
    <rPh sb="36" eb="38">
      <t>タイオウ</t>
    </rPh>
    <phoneticPr fontId="23"/>
  </si>
  <si>
    <t>（注７）</t>
    <rPh sb="1" eb="2">
      <t>チュウ</t>
    </rPh>
    <phoneticPr fontId="23"/>
  </si>
  <si>
    <t>　「福祉・介護職員処遇改善加算」を算定しているか、あるいは交付申請後おおむね３ヶ月以内に取得見込みである。</t>
  </si>
  <si>
    <t>　に係る予算の執行の適正化に関する法律施行令（昭和30年政令第255号。以下「政令」という。）</t>
  </si>
  <si>
    <t>「福祉・介護職員処遇改善加算」を算定しているか、あるいは交付申請後おおむね３ヶ月以内に取得見込みである。</t>
  </si>
  <si>
    <t>１．経費計画</t>
    <rPh sb="2" eb="4">
      <t>ケイヒ</t>
    </rPh>
    <rPh sb="4" eb="6">
      <t>ケイカク</t>
    </rPh>
    <phoneticPr fontId="23"/>
  </si>
  <si>
    <t>値引額
（合計）</t>
    <rPh sb="0" eb="2">
      <t>ネビ</t>
    </rPh>
    <rPh sb="2" eb="3">
      <t>ガク</t>
    </rPh>
    <rPh sb="5" eb="7">
      <t>ゴウケイ</t>
    </rPh>
    <phoneticPr fontId="23"/>
  </si>
  <si>
    <t>（単位：円）</t>
    <rPh sb="1" eb="3">
      <t>タンイ</t>
    </rPh>
    <rPh sb="4" eb="5">
      <t>エン</t>
    </rPh>
    <phoneticPr fontId="23"/>
  </si>
  <si>
    <t>（２）補助基本額</t>
    <rPh sb="3" eb="5">
      <t>ホジョ</t>
    </rPh>
    <rPh sb="5" eb="8">
      <t>キホンガク</t>
    </rPh>
    <phoneticPr fontId="23"/>
  </si>
  <si>
    <t>　（３）　事業を中止し、又は廃止する場合には、知事の承認を受けなければならない。</t>
  </si>
  <si>
    <t>（４）機器を導入した業務内容（概要）　</t>
    <rPh sb="3" eb="5">
      <t>キキ</t>
    </rPh>
    <rPh sb="6" eb="8">
      <t>ドウニュウ</t>
    </rPh>
    <rPh sb="10" eb="12">
      <t>ギョウム</t>
    </rPh>
    <rPh sb="12" eb="14">
      <t>ナイヨウ</t>
    </rPh>
    <rPh sb="15" eb="17">
      <t>ガイヨウ</t>
    </rPh>
    <phoneticPr fontId="23"/>
  </si>
  <si>
    <t>　「福祉・介護職員等処遇改善加算」を算定した。</t>
    <rPh sb="2" eb="4">
      <t>フクシ</t>
    </rPh>
    <rPh sb="5" eb="7">
      <t>カイゴ</t>
    </rPh>
    <rPh sb="7" eb="9">
      <t>ショクイン</t>
    </rPh>
    <rPh sb="9" eb="10">
      <t>トウ</t>
    </rPh>
    <rPh sb="10" eb="12">
      <t>ショグウ</t>
    </rPh>
    <rPh sb="12" eb="14">
      <t>カイゼン</t>
    </rPh>
    <rPh sb="14" eb="16">
      <t>カサン</t>
    </rPh>
    <rPh sb="18" eb="20">
      <t>サンテイ</t>
    </rPh>
    <phoneticPr fontId="23"/>
  </si>
  <si>
    <t>No.</t>
  </si>
  <si>
    <t>　　　年度　障害福祉サービス事業所等デジタル技術導入支援事業費補助金事業実績報告書</t>
    <rPh sb="34" eb="36">
      <t>ジギョウ</t>
    </rPh>
    <rPh sb="36" eb="38">
      <t>ジッセキ</t>
    </rPh>
    <rPh sb="38" eb="40">
      <t>ホウコク</t>
    </rPh>
    <phoneticPr fontId="23"/>
  </si>
  <si>
    <t>（３）補助見込み額（自動計算）</t>
    <rPh sb="3" eb="5">
      <t>ホジョ</t>
    </rPh>
    <rPh sb="5" eb="7">
      <t>ミコ</t>
    </rPh>
    <rPh sb="8" eb="9">
      <t>ガク</t>
    </rPh>
    <rPh sb="10" eb="14">
      <t>ジドウケイサン</t>
    </rPh>
    <phoneticPr fontId="23"/>
  </si>
  <si>
    <t>台</t>
  </si>
  <si>
    <t>　導入経費の算定に当たっては、複数の業者から見積書を徴している。</t>
    <rPh sb="1" eb="3">
      <t>ドウニュウ</t>
    </rPh>
    <rPh sb="15" eb="17">
      <t>フクスウ</t>
    </rPh>
    <rPh sb="18" eb="20">
      <t>ギョウシャ</t>
    </rPh>
    <rPh sb="22" eb="25">
      <t>ミツモリショ</t>
    </rPh>
    <rPh sb="26" eb="27">
      <t>チョウ</t>
    </rPh>
    <phoneticPr fontId="23"/>
  </si>
  <si>
    <t>　　　※　（2）×3/4にて算出（千円未満切捨）</t>
    <rPh sb="14" eb="16">
      <t>サンシュツ</t>
    </rPh>
    <rPh sb="17" eb="19">
      <t>センエン</t>
    </rPh>
    <rPh sb="19" eb="21">
      <t>ミマン</t>
    </rPh>
    <rPh sb="21" eb="23">
      <t>キリス</t>
    </rPh>
    <phoneticPr fontId="23"/>
  </si>
  <si>
    <t>概　　算　　払　　請　　求　　書</t>
    <rPh sb="0" eb="1">
      <t>ガイ</t>
    </rPh>
    <rPh sb="3" eb="4">
      <t>サン</t>
    </rPh>
    <rPh sb="6" eb="7">
      <t>フツ</t>
    </rPh>
    <rPh sb="9" eb="10">
      <t>ショウ</t>
    </rPh>
    <rPh sb="12" eb="13">
      <t>モトム</t>
    </rPh>
    <rPh sb="15" eb="16">
      <t>ショ</t>
    </rPh>
    <phoneticPr fontId="23"/>
  </si>
  <si>
    <t>　（要国庫補助金等返還相当額）</t>
  </si>
  <si>
    <t>（５）主な導入機器内容（種別・機器名等）</t>
    <rPh sb="3" eb="4">
      <t>オモ</t>
    </rPh>
    <rPh sb="5" eb="7">
      <t>ドウニュウ</t>
    </rPh>
    <rPh sb="7" eb="9">
      <t>キキ</t>
    </rPh>
    <rPh sb="9" eb="11">
      <t>ナイヨウ</t>
    </rPh>
    <phoneticPr fontId="23"/>
  </si>
  <si>
    <t>ＩＣＴの導入支援事業</t>
    <rPh sb="8" eb="10">
      <t>ジギョウ</t>
    </rPh>
    <phoneticPr fontId="23"/>
  </si>
  <si>
    <t>機器の種別：</t>
  </si>
  <si>
    <r>
      <t>　</t>
    </r>
    <r>
      <rPr>
        <sz val="11"/>
        <color auto="1"/>
        <rFont val="ＭＳ Ｐゴシック"/>
      </rPr>
      <t>介護ロボット等やＩＣＴ機器等の導入によって得られた生産性向上による業務効率化及び職員の業務負担軽減により超過勤務手当等の経費に金銭的剰余が出た場合には、
　当該費用を利用者が受ける障害福祉サービスの質の向上や職員の賃金改善に資する取組に適切に使用するとともに、その旨を職員等に周知した。</t>
    </r>
    <rPh sb="1" eb="3">
      <t>カイゴ</t>
    </rPh>
    <rPh sb="7" eb="8">
      <t>トウ</t>
    </rPh>
    <rPh sb="12" eb="14">
      <t>キキ</t>
    </rPh>
    <rPh sb="14" eb="15">
      <t>トウ</t>
    </rPh>
    <rPh sb="16" eb="18">
      <t>ドウニュウ</t>
    </rPh>
    <rPh sb="22" eb="23">
      <t>エ</t>
    </rPh>
    <rPh sb="26" eb="29">
      <t>セイサンセイ</t>
    </rPh>
    <rPh sb="29" eb="31">
      <t>コウジョウ</t>
    </rPh>
    <rPh sb="34" eb="36">
      <t>ギョウム</t>
    </rPh>
    <rPh sb="36" eb="38">
      <t>コウリツ</t>
    </rPh>
    <rPh sb="38" eb="39">
      <t>カ</t>
    </rPh>
    <rPh sb="39" eb="40">
      <t>オヨ</t>
    </rPh>
    <rPh sb="41" eb="43">
      <t>ショクイン</t>
    </rPh>
    <rPh sb="57" eb="59">
      <t>テアテ</t>
    </rPh>
    <rPh sb="61" eb="63">
      <t>ケイヒ</t>
    </rPh>
    <rPh sb="84" eb="87">
      <t>リヨウシャ</t>
    </rPh>
    <rPh sb="88" eb="89">
      <t>ウ</t>
    </rPh>
    <rPh sb="91" eb="93">
      <t>ショウガイ</t>
    </rPh>
    <rPh sb="93" eb="95">
      <t>フクシ</t>
    </rPh>
    <rPh sb="133" eb="134">
      <t>ムネ</t>
    </rPh>
    <rPh sb="135" eb="137">
      <t>ショクイン</t>
    </rPh>
    <rPh sb="137" eb="138">
      <t>トウ</t>
    </rPh>
    <rPh sb="139" eb="141">
      <t>シュウチ</t>
    </rPh>
    <phoneticPr fontId="23"/>
  </si>
  <si>
    <t>排泄支援</t>
  </si>
  <si>
    <t>移動支援</t>
  </si>
  <si>
    <t>導入経費の算定に当たっては、複数の業者から見積書を徴した。</t>
    <rPh sb="0" eb="2">
      <t>ドウニュウ</t>
    </rPh>
    <rPh sb="14" eb="16">
      <t>フクスウ</t>
    </rPh>
    <rPh sb="17" eb="19">
      <t>ギョウシャ</t>
    </rPh>
    <rPh sb="21" eb="24">
      <t>ミツモリショ</t>
    </rPh>
    <rPh sb="25" eb="26">
      <t>チョウ</t>
    </rPh>
    <phoneticPr fontId="23"/>
  </si>
  <si>
    <t>要に応じて行う現地調査等により、その報告に係る補助事業等の成果が補助金等の交付の決定の</t>
  </si>
  <si>
    <r>
      <t>（２）</t>
    </r>
    <r>
      <rPr>
        <sz val="12"/>
        <color auto="1"/>
        <rFont val="ＭＳ Ｐゴシック"/>
      </rPr>
      <t>機器を導入して感じた課題及び効果（複数回答可）</t>
    </r>
  </si>
  <si>
    <t>見守り・コミュニケーション</t>
  </si>
  <si>
    <r>
      <t>　</t>
    </r>
    <r>
      <rPr>
        <sz val="12"/>
        <color auto="1"/>
        <rFont val="ＭＳ Ｐ明朝"/>
      </rPr>
      <t>令和８年１年９日付けこ支障第414号こども家庭庁支援局長通知の別紙「令和７年度地域障害児</t>
    </r>
    <rPh sb="1" eb="3">
      <t>レイワ</t>
    </rPh>
    <rPh sb="4" eb="5">
      <t>ネン</t>
    </rPh>
    <rPh sb="6" eb="7">
      <t>ネン</t>
    </rPh>
    <rPh sb="8" eb="9">
      <t>ニチ</t>
    </rPh>
    <rPh sb="9" eb="10">
      <t>ヅ</t>
    </rPh>
    <rPh sb="12" eb="14">
      <t>シショウ</t>
    </rPh>
    <rPh sb="14" eb="15">
      <t>ダイ</t>
    </rPh>
    <rPh sb="18" eb="19">
      <t>ゴウ</t>
    </rPh>
    <phoneticPr fontId="23"/>
  </si>
  <si>
    <t>様式第８号の２</t>
    <rPh sb="0" eb="2">
      <t>ヨウシキ</t>
    </rPh>
    <rPh sb="2" eb="3">
      <t>ダイ</t>
    </rPh>
    <rPh sb="4" eb="5">
      <t>ゴウ</t>
    </rPh>
    <phoneticPr fontId="23"/>
  </si>
  <si>
    <t>　「福祉・介護職員等処遇改善加算」を算定しているか、あるいは交付申請後おおむね３ヶ月以内に取得見込みである。</t>
    <rPh sb="2" eb="4">
      <t>フクシ</t>
    </rPh>
    <rPh sb="5" eb="7">
      <t>カイゴ</t>
    </rPh>
    <rPh sb="7" eb="9">
      <t>ショクイン</t>
    </rPh>
    <rPh sb="9" eb="10">
      <t>トウ</t>
    </rPh>
    <rPh sb="10" eb="12">
      <t>ショグウ</t>
    </rPh>
    <rPh sb="12" eb="14">
      <t>カイゼン</t>
    </rPh>
    <rPh sb="14" eb="16">
      <t>カサン</t>
    </rPh>
    <rPh sb="18" eb="20">
      <t>サンテイ</t>
    </rPh>
    <rPh sb="30" eb="32">
      <t>コウフ</t>
    </rPh>
    <rPh sb="32" eb="35">
      <t>シンセイゴ</t>
    </rPh>
    <rPh sb="41" eb="42">
      <t>ゲツ</t>
    </rPh>
    <rPh sb="42" eb="44">
      <t>イナイ</t>
    </rPh>
    <rPh sb="45" eb="47">
      <t>シュトク</t>
    </rPh>
    <rPh sb="47" eb="49">
      <t>ミコ</t>
    </rPh>
    <phoneticPr fontId="23"/>
  </si>
  <si>
    <t>機器の特徴：</t>
    <rPh sb="0" eb="2">
      <t>キキ</t>
    </rPh>
    <rPh sb="3" eb="5">
      <t>トクチョウ</t>
    </rPh>
    <phoneticPr fontId="23"/>
  </si>
  <si>
    <t>　　　６　ヒヤリハット・介護事故の防止</t>
    <rPh sb="12" eb="14">
      <t>カイゴ</t>
    </rPh>
    <rPh sb="14" eb="16">
      <t>ジコ</t>
    </rPh>
    <rPh sb="17" eb="19">
      <t>ボウシ</t>
    </rPh>
    <phoneticPr fontId="23"/>
  </si>
  <si>
    <t>　　　７　その他</t>
    <rPh sb="7" eb="8">
      <t>タ</t>
    </rPh>
    <phoneticPr fontId="23"/>
  </si>
  <si>
    <t>きっかけ</t>
  </si>
  <si>
    <r>
      <t>　　　　　　　　ソフトウェア</t>
    </r>
    <r>
      <rPr>
        <sz val="11"/>
        <color auto="1"/>
        <rFont val="ＭＳ Ｐゴシック"/>
      </rPr>
      <t>（事業所での業務を支援するソフトウェア（記録業務、情報共有業務、請求業務）で、各種業務を一気通貫で行うことが可能なものに限る。）</t>
    </r>
    <rPh sb="15" eb="18">
      <t>ジギョウショ</t>
    </rPh>
    <rPh sb="20" eb="22">
      <t>ギョウム</t>
    </rPh>
    <rPh sb="23" eb="25">
      <t>シエン</t>
    </rPh>
    <rPh sb="34" eb="36">
      <t>キロク</t>
    </rPh>
    <rPh sb="36" eb="38">
      <t>ギョウム</t>
    </rPh>
    <rPh sb="39" eb="41">
      <t>ジョウホウ</t>
    </rPh>
    <rPh sb="41" eb="43">
      <t>キョウユウ</t>
    </rPh>
    <rPh sb="43" eb="45">
      <t>ギョウム</t>
    </rPh>
    <rPh sb="46" eb="48">
      <t>セイキュウ</t>
    </rPh>
    <rPh sb="48" eb="50">
      <t>ギョウム</t>
    </rPh>
    <rPh sb="53" eb="55">
      <t>カクシュ</t>
    </rPh>
    <rPh sb="55" eb="57">
      <t>ギョウム</t>
    </rPh>
    <rPh sb="58" eb="60">
      <t>イッキ</t>
    </rPh>
    <rPh sb="60" eb="62">
      <t>ツウカン</t>
    </rPh>
    <rPh sb="63" eb="64">
      <t>オコナ</t>
    </rPh>
    <rPh sb="68" eb="70">
      <t>カノウ</t>
    </rPh>
    <rPh sb="74" eb="75">
      <t>カギ</t>
    </rPh>
    <phoneticPr fontId="23"/>
  </si>
  <si>
    <t>※機器の導入経費（購入費用及び初期設定費用）と認められない経費は対象外とする。</t>
  </si>
  <si>
    <t>目的</t>
    <rPh sb="0" eb="2">
      <t>モクテキ</t>
    </rPh>
    <phoneticPr fontId="23"/>
  </si>
  <si>
    <t>　　　　１　理事長等、法人幹部からのの提案</t>
    <rPh sb="6" eb="9">
      <t>リジチョウ</t>
    </rPh>
    <rPh sb="9" eb="10">
      <t>トウ</t>
    </rPh>
    <rPh sb="11" eb="13">
      <t>ホウジン</t>
    </rPh>
    <rPh sb="13" eb="15">
      <t>カンブ</t>
    </rPh>
    <rPh sb="19" eb="21">
      <t>テイアン</t>
    </rPh>
    <phoneticPr fontId="23"/>
  </si>
  <si>
    <r>
      <t>定める対象経費</t>
    </r>
    <r>
      <rPr>
        <sz val="12"/>
        <color auto="1"/>
        <rFont val="ＭＳ Ｐ明朝"/>
      </rPr>
      <t>（介護ロボット等の導入支援事業については、様式第２号の１に定める補助基本額</t>
    </r>
  </si>
  <si>
    <t>人時間
E（A×C×D）</t>
    <rPh sb="0" eb="1">
      <t>ヒト</t>
    </rPh>
    <rPh sb="1" eb="3">
      <t>ジカン</t>
    </rPh>
    <phoneticPr fontId="23"/>
  </si>
  <si>
    <t>　【ＩＣＴ機器】</t>
    <rPh sb="5" eb="7">
      <t>キキ</t>
    </rPh>
    <phoneticPr fontId="23"/>
  </si>
  <si>
    <r>
      <t>(1) 　</t>
    </r>
    <r>
      <rPr>
        <sz val="11"/>
        <color theme="1"/>
        <rFont val="ＭＳ Ｐ明朝"/>
      </rPr>
      <t>介護テクノロジー導入支援事業に係る介護ロボット等の導入支援事業計画書</t>
    </r>
    <rPh sb="20" eb="21">
      <t>カカ</t>
    </rPh>
    <rPh sb="32" eb="34">
      <t>シエン</t>
    </rPh>
    <phoneticPr fontId="23"/>
  </si>
  <si>
    <t>　ＩＣＴ機器（ＡＩカメラ等除く）の申請のために、都道府県等が行うＩＣＴ導入に伴う研修会に参加した。</t>
    <rPh sb="4" eb="6">
      <t>キキ</t>
    </rPh>
    <rPh sb="12" eb="13">
      <t>トウ</t>
    </rPh>
    <rPh sb="13" eb="14">
      <t>ノゾ</t>
    </rPh>
    <rPh sb="17" eb="19">
      <t>シンセイ</t>
    </rPh>
    <rPh sb="24" eb="28">
      <t>トドウフケン</t>
    </rPh>
    <rPh sb="28" eb="29">
      <t>トウ</t>
    </rPh>
    <rPh sb="30" eb="31">
      <t>オコナ</t>
    </rPh>
    <rPh sb="35" eb="37">
      <t>ドウニュウ</t>
    </rPh>
    <rPh sb="38" eb="39">
      <t>トモナ</t>
    </rPh>
    <rPh sb="40" eb="43">
      <t>ケンシュウカイ</t>
    </rPh>
    <rPh sb="44" eb="46">
      <t>サンカ</t>
    </rPh>
    <phoneticPr fontId="23"/>
  </si>
  <si>
    <t>　【介護ロボット等】</t>
    <rPh sb="2" eb="4">
      <t>カイゴ</t>
    </rPh>
    <rPh sb="8" eb="9">
      <t>トウ</t>
    </rPh>
    <phoneticPr fontId="23"/>
  </si>
  <si>
    <t>地域定着支援</t>
  </si>
  <si>
    <t>　　　４　導入に対する補助があるため</t>
    <rPh sb="5" eb="7">
      <t>ドウニュウ</t>
    </rPh>
    <rPh sb="8" eb="9">
      <t>タイ</t>
    </rPh>
    <rPh sb="11" eb="13">
      <t>ホジョ</t>
    </rPh>
    <phoneticPr fontId="23"/>
  </si>
  <si>
    <t>　　　　２　施設長等・管理者等、管理職からの提案</t>
    <rPh sb="6" eb="9">
      <t>シセツチョウ</t>
    </rPh>
    <rPh sb="9" eb="10">
      <t>トウ</t>
    </rPh>
    <rPh sb="11" eb="14">
      <t>カンリシャ</t>
    </rPh>
    <rPh sb="14" eb="15">
      <t>トウ</t>
    </rPh>
    <rPh sb="16" eb="19">
      <t>カンリショク</t>
    </rPh>
    <rPh sb="22" eb="24">
      <t>テイアン</t>
    </rPh>
    <phoneticPr fontId="23"/>
  </si>
  <si>
    <t>　　　５　機器メーカーからの営業・提案</t>
    <rPh sb="5" eb="7">
      <t>キキ</t>
    </rPh>
    <rPh sb="14" eb="16">
      <t>エイギョウ</t>
    </rPh>
    <rPh sb="17" eb="19">
      <t>テイアン</t>
    </rPh>
    <phoneticPr fontId="23"/>
  </si>
  <si>
    <t>額とする。</t>
  </si>
  <si>
    <t>￥</t>
  </si>
  <si>
    <t>広　島　県　知　事　　　　様</t>
    <rPh sb="0" eb="1">
      <t>ヒロ</t>
    </rPh>
    <rPh sb="2" eb="3">
      <t>シマ</t>
    </rPh>
    <rPh sb="4" eb="5">
      <t>ケン</t>
    </rPh>
    <rPh sb="6" eb="7">
      <t>チ</t>
    </rPh>
    <rPh sb="8" eb="9">
      <t>コト</t>
    </rPh>
    <rPh sb="13" eb="14">
      <t>サマ</t>
    </rPh>
    <phoneticPr fontId="23"/>
  </si>
  <si>
    <t>　　　　２　職員の精神的・肉体的負担軽減</t>
    <rPh sb="6" eb="8">
      <t>ショクイン</t>
    </rPh>
    <rPh sb="9" eb="12">
      <t>セイシンテキ</t>
    </rPh>
    <rPh sb="13" eb="16">
      <t>ニクタイテキ</t>
    </rPh>
    <rPh sb="16" eb="18">
      <t>フタン</t>
    </rPh>
    <rPh sb="18" eb="20">
      <t>ケイゲン</t>
    </rPh>
    <phoneticPr fontId="23"/>
  </si>
  <si>
    <t>　　　５　職員の確保・離職防止・定着に資する取組の推進</t>
    <rPh sb="5" eb="7">
      <t>ショクイン</t>
    </rPh>
    <rPh sb="8" eb="10">
      <t>カクホ</t>
    </rPh>
    <rPh sb="11" eb="15">
      <t>リショクボウシ</t>
    </rPh>
    <rPh sb="16" eb="18">
      <t>テイチャク</t>
    </rPh>
    <rPh sb="19" eb="20">
      <t>シ</t>
    </rPh>
    <rPh sb="22" eb="23">
      <t>ト</t>
    </rPh>
    <rPh sb="23" eb="24">
      <t>ク</t>
    </rPh>
    <rPh sb="25" eb="27">
      <t>スイシン</t>
    </rPh>
    <phoneticPr fontId="23"/>
  </si>
  <si>
    <r>
      <t>第７条　 事業者は、事業が完了したときは、別記様式</t>
    </r>
    <r>
      <rPr>
        <sz val="12"/>
        <color auto="1"/>
        <rFont val="ＭＳ Ｐ明朝"/>
      </rPr>
      <t>第６号による事業実績報告書に別記様式第７号</t>
    </r>
    <rPh sb="25" eb="26">
      <t>ダイ</t>
    </rPh>
    <rPh sb="27" eb="28">
      <t>ゴウ</t>
    </rPh>
    <rPh sb="43" eb="44">
      <t>ダイ</t>
    </rPh>
    <rPh sb="45" eb="46">
      <t>ゴウ</t>
    </rPh>
    <phoneticPr fontId="23"/>
  </si>
  <si>
    <t>　　　　３　介護職等、現場職員からの提案</t>
    <rPh sb="6" eb="9">
      <t>カイゴショク</t>
    </rPh>
    <rPh sb="9" eb="10">
      <t>トウ</t>
    </rPh>
    <rPh sb="11" eb="15">
      <t>ゲンバショクイン</t>
    </rPh>
    <rPh sb="18" eb="20">
      <t>テイアン</t>
    </rPh>
    <phoneticPr fontId="23"/>
  </si>
  <si>
    <t>　年間作成文書量想定削減率（％）</t>
    <rPh sb="1" eb="3">
      <t>ネンカン</t>
    </rPh>
    <rPh sb="3" eb="5">
      <t>サクセイ</t>
    </rPh>
    <rPh sb="5" eb="8">
      <t>ブンショリョウ</t>
    </rPh>
    <rPh sb="8" eb="10">
      <t>ソウテイ</t>
    </rPh>
    <rPh sb="10" eb="12">
      <t>サクゲン</t>
    </rPh>
    <rPh sb="12" eb="13">
      <t>リツ</t>
    </rPh>
    <phoneticPr fontId="23"/>
  </si>
  <si>
    <t>　　　６　他の施設・事業所からの推薦・口コミ</t>
    <rPh sb="5" eb="6">
      <t>タ</t>
    </rPh>
    <rPh sb="7" eb="9">
      <t>シセツ</t>
    </rPh>
    <rPh sb="10" eb="13">
      <t>ジギョウショ</t>
    </rPh>
    <rPh sb="16" eb="18">
      <t>スイセン</t>
    </rPh>
    <rPh sb="19" eb="20">
      <t>クチ</t>
    </rPh>
    <phoneticPr fontId="23"/>
  </si>
  <si>
    <t>　※　本内訳書の資料として、複数の業者から徴した見積書の写し（PDFファイルに限る。）を添付すること。</t>
  </si>
  <si>
    <t>今回請求額</t>
    <rPh sb="0" eb="5">
      <t>コンカイセイキュウガク</t>
    </rPh>
    <phoneticPr fontId="23"/>
  </si>
  <si>
    <t>　　　　３　業務の効率化</t>
    <rPh sb="6" eb="8">
      <t>ギョウム</t>
    </rPh>
    <rPh sb="9" eb="12">
      <t>コウリツカ</t>
    </rPh>
    <phoneticPr fontId="23"/>
  </si>
  <si>
    <t>　　　　７　その他</t>
    <rPh sb="8" eb="9">
      <t>タ</t>
    </rPh>
    <phoneticPr fontId="23"/>
  </si>
  <si>
    <t>（※その他を選択した場合に記入　　　　　　　　　　　　　　）</t>
    <rPh sb="4" eb="5">
      <t>タ</t>
    </rPh>
    <rPh sb="6" eb="8">
      <t>センタク</t>
    </rPh>
    <rPh sb="10" eb="12">
      <t>バアイ</t>
    </rPh>
    <rPh sb="13" eb="15">
      <t>キニュウ</t>
    </rPh>
    <phoneticPr fontId="23"/>
  </si>
  <si>
    <t>（５）主な導入機器内容（複数選択可）</t>
    <rPh sb="3" eb="4">
      <t>オモ</t>
    </rPh>
    <rPh sb="5" eb="7">
      <t>ドウニュウ</t>
    </rPh>
    <rPh sb="7" eb="9">
      <t>キキ</t>
    </rPh>
    <rPh sb="9" eb="11">
      <t>ナイヨウ</t>
    </rPh>
    <rPh sb="12" eb="14">
      <t>フクスウ</t>
    </rPh>
    <rPh sb="14" eb="17">
      <t>センタクカ</t>
    </rPh>
    <phoneticPr fontId="23"/>
  </si>
  <si>
    <t>ただし、令和４年１月27日以前に交付決定を行った事業者については、旧様式による事業実績の報告</t>
    <rPh sb="44" eb="46">
      <t>ホウコク</t>
    </rPh>
    <phoneticPr fontId="23"/>
  </si>
  <si>
    <t>（２）事業所が抱える課題</t>
    <rPh sb="3" eb="6">
      <t>ジギョウショ</t>
    </rPh>
    <rPh sb="7" eb="8">
      <t>カカ</t>
    </rPh>
    <rPh sb="10" eb="12">
      <t>カダイ</t>
    </rPh>
    <phoneticPr fontId="23"/>
  </si>
  <si>
    <t>（４）ロボット機器等導入前の定量的指標及びロボット機器等導入により想定される定量的指標</t>
  </si>
  <si>
    <t>事業所</t>
    <rPh sb="0" eb="3">
      <t>ジギョウショ</t>
    </rPh>
    <phoneticPr fontId="23"/>
  </si>
  <si>
    <t>業務内容</t>
    <rPh sb="0" eb="2">
      <t>ギョウム</t>
    </rPh>
    <rPh sb="2" eb="4">
      <t>ナイヨウ</t>
    </rPh>
    <phoneticPr fontId="23"/>
  </si>
  <si>
    <t>人時間
E（A×C×D）</t>
  </si>
  <si>
    <t>金</t>
  </si>
  <si>
    <t>A.業務従事者数</t>
  </si>
  <si>
    <r>
      <t>（</t>
    </r>
    <r>
      <rPr>
        <sz val="11"/>
        <color auto="1"/>
        <rFont val="ＭＳ Ｐゴシック"/>
      </rPr>
      <t>５）ＩＣＴ機器等導入前の定量的指標及びＩＣＴ機器等導入により想定される定量的指標</t>
    </r>
    <rPh sb="6" eb="9">
      <t>キキトウ</t>
    </rPh>
    <rPh sb="9" eb="12">
      <t>ドウニュウマエ</t>
    </rPh>
    <rPh sb="13" eb="16">
      <t>テイリョウテキ</t>
    </rPh>
    <rPh sb="16" eb="18">
      <t>シヒョウ</t>
    </rPh>
    <rPh sb="18" eb="19">
      <t>オヨ</t>
    </rPh>
    <rPh sb="23" eb="26">
      <t>キキトウ</t>
    </rPh>
    <rPh sb="26" eb="28">
      <t>ドウニュウ</t>
    </rPh>
    <rPh sb="31" eb="33">
      <t>ソウテイ</t>
    </rPh>
    <rPh sb="36" eb="39">
      <t>テイリョウテキ</t>
    </rPh>
    <rPh sb="39" eb="41">
      <t>シヒョウ</t>
    </rPh>
    <phoneticPr fontId="23"/>
  </si>
  <si>
    <r>
      <t>職</t>
    </r>
    <r>
      <rPr>
        <sz val="11"/>
        <color auto="1"/>
        <rFont val="ＭＳ Ｐゴシック"/>
      </rPr>
      <t>員数（常勤換算数）</t>
    </r>
    <r>
      <rPr>
        <sz val="8"/>
        <color auto="1"/>
        <rFont val="ＭＳ Ｐゴシック"/>
      </rPr>
      <t>【「全職員の月間勤務時間数」／「常勤職員の月間勤務時間数」にて算出（産休・育休、休職は除く）】
　　　　　　　　　　　　　　　　　　　　　</t>
    </r>
    <rPh sb="0" eb="3">
      <t>ショクインスウ</t>
    </rPh>
    <rPh sb="4" eb="6">
      <t>ジョウキン</t>
    </rPh>
    <rPh sb="6" eb="8">
      <t>カンサン</t>
    </rPh>
    <rPh sb="8" eb="9">
      <t>スウ</t>
    </rPh>
    <rPh sb="12" eb="15">
      <t>ゼンショクイン</t>
    </rPh>
    <rPh sb="16" eb="18">
      <t>ゲッカン</t>
    </rPh>
    <rPh sb="18" eb="20">
      <t>キンム</t>
    </rPh>
    <rPh sb="20" eb="23">
      <t>ジカンスウ</t>
    </rPh>
    <rPh sb="26" eb="28">
      <t>ジョウキン</t>
    </rPh>
    <rPh sb="28" eb="30">
      <t>ショクイン</t>
    </rPh>
    <rPh sb="31" eb="33">
      <t>ゲッカン</t>
    </rPh>
    <rPh sb="33" eb="35">
      <t>キンム</t>
    </rPh>
    <rPh sb="35" eb="38">
      <t>ジカンスウ</t>
    </rPh>
    <rPh sb="41" eb="43">
      <t>サンシュツ</t>
    </rPh>
    <rPh sb="44" eb="46">
      <t>サンキュウ</t>
    </rPh>
    <rPh sb="47" eb="49">
      <t>イクキュウ</t>
    </rPh>
    <rPh sb="50" eb="52">
      <t>キュウショク</t>
    </rPh>
    <rPh sb="53" eb="54">
      <t>ノゾ</t>
    </rPh>
    <phoneticPr fontId="23"/>
  </si>
  <si>
    <t>保守経費等（クラウドサービス，保守・サポート費，導入設定，導入研修、セキュリティ対策など）</t>
  </si>
  <si>
    <t>発生件数</t>
    <rPh sb="0" eb="2">
      <t>ハッセイ</t>
    </rPh>
    <rPh sb="2" eb="4">
      <t>ケンスウ</t>
    </rPh>
    <phoneticPr fontId="23"/>
  </si>
  <si>
    <t>　　　　　　　　通信環境機器等（Wi-Fi環境を整備するために必要な経費、記録ソフトウェア、システム管理サーバー、モデム、ルータ等）</t>
    <rPh sb="8" eb="10">
      <t>ツウシン</t>
    </rPh>
    <rPh sb="10" eb="12">
      <t>カンキョウ</t>
    </rPh>
    <rPh sb="12" eb="14">
      <t>キキ</t>
    </rPh>
    <rPh sb="14" eb="15">
      <t>トウ</t>
    </rPh>
    <rPh sb="21" eb="23">
      <t>カンキョウ</t>
    </rPh>
    <rPh sb="24" eb="26">
      <t>セイビ</t>
    </rPh>
    <rPh sb="31" eb="33">
      <t>ヒツヨウ</t>
    </rPh>
    <rPh sb="34" eb="36">
      <t>ケイヒ</t>
    </rPh>
    <rPh sb="37" eb="39">
      <t>キロク</t>
    </rPh>
    <rPh sb="50" eb="52">
      <t>カンリ</t>
    </rPh>
    <rPh sb="64" eb="65">
      <t>トウ</t>
    </rPh>
    <phoneticPr fontId="23"/>
  </si>
  <si>
    <t>１人あたり
業務時間
（C×D／A）</t>
  </si>
  <si>
    <t>B.ひと月当たり</t>
  </si>
  <si>
    <t>１　移動・移乗・体位変換</t>
    <rPh sb="2" eb="4">
      <t>イドウ</t>
    </rPh>
    <rPh sb="5" eb="7">
      <t>イジョウ</t>
    </rPh>
    <rPh sb="8" eb="10">
      <t>タイイ</t>
    </rPh>
    <rPh sb="10" eb="12">
      <t>ヘンカン</t>
    </rPh>
    <phoneticPr fontId="23"/>
  </si>
  <si>
    <t>（５）パッケージ型（介護ロボット等やICT等の複数組み合わせ）の導入による効果　</t>
    <rPh sb="8" eb="9">
      <t>ガタ</t>
    </rPh>
    <rPh sb="10" eb="12">
      <t>カイゴ</t>
    </rPh>
    <rPh sb="16" eb="17">
      <t>トウ</t>
    </rPh>
    <rPh sb="21" eb="22">
      <t>トウ</t>
    </rPh>
    <rPh sb="23" eb="25">
      <t>フクスウ</t>
    </rPh>
    <rPh sb="25" eb="26">
      <t>ク</t>
    </rPh>
    <rPh sb="27" eb="28">
      <t>ア</t>
    </rPh>
    <rPh sb="32" eb="34">
      <t>ドウニュウ</t>
    </rPh>
    <rPh sb="37" eb="39">
      <t>コウカ</t>
    </rPh>
    <phoneticPr fontId="23"/>
  </si>
  <si>
    <t>３　生活自立支援（※1）</t>
    <rPh sb="2" eb="4">
      <t>セイカツ</t>
    </rPh>
    <rPh sb="4" eb="6">
      <t>ジリツ</t>
    </rPh>
    <rPh sb="6" eb="8">
      <t>シエン</t>
    </rPh>
    <phoneticPr fontId="23"/>
  </si>
  <si>
    <t>５　その他の直接介護</t>
    <rPh sb="4" eb="5">
      <t>タ</t>
    </rPh>
    <rPh sb="6" eb="8">
      <t>チョクセツ</t>
    </rPh>
    <rPh sb="8" eb="10">
      <t>カイゴ</t>
    </rPh>
    <phoneticPr fontId="23"/>
  </si>
  <si>
    <t>７　記録・文書作成・連絡調整等（※3）</t>
    <rPh sb="2" eb="4">
      <t>キロク</t>
    </rPh>
    <rPh sb="5" eb="7">
      <t>ブンショ</t>
    </rPh>
    <rPh sb="7" eb="9">
      <t>サクセイ</t>
    </rPh>
    <rPh sb="10" eb="12">
      <t>レンラク</t>
    </rPh>
    <rPh sb="12" eb="14">
      <t>チョウセイ</t>
    </rPh>
    <rPh sb="14" eb="15">
      <t>トウ</t>
    </rPh>
    <phoneticPr fontId="23"/>
  </si>
  <si>
    <t>　　　２　機器に関する情報が少ない</t>
    <rPh sb="5" eb="7">
      <t>キキ</t>
    </rPh>
    <rPh sb="8" eb="9">
      <t>カン</t>
    </rPh>
    <rPh sb="11" eb="13">
      <t>ジョウホウ</t>
    </rPh>
    <rPh sb="14" eb="15">
      <t>スク</t>
    </rPh>
    <phoneticPr fontId="23"/>
  </si>
  <si>
    <t>８　見守り機器の使用・確認</t>
    <rPh sb="2" eb="4">
      <t>ミマモ</t>
    </rPh>
    <rPh sb="5" eb="7">
      <t>キキ</t>
    </rPh>
    <rPh sb="8" eb="10">
      <t>シヨウ</t>
    </rPh>
    <rPh sb="11" eb="13">
      <t>カクニン</t>
    </rPh>
    <phoneticPr fontId="23"/>
  </si>
  <si>
    <t>９　その他の間接業務</t>
    <rPh sb="4" eb="5">
      <t>タ</t>
    </rPh>
    <rPh sb="6" eb="8">
      <t>カンセツ</t>
    </rPh>
    <rPh sb="8" eb="10">
      <t>ギョウム</t>
    </rPh>
    <phoneticPr fontId="23"/>
  </si>
  <si>
    <t>②　ロボット機器等導入後の前記２（３）に係る想定業務時間内訳</t>
  </si>
  <si>
    <t>直接介護</t>
    <rPh sb="0" eb="2">
      <t>チョクセツ</t>
    </rPh>
    <rPh sb="2" eb="4">
      <t>カイゴ</t>
    </rPh>
    <phoneticPr fontId="23"/>
  </si>
  <si>
    <t>　年間業務時間数想定削減率（％）</t>
    <rPh sb="1" eb="3">
      <t>ネンカン</t>
    </rPh>
    <rPh sb="3" eb="5">
      <t>ギョウム</t>
    </rPh>
    <rPh sb="5" eb="8">
      <t>ジカンスウ</t>
    </rPh>
    <rPh sb="8" eb="10">
      <t>ソウテイ</t>
    </rPh>
    <rPh sb="10" eb="12">
      <t>サクゲン</t>
    </rPh>
    <rPh sb="12" eb="13">
      <t>リツ</t>
    </rPh>
    <phoneticPr fontId="23"/>
  </si>
  <si>
    <t>A.業務従事者数</t>
    <rPh sb="2" eb="4">
      <t>ギョウム</t>
    </rPh>
    <rPh sb="4" eb="7">
      <t>ジュウジシャ</t>
    </rPh>
    <rPh sb="7" eb="8">
      <t>スウ</t>
    </rPh>
    <phoneticPr fontId="23"/>
  </si>
  <si>
    <r>
      <t>備</t>
    </r>
    <r>
      <rPr>
        <b/>
        <sz val="12"/>
        <color auto="1"/>
        <rFont val="ＭＳ Ｐゴシック"/>
      </rPr>
      <t xml:space="preserve">考
</t>
    </r>
    <r>
      <rPr>
        <b/>
        <sz val="6"/>
        <color auto="1"/>
        <rFont val="ＭＳ Ｐゴシック"/>
      </rPr>
      <t>（特別な事情等があれば記載）</t>
    </r>
    <rPh sb="0" eb="2">
      <t>ビコウ</t>
    </rPh>
    <rPh sb="4" eb="6">
      <t>トクベツ</t>
    </rPh>
    <rPh sb="7" eb="9">
      <t>ジジョウ</t>
    </rPh>
    <rPh sb="9" eb="10">
      <t>トウ</t>
    </rPh>
    <rPh sb="14" eb="16">
      <t>キサイ</t>
    </rPh>
    <phoneticPr fontId="23"/>
  </si>
  <si>
    <t>様式第２号の２</t>
    <rPh sb="0" eb="2">
      <t>ヨウシキ</t>
    </rPh>
    <rPh sb="2" eb="3">
      <t>ダイ</t>
    </rPh>
    <rPh sb="4" eb="5">
      <t>ゴウ</t>
    </rPh>
    <phoneticPr fontId="23"/>
  </si>
  <si>
    <t>通信環境機器等（Wi-Fiルーターなど）</t>
  </si>
  <si>
    <t>人</t>
    <rPh sb="0" eb="1">
      <t>ヒト</t>
    </rPh>
    <phoneticPr fontId="23"/>
  </si>
  <si>
    <t>ソフトウェア（事業所での業務を支援するソフトウェア（記録業務、情報共有業務、請求業務）で、各種業務を一気通貫で行うことが可能なものに限る。）</t>
  </si>
  <si>
    <r>
      <t>(</t>
    </r>
    <r>
      <rPr>
        <sz val="11"/>
        <color theme="1"/>
        <rFont val="ＭＳ Ｐ明朝"/>
      </rPr>
      <t>4)   地域障害児支援体制充実のためのＩＣＴ化推進事業に係るＩＣＴの導入支援実績報告書</t>
    </r>
    <rPh sb="30" eb="31">
      <t>カカ</t>
    </rPh>
    <rPh sb="36" eb="38">
      <t>ドウニュウ</t>
    </rPh>
    <rPh sb="38" eb="40">
      <t>シエン</t>
    </rPh>
    <rPh sb="40" eb="42">
      <t>ジッセキ</t>
    </rPh>
    <rPh sb="42" eb="45">
      <t>ホウコクショ</t>
    </rPh>
    <phoneticPr fontId="23"/>
  </si>
  <si>
    <t>初期設定に要する費用（合計）</t>
    <rPh sb="0" eb="2">
      <t>ショキ</t>
    </rPh>
    <rPh sb="2" eb="4">
      <t>セッテイ</t>
    </rPh>
    <rPh sb="5" eb="6">
      <t>ヨウ</t>
    </rPh>
    <rPh sb="8" eb="10">
      <t>ヒヨウ</t>
    </rPh>
    <rPh sb="11" eb="13">
      <t>ゴウケイ</t>
    </rPh>
    <phoneticPr fontId="23"/>
  </si>
  <si>
    <t>導入内容</t>
    <rPh sb="0" eb="2">
      <t>ドウニュウ</t>
    </rPh>
    <rPh sb="2" eb="4">
      <t>ナイヨウ</t>
    </rPh>
    <phoneticPr fontId="23"/>
  </si>
  <si>
    <t>上限額</t>
    <rPh sb="0" eb="3">
      <t>ジョウゲンガク</t>
    </rPh>
    <phoneticPr fontId="23"/>
  </si>
  <si>
    <t>数量</t>
    <rPh sb="0" eb="2">
      <t>スウリョウ</t>
    </rPh>
    <phoneticPr fontId="23"/>
  </si>
  <si>
    <t>作成文書量</t>
    <rPh sb="0" eb="2">
      <t>サクセイ</t>
    </rPh>
    <rPh sb="2" eb="4">
      <t>ブンショ</t>
    </rPh>
    <rPh sb="4" eb="5">
      <t>リョウ</t>
    </rPh>
    <phoneticPr fontId="23"/>
  </si>
  <si>
    <r>
      <t>様式第</t>
    </r>
    <r>
      <rPr>
        <sz val="14"/>
        <color auto="1"/>
        <rFont val="ＭＳ Ｐゴシック"/>
      </rPr>
      <t>５号の１</t>
    </r>
    <rPh sb="0" eb="2">
      <t>ヨウシキ</t>
    </rPh>
    <rPh sb="2" eb="3">
      <t>ダイ</t>
    </rPh>
    <rPh sb="4" eb="5">
      <t>ゴウ</t>
    </rPh>
    <phoneticPr fontId="23"/>
  </si>
  <si>
    <t>単価</t>
    <rPh sb="0" eb="2">
      <t>タンカ</t>
    </rPh>
    <phoneticPr fontId="23"/>
  </si>
  <si>
    <t>※作成文書量は該当する文書がある場合に限り入力すること。</t>
    <rPh sb="1" eb="3">
      <t>サクセイ</t>
    </rPh>
    <rPh sb="3" eb="6">
      <t>ブンショリョウ</t>
    </rPh>
    <rPh sb="7" eb="9">
      <t>ガイトウ</t>
    </rPh>
    <rPh sb="11" eb="13">
      <t>ブンショ</t>
    </rPh>
    <rPh sb="16" eb="18">
      <t>バアイ</t>
    </rPh>
    <rPh sb="19" eb="20">
      <t>カギ</t>
    </rPh>
    <rPh sb="21" eb="23">
      <t>ニュウリョク</t>
    </rPh>
    <phoneticPr fontId="23"/>
  </si>
  <si>
    <t>機器導入費用</t>
    <rPh sb="0" eb="2">
      <t>キキ</t>
    </rPh>
    <rPh sb="2" eb="4">
      <t>ドウニュウ</t>
    </rPh>
    <rPh sb="4" eb="6">
      <t>ヒヨウ</t>
    </rPh>
    <phoneticPr fontId="23"/>
  </si>
  <si>
    <t>初期設定に要する費用</t>
    <rPh sb="0" eb="2">
      <t>ショキ</t>
    </rPh>
    <rPh sb="2" eb="4">
      <t>セッテイ</t>
    </rPh>
    <rPh sb="5" eb="6">
      <t>ヨウ</t>
    </rPh>
    <rPh sb="8" eb="10">
      <t>ヒヨウ</t>
    </rPh>
    <phoneticPr fontId="23"/>
  </si>
  <si>
    <t>合計</t>
    <rPh sb="0" eb="2">
      <t>ゴウケイ</t>
    </rPh>
    <phoneticPr fontId="23"/>
  </si>
  <si>
    <t>内容及びこれに附した条件に適合するものであるかどうかを調査し、適合すると認めたときは、交付</t>
  </si>
  <si>
    <t>・PC、レット及びその付属品</t>
  </si>
  <si>
    <t>【対象外となる経費の例】</t>
  </si>
  <si>
    <t>（３）事業所が抱える課題</t>
    <rPh sb="3" eb="6">
      <t>ジギョウショ</t>
    </rPh>
    <rPh sb="7" eb="8">
      <t>カカ</t>
    </rPh>
    <rPh sb="10" eb="12">
      <t>カダイ</t>
    </rPh>
    <phoneticPr fontId="23"/>
  </si>
  <si>
    <t>・工事費（設置費は可能）</t>
  </si>
  <si>
    <t>自治体名</t>
    <rPh sb="0" eb="3">
      <t>ジチタイ</t>
    </rPh>
    <rPh sb="3" eb="4">
      <t>メイ</t>
    </rPh>
    <phoneticPr fontId="23"/>
  </si>
  <si>
    <t>とし、その交付に関しては、広島県補助金等交付規則（昭和48年広島県規則第91号。以下「規則」</t>
    <rPh sb="38" eb="39">
      <t>ゴウ</t>
    </rPh>
    <rPh sb="40" eb="42">
      <t>イカ</t>
    </rPh>
    <rPh sb="43" eb="45">
      <t>キソク</t>
    </rPh>
    <phoneticPr fontId="23"/>
  </si>
  <si>
    <t>費用合計</t>
    <rPh sb="0" eb="2">
      <t>ヒヨウ</t>
    </rPh>
    <rPh sb="2" eb="4">
      <t>ゴウケイ</t>
    </rPh>
    <phoneticPr fontId="23"/>
  </si>
  <si>
    <t>導入台数
（Ｃ）</t>
    <rPh sb="0" eb="2">
      <t>ドウニュウ</t>
    </rPh>
    <rPh sb="2" eb="4">
      <t>ダイスウ</t>
    </rPh>
    <phoneticPr fontId="23"/>
  </si>
  <si>
    <t>様式第３号の１</t>
    <rPh sb="0" eb="2">
      <t>ヨウシキ</t>
    </rPh>
    <rPh sb="2" eb="3">
      <t>ダイ</t>
    </rPh>
    <rPh sb="4" eb="5">
      <t>ゴウ</t>
    </rPh>
    <phoneticPr fontId="23"/>
  </si>
  <si>
    <t>介護テクノロジー導入支援事業（介護ロボット等の導入支援）事業計画書</t>
    <rPh sb="28" eb="30">
      <t>ジギョウ</t>
    </rPh>
    <rPh sb="30" eb="33">
      <t>ケイカクショ</t>
    </rPh>
    <phoneticPr fontId="23"/>
  </si>
  <si>
    <t>３　請求業務・勤怠管理・給与業務等</t>
    <rPh sb="2" eb="4">
      <t>セイキュウ</t>
    </rPh>
    <rPh sb="4" eb="6">
      <t>ギョウム</t>
    </rPh>
    <rPh sb="7" eb="9">
      <t>キンタイ</t>
    </rPh>
    <rPh sb="9" eb="11">
      <t>カンリ</t>
    </rPh>
    <rPh sb="12" eb="14">
      <t>キュウヨ</t>
    </rPh>
    <rPh sb="14" eb="17">
      <t>ギョウムトウ</t>
    </rPh>
    <phoneticPr fontId="23"/>
  </si>
  <si>
    <t>　概算払（第　次分）</t>
    <rPh sb="1" eb="4">
      <t>ガイサンバライ</t>
    </rPh>
    <rPh sb="5" eb="6">
      <t>ダイ</t>
    </rPh>
    <rPh sb="7" eb="8">
      <t>ジ</t>
    </rPh>
    <rPh sb="8" eb="9">
      <t>ブン</t>
    </rPh>
    <phoneticPr fontId="23"/>
  </si>
  <si>
    <t>タブレット</t>
  </si>
  <si>
    <r>
      <t>事業</t>
    </r>
    <r>
      <rPr>
        <sz val="11"/>
        <color auto="1"/>
        <rFont val="ＭＳ Ｐ明朝"/>
      </rPr>
      <t>名（いずれかに〇をつけること）</t>
    </r>
    <rPh sb="2" eb="3">
      <t>メイ</t>
    </rPh>
    <phoneticPr fontId="23"/>
  </si>
  <si>
    <t>＜施設・事業所単位＞
対象経費の支出予定額
（Ｉ）</t>
    <rPh sb="1" eb="3">
      <t>シセツ</t>
    </rPh>
    <rPh sb="4" eb="6">
      <t>ジギョウ</t>
    </rPh>
    <rPh sb="6" eb="7">
      <t>ショ</t>
    </rPh>
    <rPh sb="7" eb="9">
      <t>タンイ</t>
    </rPh>
    <rPh sb="11" eb="13">
      <t>タイショウ</t>
    </rPh>
    <rPh sb="13" eb="15">
      <t>ケイヒ</t>
    </rPh>
    <rPh sb="16" eb="18">
      <t>シシュツ</t>
    </rPh>
    <rPh sb="18" eb="20">
      <t>ヨテイ</t>
    </rPh>
    <rPh sb="20" eb="21">
      <t>ガク</t>
    </rPh>
    <phoneticPr fontId="23"/>
  </si>
  <si>
    <t>機能訓練支援</t>
  </si>
  <si>
    <t>　　　※　上限100万円【1(1)が100万円以下の場合は、1(1)の金額を記入】</t>
  </si>
  <si>
    <t>広島県知事　様</t>
    <rPh sb="0" eb="3">
      <t>ヒロシマケン</t>
    </rPh>
    <rPh sb="3" eb="5">
      <t>チジ</t>
    </rPh>
    <rPh sb="6" eb="7">
      <t>サマ</t>
    </rPh>
    <phoneticPr fontId="23"/>
  </si>
  <si>
    <t>社会福祉法人等が行う事業に対して県が補助する次の事業を対象とする。</t>
  </si>
  <si>
    <t>保守経費等（クラウドサービス、保守・サポート費、導入設定、導入研修、セキュリティ対策など）</t>
  </si>
  <si>
    <t>就労継続支援A型</t>
  </si>
  <si>
    <t>その他（　　　　　　　　　　　　　　）</t>
  </si>
  <si>
    <t>【ICT機器】</t>
    <rPh sb="4" eb="6">
      <t>キキ</t>
    </rPh>
    <phoneticPr fontId="23"/>
  </si>
  <si>
    <r>
      <t>　 　ただし、算出された第１欄の事業</t>
    </r>
    <r>
      <rPr>
        <sz val="12"/>
        <color auto="1"/>
        <rFont val="ＭＳ Ｐ明朝"/>
      </rPr>
      <t>区分の施設又は事業所ごとの算出額に千円未満の端数が生じ</t>
    </r>
    <rPh sb="18" eb="20">
      <t>クブン</t>
    </rPh>
    <phoneticPr fontId="23"/>
  </si>
  <si>
    <t>（１）ICTの導入を計画する分野（特に該当するもの１つに☑）</t>
    <rPh sb="7" eb="9">
      <t>ドウニュウ</t>
    </rPh>
    <rPh sb="10" eb="12">
      <t>ケイカク</t>
    </rPh>
    <rPh sb="14" eb="16">
      <t>ブンヤ</t>
    </rPh>
    <rPh sb="17" eb="18">
      <t>トク</t>
    </rPh>
    <rPh sb="19" eb="21">
      <t>ガイトウ</t>
    </rPh>
    <phoneticPr fontId="23"/>
  </si>
  <si>
    <t>作業の迅速化に係る取組（現場や外出先での入力支援、支援記録の作成など）</t>
  </si>
  <si>
    <t>　広島県からの求めがあった場合は、介護ロボット等やＩＣＴ機器等導入の効果分析や事例の公表等に対応する。</t>
    <rPh sb="1" eb="4">
      <t>ヒロシマケン</t>
    </rPh>
    <rPh sb="7" eb="8">
      <t>モト</t>
    </rPh>
    <rPh sb="13" eb="15">
      <t>バアイ</t>
    </rPh>
    <rPh sb="17" eb="19">
      <t>カイゴ</t>
    </rPh>
    <rPh sb="23" eb="24">
      <t>トウ</t>
    </rPh>
    <rPh sb="28" eb="30">
      <t>キキ</t>
    </rPh>
    <rPh sb="30" eb="31">
      <t>トウ</t>
    </rPh>
    <rPh sb="31" eb="33">
      <t>ドウニュウ</t>
    </rPh>
    <rPh sb="34" eb="36">
      <t>コウカ</t>
    </rPh>
    <rPh sb="36" eb="38">
      <t>ブンセキ</t>
    </rPh>
    <rPh sb="39" eb="41">
      <t>ジレイ</t>
    </rPh>
    <rPh sb="42" eb="44">
      <t>コウヒョウ</t>
    </rPh>
    <rPh sb="44" eb="45">
      <t>トウ</t>
    </rPh>
    <rPh sb="46" eb="48">
      <t>タイオウ</t>
    </rPh>
    <phoneticPr fontId="23"/>
  </si>
  <si>
    <t>ＩＣＴの導入支援事業</t>
  </si>
  <si>
    <t>業務の統合化に係る取組（勤怠管理、シフト表作成、人事・給与業務など）</t>
  </si>
  <si>
    <t>　の注意をもって管理するとともに、その効率的な運営を図らなければならない。</t>
  </si>
  <si>
    <t>その他</t>
  </si>
  <si>
    <r>
      <t>　</t>
    </r>
    <r>
      <rPr>
        <sz val="12"/>
        <color auto="1"/>
        <rFont val="ＭＳ Ｐ明朝"/>
      </rPr>
      <t xml:space="preserve"> 要綱の改正前に交付決定された事業については、改正前の要綱の規定によるものとする。</t>
    </r>
    <rPh sb="2" eb="4">
      <t>ヨウコウ</t>
    </rPh>
    <rPh sb="5" eb="8">
      <t>カイセイマエ</t>
    </rPh>
    <rPh sb="9" eb="11">
      <t>コウフ</t>
    </rPh>
    <rPh sb="11" eb="13">
      <t>ケッテイ</t>
    </rPh>
    <rPh sb="16" eb="18">
      <t>ジギョウ</t>
    </rPh>
    <rPh sb="24" eb="27">
      <t>カイセイマエ</t>
    </rPh>
    <rPh sb="28" eb="30">
      <t>ヨウコウ</t>
    </rPh>
    <rPh sb="31" eb="33">
      <t>キテイ</t>
    </rPh>
    <phoneticPr fontId="23"/>
  </si>
  <si>
    <t>収入の割合を確認できる資料）を添付する。</t>
    <rPh sb="0" eb="2">
      <t>シュウニュウ</t>
    </rPh>
    <phoneticPr fontId="23"/>
  </si>
  <si>
    <t>C. 1件当たりの
平均処理時間</t>
    <rPh sb="4" eb="5">
      <t>ケン</t>
    </rPh>
    <rPh sb="5" eb="6">
      <t>ア</t>
    </rPh>
    <rPh sb="10" eb="12">
      <t>ヘイキン</t>
    </rPh>
    <rPh sb="12" eb="14">
      <t>ショリ</t>
    </rPh>
    <rPh sb="14" eb="16">
      <t>ジカン</t>
    </rPh>
    <phoneticPr fontId="23"/>
  </si>
  <si>
    <t>年間業務時間
D（B×C）</t>
    <rPh sb="0" eb="2">
      <t>ネンカン</t>
    </rPh>
    <rPh sb="2" eb="4">
      <t>ギョウム</t>
    </rPh>
    <rPh sb="4" eb="6">
      <t>ジカン</t>
    </rPh>
    <phoneticPr fontId="23"/>
  </si>
  <si>
    <t>１人あたり
業務時間
（D／業務従事者数）</t>
    <rPh sb="1" eb="2">
      <t>ヒト</t>
    </rPh>
    <rPh sb="6" eb="8">
      <t>ギョウム</t>
    </rPh>
    <rPh sb="8" eb="10">
      <t>ジカン</t>
    </rPh>
    <rPh sb="14" eb="16">
      <t>ギョウム</t>
    </rPh>
    <rPh sb="16" eb="19">
      <t>ジュウジシャ</t>
    </rPh>
    <phoneticPr fontId="23"/>
  </si>
  <si>
    <t>B.年間発生件数
（A×12）</t>
    <rPh sb="2" eb="4">
      <t>ネンカン</t>
    </rPh>
    <rPh sb="4" eb="6">
      <t>ハッセイ</t>
    </rPh>
    <rPh sb="6" eb="8">
      <t>ケンスウ</t>
    </rPh>
    <phoneticPr fontId="23"/>
  </si>
  <si>
    <t>B.年間作成文書量
（A×12）</t>
    <rPh sb="2" eb="4">
      <t>ネンカン</t>
    </rPh>
    <rPh sb="4" eb="6">
      <t>サクセイ</t>
    </rPh>
    <rPh sb="6" eb="8">
      <t>ブンショ</t>
    </rPh>
    <rPh sb="8" eb="9">
      <t>リョウ</t>
    </rPh>
    <phoneticPr fontId="23"/>
  </si>
  <si>
    <t>様式第３号の２</t>
    <rPh sb="0" eb="2">
      <t>ヨウシキ</t>
    </rPh>
    <rPh sb="2" eb="3">
      <t>ダイ</t>
    </rPh>
    <rPh sb="4" eb="5">
      <t>ゴウ</t>
    </rPh>
    <phoneticPr fontId="23"/>
  </si>
  <si>
    <t>　※　ソフトウェア(事業所での業務を支援するソフトウェア(記録業務、情報共有業務、請求業務)、バックオフィス業務のためのソフトウェア(業務効率化に資する勤怠管理、
　　シフト票作成、人事、給与、ホームページ作成などの業務))の導入について　協議を行う場合には、請求業務等を一気通貫(転記等の業務が発生しない)で行う事が可能
　　となっている製品である事が確認できる資料を添付すること。</t>
    <rPh sb="10" eb="13">
      <t>ジギョウショ</t>
    </rPh>
    <rPh sb="15" eb="17">
      <t>ギョウム</t>
    </rPh>
    <rPh sb="18" eb="20">
      <t>シエン</t>
    </rPh>
    <rPh sb="29" eb="31">
      <t>キロク</t>
    </rPh>
    <rPh sb="31" eb="33">
      <t>ギョウム</t>
    </rPh>
    <rPh sb="34" eb="36">
      <t>ジョウホウ</t>
    </rPh>
    <rPh sb="36" eb="38">
      <t>キョウユウ</t>
    </rPh>
    <rPh sb="38" eb="40">
      <t>ギョウム</t>
    </rPh>
    <rPh sb="41" eb="43">
      <t>セイキュウ</t>
    </rPh>
    <rPh sb="43" eb="45">
      <t>ギョウム</t>
    </rPh>
    <rPh sb="54" eb="56">
      <t>ギョウム</t>
    </rPh>
    <rPh sb="67" eb="69">
      <t>ギョウム</t>
    </rPh>
    <rPh sb="69" eb="72">
      <t>コウリツカ</t>
    </rPh>
    <rPh sb="73" eb="74">
      <t>シ</t>
    </rPh>
    <rPh sb="76" eb="78">
      <t>キンタイ</t>
    </rPh>
    <rPh sb="78" eb="80">
      <t>カンリ</t>
    </rPh>
    <rPh sb="87" eb="88">
      <t>ヒョウ</t>
    </rPh>
    <rPh sb="88" eb="90">
      <t>サクセイ</t>
    </rPh>
    <rPh sb="91" eb="93">
      <t>ジンジ</t>
    </rPh>
    <rPh sb="94" eb="96">
      <t>キュウヨ</t>
    </rPh>
    <rPh sb="103" eb="105">
      <t>サクセイ</t>
    </rPh>
    <rPh sb="108" eb="110">
      <t>ギョウム</t>
    </rPh>
    <rPh sb="113" eb="115">
      <t>ドウニュウ</t>
    </rPh>
    <rPh sb="120" eb="122">
      <t>キョウギ</t>
    </rPh>
    <rPh sb="123" eb="124">
      <t>オコナ</t>
    </rPh>
    <rPh sb="125" eb="127">
      <t>バアイ</t>
    </rPh>
    <rPh sb="130" eb="132">
      <t>セイキュウ</t>
    </rPh>
    <rPh sb="132" eb="135">
      <t>ギョウムトウ</t>
    </rPh>
    <rPh sb="136" eb="138">
      <t>イッキ</t>
    </rPh>
    <rPh sb="138" eb="140">
      <t>ツウカン</t>
    </rPh>
    <rPh sb="141" eb="143">
      <t>テンキ</t>
    </rPh>
    <rPh sb="143" eb="144">
      <t>トウ</t>
    </rPh>
    <rPh sb="145" eb="147">
      <t>ギョウム</t>
    </rPh>
    <rPh sb="148" eb="150">
      <t>ハッセイ</t>
    </rPh>
    <rPh sb="155" eb="156">
      <t>オコナ</t>
    </rPh>
    <rPh sb="157" eb="158">
      <t>コト</t>
    </rPh>
    <rPh sb="159" eb="161">
      <t>カノウ</t>
    </rPh>
    <rPh sb="170" eb="172">
      <t>セイヒン</t>
    </rPh>
    <rPh sb="175" eb="176">
      <t>コト</t>
    </rPh>
    <rPh sb="177" eb="179">
      <t>カクニン</t>
    </rPh>
    <rPh sb="182" eb="184">
      <t>シリョウ</t>
    </rPh>
    <rPh sb="185" eb="187">
      <t>テンプ</t>
    </rPh>
    <phoneticPr fontId="23"/>
  </si>
  <si>
    <t>　　　８　機器を活用するための人員体制が足りない</t>
    <rPh sb="5" eb="7">
      <t>キキ</t>
    </rPh>
    <rPh sb="8" eb="10">
      <t>カツヨウ</t>
    </rPh>
    <rPh sb="15" eb="19">
      <t>ジンインタイセイ</t>
    </rPh>
    <rPh sb="20" eb="21">
      <t>タ</t>
    </rPh>
    <phoneticPr fontId="23"/>
  </si>
  <si>
    <t>　第14条第１項第２号の規定により厚生労働大臣が別に定める期間を経過するまで、厚生労働大臣</t>
    <rPh sb="39" eb="40">
      <t>アツシ</t>
    </rPh>
    <rPh sb="41" eb="43">
      <t>ロウドウ</t>
    </rPh>
    <rPh sb="43" eb="45">
      <t>ダイジン</t>
    </rPh>
    <phoneticPr fontId="23"/>
  </si>
  <si>
    <t>住　　　　 所</t>
  </si>
  <si>
    <t>　この補助金の事業について、次のとおり関係書類を添えて報告します。</t>
  </si>
  <si>
    <t>　　　１　導入費用が高額である</t>
    <rPh sb="5" eb="9">
      <t>ドウニュウヒヨウ</t>
    </rPh>
    <rPh sb="10" eb="12">
      <t>コウガク</t>
    </rPh>
    <phoneticPr fontId="23"/>
  </si>
  <si>
    <t>栄養管理支援</t>
    <rPh sb="0" eb="2">
      <t>エイヨウ</t>
    </rPh>
    <rPh sb="2" eb="4">
      <t>カンリ</t>
    </rPh>
    <rPh sb="4" eb="6">
      <t>シエン</t>
    </rPh>
    <phoneticPr fontId="23"/>
  </si>
  <si>
    <t>ICTに係る内容</t>
    <rPh sb="4" eb="5">
      <t>カカ</t>
    </rPh>
    <rPh sb="6" eb="8">
      <t>ナイヨウ</t>
    </rPh>
    <phoneticPr fontId="23"/>
  </si>
  <si>
    <t>【報告に当たっての確認事項】　※記載内容を確認し、チェックすること。</t>
    <rPh sb="1" eb="3">
      <t>ホウコク</t>
    </rPh>
    <rPh sb="4" eb="5">
      <t>ア</t>
    </rPh>
    <rPh sb="9" eb="11">
      <t>カクニン</t>
    </rPh>
    <rPh sb="11" eb="13">
      <t>ジコウ</t>
    </rPh>
    <rPh sb="16" eb="18">
      <t>キサイ</t>
    </rPh>
    <rPh sb="18" eb="20">
      <t>ナイヨウ</t>
    </rPh>
    <rPh sb="21" eb="23">
      <t>カクニン</t>
    </rPh>
    <phoneticPr fontId="23"/>
  </si>
  <si>
    <t>第４条   交付の方法は精算払とする。ただし、規則第16条の規定により概算払をする必要があると知事</t>
  </si>
  <si>
    <t>　　　　※　交付決定通知を基に記載</t>
    <rPh sb="6" eb="8">
      <t>コウフ</t>
    </rPh>
    <rPh sb="8" eb="10">
      <t>ケッテイ</t>
    </rPh>
    <rPh sb="10" eb="12">
      <t>ツウチ</t>
    </rPh>
    <rPh sb="13" eb="14">
      <t>モト</t>
    </rPh>
    <rPh sb="15" eb="17">
      <t>キサイ</t>
    </rPh>
    <phoneticPr fontId="23"/>
  </si>
  <si>
    <t>１　支援記録文書</t>
    <rPh sb="2" eb="4">
      <t>シエン</t>
    </rPh>
    <rPh sb="4" eb="6">
      <t>キロク</t>
    </rPh>
    <rPh sb="6" eb="8">
      <t>ブンショ</t>
    </rPh>
    <phoneticPr fontId="23"/>
  </si>
  <si>
    <t>　　　　※　(2)×3/4にて算出(千円未満切捨)した額と(3)の額を比較し、少ない方を記載</t>
    <rPh sb="15" eb="17">
      <t>サンシュツ</t>
    </rPh>
    <rPh sb="18" eb="19">
      <t>セン</t>
    </rPh>
    <rPh sb="19" eb="22">
      <t>エンミマン</t>
    </rPh>
    <rPh sb="22" eb="24">
      <t>キリス</t>
    </rPh>
    <rPh sb="27" eb="28">
      <t>ガク</t>
    </rPh>
    <rPh sb="33" eb="34">
      <t>ガク</t>
    </rPh>
    <rPh sb="35" eb="37">
      <t>ヒカク</t>
    </rPh>
    <rPh sb="39" eb="40">
      <t>スク</t>
    </rPh>
    <rPh sb="42" eb="43">
      <t>ホウ</t>
    </rPh>
    <rPh sb="44" eb="46">
      <t>キサイ</t>
    </rPh>
    <phoneticPr fontId="23"/>
  </si>
  <si>
    <t>（５）国庫補助額（自動計算）　</t>
    <rPh sb="3" eb="5">
      <t>コッコ</t>
    </rPh>
    <rPh sb="5" eb="7">
      <t>ホジョ</t>
    </rPh>
    <rPh sb="7" eb="8">
      <t>ガク</t>
    </rPh>
    <rPh sb="9" eb="11">
      <t>ジドウ</t>
    </rPh>
    <rPh sb="11" eb="13">
      <t>ケイサン</t>
    </rPh>
    <phoneticPr fontId="23"/>
  </si>
  <si>
    <t>（６）主な導入機器内容（種別・機器名等）</t>
    <rPh sb="3" eb="4">
      <t>オモ</t>
    </rPh>
    <rPh sb="5" eb="7">
      <t>ドウニュウ</t>
    </rPh>
    <rPh sb="7" eb="9">
      <t>キキ</t>
    </rPh>
    <rPh sb="9" eb="11">
      <t>ナイヨウ</t>
    </rPh>
    <phoneticPr fontId="23"/>
  </si>
  <si>
    <t>１台当たりの金額の選定額
（ＥとＦを比較し少ない方）
（Ｇ）</t>
    <rPh sb="1" eb="2">
      <t>ダイ</t>
    </rPh>
    <rPh sb="2" eb="3">
      <t>ア</t>
    </rPh>
    <rPh sb="6" eb="8">
      <t>キンガク</t>
    </rPh>
    <rPh sb="9" eb="11">
      <t>センテイ</t>
    </rPh>
    <rPh sb="11" eb="12">
      <t>ガク</t>
    </rPh>
    <rPh sb="18" eb="20">
      <t>ヒカク</t>
    </rPh>
    <rPh sb="21" eb="22">
      <t>スク</t>
    </rPh>
    <rPh sb="24" eb="25">
      <t>ホウ</t>
    </rPh>
    <phoneticPr fontId="23"/>
  </si>
  <si>
    <t>効果</t>
    <rPh sb="0" eb="2">
      <t>コウカ</t>
    </rPh>
    <phoneticPr fontId="23"/>
  </si>
  <si>
    <t xml:space="preserve">　　　　１　ケアの質の向上
            （利用者の自立支援、社会参加・コミュニケーション機会の増加に向けたケアの実施，根拠に基づいた支援の実施等）
</t>
    <rPh sb="9" eb="10">
      <t>シツ</t>
    </rPh>
    <rPh sb="11" eb="13">
      <t>コウジョウ</t>
    </rPh>
    <rPh sb="27" eb="30">
      <t>リヨウシャ</t>
    </rPh>
    <phoneticPr fontId="23"/>
  </si>
  <si>
    <t>　　　３　機器が現場のニースにあっていない</t>
    <rPh sb="5" eb="7">
      <t>キキ</t>
    </rPh>
    <rPh sb="8" eb="10">
      <t>ゲンバ</t>
    </rPh>
    <phoneticPr fontId="23"/>
  </si>
  <si>
    <t xml:space="preserve"> パソコン</t>
  </si>
  <si>
    <t>　　　４　利用者・職員の安全面に不安がある</t>
    <rPh sb="5" eb="8">
      <t>リヨウシャ</t>
    </rPh>
    <rPh sb="9" eb="11">
      <t>ショクイン</t>
    </rPh>
    <rPh sb="12" eb="15">
      <t>アンゼンメン</t>
    </rPh>
    <rPh sb="16" eb="18">
      <t>フアン</t>
    </rPh>
    <phoneticPr fontId="23"/>
  </si>
  <si>
    <t>様式第10号の１</t>
    <rPh sb="0" eb="2">
      <t>ヨウシキ</t>
    </rPh>
    <rPh sb="2" eb="3">
      <t>ダイ</t>
    </rPh>
    <rPh sb="5" eb="6">
      <t>ゴウ</t>
    </rPh>
    <phoneticPr fontId="23"/>
  </si>
  <si>
    <t>出して行うものとする。</t>
  </si>
  <si>
    <t xml:space="preserve">  より取得し、又は効用の増加した価格が単価30万円以上の財産がある場合は、前記の期間を経過</t>
    <rPh sb="42" eb="43">
      <t>アイダ</t>
    </rPh>
    <rPh sb="44" eb="46">
      <t>ケイカ</t>
    </rPh>
    <phoneticPr fontId="23"/>
  </si>
  <si>
    <t>　　　10　その他</t>
    <rPh sb="8" eb="9">
      <t>タ</t>
    </rPh>
    <phoneticPr fontId="23"/>
  </si>
  <si>
    <t>実支出額：</t>
    <rPh sb="0" eb="1">
      <t>ジツ</t>
    </rPh>
    <rPh sb="3" eb="4">
      <t>ガク</t>
    </rPh>
    <phoneticPr fontId="23"/>
  </si>
  <si>
    <t>・PC、ブレット及びその付属品</t>
  </si>
  <si>
    <t xml:space="preserve"> 　　　　通信環境機器等の費用も対象となる。ただし、見守り記機器を効果的に活用するために必要な機器等に限る。</t>
    <rPh sb="13" eb="15">
      <t>ヒヨウ</t>
    </rPh>
    <rPh sb="16" eb="18">
      <t>タイショウ</t>
    </rPh>
    <rPh sb="26" eb="28">
      <t>ミマモ</t>
    </rPh>
    <rPh sb="29" eb="30">
      <t>キ</t>
    </rPh>
    <rPh sb="30" eb="32">
      <t>キキ</t>
    </rPh>
    <rPh sb="33" eb="36">
      <t>コウカテキ</t>
    </rPh>
    <rPh sb="37" eb="39">
      <t>カツヨウ</t>
    </rPh>
    <rPh sb="44" eb="46">
      <t>ヒツヨウ</t>
    </rPh>
    <rPh sb="47" eb="49">
      <t>キキ</t>
    </rPh>
    <rPh sb="49" eb="50">
      <t>トウ</t>
    </rPh>
    <rPh sb="51" eb="52">
      <t>カギ</t>
    </rPh>
    <phoneticPr fontId="23"/>
  </si>
  <si>
    <t>　計上している（費用を按分している)。</t>
  </si>
  <si>
    <t>と第３欄に定める基準額とを比較して少ない方の額に第４欄に掲げる補助率を乗じて得た額を交付</t>
    <rPh sb="42" eb="44">
      <t>コウフ</t>
    </rPh>
    <phoneticPr fontId="23"/>
  </si>
  <si>
    <t>１．経費実績</t>
    <rPh sb="2" eb="4">
      <t>ケイヒ</t>
    </rPh>
    <rPh sb="4" eb="6">
      <t>ジッセキ</t>
    </rPh>
    <phoneticPr fontId="23"/>
  </si>
  <si>
    <t>（５）国庫補助所要額（自動計算）</t>
    <rPh sb="3" eb="5">
      <t>コッコ</t>
    </rPh>
    <rPh sb="5" eb="7">
      <t>ホジョ</t>
    </rPh>
    <rPh sb="7" eb="10">
      <t>ショヨウガク</t>
    </rPh>
    <rPh sb="11" eb="13">
      <t>ジドウ</t>
    </rPh>
    <rPh sb="13" eb="15">
      <t>ケイサン</t>
    </rPh>
    <phoneticPr fontId="23"/>
  </si>
  <si>
    <t>（６）主な導入機器内容（複数選択可）</t>
    <rPh sb="3" eb="4">
      <t>オモ</t>
    </rPh>
    <rPh sb="5" eb="7">
      <t>ドウニュウ</t>
    </rPh>
    <rPh sb="7" eb="9">
      <t>キキ</t>
    </rPh>
    <rPh sb="9" eb="11">
      <t>ナイヨウ</t>
    </rPh>
    <rPh sb="12" eb="14">
      <t>フクスウ</t>
    </rPh>
    <rPh sb="14" eb="17">
      <t>センタクカ</t>
    </rPh>
    <phoneticPr fontId="23"/>
  </si>
  <si>
    <t>初期設定に要した費用（合計）</t>
    <rPh sb="0" eb="2">
      <t>ショキ</t>
    </rPh>
    <rPh sb="2" eb="4">
      <t>セッテイ</t>
    </rPh>
    <rPh sb="5" eb="6">
      <t>ヨウ</t>
    </rPh>
    <rPh sb="8" eb="10">
      <t>ヒヨウ</t>
    </rPh>
    <rPh sb="11" eb="13">
      <t>ゴウケイ</t>
    </rPh>
    <phoneticPr fontId="23"/>
  </si>
  <si>
    <t>（注４）</t>
    <rPh sb="1" eb="2">
      <t>チュウ</t>
    </rPh>
    <phoneticPr fontId="23"/>
  </si>
  <si>
    <t>初期設定に要した費用</t>
    <rPh sb="0" eb="2">
      <t>ショキ</t>
    </rPh>
    <rPh sb="2" eb="4">
      <t>セッテイ</t>
    </rPh>
    <rPh sb="5" eb="6">
      <t>ヨウ</t>
    </rPh>
    <rPh sb="8" eb="10">
      <t>ヒヨウ</t>
    </rPh>
    <phoneticPr fontId="23"/>
  </si>
  <si>
    <t>　ただし、　年　月　日付け指令　第　号による　　　年度　障害福祉サービス事業所等デジタル技</t>
  </si>
  <si>
    <t>　①　前記２（３）に係る現在（ＩＣＴ機器等導入前）の業務時間内訳</t>
  </si>
  <si>
    <t>術導入支援事業費補助金として</t>
  </si>
  <si>
    <t>　上記のとおり請求します。</t>
    <rPh sb="1" eb="3">
      <t>ジョウキ</t>
    </rPh>
    <rPh sb="7" eb="9">
      <t>セイキュウ</t>
    </rPh>
    <phoneticPr fontId="23"/>
  </si>
  <si>
    <t>介護ロボット等の種別
（Ａ）</t>
    <rPh sb="0" eb="2">
      <t>カイゴ</t>
    </rPh>
    <rPh sb="6" eb="7">
      <t>トウ</t>
    </rPh>
    <rPh sb="8" eb="10">
      <t>シュベツ</t>
    </rPh>
    <phoneticPr fontId="23"/>
  </si>
  <si>
    <t>　　　　　　　年　月　日</t>
    <rPh sb="7" eb="8">
      <t>ネン</t>
    </rPh>
    <rPh sb="9" eb="10">
      <t>ガツ</t>
    </rPh>
    <rPh sb="11" eb="12">
      <t>ニチ</t>
    </rPh>
    <phoneticPr fontId="23"/>
  </si>
  <si>
    <t>年度消費税及び地方消費税に係る仕入控除税額報告書</t>
  </si>
  <si>
    <t>導入主体名</t>
    <rPh sb="0" eb="2">
      <t>ドウニュウ</t>
    </rPh>
    <rPh sb="2" eb="4">
      <t>シュタイ</t>
    </rPh>
    <rPh sb="4" eb="5">
      <t>メイ</t>
    </rPh>
    <phoneticPr fontId="23"/>
  </si>
  <si>
    <t>代表者氏名</t>
    <rPh sb="0" eb="3">
      <t>ダイヒョウシャ</t>
    </rPh>
    <rPh sb="3" eb="5">
      <t>シメイ</t>
    </rPh>
    <phoneticPr fontId="23"/>
  </si>
  <si>
    <t>　　　※　上限1000万円【1(1)が1000万円以下の場合は、1(1)の金額を記入】</t>
  </si>
  <si>
    <t>＜施設・事業所単位＞
対象経費の実支出額
（Ｊ = Ｈ + Ｉ）</t>
    <rPh sb="11" eb="13">
      <t>タイショウ</t>
    </rPh>
    <rPh sb="13" eb="15">
      <t>ケイヒ</t>
    </rPh>
    <rPh sb="16" eb="17">
      <t>ジツ</t>
    </rPh>
    <rPh sb="17" eb="19">
      <t>シシュツ</t>
    </rPh>
    <rPh sb="19" eb="20">
      <t>ガク</t>
    </rPh>
    <phoneticPr fontId="23"/>
  </si>
  <si>
    <t>差引残額</t>
    <rPh sb="0" eb="2">
      <t>サシヒキ</t>
    </rPh>
    <rPh sb="2" eb="4">
      <t>ザンガク</t>
    </rPh>
    <phoneticPr fontId="23"/>
  </si>
  <si>
    <r>
      <t>１</t>
    </r>
    <r>
      <rPr>
        <sz val="6"/>
        <color auto="1"/>
        <rFont val="ＭＳ Ｐゴシック"/>
      </rPr>
      <t>人あたり
業務時間</t>
    </r>
    <r>
      <rPr>
        <sz val="8"/>
        <color auto="1"/>
        <rFont val="ＭＳ Ｐゴシック"/>
      </rPr>
      <t xml:space="preserve">
</t>
    </r>
    <r>
      <rPr>
        <sz val="6"/>
        <color auto="1"/>
        <rFont val="ＭＳ Ｐゴシック"/>
      </rPr>
      <t>（D／業務従事者数）</t>
    </r>
    <rPh sb="1" eb="2">
      <t>ヒト</t>
    </rPh>
    <rPh sb="6" eb="8">
      <t>ギョウム</t>
    </rPh>
    <rPh sb="8" eb="10">
      <t>ジカン</t>
    </rPh>
    <rPh sb="14" eb="16">
      <t>ギョウム</t>
    </rPh>
    <rPh sb="16" eb="19">
      <t>ジュウジシャ</t>
    </rPh>
    <phoneticPr fontId="23"/>
  </si>
  <si>
    <t>見守り機器及び見守り機器の導入に伴う通信環境整備に必要な工事費、報償費、旅費、需用費、役務費、委託料、使用料及び賃借料、備品購入費</t>
  </si>
  <si>
    <t>A-(B+C)</t>
  </si>
  <si>
    <t>振替先預金口座</t>
    <rPh sb="0" eb="2">
      <t>フリカエ</t>
    </rPh>
    <rPh sb="2" eb="3">
      <t>サキ</t>
    </rPh>
    <rPh sb="3" eb="7">
      <t>ヨキンコウザ</t>
    </rPh>
    <phoneticPr fontId="23"/>
  </si>
  <si>
    <t>＜施設・事業所単位＞
選定額＝補助基本額
（K）</t>
    <rPh sb="11" eb="13">
      <t>センテイ</t>
    </rPh>
    <rPh sb="13" eb="14">
      <t>ガク</t>
    </rPh>
    <rPh sb="15" eb="17">
      <t>ホジョ</t>
    </rPh>
    <rPh sb="17" eb="20">
      <t>キホンガク</t>
    </rPh>
    <phoneticPr fontId="23"/>
  </si>
  <si>
    <t>第９条　 特別の事情により第３条、第６条及び第７条に定める算定方法、手続によることができない場合</t>
    <rPh sb="46" eb="48">
      <t>バアイ</t>
    </rPh>
    <phoneticPr fontId="23"/>
  </si>
  <si>
    <t>９　請求業務・勤怠管理・給与業務等</t>
    <rPh sb="2" eb="4">
      <t>セイキュウ</t>
    </rPh>
    <rPh sb="4" eb="6">
      <t>ギョウム</t>
    </rPh>
    <rPh sb="7" eb="9">
      <t>キンタイ</t>
    </rPh>
    <rPh sb="9" eb="11">
      <t>カンリ</t>
    </rPh>
    <rPh sb="12" eb="14">
      <t>キュウヨ</t>
    </rPh>
    <rPh sb="14" eb="16">
      <t>ギョウム</t>
    </rPh>
    <rPh sb="16" eb="17">
      <t>トウ</t>
    </rPh>
    <phoneticPr fontId="23"/>
  </si>
  <si>
    <r>
      <t>　同一敷地内に障害者を支援する施設・事業所と障害児を支援する施設・事業所が併設されている場合、</t>
    </r>
    <r>
      <rPr>
        <u/>
        <sz val="12"/>
        <color auto="1"/>
        <rFont val="ＭＳ Ｐ明朝"/>
      </rPr>
      <t>障害者</t>
    </r>
    <r>
      <rPr>
        <sz val="12"/>
        <color auto="1"/>
        <rFont val="ＭＳ Ｐ明朝"/>
      </rPr>
      <t>を支援する施設・事業所に係るICT機器導入の費用のみ計上している（費用を按分している）。</t>
    </r>
  </si>
  <si>
    <t>介護ロボット等の導入支援事業</t>
  </si>
  <si>
    <t>　地方消費税にかかる仕入控除税額が確定した場合（仕入控除税額が０円の場合を含む。）には、</t>
  </si>
  <si>
    <r>
      <t>　</t>
    </r>
    <r>
      <rPr>
        <sz val="11"/>
        <color auto="1"/>
        <rFont val="ＭＳ Ｐゴシック"/>
      </rPr>
      <t>　</t>
    </r>
    <r>
      <rPr>
        <sz val="9"/>
        <color auto="1"/>
        <rFont val="ＭＳ Ｐゴシック"/>
      </rPr>
      <t>※　様式第５号の２の実支出（予定）額が自動入力（実際にかかる費用の総額）</t>
    </r>
  </si>
  <si>
    <t>記載内容を確認するための書類（確定申告書の写し、課税売上割合等が把握できる資料、特定</t>
  </si>
  <si>
    <t>１　この要綱は、令和７年３月27日から施行し、適用する。</t>
  </si>
  <si>
    <t>　④　ＩＣＴ機器等導入後の前記２（３）に係る想定作成文書量</t>
  </si>
  <si>
    <t>　（１）　事業に要する経費の配分の変更はしてはならないものとする。</t>
  </si>
  <si>
    <t>広島市、呉市及び福山市を除く広島県内
ただし、障害児入所施設については、呉市及び福山市に所在する事業所等も含む。</t>
  </si>
  <si>
    <r>
      <t>から別記様式</t>
    </r>
    <r>
      <rPr>
        <sz val="12"/>
        <color auto="1"/>
        <rFont val="ＭＳ Ｐ明朝"/>
      </rPr>
      <t>第10号のいずれかによる事業実績報告書及び関係書類を添えて知事が定める日ま</t>
    </r>
    <rPh sb="2" eb="6">
      <t>ベッキ</t>
    </rPh>
    <rPh sb="6" eb="7">
      <t>ダイ</t>
    </rPh>
    <rPh sb="9" eb="10">
      <t>ゴウ</t>
    </rPh>
    <rPh sb="22" eb="25">
      <t>ホウコクショ</t>
    </rPh>
    <phoneticPr fontId="23"/>
  </si>
  <si>
    <t>の別紙「地域生活支援事業費等補助金及び障害者総合支援事業費補助金交付要綱」に基づき、</t>
    <rPh sb="38" eb="39">
      <t>モト</t>
    </rPh>
    <phoneticPr fontId="23"/>
  </si>
  <si>
    <t>第１条   県は、県内の障害福祉サービス事業者等が介護業務等の負担軽減を図り、生産性の向上に</t>
    <rPh sb="43" eb="45">
      <t>コウジョウ</t>
    </rPh>
    <phoneticPr fontId="23"/>
  </si>
  <si>
    <t>資するために、デジタル技術を導入する事業に対し、予算の範囲内において補助金を交付するもの</t>
    <rPh sb="38" eb="40">
      <t>コウフ</t>
    </rPh>
    <phoneticPr fontId="23"/>
  </si>
  <si>
    <t>介護テクノロジー導入支援事業（介護ロボット等の導入支援）補助基本額算定表</t>
    <rPh sb="28" eb="30">
      <t>ホジョ</t>
    </rPh>
    <rPh sb="30" eb="33">
      <t>キホンガク</t>
    </rPh>
    <rPh sb="33" eb="35">
      <t>サンテイ</t>
    </rPh>
    <rPh sb="35" eb="36">
      <t>ヒョウ</t>
    </rPh>
    <phoneticPr fontId="23"/>
  </si>
  <si>
    <t>（交付額の算定方法）</t>
  </si>
  <si>
    <t>B.ひと月当たり</t>
    <rPh sb="4" eb="5">
      <t>ツキ</t>
    </rPh>
    <rPh sb="5" eb="6">
      <t>ア</t>
    </rPh>
    <phoneticPr fontId="23"/>
  </si>
  <si>
    <r>
      <t>導入支援</t>
    </r>
    <r>
      <rPr>
        <sz val="11"/>
        <color auto="1"/>
        <rFont val="ＭＳ Ｐ明朝"/>
      </rPr>
      <t>事業費補助金交付要綱第５条の（８）の規定に基づき、次のとおり報告します。</t>
    </r>
  </si>
  <si>
    <t>　　　移乗介護</t>
    <rPh sb="3" eb="5">
      <t>イジョウ</t>
    </rPh>
    <rPh sb="5" eb="7">
      <t>カイゴ</t>
    </rPh>
    <phoneticPr fontId="23"/>
  </si>
  <si>
    <t>　ばならない。ただし、事業により取得し、又は効用の増加した不動産及びその従物並びに事業に</t>
    <rPh sb="37" eb="38">
      <t>モノ</t>
    </rPh>
    <rPh sb="38" eb="39">
      <t>ナラ</t>
    </rPh>
    <rPh sb="41" eb="43">
      <t>ジギョウ</t>
    </rPh>
    <phoneticPr fontId="23"/>
  </si>
  <si>
    <t>ＡＩカメラ等（防犯、虐待防止、事故防止など、利用者の安心安全のために活用するカメラ）</t>
  </si>
  <si>
    <t xml:space="preserve">     (2) 　ICT導入モデル事業</t>
  </si>
  <si>
    <t>でに知事に提出することにより、この補助金の事業実績報告を行わなければならない。</t>
  </si>
  <si>
    <t>　（４）　事業が予定の期間内に完了しない場合又は事業の遂行が困難になった場合には、速やかに</t>
    <rPh sb="41" eb="42">
      <t>スミ</t>
    </rPh>
    <phoneticPr fontId="23"/>
  </si>
  <si>
    <t>ボットやＩＣＴの導入を行う事業。</t>
    <rPh sb="8" eb="10">
      <t>ドウニュウ</t>
    </rPh>
    <rPh sb="11" eb="12">
      <t>オコナ</t>
    </rPh>
    <rPh sb="13" eb="15">
      <t>ジギョウ</t>
    </rPh>
    <phoneticPr fontId="23"/>
  </si>
  <si>
    <t>　知事に報告してその指示を受けなければならない。</t>
  </si>
  <si>
    <t>（７）想定削減率が20％を超える場合は、その要因について記載すること。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23"/>
  </si>
  <si>
    <t>　（５）　事業により取得し、又は効用の増加した不動産及びその従物並びに事業により取得し、又は</t>
    <rPh sb="44" eb="45">
      <t>マタ</t>
    </rPh>
    <phoneticPr fontId="23"/>
  </si>
  <si>
    <t>１台当たりの導入経費
（F＝Ｂ＋Ｄ／Ｃ）</t>
    <rPh sb="1" eb="2">
      <t>ダイ</t>
    </rPh>
    <rPh sb="2" eb="3">
      <t>ア</t>
    </rPh>
    <rPh sb="6" eb="8">
      <t>ドウニュウ</t>
    </rPh>
    <rPh sb="8" eb="10">
      <t>ケイヒ</t>
    </rPh>
    <phoneticPr fontId="23"/>
  </si>
  <si>
    <t xml:space="preserve">       ※介護ロボット等において、「見守り・コミュニケーション」を選択している場合は、上記パソコン、スマートフォン、タブレット、インカム、ソフトウェアに加えて以下の</t>
    <rPh sb="8" eb="10">
      <t>カイゴ</t>
    </rPh>
    <rPh sb="14" eb="15">
      <t>トウ</t>
    </rPh>
    <rPh sb="21" eb="23">
      <t>ミマモ</t>
    </rPh>
    <rPh sb="36" eb="38">
      <t>センタク</t>
    </rPh>
    <rPh sb="42" eb="44">
      <t>バアイ</t>
    </rPh>
    <rPh sb="46" eb="48">
      <t>ジョウキ</t>
    </rPh>
    <rPh sb="79" eb="80">
      <t>クワ</t>
    </rPh>
    <phoneticPr fontId="23"/>
  </si>
  <si>
    <t>　（７）　事業により取得し、又は効用の増加した財産については、事業完了後においても善良な管理者</t>
    <rPh sb="44" eb="46">
      <t>カンリ</t>
    </rPh>
    <rPh sb="46" eb="47">
      <t>シャ</t>
    </rPh>
    <phoneticPr fontId="23"/>
  </si>
  <si>
    <r>
      <t>介護テクノロジー導入支援事業（介護ロボット等の導入支援）</t>
    </r>
    <r>
      <rPr>
        <b/>
        <sz val="20"/>
        <color auto="1"/>
        <rFont val="ＭＳ Ｐゴシック"/>
      </rPr>
      <t>　積算内訳書</t>
    </r>
    <rPh sb="29" eb="31">
      <t>セキサン</t>
    </rPh>
    <rPh sb="31" eb="34">
      <t>ウチワケショ</t>
    </rPh>
    <phoneticPr fontId="23"/>
  </si>
  <si>
    <t>介護テクノロジー導入支援事業（パッケージ型導入支援）積算内訳書</t>
    <rPh sb="26" eb="28">
      <t>セキサン</t>
    </rPh>
    <rPh sb="28" eb="31">
      <t>ウチワケショ</t>
    </rPh>
    <phoneticPr fontId="23"/>
  </si>
  <si>
    <r>
      <t>１　</t>
    </r>
    <r>
      <rPr>
        <sz val="11"/>
        <color theme="1"/>
        <rFont val="ＭＳ Ｐ明朝"/>
      </rPr>
      <t>事業名</t>
    </r>
    <rPh sb="2" eb="4">
      <t>ジギョウ</t>
    </rPh>
    <rPh sb="4" eb="5">
      <t>メイ</t>
    </rPh>
    <phoneticPr fontId="23"/>
  </si>
  <si>
    <t>　（２）　事業の内容の変更（軽微な変更を除く。）をする場合には、知事の承認を受けなければならない。</t>
  </si>
  <si>
    <t>　の承認を受けないで、この補助金の交付の目的に反して使用し、譲渡し、交換し、貸し付け、担保</t>
    <rPh sb="34" eb="36">
      <t>コウカン</t>
    </rPh>
    <rPh sb="40" eb="41">
      <t>ツ</t>
    </rPh>
    <rPh sb="43" eb="45">
      <t>タンポ</t>
    </rPh>
    <phoneticPr fontId="23"/>
  </si>
  <si>
    <t>　に供し、又は廃棄してはならない。</t>
  </si>
  <si>
    <r>
      <t>　　　※　施設・事業所別の補助上限額（障害者支援施設：210万円、グループホーム：150万円、その他事業所：120万円）以下の場合は、</t>
    </r>
    <r>
      <rPr>
        <sz val="9"/>
        <color auto="1"/>
        <rFont val="ＭＳ Ｐゴシック"/>
      </rPr>
      <t>様式第２号の３の選定額＝補助基本額（Ｋ）の合計額を記載</t>
    </r>
    <rPh sb="67" eb="69">
      <t>ヨウシキ</t>
    </rPh>
    <rPh sb="69" eb="70">
      <t>ダイ</t>
    </rPh>
    <rPh sb="71" eb="72">
      <t>ゴウ</t>
    </rPh>
    <rPh sb="88" eb="91">
      <t>ゴウケイガク</t>
    </rPh>
    <rPh sb="92" eb="94">
      <t>キサイ</t>
    </rPh>
    <phoneticPr fontId="23"/>
  </si>
  <si>
    <t>　部を国庫に納付させることがある。</t>
  </si>
  <si>
    <t>　（８）　間接補助事業完了後に、消費税及び地方消費税の申告により間接補助金に係る消費税及び</t>
    <rPh sb="43" eb="44">
      <t>オヨ</t>
    </rPh>
    <phoneticPr fontId="23"/>
  </si>
  <si>
    <t>　までに、知事に報告しなければならない。</t>
  </si>
  <si>
    <r>
      <t>　　　（様式第</t>
    </r>
    <r>
      <rPr>
        <sz val="11"/>
        <color auto="1"/>
        <rFont val="ＭＳ Ｐ明朝"/>
      </rPr>
      <t>５号の１、様式第５号の２）</t>
    </r>
  </si>
  <si>
    <t xml:space="preserve">  島県に返還しなければならない。</t>
    <rPh sb="2" eb="3">
      <t>シマ</t>
    </rPh>
    <phoneticPr fontId="23"/>
  </si>
  <si>
    <t>　（９）　間接補助事業に係る収入及び支出を明らかにした帳簿を備え、当該収入及び支出について証</t>
    <rPh sb="45" eb="46">
      <t>アカシ</t>
    </rPh>
    <phoneticPr fontId="23"/>
  </si>
  <si>
    <t>介護テクノロジーのパッケージ型導入支援事業</t>
  </si>
  <si>
    <t>　拠書類を整理し、当該帳簿及び証拠書類を間接補助金の額の確定の日（事業の中止又は廃止の</t>
    <rPh sb="36" eb="38">
      <t>チュウシ</t>
    </rPh>
    <rPh sb="38" eb="39">
      <t>マタ</t>
    </rPh>
    <rPh sb="40" eb="41">
      <t>ハイ</t>
    </rPh>
    <rPh sb="41" eb="42">
      <t>ト</t>
    </rPh>
    <phoneticPr fontId="23"/>
  </si>
  <si>
    <t>様式第４号の３</t>
    <rPh sb="0" eb="2">
      <t>ヨウシキ</t>
    </rPh>
    <rPh sb="2" eb="3">
      <t>ダイ</t>
    </rPh>
    <rPh sb="4" eb="5">
      <t>ゴウ</t>
    </rPh>
    <phoneticPr fontId="23"/>
  </si>
  <si>
    <t>　承認を受けた場合には、その承認を受けた日）の属する年度の終了後５年間保管しておかなけれ</t>
    <rPh sb="35" eb="37">
      <t>ホカン</t>
    </rPh>
    <phoneticPr fontId="23"/>
  </si>
  <si>
    <r>
      <t>　同一敷地内に障害者を支援する施設・事業所と障害児を支援する施設・事業所が併設されている場合、</t>
    </r>
    <r>
      <rPr>
        <u/>
        <sz val="11"/>
        <color auto="1"/>
        <rFont val="ＭＳ Ｐ明朝"/>
      </rPr>
      <t>障害児</t>
    </r>
    <r>
      <rPr>
        <sz val="11"/>
        <color auto="1"/>
        <rFont val="ＭＳ Ｐ明朝"/>
      </rPr>
      <t>を支援する施設・事業所に係るICT機器導入の費用のみ計上している（費用を按分している）。</t>
    </r>
    <rPh sb="49" eb="50">
      <t>ジ</t>
    </rPh>
    <phoneticPr fontId="23"/>
  </si>
  <si>
    <t>　が別に定める期間を経過する日のいずれか遅い日まで保管しておかなければならない。</t>
  </si>
  <si>
    <r>
      <t>職</t>
    </r>
    <r>
      <rPr>
        <sz val="12"/>
        <color auto="1"/>
        <rFont val="ＭＳ Ｐゴシック"/>
      </rPr>
      <t>員数（常勤換算数）</t>
    </r>
    <r>
      <rPr>
        <sz val="10"/>
        <color auto="1"/>
        <rFont val="ＭＳ Ｐゴシック"/>
      </rPr>
      <t>　【「全職員の月間勤務時間数」／「常勤職員の月間勤務時間数」にて算出（産休・育休、休職は除く）】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23"/>
  </si>
  <si>
    <t>　※　本内訳書の資料とし、納品書及び領収書の写し（PDFファイルに限る。）を添付すること。</t>
    <rPh sb="13" eb="16">
      <t>ノウヒンショ</t>
    </rPh>
    <rPh sb="16" eb="17">
      <t>オヨ</t>
    </rPh>
    <rPh sb="18" eb="21">
      <t>リョウシュウショ</t>
    </rPh>
    <phoneticPr fontId="23"/>
  </si>
  <si>
    <t>この要綱は、令和６年12月17日から施行し、令和６年４月１日から適用する。</t>
    <rPh sb="22" eb="24">
      <t>レイワ</t>
    </rPh>
    <rPh sb="25" eb="26">
      <t>ネン</t>
    </rPh>
    <rPh sb="27" eb="28">
      <t>ガツ</t>
    </rPh>
    <rPh sb="29" eb="30">
      <t>ニチ</t>
    </rPh>
    <phoneticPr fontId="23"/>
  </si>
  <si>
    <t>介護テクノロジー導入支援事業</t>
  </si>
  <si>
    <t>介護テクノロジーのパッケージ型導入支援事業</t>
    <rPh sb="0" eb="2">
      <t>カイゴ</t>
    </rPh>
    <rPh sb="19" eb="21">
      <t>ジギョウ</t>
    </rPh>
    <phoneticPr fontId="23"/>
  </si>
  <si>
    <t>（注２）</t>
    <rPh sb="1" eb="2">
      <t>チュウ</t>
    </rPh>
    <phoneticPr fontId="23"/>
  </si>
  <si>
    <t>初期設定に要する費用
（Ｄ）</t>
    <rPh sb="0" eb="2">
      <t>ショキ</t>
    </rPh>
    <rPh sb="2" eb="4">
      <t>セッテイ</t>
    </rPh>
    <rPh sb="5" eb="6">
      <t>ヨウ</t>
    </rPh>
    <rPh sb="8" eb="10">
      <t>ヒヨウ</t>
    </rPh>
    <phoneticPr fontId="23"/>
  </si>
  <si>
    <t>１,０００万円
（１施設・事業所当たり）</t>
    <rPh sb="5" eb="7">
      <t>マンエン</t>
    </rPh>
    <rPh sb="10" eb="12">
      <t>シセツ</t>
    </rPh>
    <rPh sb="13" eb="16">
      <t>ジギョウショ</t>
    </rPh>
    <rPh sb="16" eb="17">
      <t>ア</t>
    </rPh>
    <phoneticPr fontId="23"/>
  </si>
  <si>
    <t>介護ロボット等の導入支援の実施に必要な備品購入費（介護ロボット等の購入費用に限る。）、使用料及び賃借料（介護ロボット等の使用に要する費用に限る。）、役務費（介護ロボット等の初期設定に要する費用に限る。）
ICT の導入支援の実施に
必要な工事費、報償費、旅
費、需用費、役務費、委託
料、使用料及び賃借料、備
品購入費</t>
  </si>
  <si>
    <t>行動援護</t>
  </si>
  <si>
    <t>　　　移動支援</t>
    <rPh sb="3" eb="5">
      <t>イドウ</t>
    </rPh>
    <rPh sb="5" eb="7">
      <t>シエン</t>
    </rPh>
    <phoneticPr fontId="23"/>
  </si>
  <si>
    <t>栄養管理支援</t>
  </si>
  <si>
    <t>障害者支援施設</t>
  </si>
  <si>
    <t>施設・事業所名</t>
    <rPh sb="0" eb="2">
      <t>シセツ</t>
    </rPh>
    <rPh sb="3" eb="6">
      <t>ジギョウショ</t>
    </rPh>
    <rPh sb="6" eb="7">
      <t>メイ</t>
    </rPh>
    <phoneticPr fontId="23"/>
  </si>
  <si>
    <t>合計</t>
  </si>
  <si>
    <t>居宅訪問型児童発達支援</t>
  </si>
  <si>
    <t>様式９号の３</t>
    <rPh sb="0" eb="2">
      <t>ヨウシキ</t>
    </rPh>
    <rPh sb="3" eb="4">
      <t>ゴウ</t>
    </rPh>
    <phoneticPr fontId="23"/>
  </si>
  <si>
    <t>（注３）</t>
    <rPh sb="1" eb="2">
      <t>チュウ</t>
    </rPh>
    <phoneticPr fontId="23"/>
  </si>
  <si>
    <t>「導入機器名」には、補助対象となるロボット機器を記載。それ以外の付属品等は本体機器に含めて記載すること。</t>
  </si>
  <si>
    <t>介護ロボット等に係る内容</t>
    <rPh sb="0" eb="2">
      <t>カイゴ</t>
    </rPh>
    <rPh sb="6" eb="7">
      <t>トウ</t>
    </rPh>
    <rPh sb="8" eb="9">
      <t>カカ</t>
    </rPh>
    <rPh sb="10" eb="12">
      <t>ナイヨウ</t>
    </rPh>
    <phoneticPr fontId="23"/>
  </si>
  <si>
    <t>「Ａ」欄は、「移乗介護」、「移動支援」、「排泄支援」、「見守り・コミュニケーション」、「入浴支援」、「機能訓練支援」、「栄養管理支援」から選択すること。</t>
    <rPh sb="3" eb="4">
      <t>ラン</t>
    </rPh>
    <rPh sb="7" eb="9">
      <t>イジョウ</t>
    </rPh>
    <rPh sb="9" eb="11">
      <t>カイゴ</t>
    </rPh>
    <rPh sb="14" eb="16">
      <t>イドウ</t>
    </rPh>
    <rPh sb="16" eb="18">
      <t>シエン</t>
    </rPh>
    <rPh sb="21" eb="23">
      <t>ハイセツ</t>
    </rPh>
    <rPh sb="23" eb="25">
      <t>シエン</t>
    </rPh>
    <rPh sb="28" eb="30">
      <t>ミマモ</t>
    </rPh>
    <rPh sb="44" eb="46">
      <t>ニュウヨク</t>
    </rPh>
    <rPh sb="46" eb="48">
      <t>シエン</t>
    </rPh>
    <rPh sb="69" eb="71">
      <t>センタク</t>
    </rPh>
    <phoneticPr fontId="23"/>
  </si>
  <si>
    <t>令和７年度障害福祉分野の介護テクノロジー導入支援事業（パッケージ型導入支援）　実績報告書　総表　（間接補助分）　</t>
    <rPh sb="5" eb="7">
      <t>ショウガイ</t>
    </rPh>
    <rPh sb="7" eb="9">
      <t>フクシ</t>
    </rPh>
    <rPh sb="9" eb="11">
      <t>ブンヤ</t>
    </rPh>
    <rPh sb="12" eb="14">
      <t>カイゴ</t>
    </rPh>
    <rPh sb="20" eb="22">
      <t>ドウニュウ</t>
    </rPh>
    <rPh sb="22" eb="24">
      <t>シエン</t>
    </rPh>
    <rPh sb="24" eb="26">
      <t>ジギョウ</t>
    </rPh>
    <rPh sb="32" eb="33">
      <t>ガタ</t>
    </rPh>
    <rPh sb="33" eb="35">
      <t>ドウニュウ</t>
    </rPh>
    <rPh sb="35" eb="37">
      <t>シエン</t>
    </rPh>
    <rPh sb="39" eb="41">
      <t>ジッセキ</t>
    </rPh>
    <rPh sb="41" eb="43">
      <t>ホウコク</t>
    </rPh>
    <rPh sb="43" eb="44">
      <t>ショ</t>
    </rPh>
    <rPh sb="49" eb="51">
      <t>カンセツ</t>
    </rPh>
    <rPh sb="51" eb="53">
      <t>ホジョ</t>
    </rPh>
    <rPh sb="53" eb="54">
      <t>ブン</t>
    </rPh>
    <phoneticPr fontId="23"/>
  </si>
  <si>
    <t>機器をリース等により導入する場合、年度末までのリース等に要する料金を「Ｂ」欄に記載すること。</t>
    <rPh sb="0" eb="2">
      <t>キキ</t>
    </rPh>
    <rPh sb="6" eb="7">
      <t>トウ</t>
    </rPh>
    <rPh sb="10" eb="12">
      <t>ドウニュウ</t>
    </rPh>
    <rPh sb="14" eb="16">
      <t>バアイ</t>
    </rPh>
    <rPh sb="17" eb="19">
      <t>ネンド</t>
    </rPh>
    <rPh sb="19" eb="20">
      <t>マツ</t>
    </rPh>
    <rPh sb="26" eb="27">
      <t>トウ</t>
    </rPh>
    <rPh sb="28" eb="29">
      <t>ヨウ</t>
    </rPh>
    <rPh sb="31" eb="33">
      <t>リョウキン</t>
    </rPh>
    <rPh sb="37" eb="38">
      <t>ラン</t>
    </rPh>
    <rPh sb="39" eb="41">
      <t>キサイ</t>
    </rPh>
    <phoneticPr fontId="23"/>
  </si>
  <si>
    <t>就労移行支援</t>
  </si>
  <si>
    <t>居宅介護</t>
  </si>
  <si>
    <t>法人名＋施設・事業所名</t>
    <rPh sb="0" eb="2">
      <t>ホウジン</t>
    </rPh>
    <rPh sb="2" eb="3">
      <t>メイ</t>
    </rPh>
    <rPh sb="4" eb="6">
      <t>シセツ</t>
    </rPh>
    <rPh sb="7" eb="10">
      <t>ジギョウショ</t>
    </rPh>
    <rPh sb="10" eb="11">
      <t>メイ</t>
    </rPh>
    <phoneticPr fontId="23"/>
  </si>
  <si>
    <t>（１）介護テクノロジーのパッケージ型の導入について、介護ロボット等とＩＣＴ機器の組み合わせを選択</t>
    <rPh sb="3" eb="5">
      <t>カイゴ</t>
    </rPh>
    <rPh sb="17" eb="18">
      <t>ガタ</t>
    </rPh>
    <rPh sb="19" eb="21">
      <t>ドウニュウ</t>
    </rPh>
    <rPh sb="26" eb="28">
      <t>カイゴ</t>
    </rPh>
    <rPh sb="32" eb="33">
      <t>トウ</t>
    </rPh>
    <rPh sb="37" eb="39">
      <t>キキ</t>
    </rPh>
    <rPh sb="40" eb="41">
      <t>ク</t>
    </rPh>
    <rPh sb="42" eb="43">
      <t>ア</t>
    </rPh>
    <rPh sb="46" eb="48">
      <t>センタク</t>
    </rPh>
    <phoneticPr fontId="23"/>
  </si>
  <si>
    <t>重度訪問介護</t>
  </si>
  <si>
    <t>重度障害者等包括支援</t>
  </si>
  <si>
    <r>
      <t>１００万円
（１</t>
    </r>
    <r>
      <rPr>
        <sz val="11"/>
        <color theme="1"/>
        <rFont val="ＭＳ Ｐ明朝"/>
      </rPr>
      <t>施設・事業所当たり）</t>
    </r>
    <rPh sb="3" eb="5">
      <t>マンエン</t>
    </rPh>
    <rPh sb="8" eb="10">
      <t>シセツ</t>
    </rPh>
    <rPh sb="11" eb="14">
      <t>ジギョウショ</t>
    </rPh>
    <phoneticPr fontId="23"/>
  </si>
  <si>
    <t>１台当たりの上限額
（30万円又は100万円以内）
（Ｆ）</t>
    <rPh sb="1" eb="2">
      <t>ダイ</t>
    </rPh>
    <rPh sb="2" eb="3">
      <t>ア</t>
    </rPh>
    <rPh sb="6" eb="8">
      <t>ジョウゲン</t>
    </rPh>
    <rPh sb="8" eb="9">
      <t>ガク</t>
    </rPh>
    <rPh sb="13" eb="15">
      <t>マンエン</t>
    </rPh>
    <rPh sb="15" eb="16">
      <t>マタ</t>
    </rPh>
    <rPh sb="20" eb="22">
      <t>マンエン</t>
    </rPh>
    <rPh sb="22" eb="24">
      <t>イナイ</t>
    </rPh>
    <phoneticPr fontId="23"/>
  </si>
  <si>
    <t>　　  機器名：</t>
    <rPh sb="4" eb="7">
      <t>キキメイ</t>
    </rPh>
    <phoneticPr fontId="23"/>
  </si>
  <si>
    <t>所要額
（Ｈ＝Ｃ×Ｇ）</t>
    <rPh sb="0" eb="3">
      <t>ショヨウガク</t>
    </rPh>
    <phoneticPr fontId="23"/>
  </si>
  <si>
    <t>様式第２号の３</t>
  </si>
  <si>
    <t>１０　見守り機器の使用・確認</t>
    <rPh sb="3" eb="5">
      <t>ミマモ</t>
    </rPh>
    <rPh sb="6" eb="8">
      <t>キキ</t>
    </rPh>
    <rPh sb="9" eb="11">
      <t>シヨウ</t>
    </rPh>
    <rPh sb="12" eb="14">
      <t>カクニン</t>
    </rPh>
    <phoneticPr fontId="23"/>
  </si>
  <si>
    <t>１人あたり
業務時間
（C×D／A）</t>
    <rPh sb="1" eb="2">
      <t>ヒト</t>
    </rPh>
    <rPh sb="6" eb="8">
      <t>ギョウム</t>
    </rPh>
    <rPh sb="8" eb="10">
      <t>ジカン</t>
    </rPh>
    <phoneticPr fontId="23"/>
  </si>
  <si>
    <t>＜施設・事業所単位＞
選定額＝補助基本額
（K）</t>
    <rPh sb="1" eb="3">
      <t>シセツ</t>
    </rPh>
    <rPh sb="4" eb="7">
      <t>ジギョウショ</t>
    </rPh>
    <rPh sb="7" eb="9">
      <t>タンイ</t>
    </rPh>
    <rPh sb="11" eb="13">
      <t>センテイ</t>
    </rPh>
    <rPh sb="13" eb="14">
      <t>ガク</t>
    </rPh>
    <rPh sb="15" eb="17">
      <t>ホジョ</t>
    </rPh>
    <rPh sb="17" eb="20">
      <t>キホンガク</t>
    </rPh>
    <phoneticPr fontId="23"/>
  </si>
  <si>
    <t>（※その他を選択した場合に記入　　　　）</t>
    <rPh sb="4" eb="5">
      <t>タ</t>
    </rPh>
    <rPh sb="6" eb="8">
      <t>センタク</t>
    </rPh>
    <rPh sb="10" eb="12">
      <t>バアイ</t>
    </rPh>
    <rPh sb="13" eb="15">
      <t>キニュウ</t>
    </rPh>
    <phoneticPr fontId="23"/>
  </si>
  <si>
    <t>（※その他を選択した場合に記入　　　　）</t>
  </si>
  <si>
    <r>
      <t>(1) 　</t>
    </r>
    <r>
      <rPr>
        <sz val="11"/>
        <color theme="1"/>
        <rFont val="ＭＳ Ｐ明朝"/>
      </rPr>
      <t>介護テクノロジー導入支援事業に係る介護ロボット等の導入支援実績報告書</t>
    </r>
    <rPh sb="32" eb="34">
      <t>シエン</t>
    </rPh>
    <rPh sb="36" eb="39">
      <t>ホウコクショ</t>
    </rPh>
    <phoneticPr fontId="23"/>
  </si>
  <si>
    <t>（２）機器を導入することにしたきっかけ及び目的（複数回答可）</t>
    <rPh sb="19" eb="20">
      <t>オヨ</t>
    </rPh>
    <phoneticPr fontId="23"/>
  </si>
  <si>
    <t>４　その他</t>
    <rPh sb="4" eb="5">
      <t>タ</t>
    </rPh>
    <phoneticPr fontId="23"/>
  </si>
  <si>
    <t>１　支援記録の作成</t>
    <rPh sb="2" eb="4">
      <t>シエン</t>
    </rPh>
    <rPh sb="4" eb="6">
      <t>キロク</t>
    </rPh>
    <rPh sb="7" eb="9">
      <t>サクセイ</t>
    </rPh>
    <phoneticPr fontId="23"/>
  </si>
  <si>
    <t>３　その他文書</t>
    <rPh sb="4" eb="5">
      <t>タ</t>
    </rPh>
    <rPh sb="5" eb="7">
      <t>ブンショ</t>
    </rPh>
    <phoneticPr fontId="23"/>
  </si>
  <si>
    <t>２　請求・勤怠管理・給与文書等</t>
    <rPh sb="2" eb="4">
      <t>セイキュウ</t>
    </rPh>
    <rPh sb="5" eb="7">
      <t>キンタイ</t>
    </rPh>
    <rPh sb="7" eb="9">
      <t>カンリ</t>
    </rPh>
    <rPh sb="10" eb="12">
      <t>キュウヨ</t>
    </rPh>
    <rPh sb="12" eb="14">
      <t>ブンショ</t>
    </rPh>
    <rPh sb="14" eb="15">
      <t>ナド</t>
    </rPh>
    <phoneticPr fontId="23"/>
  </si>
  <si>
    <t>介護テクノロジー導入支援事業（ＩＣＴの導入支援）　積算内訳書</t>
    <rPh sb="25" eb="27">
      <t>セキサン</t>
    </rPh>
    <rPh sb="27" eb="30">
      <t>ウチワケショ</t>
    </rPh>
    <phoneticPr fontId="23"/>
  </si>
  <si>
    <t>（６）パッケージ型による機器導入前の定量的指標及び導入により想定される定量的指標</t>
    <rPh sb="8" eb="9">
      <t>ガタ</t>
    </rPh>
    <rPh sb="12" eb="14">
      <t>キキ</t>
    </rPh>
    <rPh sb="14" eb="17">
      <t>ドウニュウマエ</t>
    </rPh>
    <rPh sb="18" eb="21">
      <t>テイリョウテキ</t>
    </rPh>
    <rPh sb="21" eb="23">
      <t>シヒョウ</t>
    </rPh>
    <rPh sb="23" eb="24">
      <t>オヨ</t>
    </rPh>
    <rPh sb="25" eb="27">
      <t>ドウニュウ</t>
    </rPh>
    <rPh sb="30" eb="32">
      <t>ソウテイ</t>
    </rPh>
    <rPh sb="35" eb="38">
      <t>テイリョウテキ</t>
    </rPh>
    <rPh sb="38" eb="40">
      <t>シヒョウ</t>
    </rPh>
    <phoneticPr fontId="23"/>
  </si>
  <si>
    <t>　①　前記（４）に係る現在（パッケージ型による機器導入前）の業務時間内訳</t>
    <rPh sb="3" eb="5">
      <t>ゼンキ</t>
    </rPh>
    <rPh sb="9" eb="10">
      <t>カカ</t>
    </rPh>
    <rPh sb="11" eb="13">
      <t>ゲンザイ</t>
    </rPh>
    <rPh sb="19" eb="20">
      <t>ガタ</t>
    </rPh>
    <rPh sb="23" eb="25">
      <t>キキ</t>
    </rPh>
    <rPh sb="25" eb="28">
      <t>ドウニュウマエ</t>
    </rPh>
    <rPh sb="30" eb="32">
      <t>ギョウム</t>
    </rPh>
    <rPh sb="32" eb="34">
      <t>ジカン</t>
    </rPh>
    <rPh sb="34" eb="36">
      <t>ウチワケ</t>
    </rPh>
    <phoneticPr fontId="23"/>
  </si>
  <si>
    <t>間接業務</t>
    <rPh sb="0" eb="2">
      <t>カンセツ</t>
    </rPh>
    <rPh sb="2" eb="4">
      <t>ギョウム</t>
    </rPh>
    <phoneticPr fontId="23"/>
  </si>
  <si>
    <t>　②　パッケージ型による機器導入後の前記（４）に係る想定業務時間内訳</t>
    <rPh sb="8" eb="9">
      <t>ガタ</t>
    </rPh>
    <rPh sb="12" eb="14">
      <t>キキ</t>
    </rPh>
    <rPh sb="14" eb="17">
      <t>ドウニュウゴ</t>
    </rPh>
    <rPh sb="18" eb="20">
      <t>ゼンキ</t>
    </rPh>
    <rPh sb="24" eb="25">
      <t>カカ</t>
    </rPh>
    <rPh sb="26" eb="28">
      <t>ソウテイ</t>
    </rPh>
    <rPh sb="28" eb="30">
      <t>ギョウム</t>
    </rPh>
    <rPh sb="30" eb="32">
      <t>ジカン</t>
    </rPh>
    <rPh sb="32" eb="34">
      <t>ウチワケ</t>
    </rPh>
    <phoneticPr fontId="23"/>
  </si>
  <si>
    <t>　　　　　　　　ＡＩカメラ等（防犯、虐待防止、事故防止など、利用者の安全安心のために活用するカメラ）</t>
    <rPh sb="13" eb="14">
      <t>トウ</t>
    </rPh>
    <rPh sb="15" eb="17">
      <t>ボウハン</t>
    </rPh>
    <rPh sb="18" eb="20">
      <t>ギャクタイ</t>
    </rPh>
    <rPh sb="20" eb="22">
      <t>ボウシ</t>
    </rPh>
    <rPh sb="23" eb="25">
      <t>ジコ</t>
    </rPh>
    <rPh sb="25" eb="27">
      <t>ボウシ</t>
    </rPh>
    <rPh sb="30" eb="33">
      <t>リヨウシャ</t>
    </rPh>
    <rPh sb="34" eb="36">
      <t>アンゼン</t>
    </rPh>
    <rPh sb="36" eb="38">
      <t>アンシン</t>
    </rPh>
    <rPh sb="42" eb="44">
      <t>カツヨウ</t>
    </rPh>
    <phoneticPr fontId="23"/>
  </si>
  <si>
    <t>C.年間発生件数（B×12）</t>
    <rPh sb="2" eb="4">
      <t>ネンカン</t>
    </rPh>
    <rPh sb="4" eb="6">
      <t>ハッセイ</t>
    </rPh>
    <rPh sb="6" eb="8">
      <t>ケンスウ</t>
    </rPh>
    <phoneticPr fontId="23"/>
  </si>
  <si>
    <t>見守り機器の導入に伴う通信環境整備に係る経費（積算内訳）</t>
    <rPh sb="0" eb="2">
      <t>ミマモ</t>
    </rPh>
    <rPh sb="20" eb="22">
      <t>ケイヒ</t>
    </rPh>
    <rPh sb="23" eb="25">
      <t>セキサン</t>
    </rPh>
    <rPh sb="25" eb="27">
      <t>ウチワケ</t>
    </rPh>
    <phoneticPr fontId="23"/>
  </si>
  <si>
    <t>②　ＩＣＴ機器等導入後の前記２（３）に係る想定業務時間内訳</t>
  </si>
  <si>
    <t>様式第４号の２</t>
    <rPh sb="0" eb="2">
      <t>ヨウシキ</t>
    </rPh>
    <rPh sb="2" eb="3">
      <t>ダイ</t>
    </rPh>
    <rPh sb="4" eb="5">
      <t>ゴウ</t>
    </rPh>
    <phoneticPr fontId="23"/>
  </si>
  <si>
    <r>
      <t>職</t>
    </r>
    <r>
      <rPr>
        <sz val="11"/>
        <color auto="1"/>
        <rFont val="ＭＳ Ｐゴシック"/>
      </rPr>
      <t>員数（常勤換算数）</t>
    </r>
    <r>
      <rPr>
        <sz val="8"/>
        <color auto="1"/>
        <rFont val="ＭＳ Ｐゴシック"/>
      </rPr>
      <t>【「従事者の１ヶ月の勤務延時間」／「事業所等が定めている、常勤の従事者が勤務すべき１週間の時間数　×　４（週）」にて算出（産休・育休、休職は除く）】</t>
    </r>
    <rPh sb="0" eb="3">
      <t>ショクインスウ</t>
    </rPh>
    <rPh sb="4" eb="6">
      <t>ジョウキン</t>
    </rPh>
    <rPh sb="6" eb="8">
      <t>カンサン</t>
    </rPh>
    <rPh sb="8" eb="9">
      <t>スウ</t>
    </rPh>
    <phoneticPr fontId="23"/>
  </si>
  <si>
    <t>（３）ＩＣＴ機器等を導入する業務内容（概要）　</t>
    <rPh sb="6" eb="9">
      <t>キキトウ</t>
    </rPh>
    <rPh sb="10" eb="12">
      <t>ドウニュウ</t>
    </rPh>
    <rPh sb="14" eb="16">
      <t>ギョウム</t>
    </rPh>
    <rPh sb="16" eb="18">
      <t>ナイヨウ</t>
    </rPh>
    <rPh sb="19" eb="21">
      <t>ガイヨウ</t>
    </rPh>
    <phoneticPr fontId="23"/>
  </si>
  <si>
    <t>　③　前記２（３）に係る現在（ＩＣＴ機器等の導入前）の作成文書量</t>
  </si>
  <si>
    <t>とおりとし、その提出期限は、知事が別に定める。</t>
  </si>
  <si>
    <t>ＩＣＴ機器（ＡＩカメラ等除く）の申請のために、都道府県等が行うＩＣＴ導入に伴う研修会に参加した。</t>
  </si>
  <si>
    <r>
      <t>（１）補助対象経費の実支出額</t>
    </r>
    <r>
      <rPr>
        <sz val="11"/>
        <color auto="1"/>
        <rFont val="ＭＳ Ｐゴシック"/>
      </rPr>
      <t>（自動入力）</t>
    </r>
    <rPh sb="3" eb="5">
      <t>ホジョ</t>
    </rPh>
    <rPh sb="5" eb="7">
      <t>タイショウ</t>
    </rPh>
    <rPh sb="7" eb="9">
      <t>ケイヒ</t>
    </rPh>
    <rPh sb="10" eb="11">
      <t>ジツ</t>
    </rPh>
    <rPh sb="13" eb="14">
      <t>ガク</t>
    </rPh>
    <rPh sb="15" eb="17">
      <t>ジドウ</t>
    </rPh>
    <rPh sb="17" eb="19">
      <t>ニュウリョク</t>
    </rPh>
    <phoneticPr fontId="23"/>
  </si>
  <si>
    <t>　導入経費の算定に当たっては、複数の業者から見積書を徴している。</t>
  </si>
  <si>
    <t>介護テクノロジー導入支援事業（パッケージ型導入支援）実績報告書</t>
    <rPh sb="20" eb="21">
      <t>ガタ</t>
    </rPh>
    <rPh sb="26" eb="28">
      <t>ジッセキ</t>
    </rPh>
    <rPh sb="28" eb="30">
      <t>ホウコク</t>
    </rPh>
    <rPh sb="30" eb="31">
      <t>ショ</t>
    </rPh>
    <phoneticPr fontId="23"/>
  </si>
  <si>
    <t>介護テクノロジー導入支援事業（パッケージ型導入支援）経費報告書</t>
    <rPh sb="26" eb="28">
      <t>ケイヒ</t>
    </rPh>
    <rPh sb="28" eb="30">
      <t>ホウコク</t>
    </rPh>
    <rPh sb="30" eb="31">
      <t>ショ</t>
    </rPh>
    <phoneticPr fontId="23"/>
  </si>
  <si>
    <t>本内訳書の資料として、納品書及び領収書の写し（PDFファイルに限る。）を添付すること。</t>
  </si>
  <si>
    <r>
      <t>第６条   この補助金の交付の申請は、事業者が、別記様式第１号による申請書に別記様式第２号</t>
    </r>
    <r>
      <rPr>
        <sz val="12"/>
        <color auto="1"/>
        <rFont val="ＭＳ Ｐ明朝"/>
      </rPr>
      <t>から別</t>
    </r>
    <rPh sb="44" eb="45">
      <t>ゴウ</t>
    </rPh>
    <rPh sb="47" eb="48">
      <t>ベツ</t>
    </rPh>
    <phoneticPr fontId="23"/>
  </si>
  <si>
    <t>地域障害児支援体制充実のための ＩＣＴ化推進事業</t>
  </si>
  <si>
    <r>
      <t>　</t>
    </r>
    <r>
      <rPr>
        <sz val="11"/>
        <color auto="1"/>
        <rFont val="ＭＳ Ｐゴシック"/>
      </rPr>
      <t>　</t>
    </r>
    <r>
      <rPr>
        <sz val="9"/>
        <color auto="1"/>
        <rFont val="ＭＳ Ｐゴシック"/>
      </rPr>
      <t>※　様式第９号の２の実支出額が自動入力（実際に要した費用の総額）</t>
    </r>
    <rPh sb="25" eb="26">
      <t>ヨウ</t>
    </rPh>
    <phoneticPr fontId="23"/>
  </si>
  <si>
    <t>ＩＣＴの導入支援の実施に必要な工事費、報償費、旅費、需用費、役務費、委託料、使用料及び賃借料、備品購入費</t>
  </si>
  <si>
    <t>同行援護</t>
  </si>
  <si>
    <t>「障害福祉分野の介護テクノロジー導入支援事業実施要綱」に基づき、障害福祉事業者が介護ロ</t>
    <rPh sb="28" eb="29">
      <t>モト</t>
    </rPh>
    <rPh sb="32" eb="34">
      <t>ショウガイ</t>
    </rPh>
    <rPh sb="34" eb="36">
      <t>フクシ</t>
    </rPh>
    <rPh sb="36" eb="39">
      <t>ジギョウシャ</t>
    </rPh>
    <rPh sb="40" eb="42">
      <t>カイゴ</t>
    </rPh>
    <phoneticPr fontId="23"/>
  </si>
  <si>
    <t>（経過措置）</t>
    <rPh sb="1" eb="5">
      <t>ケイカソチ</t>
    </rPh>
    <phoneticPr fontId="23"/>
  </si>
  <si>
    <t>２　この要綱による改正後の広島県障害福祉サービス事業所等デジタル技術導入支援事業費補助金交付</t>
    <rPh sb="4" eb="6">
      <t>ヨウコウ</t>
    </rPh>
    <rPh sb="9" eb="12">
      <t>カイセイゴ</t>
    </rPh>
    <rPh sb="13" eb="16">
      <t>ヒロシマケン</t>
    </rPh>
    <rPh sb="16" eb="18">
      <t>ショウガイ</t>
    </rPh>
    <rPh sb="18" eb="20">
      <t>フクシ</t>
    </rPh>
    <rPh sb="24" eb="27">
      <t>ジギョウショ</t>
    </rPh>
    <rPh sb="27" eb="28">
      <t>トウ</t>
    </rPh>
    <rPh sb="32" eb="34">
      <t>ギジュツ</t>
    </rPh>
    <rPh sb="34" eb="36">
      <t>ドウニュウ</t>
    </rPh>
    <rPh sb="36" eb="38">
      <t>シエン</t>
    </rPh>
    <rPh sb="38" eb="41">
      <t>ジギョウヒ</t>
    </rPh>
    <rPh sb="41" eb="44">
      <t>ホジョキン</t>
    </rPh>
    <rPh sb="44" eb="46">
      <t>コウフ</t>
    </rPh>
    <phoneticPr fontId="23"/>
  </si>
  <si>
    <r>
      <t>介護テクノロジー導入支援事業（ＩＣＴの導入支援）</t>
    </r>
    <r>
      <rPr>
        <b/>
        <sz val="20"/>
        <color auto="1"/>
        <rFont val="ＭＳ Ｐゴシック"/>
      </rPr>
      <t xml:space="preserve"> 実績報告書</t>
    </r>
    <rPh sb="25" eb="27">
      <t>ジッセキ</t>
    </rPh>
    <rPh sb="27" eb="29">
      <t>ホウコク</t>
    </rPh>
    <rPh sb="29" eb="30">
      <t>ショ</t>
    </rPh>
    <phoneticPr fontId="23"/>
  </si>
  <si>
    <r>
      <t>　</t>
    </r>
    <r>
      <rPr>
        <sz val="12"/>
        <color auto="1"/>
        <rFont val="ＭＳ Ｐ明朝"/>
      </rPr>
      <t>ただし、児童発達支援センター等におけるオンライン環境整備事業を除く。</t>
    </r>
    <rPh sb="5" eb="7">
      <t>ジドウ</t>
    </rPh>
    <rPh sb="7" eb="9">
      <t>ハッタツ</t>
    </rPh>
    <rPh sb="9" eb="11">
      <t>シエン</t>
    </rPh>
    <rPh sb="15" eb="16">
      <t>トウ</t>
    </rPh>
    <rPh sb="25" eb="27">
      <t>カンキョウ</t>
    </rPh>
    <rPh sb="27" eb="29">
      <t>セイビ</t>
    </rPh>
    <rPh sb="29" eb="31">
      <t>ジギョウ</t>
    </rPh>
    <rPh sb="32" eb="33">
      <t>ノゾ</t>
    </rPh>
    <phoneticPr fontId="23"/>
  </si>
  <si>
    <r>
      <t>　</t>
    </r>
    <r>
      <rPr>
        <sz val="11"/>
        <color auto="1"/>
        <rFont val="ＭＳ Ｐゴシック"/>
      </rPr>
      <t>　　</t>
    </r>
    <r>
      <rPr>
        <sz val="9"/>
        <color auto="1"/>
        <rFont val="ＭＳ Ｐゴシック"/>
      </rPr>
      <t>※　様式第12号の２の実支出額が自動入力（実際に要した費用の総額）</t>
    </r>
  </si>
  <si>
    <r>
      <t xml:space="preserve">(4)  </t>
    </r>
    <r>
      <rPr>
        <sz val="11"/>
        <color auto="1"/>
        <rFont val="ＭＳ Ｐ明朝"/>
      </rPr>
      <t>地域障害児支援体制充実のためのＩＣＴ化推進事業に係るＩＣＴ導入モデル事業計画書</t>
    </r>
    <rPh sb="29" eb="30">
      <t>カカ</t>
    </rPh>
    <phoneticPr fontId="23"/>
  </si>
  <si>
    <r>
      <t>職</t>
    </r>
    <r>
      <rPr>
        <sz val="11"/>
        <color auto="1"/>
        <rFont val="ＭＳ Ｐゴシック"/>
      </rPr>
      <t>員数（常勤換算数）</t>
    </r>
    <r>
      <rPr>
        <sz val="8"/>
        <color auto="1"/>
        <rFont val="ＭＳ Ｐゴシック"/>
      </rPr>
      <t>【「全職員の月間勤務時間数」／「常勤職員の月間勤務時間数」にて算出（産休・育休、休職は除く）】</t>
    </r>
    <rPh sb="0" eb="3">
      <t>ショクインスウ</t>
    </rPh>
    <rPh sb="4" eb="6">
      <t>ジョウキン</t>
    </rPh>
    <rPh sb="6" eb="8">
      <t>カンサン</t>
    </rPh>
    <rPh sb="8" eb="9">
      <t>スウ</t>
    </rPh>
    <rPh sb="12" eb="15">
      <t>ゼンショクイン</t>
    </rPh>
    <rPh sb="16" eb="18">
      <t>ゲッカン</t>
    </rPh>
    <rPh sb="18" eb="20">
      <t>キンム</t>
    </rPh>
    <rPh sb="20" eb="23">
      <t>ジカンスウ</t>
    </rPh>
    <rPh sb="26" eb="28">
      <t>ジョウキン</t>
    </rPh>
    <rPh sb="28" eb="30">
      <t>ショクイン</t>
    </rPh>
    <rPh sb="31" eb="33">
      <t>ゲッカン</t>
    </rPh>
    <rPh sb="33" eb="35">
      <t>キンム</t>
    </rPh>
    <rPh sb="35" eb="38">
      <t>ジカンスウ</t>
    </rPh>
    <rPh sb="41" eb="43">
      <t>サンシュツ</t>
    </rPh>
    <rPh sb="44" eb="46">
      <t>サンキュウ</t>
    </rPh>
    <rPh sb="47" eb="49">
      <t>イクキュウ</t>
    </rPh>
    <rPh sb="50" eb="52">
      <t>キュウショク</t>
    </rPh>
    <rPh sb="53" eb="54">
      <t>ノゾ</t>
    </rPh>
    <phoneticPr fontId="23"/>
  </si>
  <si>
    <t>（１）補助対象経費の実支出（予定）額（自動入力）</t>
    <rPh sb="3" eb="5">
      <t>ホジョ</t>
    </rPh>
    <rPh sb="5" eb="7">
      <t>タイショウ</t>
    </rPh>
    <rPh sb="7" eb="9">
      <t>ケイヒ</t>
    </rPh>
    <rPh sb="10" eb="11">
      <t>ジツ</t>
    </rPh>
    <rPh sb="14" eb="16">
      <t>ヨテイ</t>
    </rPh>
    <rPh sb="17" eb="18">
      <t>ガク</t>
    </rPh>
    <rPh sb="19" eb="21">
      <t>ジドウ</t>
    </rPh>
    <rPh sb="21" eb="23">
      <t>ニュウリョク</t>
    </rPh>
    <phoneticPr fontId="23"/>
  </si>
  <si>
    <t>（１）補助対象経費の実支出額（自動入力）</t>
    <rPh sb="3" eb="5">
      <t>ホジョ</t>
    </rPh>
    <rPh sb="5" eb="7">
      <t>タイショウ</t>
    </rPh>
    <rPh sb="7" eb="9">
      <t>ケイヒ</t>
    </rPh>
    <rPh sb="10" eb="11">
      <t>ジツ</t>
    </rPh>
    <rPh sb="13" eb="14">
      <t>ガク</t>
    </rPh>
    <rPh sb="15" eb="17">
      <t>ジドウ</t>
    </rPh>
    <rPh sb="17" eb="19">
      <t>ニュウリョク</t>
    </rPh>
    <phoneticPr fontId="23"/>
  </si>
  <si>
    <t>（５）国庫補助所要額（自動計算）　</t>
    <rPh sb="3" eb="5">
      <t>コッコ</t>
    </rPh>
    <rPh sb="5" eb="7">
      <t>ホジョ</t>
    </rPh>
    <rPh sb="7" eb="9">
      <t>ショヨウ</t>
    </rPh>
    <rPh sb="9" eb="10">
      <t>ガク</t>
    </rPh>
    <rPh sb="11" eb="13">
      <t>ジドウ</t>
    </rPh>
    <rPh sb="13" eb="15">
      <t>ケイサン</t>
    </rPh>
    <phoneticPr fontId="23"/>
  </si>
  <si>
    <t>（注６）</t>
    <rPh sb="1" eb="2">
      <t>チュウ</t>
    </rPh>
    <phoneticPr fontId="23"/>
  </si>
  <si>
    <t>（４）交付確定額</t>
    <rPh sb="3" eb="5">
      <t>コウフ</t>
    </rPh>
    <rPh sb="5" eb="7">
      <t>カクテイ</t>
    </rPh>
    <rPh sb="7" eb="8">
      <t>ガク</t>
    </rPh>
    <phoneticPr fontId="23"/>
  </si>
  <si>
    <t>（４）交付確定額</t>
    <rPh sb="3" eb="5">
      <t>コウフ</t>
    </rPh>
    <rPh sb="5" eb="8">
      <t>カクテイガク</t>
    </rPh>
    <phoneticPr fontId="23"/>
  </si>
  <si>
    <t>　　　※　(2)×3/4にて算出(千円未満切捨)した額と(3)の額を比較し、少ない方を記載</t>
  </si>
  <si>
    <t>１００万円
（１施設・事業所当たり）</t>
    <rPh sb="3" eb="5">
      <t>マンエン</t>
    </rPh>
    <rPh sb="8" eb="10">
      <t>シセツ</t>
    </rPh>
    <rPh sb="11" eb="14">
      <t>ジギョウショ</t>
    </rPh>
    <phoneticPr fontId="23"/>
  </si>
  <si>
    <t>様式第２号の１</t>
    <rPh sb="0" eb="2">
      <t>ヨウシキ</t>
    </rPh>
    <rPh sb="2" eb="3">
      <t>ダイ</t>
    </rPh>
    <rPh sb="4" eb="5">
      <t>ゴウ</t>
    </rPh>
    <phoneticPr fontId="23"/>
  </si>
  <si>
    <t>（２）機器を導入して感じた課題及び効果（複数回答可）</t>
    <rPh sb="10" eb="11">
      <t>カン</t>
    </rPh>
    <rPh sb="13" eb="15">
      <t>カダイ</t>
    </rPh>
    <rPh sb="15" eb="16">
      <t>オヨ</t>
    </rPh>
    <rPh sb="17" eb="19">
      <t>コウカ</t>
    </rPh>
    <phoneticPr fontId="23"/>
  </si>
  <si>
    <r>
      <t>地域障害児支援体制充実のためのＩＣＴ化推進事業（</t>
    </r>
    <r>
      <rPr>
        <b/>
        <sz val="20"/>
        <color theme="1"/>
        <rFont val="ＭＳ Ｐゴシック"/>
      </rPr>
      <t>ＩＣＴの導入支援）　積算内訳書</t>
    </r>
    <rPh sb="28" eb="30">
      <t>ドウニュウ</t>
    </rPh>
    <rPh sb="30" eb="32">
      <t>シエン</t>
    </rPh>
    <rPh sb="34" eb="36">
      <t>セキサン</t>
    </rPh>
    <rPh sb="36" eb="39">
      <t>ウチワケショ</t>
    </rPh>
    <phoneticPr fontId="23"/>
  </si>
  <si>
    <r>
      <t>１</t>
    </r>
    <r>
      <rPr>
        <sz val="12"/>
        <color auto="1"/>
        <rFont val="ＭＳ Ｐ明朝"/>
      </rPr>
      <t>　介護テクノロジー導入支援事業</t>
    </r>
  </si>
  <si>
    <r>
      <t>２</t>
    </r>
    <r>
      <rPr>
        <sz val="12"/>
        <color auto="1"/>
        <rFont val="ＭＳ Ｐ明朝"/>
      </rPr>
      <t>　地域障害児支援体制充実のための ＩＣＴ化推進事業</t>
    </r>
  </si>
  <si>
    <r>
      <t>第３条   この補助金の交付額は、別表２の第１欄に定める事業</t>
    </r>
    <r>
      <rPr>
        <sz val="12"/>
        <color auto="1"/>
        <rFont val="ＭＳ Ｐ明朝"/>
      </rPr>
      <t>区分の施設又は事業所ごとに、第２欄に</t>
    </r>
    <rPh sb="30" eb="32">
      <t>クブン</t>
    </rPh>
    <phoneticPr fontId="23"/>
  </si>
  <si>
    <r>
      <t>　</t>
    </r>
    <r>
      <rPr>
        <sz val="12"/>
        <color auto="1"/>
        <rFont val="ＭＳ Ｐ明朝"/>
      </rPr>
      <t xml:space="preserve"> 要綱の交付の対象となる事業に関する規定は、令和７年３月17日以降に実施する事業から適用し、この</t>
    </r>
    <rPh sb="2" eb="4">
      <t>ヨウコウ</t>
    </rPh>
    <rPh sb="5" eb="7">
      <t>コウフ</t>
    </rPh>
    <rPh sb="8" eb="10">
      <t>タイショウ</t>
    </rPh>
    <rPh sb="13" eb="15">
      <t>ジギョウ</t>
    </rPh>
    <rPh sb="16" eb="17">
      <t>カン</t>
    </rPh>
    <rPh sb="19" eb="21">
      <t>キテイ</t>
    </rPh>
    <rPh sb="23" eb="25">
      <t>レイワ</t>
    </rPh>
    <rPh sb="26" eb="27">
      <t>ネン</t>
    </rPh>
    <rPh sb="28" eb="29">
      <t>ツキ</t>
    </rPh>
    <rPh sb="31" eb="32">
      <t>ニチ</t>
    </rPh>
    <rPh sb="32" eb="34">
      <t>イコウ</t>
    </rPh>
    <rPh sb="35" eb="37">
      <t>ジッシ</t>
    </rPh>
    <rPh sb="39" eb="41">
      <t>ジギョウ</t>
    </rPh>
    <rPh sb="43" eb="45">
      <t>テキヨウ</t>
    </rPh>
    <phoneticPr fontId="23"/>
  </si>
  <si>
    <r>
      <t xml:space="preserve">  ただし、別表１の第</t>
    </r>
    <r>
      <rPr>
        <sz val="12"/>
        <color auto="1"/>
        <rFont val="ＭＳ Ｐ明朝"/>
      </rPr>
      <t xml:space="preserve">２欄に定める事業区分ごとに、第３欄の地域に所在する事業所を交付の対
</t>
    </r>
    <rPh sb="19" eb="21">
      <t>クブン</t>
    </rPh>
    <phoneticPr fontId="23"/>
  </si>
  <si>
    <r>
      <t>４</t>
    </r>
    <r>
      <rPr>
        <sz val="11"/>
        <color theme="1"/>
        <rFont val="ＭＳ Ｐ明朝"/>
      </rPr>
      <t>　基準額</t>
    </r>
    <rPh sb="2" eb="4">
      <t>キジュン</t>
    </rPh>
    <rPh sb="4" eb="5">
      <t>ガク</t>
    </rPh>
    <phoneticPr fontId="23"/>
  </si>
  <si>
    <r>
      <t>(1) 　</t>
    </r>
    <r>
      <rPr>
        <sz val="11"/>
        <color auto="1"/>
        <rFont val="ＭＳ Ｐ明朝"/>
      </rPr>
      <t>介護テクノロジー導入支援事業</t>
    </r>
  </si>
  <si>
    <r>
      <t>(2) 　</t>
    </r>
    <r>
      <rPr>
        <sz val="11"/>
        <color auto="1"/>
        <rFont val="ＭＳ Ｐ明朝"/>
      </rPr>
      <t>地域障害児支援体制充実のためのＩＣＴ化推進事業</t>
    </r>
  </si>
  <si>
    <r>
      <t>備</t>
    </r>
    <r>
      <rPr>
        <b/>
        <sz val="14"/>
        <color auto="1"/>
        <rFont val="ＭＳ Ｐゴシック"/>
      </rPr>
      <t>考</t>
    </r>
    <r>
      <rPr>
        <b/>
        <sz val="12"/>
        <color auto="1"/>
        <rFont val="ＭＳ Ｐゴシック"/>
      </rPr>
      <t xml:space="preserve">
（特別な事情等があれば記載）</t>
    </r>
    <rPh sb="0" eb="2">
      <t>ビコウ</t>
    </rPh>
    <rPh sb="4" eb="6">
      <t>トクベツ</t>
    </rPh>
    <rPh sb="7" eb="9">
      <t>ジジョウ</t>
    </rPh>
    <rPh sb="9" eb="10">
      <t>トウ</t>
    </rPh>
    <rPh sb="14" eb="16">
      <t>キサイ</t>
    </rPh>
    <phoneticPr fontId="23"/>
  </si>
  <si>
    <r>
      <t>（１）補助対象経費の実支出（予定）額</t>
    </r>
    <r>
      <rPr>
        <sz val="11"/>
        <color auto="1"/>
        <rFont val="ＭＳ Ｐゴシック"/>
      </rPr>
      <t>（自動入力）</t>
    </r>
    <rPh sb="3" eb="5">
      <t>ホジョ</t>
    </rPh>
    <rPh sb="5" eb="7">
      <t>タイショウ</t>
    </rPh>
    <rPh sb="7" eb="9">
      <t>ケイヒ</t>
    </rPh>
    <rPh sb="10" eb="11">
      <t>ジツ</t>
    </rPh>
    <rPh sb="14" eb="16">
      <t>ヨテイ</t>
    </rPh>
    <rPh sb="17" eb="18">
      <t>ガク</t>
    </rPh>
    <rPh sb="19" eb="21">
      <t>ジドウ</t>
    </rPh>
    <rPh sb="21" eb="23">
      <t>ニュウリョク</t>
    </rPh>
    <phoneticPr fontId="23"/>
  </si>
  <si>
    <r>
      <t>　</t>
    </r>
    <r>
      <rPr>
        <sz val="11"/>
        <color auto="1"/>
        <rFont val="ＭＳ Ｐゴシック"/>
      </rPr>
      <t>　</t>
    </r>
    <r>
      <rPr>
        <sz val="9"/>
        <color auto="1"/>
        <rFont val="ＭＳ Ｐゴシック"/>
      </rPr>
      <t>※　様式第２号の２の実支出（予定）額が自動入力（実際にかかる費用の総額）</t>
    </r>
    <rPh sb="4" eb="6">
      <t>ヨウシキ</t>
    </rPh>
    <rPh sb="6" eb="7">
      <t>ダイ</t>
    </rPh>
    <rPh sb="8" eb="9">
      <t>ゴウ</t>
    </rPh>
    <rPh sb="21" eb="23">
      <t>ジドウ</t>
    </rPh>
    <rPh sb="23" eb="25">
      <t>ニュウリョク</t>
    </rPh>
    <phoneticPr fontId="23"/>
  </si>
  <si>
    <r>
      <t>様式第</t>
    </r>
    <r>
      <rPr>
        <sz val="14"/>
        <color auto="1"/>
        <rFont val="ＭＳ Ｐゴシック"/>
      </rPr>
      <t>５号の２</t>
    </r>
    <rPh sb="0" eb="2">
      <t>ヨウシキ</t>
    </rPh>
    <rPh sb="2" eb="3">
      <t>ダイ</t>
    </rPh>
    <rPh sb="4" eb="5">
      <t>ゴウ</t>
    </rPh>
    <phoneticPr fontId="23"/>
  </si>
  <si>
    <r>
      <t>　</t>
    </r>
    <r>
      <rPr>
        <sz val="11"/>
        <color auto="1"/>
        <rFont val="ＭＳ Ｐゴシック"/>
      </rPr>
      <t>介護ロボット等やＩＣＴ機器等の導入によって得られた生産性向上による業務効率化及び職員の業務負担軽減により超過勤務手当等の経費に金銭的剰余が出た場合には、
　当該費用を利用者が受ける障害福祉サービスの質の向上や職員の賃金改善に資する取組に適切に使用するとともに、その旨を職員等に周知する。</t>
    </r>
    <rPh sb="1" eb="3">
      <t>カイゴ</t>
    </rPh>
    <rPh sb="7" eb="8">
      <t>トウ</t>
    </rPh>
    <rPh sb="12" eb="14">
      <t>キキ</t>
    </rPh>
    <rPh sb="14" eb="15">
      <t>トウ</t>
    </rPh>
    <rPh sb="16" eb="18">
      <t>ドウニュウ</t>
    </rPh>
    <rPh sb="22" eb="23">
      <t>エ</t>
    </rPh>
    <rPh sb="26" eb="29">
      <t>セイサンセイ</t>
    </rPh>
    <rPh sb="29" eb="31">
      <t>コウジョウ</t>
    </rPh>
    <rPh sb="34" eb="36">
      <t>ギョウム</t>
    </rPh>
    <rPh sb="36" eb="38">
      <t>コウリツ</t>
    </rPh>
    <rPh sb="38" eb="39">
      <t>カ</t>
    </rPh>
    <rPh sb="39" eb="40">
      <t>オヨ</t>
    </rPh>
    <rPh sb="41" eb="43">
      <t>ショクイン</t>
    </rPh>
    <rPh sb="57" eb="59">
      <t>テアテ</t>
    </rPh>
    <rPh sb="61" eb="63">
      <t>ケイヒ</t>
    </rPh>
    <rPh sb="84" eb="87">
      <t>リヨウシャ</t>
    </rPh>
    <rPh sb="88" eb="89">
      <t>ウ</t>
    </rPh>
    <rPh sb="91" eb="93">
      <t>ショウガイ</t>
    </rPh>
    <rPh sb="93" eb="95">
      <t>フクシ</t>
    </rPh>
    <rPh sb="133" eb="134">
      <t>ムネ</t>
    </rPh>
    <rPh sb="135" eb="137">
      <t>ショクイン</t>
    </rPh>
    <rPh sb="137" eb="138">
      <t>トウ</t>
    </rPh>
    <rPh sb="139" eb="141">
      <t>シュウチ</t>
    </rPh>
    <phoneticPr fontId="23"/>
  </si>
  <si>
    <t>が認める場合においては、補助金を交付するものとし、概算払請求書の様式は別記様式第11号の</t>
  </si>
  <si>
    <r>
      <t>　　　　　　　　ソフトウェア</t>
    </r>
    <r>
      <rPr>
        <sz val="11"/>
        <color auto="1"/>
        <rFont val="ＭＳ Ｐゴシック"/>
      </rPr>
      <t>（バックオフィス業務のためのソフトウェア（勤怠管理、シフト表作成、人事、給与などの業務）で、各種業務を一気通貫で行うことが可能なものに限る。）</t>
    </r>
    <rPh sb="22" eb="24">
      <t>ギョウム</t>
    </rPh>
    <rPh sb="35" eb="37">
      <t>キンタイ</t>
    </rPh>
    <rPh sb="37" eb="39">
      <t>カンリ</t>
    </rPh>
    <rPh sb="43" eb="44">
      <t>ヒョウ</t>
    </rPh>
    <rPh sb="44" eb="46">
      <t>サクセイ</t>
    </rPh>
    <rPh sb="47" eb="49">
      <t>ジンジ</t>
    </rPh>
    <rPh sb="50" eb="52">
      <t>キュウヨ</t>
    </rPh>
    <rPh sb="55" eb="57">
      <t>ギョウム</t>
    </rPh>
    <rPh sb="60" eb="62">
      <t>カクシュ</t>
    </rPh>
    <rPh sb="62" eb="64">
      <t>ギョウム</t>
    </rPh>
    <rPh sb="65" eb="67">
      <t>イッキ</t>
    </rPh>
    <rPh sb="67" eb="69">
      <t>ツウカン</t>
    </rPh>
    <rPh sb="70" eb="71">
      <t>オコナ</t>
    </rPh>
    <rPh sb="75" eb="77">
      <t>カノウ</t>
    </rPh>
    <rPh sb="81" eb="82">
      <t>カギ</t>
    </rPh>
    <phoneticPr fontId="23"/>
  </si>
  <si>
    <r>
      <t xml:space="preserve">介護テクノロジー導入支援事業（ＩＣＴの導入支援） </t>
    </r>
    <r>
      <rPr>
        <b/>
        <sz val="20"/>
        <color auto="1"/>
        <rFont val="ＭＳ Ｐゴシック"/>
      </rPr>
      <t>事業計画書</t>
    </r>
    <rPh sb="25" eb="27">
      <t>ジギョウ</t>
    </rPh>
    <rPh sb="27" eb="30">
      <t>ケイカクショ</t>
    </rPh>
    <phoneticPr fontId="23"/>
  </si>
  <si>
    <r>
      <t>介護テクノロジー導入支援事業（ＩＣＴの導入支援）</t>
    </r>
    <r>
      <rPr>
        <b/>
        <sz val="20"/>
        <color auto="1"/>
        <rFont val="ＭＳ Ｐゴシック"/>
      </rPr>
      <t>経費報告書</t>
    </r>
    <rPh sb="24" eb="26">
      <t>ケイヒ</t>
    </rPh>
    <rPh sb="26" eb="28">
      <t>ホウコク</t>
    </rPh>
    <rPh sb="28" eb="29">
      <t>ショ</t>
    </rPh>
    <phoneticPr fontId="23"/>
  </si>
  <si>
    <r>
      <t>【申請に当たっての確認事項】　※</t>
    </r>
    <r>
      <rPr>
        <b/>
        <sz val="11"/>
        <color auto="1"/>
        <rFont val="ＭＳ Ｐゴシック"/>
      </rPr>
      <t>５つの事項について記載内容を確認し、チェックすること。</t>
    </r>
    <rPh sb="1" eb="3">
      <t>シンセイ</t>
    </rPh>
    <rPh sb="4" eb="5">
      <t>ア</t>
    </rPh>
    <rPh sb="9" eb="11">
      <t>カクニン</t>
    </rPh>
    <rPh sb="11" eb="13">
      <t>ジコウ</t>
    </rPh>
    <rPh sb="19" eb="21">
      <t>ジコウ</t>
    </rPh>
    <rPh sb="25" eb="27">
      <t>キサイ</t>
    </rPh>
    <rPh sb="27" eb="29">
      <t>ナイヨウ</t>
    </rPh>
    <rPh sb="30" eb="32">
      <t>カクニン</t>
    </rPh>
    <phoneticPr fontId="23"/>
  </si>
  <si>
    <r>
      <t>　</t>
    </r>
    <r>
      <rPr>
        <sz val="11"/>
        <color auto="1"/>
        <rFont val="ＭＳ Ｐゴシック"/>
      </rPr>
      <t>　</t>
    </r>
    <r>
      <rPr>
        <sz val="9"/>
        <color auto="1"/>
        <rFont val="ＭＳ Ｐゴシック"/>
      </rPr>
      <t>※　様式第３号の２の実支出（予定）額が自動入力（実際にかかる費用の総額）</t>
    </r>
  </si>
  <si>
    <r>
      <t>（</t>
    </r>
    <r>
      <rPr>
        <sz val="11"/>
        <color auto="1"/>
        <rFont val="ＭＳ Ｐゴシック"/>
      </rPr>
      <t>３）事業所が抱える課題</t>
    </r>
    <rPh sb="3" eb="6">
      <t>ジギョウショ</t>
    </rPh>
    <rPh sb="7" eb="8">
      <t>カカ</t>
    </rPh>
    <rPh sb="10" eb="12">
      <t>カダイ</t>
    </rPh>
    <phoneticPr fontId="23"/>
  </si>
  <si>
    <r>
      <t>（</t>
    </r>
    <r>
      <rPr>
        <sz val="11"/>
        <color auto="1"/>
        <rFont val="ＭＳ Ｐゴシック"/>
      </rPr>
      <t>４）ＩＣＴ機器等を導入する業務内容（概要）　</t>
    </r>
    <rPh sb="6" eb="9">
      <t>キキトウ</t>
    </rPh>
    <rPh sb="10" eb="12">
      <t>ドウニュウ</t>
    </rPh>
    <rPh sb="14" eb="16">
      <t>ギョウム</t>
    </rPh>
    <rPh sb="16" eb="18">
      <t>ナイヨウ</t>
    </rPh>
    <rPh sb="19" eb="21">
      <t>ガイヨウ</t>
    </rPh>
    <phoneticPr fontId="23"/>
  </si>
  <si>
    <r>
      <t>　①　前記２（</t>
    </r>
    <r>
      <rPr>
        <sz val="11"/>
        <color auto="1"/>
        <rFont val="ＭＳ Ｐゴシック"/>
      </rPr>
      <t>４）に係る現在（ＩＣＴ機器等導入前）の業務時間内訳</t>
    </r>
  </si>
  <si>
    <r>
      <t>②　ＩＣＴ機器等導入後の前記２（</t>
    </r>
    <r>
      <rPr>
        <sz val="11"/>
        <color auto="1"/>
        <rFont val="ＭＳ Ｐゴシック"/>
      </rPr>
      <t>４）に係る想定業務時間内訳</t>
    </r>
  </si>
  <si>
    <r>
      <t>　③　前記２（</t>
    </r>
    <r>
      <rPr>
        <sz val="11"/>
        <color auto="1"/>
        <rFont val="ＭＳ Ｐゴシック"/>
      </rPr>
      <t>４）に係る現在（ＩＣＴ機器等の導入前）の作成文書量</t>
    </r>
  </si>
  <si>
    <r>
      <t>　④　ＩＣＴ機器等導入後の前記２（</t>
    </r>
    <r>
      <rPr>
        <sz val="11"/>
        <color auto="1"/>
        <rFont val="ＭＳ Ｐゴシック"/>
      </rPr>
      <t>４）に係る想定作成文書量</t>
    </r>
  </si>
  <si>
    <r>
      <t>（</t>
    </r>
    <r>
      <rPr>
        <sz val="11"/>
        <color auto="1"/>
        <rFont val="ＭＳ Ｐゴシック"/>
      </rPr>
      <t>６）想定削減率が20％を超える場合は、その要因について記載すること。</t>
    </r>
    <rPh sb="3" eb="5">
      <t>ソウテイ</t>
    </rPh>
    <rPh sb="5" eb="8">
      <t>サクゲンリツ</t>
    </rPh>
    <rPh sb="13" eb="14">
      <t>コ</t>
    </rPh>
    <rPh sb="16" eb="18">
      <t>バアイ</t>
    </rPh>
    <rPh sb="22" eb="24">
      <t>ヨウイン</t>
    </rPh>
    <rPh sb="28" eb="30">
      <t>キサイ</t>
    </rPh>
    <phoneticPr fontId="23"/>
  </si>
  <si>
    <t>放課後等デイサービス</t>
  </si>
  <si>
    <t>自立生活援助</t>
  </si>
  <si>
    <r>
      <t>　※　本内訳書の資料として、複数の業者から徴した見積書の写し（PDFファイルに限る。）を添付すること。
　　</t>
    </r>
    <r>
      <rPr>
        <b/>
        <sz val="12"/>
        <color auto="1"/>
        <rFont val="ＭＳ Ｐゴシック"/>
      </rPr>
      <t>なお、ホームページ上で示されている製品価格の写しなどではなく、必ず複数の業者から見積書を徴すること。</t>
    </r>
    <rPh sb="63" eb="64">
      <t>ジョウ</t>
    </rPh>
    <rPh sb="65" eb="66">
      <t>シメ</t>
    </rPh>
    <rPh sb="71" eb="73">
      <t>セイヒン</t>
    </rPh>
    <rPh sb="73" eb="75">
      <t>カカク</t>
    </rPh>
    <rPh sb="76" eb="77">
      <t>ウツ</t>
    </rPh>
    <rPh sb="85" eb="86">
      <t>カナラ</t>
    </rPh>
    <rPh sb="87" eb="89">
      <t>フクスウ</t>
    </rPh>
    <rPh sb="90" eb="92">
      <t>ギョウシャ</t>
    </rPh>
    <rPh sb="94" eb="97">
      <t>ミツモリショ</t>
    </rPh>
    <rPh sb="98" eb="99">
      <t>チョウ</t>
    </rPh>
    <phoneticPr fontId="23"/>
  </si>
  <si>
    <r>
      <t>事業所等デジタル技術導入支援事業について、</t>
    </r>
    <r>
      <rPr>
        <sz val="11"/>
        <color auto="1"/>
        <rFont val="ＭＳ Ｐ明朝"/>
      </rPr>
      <t>広島県障害福祉サービス事業所等デジタル技術</t>
    </r>
  </si>
  <si>
    <r>
      <t>　</t>
    </r>
    <r>
      <rPr>
        <sz val="11"/>
        <color auto="1"/>
        <rFont val="ＭＳ Ｐゴシック"/>
      </rPr>
      <t>　</t>
    </r>
    <r>
      <rPr>
        <sz val="9"/>
        <color auto="1"/>
        <rFont val="ＭＳ Ｐゴシック"/>
      </rPr>
      <t>※　様式第11号の２の実支出額が自動入力（実際に要した費用の総額）</t>
    </r>
  </si>
  <si>
    <r>
      <t>　　　※　施設・事業所別の補助上限額（障害者支援施設：210万円、グループホーム：150万円、その他事業所：120万円）以下の場合は、</t>
    </r>
    <r>
      <rPr>
        <sz val="9"/>
        <color auto="1"/>
        <rFont val="ＭＳ Ｐゴシック"/>
      </rPr>
      <t>様式第９号の３の選定額＝補助基本額（Ｋ）の合計額を記載</t>
    </r>
  </si>
  <si>
    <r>
      <t>（３）ロボット機器等を導入</t>
    </r>
    <r>
      <rPr>
        <sz val="11"/>
        <color auto="1"/>
        <rFont val="ＭＳ Ｐゴシック"/>
      </rPr>
      <t>した業務内容（概要）　　</t>
    </r>
  </si>
  <si>
    <r>
      <t>　</t>
    </r>
    <r>
      <rPr>
        <sz val="11"/>
        <color auto="1"/>
        <rFont val="ＭＳ Ｐゴシック"/>
      </rPr>
      <t>　　</t>
    </r>
    <r>
      <rPr>
        <sz val="9"/>
        <color auto="1"/>
        <rFont val="ＭＳ Ｐゴシック"/>
      </rPr>
      <t>※　様式第10号の２の実支出額が自動入力（実際に要した費用の総額）</t>
    </r>
  </si>
  <si>
    <r>
      <t>介護テクノロジー導入支援事業（介護ロボット等の導入支援）</t>
    </r>
    <r>
      <rPr>
        <b/>
        <sz val="20"/>
        <color auto="1"/>
        <rFont val="ＭＳ Ｐゴシック"/>
      </rPr>
      <t>　経費報告書</t>
    </r>
    <rPh sb="29" eb="31">
      <t>ケイヒ</t>
    </rPh>
    <rPh sb="31" eb="33">
      <t>ホウコク</t>
    </rPh>
    <rPh sb="33" eb="34">
      <t>ショ</t>
    </rPh>
    <phoneticPr fontId="23"/>
  </si>
  <si>
    <t>なお、「見守り・コミュニケーション」は、「施設・事業所種別」で「障害者支援施設」、「グループホーム」を選択した場合のみ対象。</t>
    <rPh sb="51" eb="53">
      <t>センタク</t>
    </rPh>
    <rPh sb="55" eb="57">
      <t>バアイ</t>
    </rPh>
    <rPh sb="59" eb="61">
      <t>タイショウ</t>
    </rPh>
    <phoneticPr fontId="23"/>
  </si>
  <si>
    <t>「Ｉ」欄に、ICT導入支援の所要額を記載すること。なお、複数行にわたって同一の事業所の記載がある場合には、同一事業所の行の中で、一番上の行へ所要額を記載すること。</t>
    <rPh sb="3" eb="4">
      <t>ラン</t>
    </rPh>
    <rPh sb="9" eb="11">
      <t>ドウニュウ</t>
    </rPh>
    <rPh sb="11" eb="13">
      <t>シエン</t>
    </rPh>
    <rPh sb="14" eb="17">
      <t>ショヨウガク</t>
    </rPh>
    <rPh sb="18" eb="20">
      <t>キサイ</t>
    </rPh>
    <rPh sb="28" eb="30">
      <t>フクスウ</t>
    </rPh>
    <rPh sb="30" eb="31">
      <t>ギョウ</t>
    </rPh>
    <rPh sb="36" eb="38">
      <t>ドウイツ</t>
    </rPh>
    <rPh sb="39" eb="42">
      <t>ジギョウショ</t>
    </rPh>
    <rPh sb="43" eb="45">
      <t>キサイ</t>
    </rPh>
    <rPh sb="48" eb="50">
      <t>バアイ</t>
    </rPh>
    <rPh sb="53" eb="55">
      <t>ドウイツ</t>
    </rPh>
    <rPh sb="55" eb="58">
      <t>ジギョウショ</t>
    </rPh>
    <rPh sb="59" eb="60">
      <t>ギョウ</t>
    </rPh>
    <rPh sb="61" eb="62">
      <t>ナカ</t>
    </rPh>
    <rPh sb="64" eb="66">
      <t>イチバン</t>
    </rPh>
    <rPh sb="66" eb="67">
      <t>ウエ</t>
    </rPh>
    <rPh sb="68" eb="69">
      <t>ギョウ</t>
    </rPh>
    <rPh sb="70" eb="73">
      <t>ショヨウガク</t>
    </rPh>
    <rPh sb="74" eb="76">
      <t>キサイ</t>
    </rPh>
    <phoneticPr fontId="23"/>
  </si>
  <si>
    <t>「Ｋ」欄は、「Ｊ」欄と基準額1,000万円を比較して低い金額が入る。</t>
    <rPh sb="3" eb="4">
      <t>ラン</t>
    </rPh>
    <rPh sb="9" eb="10">
      <t>ラン</t>
    </rPh>
    <rPh sb="11" eb="14">
      <t>キジュンガク</t>
    </rPh>
    <rPh sb="19" eb="21">
      <t>マンエン</t>
    </rPh>
    <rPh sb="22" eb="24">
      <t>ヒカク</t>
    </rPh>
    <rPh sb="26" eb="27">
      <t>ヒク</t>
    </rPh>
    <rPh sb="28" eb="30">
      <t>キンガク</t>
    </rPh>
    <rPh sb="31" eb="32">
      <t>ハイ</t>
    </rPh>
    <phoneticPr fontId="23"/>
  </si>
  <si>
    <t>導入ロボット機器名</t>
    <rPh sb="0" eb="2">
      <t>ドウニュウ</t>
    </rPh>
    <rPh sb="6" eb="8">
      <t>キキ</t>
    </rPh>
    <rPh sb="8" eb="9">
      <t>メイ</t>
    </rPh>
    <phoneticPr fontId="23"/>
  </si>
  <si>
    <t>生活介護</t>
  </si>
  <si>
    <r>
      <rPr>
        <b/>
        <sz val="13"/>
        <color rgb="FFFF0000"/>
        <rFont val="ＭＳ Ｐゴシック"/>
      </rPr>
      <t>見守り機器の導入に伴う
通信環境整備に係る費用</t>
    </r>
    <r>
      <rPr>
        <b/>
        <sz val="13"/>
        <color theme="1"/>
        <rFont val="ＭＳ Ｐゴシック"/>
      </rPr>
      <t xml:space="preserve">
</t>
    </r>
    <r>
      <rPr>
        <b/>
        <sz val="14"/>
        <color theme="1"/>
        <rFont val="ＭＳ Ｐゴシック"/>
      </rPr>
      <t>（E)</t>
    </r>
  </si>
  <si>
    <t>計画相談支援</t>
  </si>
  <si>
    <t>就労定着支援</t>
  </si>
  <si>
    <t>就労選択支援</t>
    <rPh sb="2" eb="4">
      <t>センタク</t>
    </rPh>
    <phoneticPr fontId="23"/>
  </si>
  <si>
    <t>＜施設・事業所単位＞
対象経費の支出予定額
（Ｊ= Ｈ + Ｉ）</t>
    <rPh sb="11" eb="13">
      <t>タイショウ</t>
    </rPh>
    <rPh sb="13" eb="15">
      <t>ケイヒ</t>
    </rPh>
    <rPh sb="16" eb="18">
      <t>シシュツ</t>
    </rPh>
    <rPh sb="18" eb="20">
      <t>ヨテイ</t>
    </rPh>
    <rPh sb="20" eb="21">
      <t>ガク</t>
    </rPh>
    <phoneticPr fontId="23"/>
  </si>
  <si>
    <t>地域移行支援</t>
  </si>
  <si>
    <t>介護テクノロジー導入支援事業（パッケージ型導入支援）補助基本額算定表</t>
    <rPh sb="0" eb="2">
      <t>カイゴ</t>
    </rPh>
    <rPh sb="8" eb="10">
      <t>ドウニュウ</t>
    </rPh>
    <rPh sb="10" eb="12">
      <t>シエン</t>
    </rPh>
    <rPh sb="12" eb="14">
      <t>ジギョウ</t>
    </rPh>
    <rPh sb="20" eb="21">
      <t>ガタ</t>
    </rPh>
    <rPh sb="21" eb="23">
      <t>ドウニュウ</t>
    </rPh>
    <rPh sb="23" eb="25">
      <t>シエン</t>
    </rPh>
    <rPh sb="26" eb="28">
      <t>ホジョ</t>
    </rPh>
    <rPh sb="28" eb="31">
      <t>キホンガク</t>
    </rPh>
    <rPh sb="31" eb="33">
      <t>サンテイ</t>
    </rPh>
    <rPh sb="33" eb="34">
      <t>ヒョウ</t>
    </rPh>
    <phoneticPr fontId="23"/>
  </si>
  <si>
    <t>広島県</t>
    <rPh sb="0" eb="3">
      <t>ヒロシマケン</t>
    </rPh>
    <phoneticPr fontId="44"/>
  </si>
  <si>
    <r>
      <rPr>
        <b/>
        <sz val="14"/>
        <color rgb="FFFF0000"/>
        <rFont val="ＭＳ Ｐゴシック"/>
      </rPr>
      <t>見守り機器の導入に伴う
通信環境整備に係る費用</t>
    </r>
    <r>
      <rPr>
        <b/>
        <sz val="14"/>
        <color theme="1"/>
        <rFont val="ＭＳ Ｐゴシック"/>
      </rPr>
      <t xml:space="preserve">
（E)</t>
    </r>
  </si>
  <si>
    <t>児童発達支援</t>
  </si>
  <si>
    <t>保育所等訪問支援</t>
  </si>
  <si>
    <r>
      <t xml:space="preserve">(2)   </t>
    </r>
    <r>
      <rPr>
        <sz val="11"/>
        <color theme="1"/>
        <rFont val="ＭＳ Ｐ明朝"/>
      </rPr>
      <t>介護テクノロジー導入支援事業に係るＩＣＴの導入支援実績報告書</t>
    </r>
    <rPh sb="6" eb="7">
      <t>カイ</t>
    </rPh>
    <rPh sb="29" eb="31">
      <t>シエン</t>
    </rPh>
    <rPh sb="31" eb="33">
      <t>ジッセキ</t>
    </rPh>
    <rPh sb="33" eb="36">
      <t>ホウコクショ</t>
    </rPh>
    <phoneticPr fontId="23"/>
  </si>
  <si>
    <t>＜施設・事業所単位＞
選定額=補助基本額
（Ｋ）</t>
    <rPh sb="11" eb="13">
      <t>センテイ</t>
    </rPh>
    <rPh sb="13" eb="14">
      <t>ガク</t>
    </rPh>
    <rPh sb="15" eb="17">
      <t>ホジョ</t>
    </rPh>
    <rPh sb="17" eb="20">
      <t>キホンガク</t>
    </rPh>
    <phoneticPr fontId="23"/>
  </si>
  <si>
    <r>
      <t>、介護テクノロジーのパッケージ型導入支援事業については、様式第４号の１に定める補助基本額</t>
    </r>
    <r>
      <rPr>
        <sz val="12"/>
        <color auto="1"/>
        <rFont val="ＭＳ Ｐ明朝"/>
      </rPr>
      <t>)</t>
    </r>
    <rPh sb="1" eb="3">
      <t>カイゴ</t>
    </rPh>
    <rPh sb="15" eb="16">
      <t>ガタ</t>
    </rPh>
    <rPh sb="16" eb="18">
      <t>ドウニュウ</t>
    </rPh>
    <rPh sb="18" eb="20">
      <t>シエン</t>
    </rPh>
    <rPh sb="20" eb="22">
      <t>ジギョウ</t>
    </rPh>
    <rPh sb="28" eb="30">
      <t>ヨウシキ</t>
    </rPh>
    <rPh sb="30" eb="31">
      <t>ダイ</t>
    </rPh>
    <rPh sb="32" eb="33">
      <t>ゴウ</t>
    </rPh>
    <rPh sb="36" eb="37">
      <t>サダ</t>
    </rPh>
    <rPh sb="39" eb="41">
      <t>ホジョ</t>
    </rPh>
    <rPh sb="41" eb="44">
      <t>キホンガク</t>
    </rPh>
    <phoneticPr fontId="23"/>
  </si>
  <si>
    <t>２　この要綱の改正前に交付決定された事業については、改正前の要綱の規定によるものとする。</t>
  </si>
  <si>
    <r>
      <t>記様式</t>
    </r>
    <r>
      <rPr>
        <sz val="12"/>
        <color auto="1"/>
        <rFont val="ＭＳ Ｐ明朝"/>
      </rPr>
      <t>第５号のいずれかによる事業計画書及び関係書類を添えて知事が定める日までに知事に提</t>
    </r>
    <rPh sb="3" eb="4">
      <t>ダイ</t>
    </rPh>
    <rPh sb="5" eb="6">
      <t>ゴウ</t>
    </rPh>
    <phoneticPr fontId="23"/>
  </si>
  <si>
    <r>
      <t>　</t>
    </r>
    <r>
      <rPr>
        <sz val="11"/>
        <color auto="1"/>
        <rFont val="ＭＳ Ｐゴシック"/>
      </rPr>
      <t xml:space="preserve">　 </t>
    </r>
    <r>
      <rPr>
        <sz val="9"/>
        <color auto="1"/>
        <rFont val="ＭＳ Ｐゴシック"/>
      </rPr>
      <t>※　</t>
    </r>
    <r>
      <rPr>
        <u/>
        <sz val="9"/>
        <color rgb="FFFF0000"/>
        <rFont val="ＭＳ Ｐゴシック"/>
      </rPr>
      <t>（4）×2/3</t>
    </r>
    <r>
      <rPr>
        <sz val="9"/>
        <color auto="1"/>
        <rFont val="ＭＳ Ｐゴシック"/>
      </rPr>
      <t>にて算出（千円未満切捨）</t>
    </r>
  </si>
  <si>
    <r>
      <t>　</t>
    </r>
    <r>
      <rPr>
        <sz val="12"/>
        <color auto="1"/>
        <rFont val="ＭＳ Ｐ明朝"/>
      </rPr>
      <t>令和８年１月15日付け障発0115第３号厚生労働省社会・援護局障害保健福祉部長通知の別紙</t>
    </r>
  </si>
  <si>
    <r>
      <t>　別記様式</t>
    </r>
    <r>
      <rPr>
        <sz val="12"/>
        <color auto="1"/>
        <rFont val="ＭＳ Ｐ明朝"/>
      </rPr>
      <t>第12号により速やかに、遅くとも間接補助事業完了日の属する年度の翌々年度６月30日</t>
    </r>
    <rPh sb="5" eb="6">
      <t>ダイ</t>
    </rPh>
    <rPh sb="8" eb="9">
      <t>ゴウ</t>
    </rPh>
    <rPh sb="40" eb="41">
      <t>ド</t>
    </rPh>
    <rPh sb="42" eb="43">
      <t>ガツ</t>
    </rPh>
    <rPh sb="45" eb="46">
      <t>ニチ</t>
    </rPh>
    <phoneticPr fontId="23"/>
  </si>
  <si>
    <t>行う事業。</t>
  </si>
  <si>
    <t/>
  </si>
  <si>
    <r>
      <t>２</t>
    </r>
    <r>
      <rPr>
        <sz val="11"/>
        <color theme="1"/>
        <rFont val="ＭＳ Ｐ明朝"/>
      </rPr>
      <t>　事業区分</t>
    </r>
    <rPh sb="2" eb="4">
      <t>ジギョウ</t>
    </rPh>
    <rPh sb="4" eb="6">
      <t>クブン</t>
    </rPh>
    <phoneticPr fontId="23"/>
  </si>
  <si>
    <r>
      <t>３</t>
    </r>
    <r>
      <rPr>
        <sz val="11"/>
        <color theme="1"/>
        <rFont val="ＭＳ Ｐ明朝"/>
      </rPr>
      <t>　対象経費</t>
    </r>
    <rPh sb="2" eb="4">
      <t>タイショウ</t>
    </rPh>
    <rPh sb="4" eb="6">
      <t>ケイヒ</t>
    </rPh>
    <phoneticPr fontId="23"/>
  </si>
  <si>
    <r>
      <t>１施設・事業所当たり
　・障害者支援施設
２１０万円
・グループホーム
１５０万円
・その他事業所
１２０万円</t>
    </r>
    <r>
      <rPr>
        <sz val="11"/>
        <color theme="1"/>
        <rFont val="ＭＳ Ｐ明朝"/>
      </rPr>
      <t xml:space="preserve">
うち１機器当たり
・移乗介護、入浴支援
１００万円
・移動支援、排泄支援、見守り・コミュニケーション支援、機能訓練支援、栄養管理支援　　
３０万円</t>
    </r>
    <rPh sb="1" eb="3">
      <t>シセツ</t>
    </rPh>
    <rPh sb="4" eb="7">
      <t>ジギョウショ</t>
    </rPh>
    <rPh sb="7" eb="8">
      <t>ア</t>
    </rPh>
    <rPh sb="24" eb="26">
      <t>マンエン</t>
    </rPh>
    <rPh sb="39" eb="41">
      <t>マンエン</t>
    </rPh>
    <rPh sb="53" eb="54">
      <t>ヨロズ</t>
    </rPh>
    <rPh sb="60" eb="62">
      <t>キキ</t>
    </rPh>
    <rPh sb="62" eb="63">
      <t>ア</t>
    </rPh>
    <rPh sb="110" eb="112">
      <t>キノウ</t>
    </rPh>
    <rPh sb="112" eb="114">
      <t>クンレン</t>
    </rPh>
    <rPh sb="114" eb="116">
      <t>シエン</t>
    </rPh>
    <rPh sb="117" eb="119">
      <t>エイヨウ</t>
    </rPh>
    <rPh sb="119" eb="121">
      <t>カンリ</t>
    </rPh>
    <rPh sb="121" eb="123">
      <t>シエン</t>
    </rPh>
    <phoneticPr fontId="23"/>
  </si>
  <si>
    <r>
      <t>３</t>
    </r>
    <r>
      <rPr>
        <sz val="11"/>
        <color theme="1"/>
        <rFont val="ＭＳ Ｐ明朝"/>
      </rPr>
      <t>　事業所等の所在地</t>
    </r>
    <rPh sb="2" eb="5">
      <t>ジギョウショ</t>
    </rPh>
    <rPh sb="5" eb="6">
      <t>トウ</t>
    </rPh>
    <rPh sb="7" eb="10">
      <t>ショザイチ</t>
    </rPh>
    <phoneticPr fontId="23"/>
  </si>
  <si>
    <r>
      <t>５</t>
    </r>
    <r>
      <rPr>
        <sz val="11"/>
        <color theme="1"/>
        <rFont val="ＭＳ Ｐ明朝"/>
      </rPr>
      <t>　補助率</t>
    </r>
    <rPh sb="2" eb="5">
      <t>ホジョリツ</t>
    </rPh>
    <phoneticPr fontId="23"/>
  </si>
  <si>
    <r>
      <t>４　添付書類(事業の区分に応じて</t>
    </r>
    <r>
      <rPr>
        <sz val="11"/>
        <color theme="1"/>
        <rFont val="ＭＳ Ｐ明朝"/>
      </rPr>
      <t>(1)～(4)のいずれかを添付して提出すること)</t>
    </r>
    <rPh sb="2" eb="4">
      <t>テンプ</t>
    </rPh>
    <rPh sb="4" eb="6">
      <t>ショルイ</t>
    </rPh>
    <rPh sb="29" eb="31">
      <t>テンプ</t>
    </rPh>
    <rPh sb="33" eb="35">
      <t>テイシュツ</t>
    </rPh>
    <phoneticPr fontId="23"/>
  </si>
  <si>
    <r>
      <t>　　　（様式第２号の１、様式第２号の２、</t>
    </r>
    <r>
      <rPr>
        <sz val="11"/>
        <color theme="1"/>
        <rFont val="ＭＳ Ｐ明朝"/>
      </rPr>
      <t>様式第２号の３）</t>
    </r>
  </si>
  <si>
    <r>
      <t>(2) 　</t>
    </r>
    <r>
      <rPr>
        <sz val="11"/>
        <color theme="1"/>
        <rFont val="ＭＳ Ｐ明朝"/>
      </rPr>
      <t>介護テクノロジー導入支援事業に係るＩＣＴの導入支援事業計画書</t>
    </r>
    <rPh sb="28" eb="30">
      <t>シエン</t>
    </rPh>
    <phoneticPr fontId="23"/>
  </si>
  <si>
    <r>
      <t>　　　（様式第</t>
    </r>
    <r>
      <rPr>
        <sz val="11"/>
        <color theme="1"/>
        <rFont val="ＭＳ Ｐ明朝"/>
      </rPr>
      <t>３号の１、様式第３号の２）</t>
    </r>
  </si>
  <si>
    <r>
      <t>(3) 　</t>
    </r>
    <r>
      <rPr>
        <sz val="11"/>
        <color theme="1"/>
        <rFont val="ＭＳ Ｐ明朝"/>
      </rPr>
      <t>介護テクノロジー導入支援事業に係る介護テクノロジーのパッケージ型導入支援事業計画書</t>
    </r>
    <rPh sb="39" eb="41">
      <t>シエン</t>
    </rPh>
    <phoneticPr fontId="23"/>
  </si>
  <si>
    <r>
      <t>　</t>
    </r>
    <r>
      <rPr>
        <sz val="11"/>
        <color theme="1"/>
        <rFont val="ＭＳ Ｐゴシック"/>
      </rPr>
      <t xml:space="preserve">　 </t>
    </r>
    <r>
      <rPr>
        <sz val="9"/>
        <color theme="1"/>
        <rFont val="ＭＳ Ｐゴシック"/>
      </rPr>
      <t>※　（3）×2/3にて算出（千円未満切捨）</t>
    </r>
  </si>
  <si>
    <r>
      <t>地域障害児支援体制充実のためのＩＣＴ化推進事業</t>
    </r>
    <r>
      <rPr>
        <b/>
        <sz val="20"/>
        <color theme="1"/>
        <rFont val="ＭＳ Ｐゴシック"/>
      </rPr>
      <t>（ＩＣＴの導入支援）事業計画書</t>
    </r>
    <rPh sb="28" eb="30">
      <t>ドウニュウ</t>
    </rPh>
    <rPh sb="30" eb="32">
      <t>シエン</t>
    </rPh>
    <rPh sb="33" eb="35">
      <t>ジギョウ</t>
    </rPh>
    <rPh sb="35" eb="38">
      <t>ケイカクショ</t>
    </rPh>
    <phoneticPr fontId="23"/>
  </si>
  <si>
    <r>
      <t>(</t>
    </r>
    <r>
      <rPr>
        <sz val="11"/>
        <color theme="1"/>
        <rFont val="ＭＳ Ｐ明朝"/>
      </rPr>
      <t>3)   介護テクノロジー導入支援事業に係る介護テクノロジーのパッケージ型導入支援実績報告書</t>
    </r>
    <rPh sb="40" eb="42">
      <t>シエン</t>
    </rPh>
    <rPh sb="42" eb="44">
      <t>ジッセキ</t>
    </rPh>
    <rPh sb="44" eb="47">
      <t>ホウコクショ</t>
    </rPh>
    <phoneticPr fontId="23"/>
  </si>
  <si>
    <t>様式第７号の１</t>
    <rPh sb="0" eb="2">
      <t>ヨウシキ</t>
    </rPh>
    <rPh sb="2" eb="3">
      <t>ダイ</t>
    </rPh>
    <rPh sb="4" eb="5">
      <t>ゴウ</t>
    </rPh>
    <phoneticPr fontId="23"/>
  </si>
  <si>
    <t>様式第７号の３</t>
    <rPh sb="0" eb="2">
      <t>ヨウシキ</t>
    </rPh>
    <rPh sb="2" eb="3">
      <t>ダイ</t>
    </rPh>
    <rPh sb="4" eb="5">
      <t>ゴウ</t>
    </rPh>
    <phoneticPr fontId="23"/>
  </si>
  <si>
    <t>様式第８号の１</t>
    <rPh sb="0" eb="2">
      <t>ヨウシキ</t>
    </rPh>
    <rPh sb="2" eb="3">
      <t>ダイ</t>
    </rPh>
    <rPh sb="4" eb="5">
      <t>ゴウ</t>
    </rPh>
    <phoneticPr fontId="23"/>
  </si>
  <si>
    <t>様式第９号の１</t>
    <rPh sb="0" eb="2">
      <t>ヨウシキ</t>
    </rPh>
    <rPh sb="2" eb="3">
      <t>ダイ</t>
    </rPh>
    <rPh sb="4" eb="5">
      <t>ゴウ</t>
    </rPh>
    <phoneticPr fontId="23"/>
  </si>
  <si>
    <t>様式第10号の２</t>
    <rPh sb="0" eb="2">
      <t>ヨウシキ</t>
    </rPh>
    <rPh sb="2" eb="3">
      <t>ダイ</t>
    </rPh>
    <rPh sb="5" eb="6">
      <t>ゴウ</t>
    </rPh>
    <phoneticPr fontId="23"/>
  </si>
  <si>
    <t>様式第11号</t>
    <rPh sb="0" eb="2">
      <t>ヨウシキ</t>
    </rPh>
    <rPh sb="2" eb="3">
      <t>ダイ</t>
    </rPh>
    <rPh sb="5" eb="6">
      <t>ゴウ</t>
    </rPh>
    <phoneticPr fontId="23"/>
  </si>
  <si>
    <t>様式第12号</t>
    <rPh sb="0" eb="2">
      <t>ヨウシキ</t>
    </rPh>
    <rPh sb="2" eb="3">
      <t>ダイ</t>
    </rPh>
    <rPh sb="5" eb="6">
      <t>ゴウ</t>
    </rPh>
    <phoneticPr fontId="23"/>
  </si>
  <si>
    <r>
      <t>事業</t>
    </r>
    <r>
      <rPr>
        <sz val="11"/>
        <color theme="1"/>
        <rFont val="ＭＳ Ｐ明朝"/>
      </rPr>
      <t>名（いずれかに〇をつけること）</t>
    </r>
    <rPh sb="2" eb="3">
      <t>メイ</t>
    </rPh>
    <phoneticPr fontId="23"/>
  </si>
  <si>
    <r>
      <t>(2) 　</t>
    </r>
    <r>
      <rPr>
        <sz val="11"/>
        <color theme="1"/>
        <rFont val="ＭＳ Ｐ明朝"/>
      </rPr>
      <t>地域障害児支援体制充実のためのＩＣＴ化推進事業</t>
    </r>
  </si>
  <si>
    <r>
      <t>地域障害児支援体制充実のためのＩＣＴ化推進事業（</t>
    </r>
    <r>
      <rPr>
        <b/>
        <sz val="20"/>
        <color theme="1"/>
        <rFont val="ＭＳ Ｐゴシック"/>
      </rPr>
      <t>ＩＣＴの導入支援）経費報告書</t>
    </r>
    <rPh sb="33" eb="35">
      <t>ケイヒ</t>
    </rPh>
    <rPh sb="35" eb="37">
      <t>ホウコク</t>
    </rPh>
    <rPh sb="37" eb="38">
      <t>ショ</t>
    </rPh>
    <phoneticPr fontId="23"/>
  </si>
  <si>
    <r>
      <t>　　　　※　(4)×</t>
    </r>
    <r>
      <rPr>
        <sz val="9"/>
        <color theme="1"/>
        <rFont val="ＭＳ Ｐゴシック"/>
      </rPr>
      <t>2/3にて算出（千円未満切捨）</t>
    </r>
  </si>
  <si>
    <r>
      <t>地域障害児支援体制充実のためのＩＣＴ化推進事業（</t>
    </r>
    <r>
      <rPr>
        <b/>
        <sz val="20"/>
        <color theme="1"/>
        <rFont val="ＭＳ Ｐゴシック"/>
      </rPr>
      <t>ＩＣＴの導入支援）実績報告書</t>
    </r>
    <rPh sb="28" eb="30">
      <t>ドウニュウ</t>
    </rPh>
    <rPh sb="30" eb="32">
      <t>シエン</t>
    </rPh>
    <rPh sb="35" eb="37">
      <t>ホウコク</t>
    </rPh>
    <rPh sb="37" eb="38">
      <t>ショ</t>
    </rPh>
    <phoneticPr fontId="23"/>
  </si>
  <si>
    <r>
      <t>(5)</t>
    </r>
    <r>
      <rPr>
        <sz val="11"/>
        <color theme="1"/>
        <rFont val="ＭＳ Ｐ明朝"/>
      </rPr>
      <t>　機器購入価格等がわかる書類の写し</t>
    </r>
    <rPh sb="4" eb="6">
      <t>キキ</t>
    </rPh>
    <rPh sb="6" eb="8">
      <t>コウニュウ</t>
    </rPh>
    <rPh sb="8" eb="10">
      <t>カカク</t>
    </rPh>
    <rPh sb="10" eb="11">
      <t>トウ</t>
    </rPh>
    <rPh sb="15" eb="17">
      <t>ショルイ</t>
    </rPh>
    <rPh sb="18" eb="19">
      <t>ウツ</t>
    </rPh>
    <phoneticPr fontId="23"/>
  </si>
  <si>
    <r>
      <t>(6)</t>
    </r>
    <r>
      <rPr>
        <sz val="11"/>
        <color theme="1"/>
        <rFont val="ＭＳ Ｐ明朝"/>
      </rPr>
      <t>　導入した機器の写真</t>
    </r>
    <rPh sb="4" eb="6">
      <t>ドウニュウ</t>
    </rPh>
    <rPh sb="8" eb="10">
      <t>キキ</t>
    </rPh>
    <rPh sb="11" eb="13">
      <t>シャシン</t>
    </rPh>
    <phoneticPr fontId="23"/>
  </si>
  <si>
    <r>
      <t>　　　（</t>
    </r>
    <r>
      <rPr>
        <sz val="11"/>
        <color theme="1"/>
        <rFont val="ＭＳ Ｐ明朝"/>
      </rPr>
      <t>様式第10号の１、様式第10号の２）</t>
    </r>
  </si>
  <si>
    <r>
      <t>添付書類(事業の区分に応じて</t>
    </r>
    <r>
      <rPr>
        <sz val="11"/>
        <color theme="1"/>
        <rFont val="ＭＳ Ｐ明朝"/>
      </rPr>
      <t>(1)～(4)のいずれかと、(5)及び(6)を添付して提出すること。）</t>
    </r>
  </si>
  <si>
    <r>
      <t>（</t>
    </r>
    <r>
      <rPr>
        <sz val="11"/>
        <color theme="1"/>
        <rFont val="ＭＳ Ｐ明朝"/>
      </rPr>
      <t>様式第８号の１、様式第８号の２）</t>
    </r>
  </si>
  <si>
    <r>
      <t>（</t>
    </r>
    <r>
      <rPr>
        <sz val="11"/>
        <color theme="1"/>
        <rFont val="ＭＳ Ｐ明朝"/>
      </rPr>
      <t>様式第９号の１、様式第９号の２、様式第９号の３）</t>
    </r>
    <rPh sb="17" eb="19">
      <t>ヨウシキ</t>
    </rPh>
    <rPh sb="19" eb="20">
      <t>ダイ</t>
    </rPh>
    <rPh sb="21" eb="22">
      <t>ゴウ</t>
    </rPh>
    <phoneticPr fontId="23"/>
  </si>
  <si>
    <t>（補助金の交付）</t>
  </si>
  <si>
    <t>第８条　 第７条に定める事業実績報告を受けた場合においては、当該報告書等の書類の審査及び必</t>
    <rPh sb="44" eb="45">
      <t>カナラズ</t>
    </rPh>
    <phoneticPr fontId="23"/>
  </si>
  <si>
    <t>すべき補助金等の額を確定し、当該補助事業者等に通知するものとする。</t>
  </si>
  <si>
    <t>２　前項規定により補助金等の額を確定したときは、速やかに補助事業者等に対し補助金等を交付</t>
  </si>
  <si>
    <t>するものとする。</t>
  </si>
  <si>
    <t>１　この要綱は、令和８年２月19日から施行し、令和７年度２月補正予算成立日から適用する。</t>
    <rPh sb="23" eb="25">
      <t>レイワ</t>
    </rPh>
    <rPh sb="26" eb="28">
      <t>ネンド</t>
    </rPh>
    <rPh sb="29" eb="30">
      <t>ガツ</t>
    </rPh>
    <rPh sb="30" eb="32">
      <t>ホセイ</t>
    </rPh>
    <rPh sb="32" eb="34">
      <t>ヨサン</t>
    </rPh>
    <rPh sb="34" eb="36">
      <t>セイリツ</t>
    </rPh>
    <rPh sb="36" eb="37">
      <t>ビ</t>
    </rPh>
    <phoneticPr fontId="23"/>
  </si>
</sst>
</file>

<file path=xl/styles.xml><?xml version="1.0" encoding="utf-8"?>
<styleSheet xmlns="http://schemas.openxmlformats.org/spreadsheetml/2006/main" xmlns:r="http://schemas.openxmlformats.org/officeDocument/2006/relationships" xmlns:mc="http://schemas.openxmlformats.org/markup-compatibility/2006">
  <numFmts count="13">
    <numFmt numFmtId="6" formatCode="&quot;¥&quot;#,##0;[Red]&quot;¥&quot;\-#,##0"/>
    <numFmt numFmtId="41" formatCode="_ * #,##0_ ;_ * \-#,##0_ ;_ * &quot;-&quot;_ ;_ @_ "/>
    <numFmt numFmtId="176" formatCode="0.0_ &quot;人&quot;"/>
    <numFmt numFmtId="177" formatCode="0&quot;人&quot;"/>
    <numFmt numFmtId="178" formatCode="#,##0_ &quot;件&quot;"/>
    <numFmt numFmtId="179" formatCode="#,##0_ &quot;分&quot;"/>
    <numFmt numFmtId="180" formatCode="#,##0_ &quot;人時間&quot;"/>
    <numFmt numFmtId="181" formatCode="#,##0_ &quot;時間&quot;"/>
    <numFmt numFmtId="182" formatCode="0.0%"/>
    <numFmt numFmtId="183" formatCode="\'"/>
    <numFmt numFmtId="184" formatCode="#,##0_ "/>
    <numFmt numFmtId="185" formatCode="#,##0_ &quot;人&quot;"/>
    <numFmt numFmtId="186" formatCode="#,##0_ &quot;ページ&quot;"/>
  </numFmts>
  <fonts count="60">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u/>
      <sz val="11"/>
      <color indexed="12"/>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游ゴシック"/>
      <family val="3"/>
      <scheme val="minor"/>
    </font>
    <font>
      <sz val="11"/>
      <color theme="1"/>
      <name val="ＭＳ Ｐゴシック"/>
      <family val="3"/>
    </font>
    <font>
      <sz val="11"/>
      <color theme="1"/>
      <name val="Yu Gothic"/>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2"/>
      <color auto="1"/>
      <name val="ＭＳ Ｐ明朝"/>
      <family val="1"/>
    </font>
    <font>
      <sz val="11"/>
      <color theme="1"/>
      <name val="ＭＳ Ｐ明朝"/>
      <family val="1"/>
    </font>
    <font>
      <sz val="11"/>
      <color auto="1"/>
      <name val="ＭＳ Ｐ明朝"/>
      <family val="1"/>
    </font>
    <font>
      <sz val="14"/>
      <color auto="1"/>
      <name val="ＭＳ Ｐゴシック"/>
      <family val="3"/>
    </font>
    <font>
      <b/>
      <sz val="20"/>
      <color auto="1"/>
      <name val="ＭＳ Ｐゴシック"/>
      <family val="3"/>
    </font>
    <font>
      <sz val="12"/>
      <color auto="1"/>
      <name val="ＭＳ Ｐゴシック"/>
      <family val="3"/>
    </font>
    <font>
      <sz val="13"/>
      <color auto="1"/>
      <name val="ＭＳ Ｐゴシック"/>
      <family val="3"/>
    </font>
    <font>
      <b/>
      <sz val="12"/>
      <color auto="1"/>
      <name val="ＭＳ Ｐゴシック"/>
      <family val="3"/>
    </font>
    <font>
      <sz val="8"/>
      <color auto="1"/>
      <name val="ＭＳ Ｐゴシック"/>
      <family val="3"/>
    </font>
    <font>
      <sz val="16"/>
      <color auto="1"/>
      <name val="ＭＳ Ｐゴシック"/>
      <family val="3"/>
    </font>
    <font>
      <b/>
      <sz val="14"/>
      <color auto="1"/>
      <name val="ＭＳ Ｐゴシック"/>
      <family val="3"/>
    </font>
    <font>
      <b/>
      <sz val="11"/>
      <color auto="1"/>
      <name val="ＭＳ Ｐゴシック"/>
      <family val="3"/>
    </font>
    <font>
      <sz val="9"/>
      <color auto="1"/>
      <name val="ＭＳ Ｐゴシック"/>
      <family val="3"/>
    </font>
    <font>
      <sz val="10"/>
      <color auto="1"/>
      <name val="ＭＳ Ｐゴシック"/>
      <family val="3"/>
    </font>
    <font>
      <sz val="11"/>
      <color theme="0"/>
      <name val="ＭＳ Ｐゴシック"/>
      <family val="3"/>
    </font>
    <font>
      <sz val="6"/>
      <color auto="1"/>
      <name val="ＭＳ Ｐゴシック"/>
      <family val="3"/>
    </font>
    <font>
      <b/>
      <sz val="16"/>
      <color auto="1"/>
      <name val="ＭＳ Ｐゴシック"/>
      <family val="3"/>
    </font>
    <font>
      <b/>
      <sz val="10"/>
      <color auto="1"/>
      <name val="ＭＳ Ｐゴシック"/>
      <family val="3"/>
    </font>
    <font>
      <u/>
      <sz val="12"/>
      <color auto="1"/>
      <name val="ＭＳ Ｐゴシック"/>
      <family val="3"/>
    </font>
    <font>
      <b/>
      <u/>
      <sz val="12"/>
      <color auto="1"/>
      <name val="ＭＳ Ｐゴシック"/>
      <family val="3"/>
    </font>
    <font>
      <sz val="6"/>
      <color auto="1"/>
      <name val="Yu Gothic"/>
      <family val="3"/>
    </font>
    <font>
      <sz val="18"/>
      <color theme="1"/>
      <name val="ＭＳ Ｐゴシック"/>
      <family val="3"/>
    </font>
    <font>
      <sz val="14"/>
      <color theme="1"/>
      <name val="ＭＳ Ｐゴシック"/>
      <family val="3"/>
    </font>
    <font>
      <b/>
      <sz val="14"/>
      <color theme="1"/>
      <name val="ＭＳ Ｐゴシック"/>
      <family val="3"/>
    </font>
    <font>
      <sz val="18"/>
      <color auto="1"/>
      <name val="ＭＳ Ｐゴシック"/>
      <family val="3"/>
    </font>
    <font>
      <b/>
      <sz val="20"/>
      <color theme="1"/>
      <name val="ＭＳ Ｐゴシック"/>
      <family val="3"/>
    </font>
    <font>
      <sz val="16"/>
      <color auto="1"/>
      <name val="游ゴシック"/>
      <family val="3"/>
    </font>
    <font>
      <sz val="9"/>
      <color theme="1"/>
      <name val="ＭＳ Ｐゴシック"/>
      <family val="3"/>
    </font>
    <font>
      <u/>
      <sz val="12"/>
      <color auto="1"/>
      <name val="ＭＳ Ｐ明朝"/>
      <family val="1"/>
    </font>
    <font>
      <sz val="16"/>
      <color theme="1"/>
      <name val="ＭＳ Ｐゴシック"/>
      <family val="3"/>
    </font>
    <font>
      <sz val="12"/>
      <color theme="1"/>
      <name val="ＭＳ Ｐゴシック"/>
      <family val="3"/>
    </font>
    <font>
      <b/>
      <sz val="12"/>
      <color theme="1"/>
      <name val="ＭＳ Ｐゴシック"/>
      <family val="3"/>
    </font>
    <font>
      <sz val="12"/>
      <color theme="1"/>
      <name val="ＭＳ Ｐ明朝"/>
      <family val="1"/>
    </font>
    <font>
      <u/>
      <sz val="11"/>
      <color auto="1"/>
      <name val="ＭＳ Ｐ明朝"/>
      <family val="1"/>
    </font>
    <font>
      <sz val="11"/>
      <color auto="1"/>
      <name val="ＭＳ 明朝"/>
      <family val="1"/>
    </font>
    <font>
      <b/>
      <sz val="20"/>
      <color indexed="8"/>
      <name val="ＭＳ Ｐゴシック"/>
      <family val="3"/>
    </font>
  </fonts>
  <fills count="4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47"/>
        <bgColor indexed="64"/>
      </patternFill>
    </fill>
    <fill>
      <patternFill patternType="solid">
        <fgColor indexed="42"/>
        <bgColor indexed="64"/>
      </patternFill>
    </fill>
    <fill>
      <patternFill patternType="solid">
        <fgColor rgb="FFCCFEFE"/>
        <bgColor indexed="64"/>
      </patternFill>
    </fill>
    <fill>
      <patternFill patternType="solid">
        <fgColor indexed="27"/>
        <bgColor indexed="64"/>
      </patternFill>
    </fill>
    <fill>
      <patternFill patternType="solid">
        <fgColor indexed="43"/>
        <bgColor indexed="64"/>
      </patternFill>
    </fill>
    <fill>
      <patternFill patternType="solid">
        <fgColor indexed="26"/>
        <bgColor indexed="64"/>
      </patternFill>
    </fill>
    <fill>
      <patternFill patternType="solid">
        <fgColor indexed="45"/>
        <bgColor indexed="64"/>
      </patternFill>
    </fill>
    <fill>
      <patternFill patternType="solid">
        <fgColor rgb="FFDAFFFF"/>
        <bgColor indexed="64"/>
      </patternFill>
    </fill>
    <fill>
      <patternFill patternType="solid">
        <fgColor theme="8" tint="0.8"/>
        <bgColor indexed="64"/>
      </patternFill>
    </fill>
    <fill>
      <patternFill patternType="solid">
        <fgColor theme="9" tint="0.8"/>
        <bgColor indexed="64"/>
      </patternFill>
    </fill>
    <fill>
      <patternFill patternType="solid">
        <fgColor theme="4" tint="0.4"/>
        <bgColor indexed="64"/>
      </patternFill>
    </fill>
    <fill>
      <patternFill patternType="solid">
        <fgColor rgb="FFFFA6A6"/>
        <bgColor indexed="64"/>
      </patternFill>
    </fill>
    <fill>
      <patternFill patternType="solid">
        <fgColor theme="9" tint="0.6"/>
        <bgColor indexed="64"/>
      </patternFill>
    </fill>
    <fill>
      <patternFill patternType="solid">
        <fgColor rgb="FFFFFFCC"/>
        <bgColor indexed="64"/>
      </patternFill>
    </fill>
    <fill>
      <patternFill patternType="solid">
        <fgColor rgb="FFFFA0C0"/>
        <bgColor indexed="64"/>
      </patternFill>
    </fill>
    <fill>
      <patternFill patternType="solid">
        <fgColor theme="6" tint="0.8"/>
        <bgColor indexed="64"/>
      </patternFill>
    </fill>
    <fill>
      <patternFill patternType="solid">
        <fgColor indexed="46"/>
        <bgColor indexed="64"/>
      </patternFill>
    </fill>
    <fill>
      <patternFill patternType="solid">
        <fgColor rgb="FFBF92E1"/>
        <bgColor indexed="64"/>
      </patternFill>
    </fill>
  </fills>
  <borders count="11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hair">
        <color indexed="64"/>
      </top>
      <bottom style="thin">
        <color indexed="64"/>
      </bottom>
      <diagonal/>
    </border>
    <border>
      <left style="medium">
        <color indexed="64"/>
      </left>
      <right/>
      <top/>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top style="medium">
        <color indexed="64"/>
      </top>
      <bottom style="hair">
        <color indexed="64"/>
      </bottom>
      <diagonal/>
    </border>
    <border>
      <left style="thin">
        <color indexed="64"/>
      </left>
      <right/>
      <top style="hair">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style="thin">
        <color indexed="64"/>
      </right>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medium">
        <color indexed="64"/>
      </bottom>
      <diagonal/>
    </border>
    <border>
      <left/>
      <right/>
      <top style="medium">
        <color indexed="64"/>
      </top>
      <bottom style="medium">
        <color indexed="64"/>
      </bottom>
      <diagonal/>
    </border>
    <border>
      <left style="thin">
        <color indexed="64"/>
      </left>
      <right/>
      <top style="dotted">
        <color indexed="64"/>
      </top>
      <bottom style="dotted">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otted">
        <color indexed="64"/>
      </top>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dotted">
        <color indexed="64"/>
      </top>
      <bottom style="dotted">
        <color auto="1"/>
      </bottom>
      <diagonal/>
    </border>
    <border>
      <left style="thin">
        <color indexed="64"/>
      </left>
      <right style="thin">
        <color indexed="64"/>
      </right>
      <top style="dotted">
        <color auto="1"/>
      </top>
      <bottom style="thin">
        <color indexed="64"/>
      </bottom>
      <diagonal/>
    </border>
    <border>
      <left style="medium">
        <color indexed="64"/>
      </left>
      <right/>
      <top style="medium">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auto="1"/>
      </top>
      <bottom style="medium">
        <color auto="1"/>
      </bottom>
      <diagonal/>
    </border>
    <border>
      <left/>
      <right style="medium">
        <color indexed="64"/>
      </right>
      <top style="thin">
        <color auto="1"/>
      </top>
      <bottom style="thin">
        <color indexed="64"/>
      </bottom>
      <diagonal/>
    </border>
    <border>
      <left/>
      <right style="medium">
        <color indexed="64"/>
      </right>
      <top style="thin">
        <color auto="1"/>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medium">
        <color indexed="64"/>
      </left>
      <right style="thin">
        <color indexed="64"/>
      </right>
      <top style="thin">
        <color indexed="64"/>
      </top>
      <bottom style="thin">
        <color indexed="64"/>
      </bottom>
      <diagonal/>
    </border>
    <border diagonalUp="1">
      <left style="medium">
        <color indexed="64"/>
      </left>
      <right style="thin">
        <color indexed="64"/>
      </right>
      <top style="thin">
        <color indexed="64"/>
      </top>
      <bottom style="medium">
        <color indexed="64"/>
      </bottom>
      <diagonal style="thin">
        <color indexed="64"/>
      </diagonal>
    </border>
    <border>
      <left style="thin">
        <color indexed="64"/>
      </left>
      <right/>
      <top style="medium">
        <color indexed="64"/>
      </top>
      <bottom style="medium">
        <color indexed="64"/>
      </bottom>
      <diagonal/>
    </border>
    <border diagonalUp="1">
      <left/>
      <right/>
      <top style="thin">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s>
  <cellStyleXfs count="9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0" borderId="0" applyNumberFormat="0" applyFill="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7" borderId="4" applyNumberFormat="0" applyAlignment="0" applyProtection="0">
      <alignment vertical="center"/>
    </xf>
    <xf numFmtId="0" fontId="10" fillId="23" borderId="5" applyNumberFormat="0" applyAlignment="0" applyProtection="0">
      <alignment vertical="center"/>
    </xf>
    <xf numFmtId="0" fontId="11" fillId="3" borderId="0" applyNumberFormat="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xf numFmtId="38" fontId="12" fillId="0" borderId="0" applyFont="0" applyFill="0" applyBorder="0" applyAlignment="0" applyProtection="0">
      <alignment vertical="center"/>
    </xf>
    <xf numFmtId="38" fontId="13" fillId="0" borderId="0" applyFont="0" applyFill="0" applyBorder="0" applyAlignment="0" applyProtection="0">
      <alignment vertical="center"/>
    </xf>
    <xf numFmtId="38" fontId="12"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0" fontId="1" fillId="0" borderId="0">
      <alignment vertical="center"/>
    </xf>
    <xf numFmtId="0" fontId="7" fillId="0" borderId="0"/>
    <xf numFmtId="0" fontId="7" fillId="0" borderId="0"/>
    <xf numFmtId="0" fontId="12" fillId="0" borderId="0">
      <alignment vertical="center"/>
    </xf>
    <xf numFmtId="0" fontId="13" fillId="0" borderId="0">
      <alignment vertical="center"/>
    </xf>
    <xf numFmtId="0" fontId="12" fillId="0" borderId="0">
      <alignment vertical="center"/>
    </xf>
    <xf numFmtId="0" fontId="13" fillId="0" borderId="0">
      <alignment vertical="center"/>
    </xf>
    <xf numFmtId="0" fontId="13" fillId="0" borderId="0">
      <alignment vertical="center"/>
    </xf>
    <xf numFmtId="0" fontId="7" fillId="0" borderId="0">
      <alignment vertical="center"/>
    </xf>
    <xf numFmtId="0" fontId="13"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3"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alignment vertical="center"/>
    </xf>
    <xf numFmtId="0" fontId="13" fillId="0" borderId="0">
      <alignment vertical="center"/>
    </xf>
    <xf numFmtId="0" fontId="7" fillId="0" borderId="0">
      <alignment vertical="center"/>
    </xf>
    <xf numFmtId="0" fontId="12" fillId="0" borderId="0">
      <alignment vertical="center"/>
    </xf>
    <xf numFmtId="0" fontId="14" fillId="0" borderId="0"/>
    <xf numFmtId="0" fontId="14" fillId="0" borderId="0"/>
    <xf numFmtId="0" fontId="14" fillId="0" borderId="0"/>
    <xf numFmtId="0" fontId="14" fillId="0" borderId="0"/>
    <xf numFmtId="0" fontId="15" fillId="4" borderId="0" applyNumberFormat="0" applyBorder="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23" borderId="4" applyNumberForma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2" fillId="0" borderId="0" applyFont="0" applyFill="0" applyBorder="0" applyAlignment="0" applyProtection="0">
      <alignment vertical="center"/>
    </xf>
    <xf numFmtId="6" fontId="13" fillId="0" borderId="0" applyFont="0" applyFill="0" applyBorder="0" applyAlignment="0" applyProtection="0">
      <alignment vertical="center"/>
    </xf>
    <xf numFmtId="6" fontId="12"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0" fontId="22" fillId="0" borderId="9" applyNumberFormat="0" applyFill="0" applyAlignment="0" applyProtection="0">
      <alignment vertical="center"/>
    </xf>
  </cellStyleXfs>
  <cellXfs count="803">
    <xf numFmtId="0" fontId="0" fillId="0" borderId="0" xfId="0">
      <alignment vertical="center"/>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horizontal="left" vertical="center" indent="3"/>
    </xf>
    <xf numFmtId="0" fontId="24" fillId="0" borderId="0" xfId="0" applyFont="1" applyAlignment="1">
      <alignment vertical="center"/>
    </xf>
    <xf numFmtId="0" fontId="25" fillId="0" borderId="0" xfId="0" applyFont="1">
      <alignment vertical="center"/>
    </xf>
    <xf numFmtId="0" fontId="25" fillId="0" borderId="0" xfId="0" applyFont="1" applyAlignment="1">
      <alignment horizontal="center" vertical="center"/>
    </xf>
    <xf numFmtId="0" fontId="25" fillId="0" borderId="10" xfId="0" applyFont="1" applyBorder="1" applyAlignment="1">
      <alignment horizontal="center" vertical="center"/>
    </xf>
    <xf numFmtId="0" fontId="25" fillId="0" borderId="11" xfId="0" applyFont="1" applyBorder="1" applyAlignment="1">
      <alignment horizontal="left" vertical="center" wrapText="1"/>
    </xf>
    <xf numFmtId="0" fontId="25" fillId="0" borderId="12" xfId="0" applyFont="1" applyBorder="1" applyAlignment="1">
      <alignment horizontal="left" vertical="center" wrapText="1"/>
    </xf>
    <xf numFmtId="0" fontId="25" fillId="0" borderId="13" xfId="0" applyFont="1" applyBorder="1" applyAlignment="1">
      <alignment horizontal="left" vertical="center" wrapText="1"/>
    </xf>
    <xf numFmtId="0" fontId="25" fillId="0" borderId="14" xfId="0" applyFont="1" applyBorder="1" applyAlignment="1">
      <alignment horizontal="left" vertical="center" wrapText="1"/>
    </xf>
    <xf numFmtId="0" fontId="25" fillId="0" borderId="15" xfId="0" applyFont="1" applyBorder="1" applyAlignment="1">
      <alignment horizontal="left" vertical="center" wrapText="1"/>
    </xf>
    <xf numFmtId="0" fontId="25" fillId="0" borderId="16" xfId="0" applyFont="1" applyBorder="1" applyAlignment="1">
      <alignment horizontal="left" vertical="center" wrapText="1"/>
    </xf>
    <xf numFmtId="0" fontId="25" fillId="0" borderId="17" xfId="0" applyFont="1" applyBorder="1" applyAlignment="1">
      <alignment horizontal="left" vertical="center" wrapText="1"/>
    </xf>
    <xf numFmtId="0" fontId="25" fillId="0" borderId="10" xfId="0" applyFont="1" applyBorder="1" applyAlignment="1">
      <alignment horizontal="left" vertical="center" wrapText="1"/>
    </xf>
    <xf numFmtId="0" fontId="25" fillId="0" borderId="18" xfId="0" applyFont="1" applyBorder="1" applyAlignment="1">
      <alignment horizontal="left" vertical="center" wrapText="1"/>
    </xf>
    <xf numFmtId="0" fontId="25" fillId="0" borderId="0" xfId="0" applyFont="1" applyBorder="1" applyAlignment="1">
      <alignment horizontal="left" vertical="center" wrapText="1"/>
    </xf>
    <xf numFmtId="0" fontId="25" fillId="0" borderId="19" xfId="0" applyFont="1" applyBorder="1" applyAlignment="1">
      <alignment horizontal="left" vertical="center" wrapText="1"/>
    </xf>
    <xf numFmtId="0" fontId="25" fillId="0" borderId="20" xfId="0" applyFont="1" applyBorder="1" applyAlignment="1">
      <alignment horizontal="left" vertical="center" wrapText="1"/>
    </xf>
    <xf numFmtId="0" fontId="25" fillId="0" borderId="15" xfId="0" applyFont="1" applyBorder="1" applyAlignment="1">
      <alignment vertical="center" wrapText="1"/>
    </xf>
    <xf numFmtId="0" fontId="25" fillId="0" borderId="15"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21" xfId="0" applyFont="1" applyBorder="1" applyAlignment="1">
      <alignment horizontal="left" vertical="center" wrapText="1"/>
    </xf>
    <xf numFmtId="0" fontId="25" fillId="0" borderId="22" xfId="0" applyFont="1" applyBorder="1" applyAlignment="1">
      <alignment horizontal="left" vertical="center" wrapText="1"/>
    </xf>
    <xf numFmtId="0" fontId="25" fillId="0" borderId="23" xfId="0" applyFont="1" applyBorder="1" applyAlignment="1">
      <alignment horizontal="left" vertical="center" wrapText="1"/>
    </xf>
    <xf numFmtId="0" fontId="25" fillId="0" borderId="24" xfId="0" applyFont="1" applyBorder="1" applyAlignment="1">
      <alignment horizontal="left" vertical="center" wrapText="1"/>
    </xf>
    <xf numFmtId="0" fontId="25" fillId="0" borderId="14" xfId="0" applyFont="1" applyBorder="1" applyAlignment="1">
      <alignment horizontal="center" vertical="center"/>
    </xf>
    <xf numFmtId="0" fontId="25" fillId="0" borderId="0" xfId="0" applyFont="1" applyAlignment="1">
      <alignment horizontal="center" vertical="center" wrapText="1"/>
    </xf>
    <xf numFmtId="0" fontId="25" fillId="0" borderId="14"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0" xfId="0" applyFont="1" applyAlignment="1">
      <alignment vertical="center" wrapText="1"/>
    </xf>
    <xf numFmtId="0" fontId="25" fillId="0" borderId="20" xfId="0" applyFont="1" applyBorder="1" applyAlignment="1">
      <alignment horizontal="center" vertical="center"/>
    </xf>
    <xf numFmtId="0" fontId="25" fillId="0" borderId="24"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22" xfId="0" applyFont="1" applyBorder="1" applyAlignment="1">
      <alignment horizontal="center" vertical="center" wrapText="1"/>
    </xf>
    <xf numFmtId="0" fontId="25" fillId="0" borderId="23" xfId="0" applyFont="1" applyBorder="1" applyAlignment="1">
      <alignment horizontal="center" vertical="center" wrapText="1"/>
    </xf>
    <xf numFmtId="49" fontId="25" fillId="0" borderId="14" xfId="0" applyNumberFormat="1" applyFont="1" applyBorder="1" applyAlignment="1">
      <alignment horizontal="center" vertical="center" wrapText="1"/>
    </xf>
    <xf numFmtId="49" fontId="25" fillId="0" borderId="11" xfId="0" applyNumberFormat="1" applyFont="1" applyBorder="1" applyAlignment="1">
      <alignment horizontal="center" vertical="center" wrapText="1"/>
    </xf>
    <xf numFmtId="49" fontId="25" fillId="0" borderId="12" xfId="0" applyNumberFormat="1" applyFont="1" applyBorder="1" applyAlignment="1">
      <alignment horizontal="center" vertical="center" wrapText="1"/>
    </xf>
    <xf numFmtId="49" fontId="25" fillId="0" borderId="13" xfId="0" applyNumberFormat="1" applyFont="1" applyBorder="1" applyAlignment="1">
      <alignment horizontal="center" vertical="center" wrapText="1"/>
    </xf>
    <xf numFmtId="0" fontId="25" fillId="0" borderId="24" xfId="0" applyFont="1" applyBorder="1" applyAlignment="1">
      <alignment horizontal="center" vertical="center"/>
    </xf>
    <xf numFmtId="49" fontId="25" fillId="0" borderId="24" xfId="0" applyNumberFormat="1" applyFont="1" applyBorder="1" applyAlignment="1">
      <alignment horizontal="center" vertical="center" wrapText="1"/>
    </xf>
    <xf numFmtId="49" fontId="25" fillId="0" borderId="21" xfId="0" applyNumberFormat="1" applyFont="1" applyBorder="1" applyAlignment="1">
      <alignment horizontal="center" vertical="center" wrapText="1"/>
    </xf>
    <xf numFmtId="49" fontId="25" fillId="0" borderId="22" xfId="0" applyNumberFormat="1" applyFont="1" applyBorder="1" applyAlignment="1">
      <alignment horizontal="center" vertical="center" wrapText="1"/>
    </xf>
    <xf numFmtId="49" fontId="25" fillId="0" borderId="23" xfId="0" applyNumberFormat="1" applyFont="1" applyBorder="1" applyAlignment="1">
      <alignment horizontal="center" vertical="center" wrapText="1"/>
    </xf>
    <xf numFmtId="0" fontId="26" fillId="0" borderId="0" xfId="0" applyFont="1">
      <alignment vertical="center"/>
    </xf>
    <xf numFmtId="0" fontId="26" fillId="0" borderId="0" xfId="0" applyFont="1" applyAlignment="1">
      <alignment horizontal="left" vertical="center"/>
    </xf>
    <xf numFmtId="0" fontId="26" fillId="0" borderId="0" xfId="0" applyFont="1" applyAlignment="1">
      <alignment horizontal="center" vertical="center"/>
    </xf>
    <xf numFmtId="0" fontId="26" fillId="0" borderId="0" xfId="0" applyFont="1" applyAlignment="1">
      <alignment horizontal="justify" vertical="center"/>
    </xf>
    <xf numFmtId="0" fontId="25" fillId="0" borderId="0" xfId="0" applyFont="1" applyAlignment="1">
      <alignment horizontal="left" vertical="center"/>
    </xf>
    <xf numFmtId="0" fontId="26" fillId="24" borderId="0" xfId="0" applyFont="1" applyFill="1">
      <alignment vertical="center"/>
    </xf>
    <xf numFmtId="0" fontId="24" fillId="0" borderId="0" xfId="0" applyFont="1" applyAlignment="1">
      <alignment horizontal="left" vertical="center"/>
    </xf>
    <xf numFmtId="0" fontId="27" fillId="0" borderId="0" xfId="48" applyFont="1" applyAlignment="1" applyProtection="1">
      <alignment vertical="center"/>
      <protection locked="0"/>
    </xf>
    <xf numFmtId="0" fontId="28" fillId="0" borderId="0" xfId="65" applyFont="1" applyAlignment="1">
      <alignment horizontal="center" vertical="center"/>
    </xf>
    <xf numFmtId="0" fontId="0" fillId="0" borderId="0" xfId="0" applyFont="1">
      <alignment vertical="center"/>
    </xf>
    <xf numFmtId="0" fontId="0" fillId="0" borderId="0" xfId="0" applyFont="1" applyProtection="1">
      <alignment vertical="center"/>
      <protection locked="0"/>
    </xf>
    <xf numFmtId="0" fontId="0" fillId="0" borderId="0" xfId="65" applyFont="1" applyAlignment="1">
      <alignment horizontal="left" vertical="center"/>
    </xf>
    <xf numFmtId="0" fontId="29" fillId="0" borderId="0" xfId="65" applyFont="1">
      <alignment vertical="center"/>
    </xf>
    <xf numFmtId="0" fontId="30" fillId="0" borderId="0" xfId="0" applyFont="1" applyAlignment="1">
      <alignment horizontal="left" vertical="center"/>
    </xf>
    <xf numFmtId="0" fontId="31" fillId="0" borderId="0" xfId="65" applyFont="1">
      <alignment vertical="center"/>
    </xf>
    <xf numFmtId="0" fontId="32" fillId="25" borderId="25" xfId="65" applyFont="1" applyFill="1" applyBorder="1" applyAlignment="1">
      <alignment horizontal="center" vertical="center"/>
    </xf>
    <xf numFmtId="0" fontId="0" fillId="25" borderId="26" xfId="65" applyFont="1" applyFill="1" applyBorder="1" applyAlignment="1">
      <alignment horizontal="center" vertical="center"/>
    </xf>
    <xf numFmtId="0" fontId="32" fillId="25" borderId="27" xfId="65" applyFont="1" applyFill="1" applyBorder="1" applyAlignment="1">
      <alignment horizontal="center" vertical="center"/>
    </xf>
    <xf numFmtId="0" fontId="0" fillId="25" borderId="27" xfId="65" applyFont="1" applyFill="1" applyBorder="1" applyAlignment="1">
      <alignment horizontal="left" vertical="center" shrinkToFit="1"/>
    </xf>
    <xf numFmtId="0" fontId="33" fillId="0" borderId="28" xfId="65" applyFont="1" applyBorder="1" applyAlignment="1">
      <alignment horizontal="center" vertical="center"/>
    </xf>
    <xf numFmtId="0" fontId="0" fillId="25" borderId="29" xfId="65" applyFont="1" applyFill="1" applyBorder="1" applyAlignment="1">
      <alignment horizontal="left" vertical="center" shrinkToFit="1"/>
    </xf>
    <xf numFmtId="176" fontId="34" fillId="0" borderId="28" xfId="65" applyNumberFormat="1" applyFont="1" applyBorder="1" applyAlignment="1">
      <alignment horizontal="center" vertical="center"/>
    </xf>
    <xf numFmtId="177" fontId="0" fillId="0" borderId="30" xfId="65" applyNumberFormat="1" applyFont="1" applyBorder="1" applyAlignment="1">
      <alignment horizontal="center" vertical="center" shrinkToFit="1"/>
    </xf>
    <xf numFmtId="0" fontId="35" fillId="0" borderId="0" xfId="0" applyFont="1" applyProtection="1">
      <alignment vertical="center"/>
      <protection locked="0"/>
    </xf>
    <xf numFmtId="0" fontId="36" fillId="0" borderId="0" xfId="65" applyFont="1">
      <alignment vertical="center"/>
    </xf>
    <xf numFmtId="0" fontId="13" fillId="0" borderId="0" xfId="0" applyFont="1">
      <alignment vertical="center"/>
    </xf>
    <xf numFmtId="0" fontId="0" fillId="26" borderId="14" xfId="0" applyFont="1" applyFill="1" applyBorder="1" applyAlignment="1">
      <alignment horizontal="center" vertical="center"/>
    </xf>
    <xf numFmtId="0" fontId="0" fillId="0" borderId="11" xfId="0" applyFont="1" applyBorder="1" applyAlignment="1">
      <alignment horizontal="left" vertical="center"/>
    </xf>
    <xf numFmtId="0" fontId="0" fillId="0" borderId="12" xfId="0" applyFont="1" applyBorder="1" applyAlignment="1">
      <alignment horizontal="left" vertical="center"/>
    </xf>
    <xf numFmtId="0" fontId="0" fillId="0" borderId="13" xfId="0" applyFont="1" applyBorder="1" applyAlignment="1">
      <alignment horizontal="left" vertical="center"/>
    </xf>
    <xf numFmtId="0" fontId="36" fillId="0" borderId="14" xfId="65" applyFont="1" applyBorder="1" applyAlignment="1">
      <alignment horizontal="center" vertical="top" wrapText="1"/>
    </xf>
    <xf numFmtId="0" fontId="0" fillId="25" borderId="11" xfId="65" applyFont="1" applyFill="1" applyBorder="1" applyAlignment="1">
      <alignment horizontal="center" vertical="center" wrapText="1"/>
    </xf>
    <xf numFmtId="0" fontId="0" fillId="25" borderId="13" xfId="65" applyFont="1" applyFill="1" applyBorder="1" applyAlignment="1">
      <alignment horizontal="center" vertical="center" wrapText="1"/>
    </xf>
    <xf numFmtId="0" fontId="0" fillId="0" borderId="15" xfId="65" applyFont="1" applyBorder="1" applyAlignment="1">
      <alignment horizontal="center" vertical="center" wrapText="1"/>
    </xf>
    <xf numFmtId="0" fontId="0" fillId="0" borderId="16" xfId="65" applyFont="1" applyBorder="1" applyAlignment="1">
      <alignment horizontal="center" vertical="center" wrapText="1"/>
    </xf>
    <xf numFmtId="0" fontId="0" fillId="0" borderId="17" xfId="65" applyFont="1" applyBorder="1" applyAlignment="1">
      <alignment horizontal="center" vertical="center" wrapText="1"/>
    </xf>
    <xf numFmtId="0" fontId="0" fillId="25" borderId="10" xfId="65" applyFont="1" applyFill="1" applyBorder="1" applyAlignment="1">
      <alignment horizontal="center" vertical="center" wrapText="1"/>
    </xf>
    <xf numFmtId="0" fontId="0" fillId="0" borderId="0" xfId="65" applyFont="1" applyAlignment="1">
      <alignment horizontal="center" vertical="center" wrapText="1"/>
    </xf>
    <xf numFmtId="0" fontId="0" fillId="0" borderId="0" xfId="65" applyFont="1" applyAlignment="1">
      <alignment horizontal="left" vertical="center" wrapText="1"/>
    </xf>
    <xf numFmtId="0" fontId="0" fillId="25" borderId="14" xfId="65" applyFont="1" applyFill="1" applyBorder="1" applyAlignment="1">
      <alignment horizontal="center" vertical="center" wrapText="1"/>
    </xf>
    <xf numFmtId="0" fontId="37" fillId="0" borderId="14" xfId="65" applyFont="1" applyBorder="1" applyAlignment="1">
      <alignment horizontal="center" vertical="top" wrapText="1"/>
    </xf>
    <xf numFmtId="0" fontId="0" fillId="0" borderId="31" xfId="65" applyFont="1" applyBorder="1" applyAlignment="1">
      <alignment horizontal="left" vertical="center"/>
    </xf>
    <xf numFmtId="0" fontId="0" fillId="0" borderId="32" xfId="65" applyFont="1" applyBorder="1" applyAlignment="1">
      <alignment horizontal="left" vertical="center"/>
    </xf>
    <xf numFmtId="0" fontId="0" fillId="0" borderId="33" xfId="65" applyFont="1" applyBorder="1" applyAlignment="1">
      <alignment horizontal="left" vertical="center"/>
    </xf>
    <xf numFmtId="0" fontId="0" fillId="25" borderId="0" xfId="65" applyFont="1" applyFill="1" applyAlignment="1">
      <alignment horizontal="left" vertical="center" shrinkToFit="1"/>
    </xf>
    <xf numFmtId="0" fontId="33" fillId="0" borderId="34" xfId="65" applyFont="1" applyBorder="1" applyAlignment="1">
      <alignment horizontal="center" vertical="center"/>
    </xf>
    <xf numFmtId="0" fontId="0" fillId="25" borderId="35" xfId="65" applyFont="1" applyFill="1" applyBorder="1" applyAlignment="1">
      <alignment horizontal="left" vertical="center" shrinkToFit="1"/>
    </xf>
    <xf numFmtId="176" fontId="34" fillId="0" borderId="34" xfId="65" applyNumberFormat="1" applyFont="1" applyBorder="1" applyAlignment="1">
      <alignment horizontal="center" vertical="center"/>
    </xf>
    <xf numFmtId="177" fontId="35" fillId="0" borderId="36" xfId="65" applyNumberFormat="1" applyFont="1" applyBorder="1" applyAlignment="1">
      <alignment horizontal="center" vertical="center"/>
    </xf>
    <xf numFmtId="0" fontId="0" fillId="0" borderId="0" xfId="0" applyFont="1" applyAlignment="1" applyProtection="1">
      <alignment horizontal="left" vertical="center"/>
      <protection locked="0"/>
    </xf>
    <xf numFmtId="0" fontId="0" fillId="0" borderId="0" xfId="0" applyFont="1" applyAlignment="1" applyProtection="1">
      <alignment horizontal="left" vertical="center" wrapText="1" shrinkToFit="1"/>
      <protection locked="0"/>
    </xf>
    <xf numFmtId="0" fontId="0" fillId="0" borderId="14" xfId="0" applyFont="1" applyBorder="1" applyAlignment="1">
      <alignment horizontal="center"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0" borderId="13" xfId="0" applyFont="1" applyBorder="1" applyAlignment="1">
      <alignment horizontal="center" vertical="center"/>
    </xf>
    <xf numFmtId="0" fontId="0" fillId="0" borderId="0" xfId="0" applyFont="1" applyAlignment="1">
      <alignment horizontal="center" vertical="center"/>
    </xf>
    <xf numFmtId="0" fontId="0" fillId="26" borderId="20" xfId="0" applyFont="1" applyFill="1" applyBorder="1" applyAlignment="1">
      <alignment horizontal="center" vertical="center"/>
    </xf>
    <xf numFmtId="0" fontId="0" fillId="0" borderId="18" xfId="0" applyFont="1" applyBorder="1" applyAlignment="1">
      <alignment horizontal="center" vertical="center"/>
    </xf>
    <xf numFmtId="0" fontId="0" fillId="0" borderId="19" xfId="0" applyFont="1" applyBorder="1" applyAlignment="1">
      <alignment horizontal="center" vertical="center"/>
    </xf>
    <xf numFmtId="0" fontId="36" fillId="0" borderId="20" xfId="65" applyFont="1" applyBorder="1" applyAlignment="1">
      <alignment horizontal="center" vertical="top" wrapText="1"/>
    </xf>
    <xf numFmtId="0" fontId="31" fillId="0" borderId="0" xfId="65" applyFont="1" applyAlignment="1">
      <alignment horizontal="center" vertical="center"/>
    </xf>
    <xf numFmtId="0" fontId="0" fillId="25" borderId="21" xfId="65" applyFont="1" applyFill="1" applyBorder="1" applyAlignment="1">
      <alignment horizontal="center" vertical="center" wrapText="1"/>
    </xf>
    <xf numFmtId="0" fontId="0" fillId="25" borderId="23" xfId="65" applyFont="1" applyFill="1" applyBorder="1" applyAlignment="1">
      <alignment horizontal="center" vertical="center" wrapText="1"/>
    </xf>
    <xf numFmtId="0" fontId="0" fillId="0" borderId="37" xfId="0" applyFont="1" applyBorder="1" applyAlignment="1">
      <alignment horizontal="left" vertical="center" shrinkToFit="1"/>
    </xf>
    <xf numFmtId="0" fontId="0" fillId="0" borderId="38" xfId="0" applyFont="1" applyBorder="1" applyAlignment="1">
      <alignment horizontal="left" vertical="center" shrinkToFit="1"/>
    </xf>
    <xf numFmtId="0" fontId="0" fillId="0" borderId="39" xfId="0" applyFont="1" applyBorder="1" applyAlignment="1">
      <alignment horizontal="left" vertical="center" shrinkToFit="1"/>
    </xf>
    <xf numFmtId="0" fontId="0" fillId="0" borderId="40" xfId="0" applyFont="1" applyBorder="1" applyAlignment="1">
      <alignment horizontal="left" vertical="center" shrinkToFit="1"/>
    </xf>
    <xf numFmtId="0" fontId="0" fillId="0" borderId="41" xfId="0" applyFont="1" applyBorder="1" applyAlignment="1">
      <alignment horizontal="left" vertical="center" shrinkToFit="1"/>
    </xf>
    <xf numFmtId="0" fontId="0" fillId="25" borderId="20" xfId="65" applyFont="1" applyFill="1" applyBorder="1" applyAlignment="1">
      <alignment horizontal="center" vertical="center" wrapText="1"/>
    </xf>
    <xf numFmtId="0" fontId="37" fillId="0" borderId="20" xfId="65" applyFont="1" applyBorder="1" applyAlignment="1">
      <alignment horizontal="center" vertical="top" wrapText="1"/>
    </xf>
    <xf numFmtId="0" fontId="0" fillId="0" borderId="42" xfId="65" applyFont="1" applyBorder="1" applyAlignment="1">
      <alignment horizontal="left" vertical="center"/>
    </xf>
    <xf numFmtId="0" fontId="0" fillId="0" borderId="34" xfId="65" applyFont="1" applyBorder="1" applyAlignment="1">
      <alignment horizontal="left" vertical="center"/>
    </xf>
    <xf numFmtId="0" fontId="0" fillId="0" borderId="35" xfId="65" applyFont="1" applyBorder="1" applyAlignment="1">
      <alignment horizontal="left" vertical="center"/>
    </xf>
    <xf numFmtId="0" fontId="0" fillId="0" borderId="19" xfId="65" applyFont="1" applyBorder="1" applyAlignment="1">
      <alignment horizontal="left" vertical="center"/>
    </xf>
    <xf numFmtId="177" fontId="0" fillId="0" borderId="43" xfId="65" applyNumberFormat="1" applyFont="1" applyBorder="1" applyAlignment="1">
      <alignment horizontal="center" vertical="center" shrinkToFit="1"/>
    </xf>
    <xf numFmtId="0" fontId="35" fillId="0" borderId="0" xfId="0" applyFont="1" applyAlignment="1" applyProtection="1">
      <alignment vertical="center" shrinkToFit="1"/>
      <protection locked="0"/>
    </xf>
    <xf numFmtId="41" fontId="27" fillId="27" borderId="44" xfId="65" applyNumberFormat="1" applyFont="1" applyFill="1" applyBorder="1" applyAlignment="1">
      <alignment horizontal="center" vertical="center"/>
    </xf>
    <xf numFmtId="41" fontId="0" fillId="0" borderId="0" xfId="65" applyNumberFormat="1" applyFont="1" applyAlignment="1">
      <alignment horizontal="center" vertical="center"/>
    </xf>
    <xf numFmtId="41" fontId="27" fillId="0" borderId="44" xfId="65" applyNumberFormat="1" applyFont="1" applyBorder="1" applyAlignment="1">
      <alignment horizontal="center" vertical="center"/>
    </xf>
    <xf numFmtId="41" fontId="27" fillId="28" borderId="44" xfId="65" applyNumberFormat="1" applyFont="1" applyFill="1" applyBorder="1" applyAlignment="1">
      <alignment horizontal="center" vertical="center"/>
    </xf>
    <xf numFmtId="41" fontId="34" fillId="0" borderId="0" xfId="65" applyNumberFormat="1" applyFont="1" applyAlignment="1">
      <alignment horizontal="center" vertical="center"/>
    </xf>
    <xf numFmtId="0" fontId="0" fillId="0" borderId="20" xfId="0" applyFont="1" applyBorder="1" applyAlignment="1">
      <alignment horizontal="center" vertical="center"/>
    </xf>
    <xf numFmtId="0" fontId="0" fillId="0" borderId="18" xfId="0" applyFont="1" applyBorder="1" applyAlignment="1">
      <alignment horizontal="left" vertical="center"/>
    </xf>
    <xf numFmtId="0" fontId="0" fillId="0" borderId="45" xfId="65" applyFont="1" applyBorder="1" applyAlignment="1">
      <alignment horizontal="center" vertical="center" wrapText="1"/>
    </xf>
    <xf numFmtId="0" fontId="0" fillId="0" borderId="46" xfId="65" applyFont="1" applyBorder="1" applyAlignment="1">
      <alignment horizontal="center" vertical="center" wrapText="1"/>
    </xf>
    <xf numFmtId="0" fontId="0" fillId="0" borderId="47" xfId="65" applyFont="1" applyBorder="1" applyAlignment="1">
      <alignment horizontal="center" vertical="center" wrapText="1"/>
    </xf>
    <xf numFmtId="0" fontId="0" fillId="0" borderId="48" xfId="65" applyFont="1" applyBorder="1" applyAlignment="1">
      <alignment horizontal="center" vertical="center" wrapText="1"/>
    </xf>
    <xf numFmtId="0" fontId="0" fillId="25" borderId="24" xfId="65" applyFont="1" applyFill="1" applyBorder="1" applyAlignment="1">
      <alignment horizontal="center" vertical="center" wrapText="1"/>
    </xf>
    <xf numFmtId="0" fontId="0" fillId="0" borderId="37" xfId="65" applyFont="1" applyBorder="1" applyAlignment="1">
      <alignment horizontal="center" vertical="center" wrapText="1"/>
    </xf>
    <xf numFmtId="0" fontId="0" fillId="0" borderId="38" xfId="65" applyFont="1" applyBorder="1" applyAlignment="1">
      <alignment horizontal="center" vertical="center" wrapText="1"/>
    </xf>
    <xf numFmtId="0" fontId="0" fillId="0" borderId="39" xfId="65" applyFont="1" applyBorder="1" applyAlignment="1">
      <alignment horizontal="center" vertical="center" wrapText="1"/>
    </xf>
    <xf numFmtId="0" fontId="0" fillId="0" borderId="40" xfId="65" applyFont="1" applyBorder="1" applyAlignment="1">
      <alignment horizontal="center" vertical="center" wrapText="1"/>
    </xf>
    <xf numFmtId="0" fontId="0" fillId="0" borderId="22" xfId="65" applyFont="1" applyBorder="1" applyAlignment="1">
      <alignment horizontal="center" vertical="center" wrapText="1"/>
    </xf>
    <xf numFmtId="177" fontId="0" fillId="0" borderId="49" xfId="65" applyNumberFormat="1" applyFont="1" applyBorder="1" applyAlignment="1">
      <alignment horizontal="center" vertical="center" shrinkToFit="1"/>
    </xf>
    <xf numFmtId="41" fontId="27" fillId="27" borderId="50" xfId="65" applyNumberFormat="1" applyFont="1" applyFill="1" applyBorder="1" applyAlignment="1">
      <alignment horizontal="center" vertical="center"/>
    </xf>
    <xf numFmtId="41" fontId="27" fillId="0" borderId="50" xfId="65" applyNumberFormat="1" applyFont="1" applyBorder="1" applyAlignment="1">
      <alignment horizontal="center" vertical="center"/>
    </xf>
    <xf numFmtId="41" fontId="27" fillId="28" borderId="50" xfId="65" applyNumberFormat="1" applyFont="1" applyFill="1" applyBorder="1" applyAlignment="1">
      <alignment horizontal="center" vertical="center"/>
    </xf>
    <xf numFmtId="0" fontId="0" fillId="26" borderId="24" xfId="0" applyFont="1" applyFill="1" applyBorder="1" applyAlignment="1">
      <alignment horizontal="center" vertical="center"/>
    </xf>
    <xf numFmtId="0" fontId="0" fillId="0" borderId="21"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5" borderId="15" xfId="65" applyFont="1" applyFill="1" applyBorder="1" applyAlignment="1">
      <alignment horizontal="center" vertical="center" wrapText="1"/>
    </xf>
    <xf numFmtId="178" fontId="0" fillId="0" borderId="15" xfId="0" applyNumberFormat="1" applyFont="1" applyBorder="1" applyAlignment="1">
      <alignment vertical="center" shrinkToFit="1"/>
    </xf>
    <xf numFmtId="178" fontId="0" fillId="0" borderId="38" xfId="0" applyNumberFormat="1" applyFont="1" applyBorder="1" applyAlignment="1">
      <alignment vertical="center" shrinkToFit="1"/>
    </xf>
    <xf numFmtId="178" fontId="0" fillId="0" borderId="41" xfId="0" applyNumberFormat="1" applyFont="1" applyBorder="1" applyAlignment="1">
      <alignment vertical="center" shrinkToFit="1"/>
    </xf>
    <xf numFmtId="178" fontId="0" fillId="0" borderId="40" xfId="0" applyNumberFormat="1" applyFont="1" applyBorder="1" applyAlignment="1">
      <alignment vertical="center" shrinkToFit="1"/>
    </xf>
    <xf numFmtId="178" fontId="0" fillId="0" borderId="37" xfId="0" applyNumberFormat="1" applyFont="1" applyBorder="1" applyAlignment="1">
      <alignment vertical="center" shrinkToFit="1"/>
    </xf>
    <xf numFmtId="178" fontId="0" fillId="0" borderId="51" xfId="0" applyNumberFormat="1" applyFont="1" applyBorder="1" applyAlignment="1">
      <alignment vertical="center" shrinkToFit="1"/>
    </xf>
    <xf numFmtId="178" fontId="0" fillId="0" borderId="10" xfId="0" applyNumberFormat="1" applyFont="1" applyBorder="1" applyAlignment="1">
      <alignment vertical="center" shrinkToFit="1"/>
    </xf>
    <xf numFmtId="178" fontId="0" fillId="0" borderId="0" xfId="0" applyNumberFormat="1" applyFont="1" applyAlignment="1">
      <alignment vertical="center" shrinkToFit="1"/>
    </xf>
    <xf numFmtId="178" fontId="0" fillId="0" borderId="39" xfId="0" applyNumberFormat="1" applyFont="1" applyBorder="1" applyAlignment="1">
      <alignment vertical="center" shrinkToFit="1"/>
    </xf>
    <xf numFmtId="177" fontId="35" fillId="0" borderId="52" xfId="65" applyNumberFormat="1" applyFont="1" applyBorder="1" applyAlignment="1">
      <alignment horizontal="center" vertical="center"/>
    </xf>
    <xf numFmtId="41" fontId="27" fillId="27" borderId="53" xfId="65" applyNumberFormat="1" applyFont="1" applyFill="1" applyBorder="1" applyAlignment="1">
      <alignment horizontal="center" vertical="center"/>
    </xf>
    <xf numFmtId="41" fontId="27" fillId="0" borderId="53" xfId="65" applyNumberFormat="1" applyFont="1" applyBorder="1" applyAlignment="1">
      <alignment horizontal="center" vertical="center"/>
    </xf>
    <xf numFmtId="41" fontId="27" fillId="28" borderId="53" xfId="65" applyNumberFormat="1" applyFont="1" applyFill="1" applyBorder="1" applyAlignment="1">
      <alignment horizontal="center" vertical="center"/>
    </xf>
    <xf numFmtId="0" fontId="36" fillId="25" borderId="15" xfId="65" applyFont="1" applyFill="1" applyBorder="1" applyAlignment="1">
      <alignment horizontal="center" vertical="center" wrapText="1"/>
    </xf>
    <xf numFmtId="178" fontId="0" fillId="29" borderId="11" xfId="0" applyNumberFormat="1" applyFont="1" applyFill="1" applyBorder="1" applyAlignment="1">
      <alignment vertical="center" shrinkToFit="1"/>
    </xf>
    <xf numFmtId="178" fontId="0" fillId="29" borderId="51" xfId="0" applyNumberFormat="1" applyFont="1" applyFill="1" applyBorder="1" applyAlignment="1">
      <alignment vertical="center" shrinkToFit="1"/>
    </xf>
    <xf numFmtId="178" fontId="0" fillId="29" borderId="54" xfId="0" applyNumberFormat="1" applyFont="1" applyFill="1" applyBorder="1" applyAlignment="1">
      <alignment vertical="center" shrinkToFit="1"/>
    </xf>
    <xf numFmtId="178" fontId="0" fillId="29" borderId="13" xfId="0" applyNumberFormat="1" applyFont="1" applyFill="1" applyBorder="1" applyAlignment="1">
      <alignment vertical="center" shrinkToFit="1"/>
    </xf>
    <xf numFmtId="178" fontId="0" fillId="29" borderId="55" xfId="0" applyNumberFormat="1" applyFont="1" applyFill="1" applyBorder="1" applyAlignment="1">
      <alignment vertical="center" shrinkToFit="1"/>
    </xf>
    <xf numFmtId="178" fontId="0" fillId="29" borderId="38" xfId="0" applyNumberFormat="1" applyFont="1" applyFill="1" applyBorder="1" applyAlignment="1">
      <alignment vertical="center" shrinkToFit="1"/>
    </xf>
    <xf numFmtId="178" fontId="0" fillId="29" borderId="12" xfId="0" applyNumberFormat="1" applyFont="1" applyFill="1" applyBorder="1" applyAlignment="1">
      <alignment vertical="center" shrinkToFit="1"/>
    </xf>
    <xf numFmtId="178" fontId="0" fillId="29" borderId="56" xfId="0" applyNumberFormat="1" applyFont="1" applyFill="1" applyBorder="1" applyAlignment="1">
      <alignment vertical="center" shrinkToFit="1"/>
    </xf>
    <xf numFmtId="178" fontId="0" fillId="29" borderId="57" xfId="0" applyNumberFormat="1" applyFont="1" applyFill="1" applyBorder="1" applyAlignment="1">
      <alignment vertical="center" shrinkToFit="1"/>
    </xf>
    <xf numFmtId="0" fontId="0" fillId="0" borderId="11" xfId="0" applyFont="1" applyBorder="1" applyAlignment="1">
      <alignment horizontal="left" vertical="top" wrapText="1"/>
    </xf>
    <xf numFmtId="0" fontId="32" fillId="25" borderId="15" xfId="0" applyFont="1" applyFill="1" applyBorder="1" applyAlignment="1">
      <alignment horizontal="center" vertical="center" wrapText="1"/>
    </xf>
    <xf numFmtId="0" fontId="0" fillId="25" borderId="17" xfId="0" applyFont="1" applyFill="1" applyBorder="1" applyAlignment="1">
      <alignment horizontal="center" vertical="center" wrapText="1"/>
    </xf>
    <xf numFmtId="179" fontId="0" fillId="0" borderId="15" xfId="0" applyNumberFormat="1" applyFont="1" applyBorder="1" applyAlignment="1">
      <alignment vertical="center" shrinkToFit="1"/>
    </xf>
    <xf numFmtId="179" fontId="0" fillId="0" borderId="38" xfId="0" applyNumberFormat="1" applyFont="1" applyBorder="1" applyAlignment="1">
      <alignment vertical="center" shrinkToFit="1"/>
    </xf>
    <xf numFmtId="179" fontId="0" fillId="0" borderId="41" xfId="0" applyNumberFormat="1" applyFont="1" applyBorder="1" applyAlignment="1">
      <alignment vertical="center" shrinkToFit="1"/>
    </xf>
    <xf numFmtId="179" fontId="0" fillId="0" borderId="40" xfId="0" applyNumberFormat="1" applyFont="1" applyBorder="1" applyAlignment="1">
      <alignment vertical="center" shrinkToFit="1"/>
    </xf>
    <xf numFmtId="179" fontId="0" fillId="0" borderId="39" xfId="0" applyNumberFormat="1" applyFont="1" applyBorder="1" applyAlignment="1">
      <alignment vertical="center" shrinkToFit="1"/>
    </xf>
    <xf numFmtId="179" fontId="0" fillId="0" borderId="10" xfId="0" applyNumberFormat="1" applyFont="1" applyBorder="1" applyAlignment="1">
      <alignment vertical="center" shrinkToFit="1"/>
    </xf>
    <xf numFmtId="179" fontId="0" fillId="0" borderId="0" xfId="0" applyNumberFormat="1" applyFont="1" applyAlignment="1">
      <alignment vertical="center" shrinkToFit="1"/>
    </xf>
    <xf numFmtId="179" fontId="0" fillId="0" borderId="37" xfId="0" applyNumberFormat="1" applyFont="1" applyBorder="1" applyAlignment="1">
      <alignment vertical="center" shrinkToFit="1"/>
    </xf>
    <xf numFmtId="0" fontId="38" fillId="0" borderId="0" xfId="0" applyFont="1">
      <alignment vertical="center"/>
    </xf>
    <xf numFmtId="0" fontId="0" fillId="0" borderId="18" xfId="0" applyFont="1" applyBorder="1" applyAlignment="1">
      <alignment horizontal="left" vertical="top" wrapText="1"/>
    </xf>
    <xf numFmtId="0" fontId="32" fillId="25" borderId="17" xfId="0" applyFont="1" applyFill="1" applyBorder="1" applyAlignment="1">
      <alignment horizontal="center" vertical="center" wrapText="1"/>
    </xf>
    <xf numFmtId="180" fontId="0" fillId="29" borderId="15" xfId="0" applyNumberFormat="1" applyFont="1" applyFill="1" applyBorder="1" applyAlignment="1">
      <alignment vertical="center" shrinkToFit="1"/>
    </xf>
    <xf numFmtId="180" fontId="0" fillId="29" borderId="38" xfId="0" applyNumberFormat="1" applyFont="1" applyFill="1" applyBorder="1" applyAlignment="1">
      <alignment vertical="center" shrinkToFit="1"/>
    </xf>
    <xf numFmtId="180" fontId="0" fillId="29" borderId="41" xfId="0" applyNumberFormat="1" applyFont="1" applyFill="1" applyBorder="1" applyAlignment="1">
      <alignment vertical="center" shrinkToFit="1"/>
    </xf>
    <xf numFmtId="180" fontId="0" fillId="29" borderId="17" xfId="0" applyNumberFormat="1" applyFont="1" applyFill="1" applyBorder="1" applyAlignment="1">
      <alignment vertical="center" shrinkToFit="1"/>
    </xf>
    <xf numFmtId="180" fontId="0" fillId="29" borderId="37" xfId="0" applyNumberFormat="1" applyFont="1" applyFill="1" applyBorder="1" applyAlignment="1">
      <alignment vertical="center" shrinkToFit="1"/>
    </xf>
    <xf numFmtId="180" fontId="0" fillId="29" borderId="16" xfId="0" applyNumberFormat="1" applyFont="1" applyFill="1" applyBorder="1" applyAlignment="1">
      <alignment vertical="center" shrinkToFit="1"/>
    </xf>
    <xf numFmtId="180" fontId="0" fillId="29" borderId="10" xfId="0" applyNumberFormat="1" applyFont="1" applyFill="1" applyBorder="1" applyAlignment="1">
      <alignment vertical="center" shrinkToFit="1"/>
    </xf>
    <xf numFmtId="180" fontId="0" fillId="0" borderId="0" xfId="0" applyNumberFormat="1" applyFont="1" applyAlignment="1">
      <alignment vertical="center" shrinkToFit="1"/>
    </xf>
    <xf numFmtId="180" fontId="0" fillId="29" borderId="39" xfId="0" applyNumberFormat="1" applyFont="1" applyFill="1" applyBorder="1" applyAlignment="1">
      <alignment vertical="center" shrinkToFit="1"/>
    </xf>
    <xf numFmtId="180" fontId="0" fillId="29" borderId="40" xfId="0" applyNumberFormat="1" applyFont="1" applyFill="1" applyBorder="1" applyAlignment="1">
      <alignment vertical="center" shrinkToFit="1"/>
    </xf>
    <xf numFmtId="0" fontId="35" fillId="0" borderId="0" xfId="0" applyFont="1">
      <alignment vertical="center"/>
    </xf>
    <xf numFmtId="0" fontId="32" fillId="25" borderId="16" xfId="0" applyFont="1" applyFill="1" applyBorder="1" applyAlignment="1">
      <alignment horizontal="center" vertical="center" wrapText="1"/>
    </xf>
    <xf numFmtId="181" fontId="0" fillId="29" borderId="15" xfId="0" applyNumberFormat="1" applyFont="1" applyFill="1" applyBorder="1" applyAlignment="1">
      <alignment vertical="center" shrinkToFit="1"/>
    </xf>
    <xf numFmtId="181" fontId="0" fillId="29" borderId="38" xfId="0" applyNumberFormat="1" applyFont="1" applyFill="1" applyBorder="1" applyAlignment="1">
      <alignment vertical="center" shrinkToFit="1"/>
    </xf>
    <xf numFmtId="181" fontId="0" fillId="29" borderId="16" xfId="0" applyNumberFormat="1" applyFont="1" applyFill="1" applyBorder="1" applyAlignment="1">
      <alignment vertical="center" shrinkToFit="1"/>
    </xf>
    <xf numFmtId="181" fontId="0" fillId="29" borderId="17" xfId="0" applyNumberFormat="1" applyFont="1" applyFill="1" applyBorder="1" applyAlignment="1">
      <alignment vertical="center" shrinkToFit="1"/>
    </xf>
    <xf numFmtId="181" fontId="0" fillId="29" borderId="37" xfId="0" applyNumberFormat="1" applyFont="1" applyFill="1" applyBorder="1" applyAlignment="1">
      <alignment vertical="center" shrinkToFit="1"/>
    </xf>
    <xf numFmtId="181" fontId="0" fillId="29" borderId="40" xfId="0" applyNumberFormat="1" applyFont="1" applyFill="1" applyBorder="1" applyAlignment="1">
      <alignment vertical="center" shrinkToFit="1"/>
    </xf>
    <xf numFmtId="181" fontId="0" fillId="29" borderId="10" xfId="0" applyNumberFormat="1" applyFont="1" applyFill="1" applyBorder="1" applyAlignment="1">
      <alignment vertical="center" shrinkToFit="1"/>
    </xf>
    <xf numFmtId="181" fontId="0" fillId="0" borderId="0" xfId="0" applyNumberFormat="1" applyFont="1" applyAlignment="1">
      <alignment vertical="center" shrinkToFit="1"/>
    </xf>
    <xf numFmtId="0" fontId="39" fillId="25" borderId="15" xfId="0" applyFont="1" applyFill="1" applyBorder="1" applyAlignment="1">
      <alignment horizontal="center" vertical="center" wrapText="1"/>
    </xf>
    <xf numFmtId="0" fontId="0" fillId="25" borderId="16" xfId="0" applyFont="1" applyFill="1" applyBorder="1" applyAlignment="1">
      <alignment horizontal="center" vertical="center" wrapText="1"/>
    </xf>
    <xf numFmtId="182" fontId="35" fillId="29" borderId="10" xfId="0" applyNumberFormat="1" applyFont="1" applyFill="1" applyBorder="1">
      <alignment vertical="center"/>
    </xf>
    <xf numFmtId="0" fontId="0" fillId="0" borderId="58" xfId="65" applyFont="1" applyBorder="1" applyAlignment="1">
      <alignment horizontal="left" vertical="center"/>
    </xf>
    <xf numFmtId="0" fontId="0" fillId="0" borderId="59" xfId="65" applyFont="1" applyBorder="1" applyAlignment="1">
      <alignment horizontal="left" vertical="center"/>
    </xf>
    <xf numFmtId="0" fontId="0" fillId="0" borderId="60" xfId="65" applyFont="1" applyBorder="1" applyAlignment="1">
      <alignment horizontal="left" vertical="center"/>
    </xf>
    <xf numFmtId="0" fontId="0" fillId="0" borderId="61" xfId="65" applyFont="1" applyBorder="1" applyAlignment="1">
      <alignment horizontal="left" vertical="center"/>
    </xf>
    <xf numFmtId="0" fontId="0" fillId="25" borderId="62" xfId="65" applyFont="1" applyFill="1" applyBorder="1" applyAlignment="1">
      <alignment horizontal="left" vertical="center" shrinkToFit="1"/>
    </xf>
    <xf numFmtId="0" fontId="33" fillId="0" borderId="59" xfId="65" applyFont="1" applyBorder="1" applyAlignment="1">
      <alignment horizontal="center" vertical="center"/>
    </xf>
    <xf numFmtId="0" fontId="0" fillId="25" borderId="60" xfId="65" applyFont="1" applyFill="1" applyBorder="1" applyAlignment="1">
      <alignment horizontal="left" vertical="center" shrinkToFit="1"/>
    </xf>
    <xf numFmtId="176" fontId="34" fillId="0" borderId="59" xfId="65" applyNumberFormat="1" applyFont="1" applyBorder="1" applyAlignment="1">
      <alignment horizontal="center" vertical="center"/>
    </xf>
    <xf numFmtId="177" fontId="35" fillId="0" borderId="63" xfId="65" applyNumberFormat="1" applyFont="1" applyBorder="1" applyAlignment="1">
      <alignment horizontal="center" vertical="center"/>
    </xf>
    <xf numFmtId="0" fontId="0" fillId="0" borderId="24" xfId="0" applyFont="1" applyBorder="1" applyAlignment="1">
      <alignment horizontal="center" vertical="center"/>
    </xf>
    <xf numFmtId="0" fontId="0" fillId="24" borderId="0" xfId="65" applyFont="1" applyFill="1" applyAlignment="1">
      <alignment horizontal="left" vertical="center" shrinkToFit="1"/>
    </xf>
    <xf numFmtId="0" fontId="33" fillId="24" borderId="0" xfId="65" applyFont="1" applyFill="1" applyAlignment="1">
      <alignment horizontal="center" vertical="center"/>
    </xf>
    <xf numFmtId="176" fontId="34" fillId="24" borderId="0" xfId="65" applyNumberFormat="1" applyFont="1" applyFill="1" applyAlignment="1">
      <alignment horizontal="center" vertical="center"/>
    </xf>
    <xf numFmtId="177" fontId="35" fillId="0" borderId="0" xfId="65" applyNumberFormat="1" applyFont="1" applyAlignment="1">
      <alignment horizontal="center" vertical="center"/>
    </xf>
    <xf numFmtId="0" fontId="0" fillId="0" borderId="21" xfId="0" applyFont="1" applyBorder="1" applyAlignment="1">
      <alignment horizontal="left" vertical="top" wrapText="1"/>
    </xf>
    <xf numFmtId="0" fontId="0" fillId="0" borderId="22" xfId="0" applyFont="1" applyBorder="1" applyAlignment="1">
      <alignment horizontal="left" vertical="center"/>
    </xf>
    <xf numFmtId="0" fontId="36" fillId="0" borderId="24" xfId="65" applyFont="1" applyBorder="1" applyAlignment="1">
      <alignment horizontal="center" vertical="top" wrapText="1"/>
    </xf>
    <xf numFmtId="0" fontId="37" fillId="0" borderId="24" xfId="65" applyFont="1" applyBorder="1" applyAlignment="1">
      <alignment horizontal="center" vertical="top" wrapText="1"/>
    </xf>
    <xf numFmtId="38" fontId="0" fillId="0" borderId="0" xfId="41" applyFont="1">
      <alignment vertical="center"/>
    </xf>
    <xf numFmtId="0" fontId="28" fillId="0" borderId="0" xfId="48" applyFont="1" applyAlignment="1" applyProtection="1">
      <alignment horizontal="center" vertical="center"/>
      <protection locked="0"/>
    </xf>
    <xf numFmtId="0" fontId="29" fillId="0" borderId="0" xfId="48" applyFont="1" applyAlignment="1" applyProtection="1">
      <alignment vertical="center"/>
      <protection locked="0"/>
    </xf>
    <xf numFmtId="0" fontId="31" fillId="0" borderId="0" xfId="48" applyFont="1" applyAlignment="1" applyProtection="1">
      <alignment vertical="center"/>
      <protection locked="0"/>
    </xf>
    <xf numFmtId="0" fontId="40" fillId="0" borderId="0" xfId="48" applyFont="1" applyAlignment="1" applyProtection="1">
      <alignment horizontal="right" vertical="center" shrinkToFit="1"/>
      <protection locked="0"/>
    </xf>
    <xf numFmtId="0" fontId="31" fillId="30" borderId="10" xfId="48" applyFont="1" applyFill="1" applyBorder="1" applyAlignment="1" applyProtection="1">
      <alignment horizontal="center" vertical="center"/>
      <protection locked="0"/>
    </xf>
    <xf numFmtId="0" fontId="29" fillId="0" borderId="10" xfId="48" applyFont="1" applyBorder="1" applyAlignment="1" applyProtection="1">
      <alignment horizontal="center" vertical="center"/>
      <protection locked="0"/>
    </xf>
    <xf numFmtId="0" fontId="31" fillId="30" borderId="10" xfId="48" applyFont="1" applyFill="1" applyBorder="1" applyAlignment="1" applyProtection="1">
      <alignment horizontal="center" vertical="center" wrapText="1"/>
      <protection locked="0"/>
    </xf>
    <xf numFmtId="0" fontId="31" fillId="0" borderId="0" xfId="48" applyFont="1" applyAlignment="1">
      <alignment vertical="center"/>
    </xf>
    <xf numFmtId="0" fontId="29" fillId="30" borderId="64" xfId="48" applyFont="1" applyFill="1" applyBorder="1" applyAlignment="1">
      <alignment horizontal="center" vertical="center"/>
    </xf>
    <xf numFmtId="0" fontId="29" fillId="30" borderId="26" xfId="48" applyFont="1" applyFill="1" applyBorder="1" applyAlignment="1">
      <alignment horizontal="center" vertical="center"/>
    </xf>
    <xf numFmtId="0" fontId="29" fillId="30" borderId="26" xfId="48" applyFont="1" applyFill="1" applyBorder="1" applyAlignment="1">
      <alignment horizontal="center" vertical="center" shrinkToFit="1"/>
    </xf>
    <xf numFmtId="0" fontId="29" fillId="30" borderId="30" xfId="48" applyFont="1" applyFill="1" applyBorder="1" applyAlignment="1">
      <alignment horizontal="center" vertical="center"/>
    </xf>
    <xf numFmtId="0" fontId="31" fillId="30" borderId="10" xfId="48" applyFont="1" applyFill="1" applyBorder="1" applyAlignment="1" applyProtection="1">
      <alignment horizontal="center" vertical="center" shrinkToFit="1"/>
      <protection locked="0"/>
    </xf>
    <xf numFmtId="41" fontId="29" fillId="28" borderId="10" xfId="85" applyNumberFormat="1" applyFont="1" applyFill="1" applyBorder="1" applyAlignment="1" applyProtection="1">
      <alignment vertical="center"/>
    </xf>
    <xf numFmtId="0" fontId="29" fillId="0" borderId="10" xfId="48" applyFont="1" applyBorder="1" applyAlignment="1" applyProtection="1">
      <alignment vertical="center"/>
      <protection locked="0"/>
    </xf>
    <xf numFmtId="183" fontId="29" fillId="0" borderId="65" xfId="48" applyNumberFormat="1" applyFont="1" applyFill="1" applyBorder="1" applyAlignment="1">
      <alignment horizontal="left" vertical="center" shrinkToFit="1"/>
    </xf>
    <xf numFmtId="183" fontId="29" fillId="0" borderId="13" xfId="48" applyNumberFormat="1" applyFont="1" applyFill="1" applyBorder="1" applyAlignment="1">
      <alignment horizontal="left" vertical="center" shrinkToFit="1"/>
    </xf>
    <xf numFmtId="184" fontId="29" fillId="0" borderId="14" xfId="48" applyNumberFormat="1" applyFont="1" applyBorder="1" applyAlignment="1">
      <alignment horizontal="center" vertical="center"/>
    </xf>
    <xf numFmtId="184" fontId="29" fillId="0" borderId="66" xfId="48" applyNumberFormat="1" applyFont="1" applyBorder="1" applyAlignment="1">
      <alignment horizontal="center" vertical="center"/>
    </xf>
    <xf numFmtId="6" fontId="29" fillId="28" borderId="10" xfId="85" applyFont="1" applyFill="1" applyBorder="1" applyAlignment="1" applyProtection="1">
      <alignment vertical="center"/>
    </xf>
    <xf numFmtId="0" fontId="36" fillId="0" borderId="10" xfId="48" applyFont="1" applyBorder="1" applyAlignment="1" applyProtection="1">
      <alignment horizontal="left" vertical="top" wrapText="1"/>
      <protection locked="0"/>
    </xf>
    <xf numFmtId="0" fontId="41" fillId="0" borderId="0" xfId="48" applyFont="1" applyAlignment="1" applyProtection="1">
      <alignment horizontal="left" vertical="top"/>
      <protection locked="0"/>
    </xf>
    <xf numFmtId="183" fontId="29" fillId="0" borderId="67" xfId="48" applyNumberFormat="1" applyFont="1" applyFill="1" applyBorder="1" applyAlignment="1">
      <alignment horizontal="left" vertical="center" shrinkToFit="1"/>
    </xf>
    <xf numFmtId="183" fontId="29" fillId="0" borderId="19" xfId="48" applyNumberFormat="1" applyFont="1" applyFill="1" applyBorder="1" applyAlignment="1">
      <alignment horizontal="left" vertical="center" shrinkToFit="1"/>
    </xf>
    <xf numFmtId="184" fontId="29" fillId="0" borderId="20" xfId="48" applyNumberFormat="1" applyFont="1" applyBorder="1" applyAlignment="1">
      <alignment horizontal="center" vertical="center"/>
    </xf>
    <xf numFmtId="184" fontId="29" fillId="0" borderId="68" xfId="48" applyNumberFormat="1" applyFont="1" applyBorder="1" applyAlignment="1">
      <alignment horizontal="center" vertical="center"/>
    </xf>
    <xf numFmtId="41" fontId="40" fillId="28" borderId="0" xfId="85" applyNumberFormat="1" applyFont="1" applyFill="1" applyBorder="1" applyAlignment="1" applyProtection="1">
      <alignment horizontal="right" vertical="center"/>
    </xf>
    <xf numFmtId="6" fontId="40" fillId="28" borderId="69" xfId="85" applyFont="1" applyFill="1" applyBorder="1" applyAlignment="1" applyProtection="1">
      <alignment horizontal="right" vertical="center"/>
    </xf>
    <xf numFmtId="0" fontId="31" fillId="30" borderId="14" xfId="48" applyFont="1" applyFill="1" applyBorder="1" applyAlignment="1" applyProtection="1">
      <alignment horizontal="center" vertical="center" shrinkToFit="1"/>
      <protection locked="0"/>
    </xf>
    <xf numFmtId="41" fontId="29" fillId="28" borderId="14" xfId="85" applyNumberFormat="1" applyFont="1" applyFill="1" applyBorder="1" applyAlignment="1" applyProtection="1">
      <alignment vertical="center"/>
      <protection locked="0"/>
    </xf>
    <xf numFmtId="177" fontId="29" fillId="0" borderId="20" xfId="48" applyNumberFormat="1" applyFont="1" applyBorder="1" applyAlignment="1">
      <alignment horizontal="left" vertical="center"/>
    </xf>
    <xf numFmtId="177" fontId="29" fillId="0" borderId="68" xfId="48" applyNumberFormat="1" applyFont="1" applyBorder="1" applyAlignment="1">
      <alignment horizontal="left" vertical="center"/>
    </xf>
    <xf numFmtId="6" fontId="40" fillId="28" borderId="0" xfId="85" applyFont="1" applyFill="1" applyBorder="1" applyAlignment="1" applyProtection="1">
      <alignment horizontal="right" vertical="center"/>
    </xf>
    <xf numFmtId="0" fontId="31" fillId="30" borderId="24" xfId="48" applyFont="1" applyFill="1" applyBorder="1" applyAlignment="1" applyProtection="1">
      <alignment horizontal="center" vertical="center" shrinkToFit="1"/>
      <protection locked="0"/>
    </xf>
    <xf numFmtId="6" fontId="29" fillId="28" borderId="24" xfId="85" applyFont="1" applyFill="1" applyBorder="1" applyAlignment="1" applyProtection="1">
      <alignment vertical="center"/>
      <protection locked="0"/>
    </xf>
    <xf numFmtId="38" fontId="29" fillId="0" borderId="14" xfId="85" applyNumberFormat="1" applyFont="1" applyBorder="1" applyAlignment="1" applyProtection="1">
      <alignment vertical="center" shrinkToFit="1"/>
      <protection locked="0"/>
    </xf>
    <xf numFmtId="38" fontId="29" fillId="0" borderId="24" xfId="85" applyNumberFormat="1" applyFont="1" applyBorder="1" applyAlignment="1" applyProtection="1">
      <alignment vertical="center" shrinkToFit="1"/>
      <protection locked="0"/>
    </xf>
    <xf numFmtId="6" fontId="29" fillId="0" borderId="0" xfId="85" applyFont="1" applyFill="1" applyBorder="1" applyAlignment="1" applyProtection="1">
      <alignment vertical="center"/>
    </xf>
    <xf numFmtId="0" fontId="33" fillId="0" borderId="0" xfId="48" applyFont="1" applyAlignment="1" applyProtection="1">
      <alignment horizontal="center" vertical="center"/>
      <protection locked="0"/>
    </xf>
    <xf numFmtId="183" fontId="29" fillId="0" borderId="70" xfId="48" applyNumberFormat="1" applyFont="1" applyFill="1" applyBorder="1" applyAlignment="1">
      <alignment horizontal="left" vertical="center" shrinkToFit="1"/>
    </xf>
    <xf numFmtId="183" fontId="29" fillId="0" borderId="61" xfId="48" applyNumberFormat="1" applyFont="1" applyFill="1" applyBorder="1" applyAlignment="1">
      <alignment horizontal="left" vertical="center" shrinkToFit="1"/>
    </xf>
    <xf numFmtId="177" fontId="29" fillId="0" borderId="71" xfId="48" applyNumberFormat="1" applyFont="1" applyBorder="1" applyAlignment="1">
      <alignment horizontal="left" vertical="center"/>
    </xf>
    <xf numFmtId="177" fontId="29" fillId="0" borderId="72" xfId="48" applyNumberFormat="1" applyFont="1" applyBorder="1" applyAlignment="1">
      <alignment horizontal="left" vertical="center"/>
    </xf>
    <xf numFmtId="0" fontId="29" fillId="0" borderId="14" xfId="48" applyFont="1" applyBorder="1" applyAlignment="1" applyProtection="1">
      <alignment horizontal="right" vertical="center"/>
      <protection locked="0"/>
    </xf>
    <xf numFmtId="0" fontId="29" fillId="31" borderId="24" xfId="48" applyFont="1" applyFill="1" applyBorder="1" applyAlignment="1" applyProtection="1">
      <alignment vertical="center"/>
      <protection locked="0"/>
    </xf>
    <xf numFmtId="38" fontId="29" fillId="0" borderId="10" xfId="35" applyFont="1" applyBorder="1" applyAlignment="1" applyProtection="1">
      <alignment horizontal="right" vertical="center"/>
      <protection locked="0"/>
    </xf>
    <xf numFmtId="0" fontId="31" fillId="0" borderId="0" xfId="48" applyFont="1" applyAlignment="1" applyProtection="1">
      <alignment horizontal="center" vertical="center"/>
      <protection locked="0"/>
    </xf>
    <xf numFmtId="38" fontId="29" fillId="28" borderId="10" xfId="35" applyFont="1" applyFill="1" applyBorder="1" applyAlignment="1" applyProtection="1">
      <alignment horizontal="right" vertical="center"/>
      <protection locked="0"/>
    </xf>
    <xf numFmtId="41" fontId="29" fillId="28" borderId="14" xfId="85" applyNumberFormat="1" applyFont="1" applyFill="1" applyBorder="1" applyAlignment="1" applyProtection="1">
      <alignment horizontal="right" vertical="center"/>
    </xf>
    <xf numFmtId="41" fontId="29" fillId="0" borderId="0" xfId="85" applyNumberFormat="1" applyFont="1" applyFill="1" applyBorder="1" applyAlignment="1" applyProtection="1">
      <alignment horizontal="right" vertical="center"/>
    </xf>
    <xf numFmtId="41" fontId="29" fillId="28" borderId="20" xfId="85" applyNumberFormat="1" applyFont="1" applyFill="1" applyBorder="1" applyAlignment="1" applyProtection="1">
      <alignment horizontal="right" vertical="center"/>
    </xf>
    <xf numFmtId="41" fontId="29" fillId="28" borderId="24" xfId="85" applyNumberFormat="1" applyFont="1" applyFill="1" applyBorder="1" applyAlignment="1" applyProtection="1">
      <alignment horizontal="right" vertical="center"/>
    </xf>
    <xf numFmtId="0" fontId="29" fillId="0" borderId="0" xfId="0" applyFont="1" applyAlignment="1">
      <alignment horizontal="left" vertical="center"/>
    </xf>
    <xf numFmtId="0" fontId="33" fillId="0" borderId="0" xfId="0" applyFont="1">
      <alignment vertical="center"/>
    </xf>
    <xf numFmtId="0" fontId="28" fillId="0" borderId="0" xfId="0" applyFont="1" applyAlignment="1">
      <alignment horizontal="center" vertical="center" wrapText="1"/>
    </xf>
    <xf numFmtId="0" fontId="27" fillId="0" borderId="10" xfId="0" applyFont="1" applyBorder="1" applyAlignment="1">
      <alignment horizontal="center" vertical="center"/>
    </xf>
    <xf numFmtId="0" fontId="29" fillId="32" borderId="10" xfId="0" applyFont="1" applyFill="1" applyBorder="1" applyProtection="1">
      <alignment vertical="center"/>
      <protection locked="0"/>
    </xf>
    <xf numFmtId="0" fontId="29" fillId="0" borderId="10" xfId="0" applyFont="1" applyBorder="1" applyProtection="1">
      <alignment vertical="center"/>
      <protection locked="0"/>
    </xf>
    <xf numFmtId="38" fontId="27" fillId="0" borderId="14" xfId="41" applyFont="1" applyFill="1" applyBorder="1" applyAlignment="1">
      <alignment horizontal="center" vertical="center"/>
    </xf>
    <xf numFmtId="38" fontId="27" fillId="0" borderId="0" xfId="41" applyFont="1" applyFill="1" applyBorder="1" applyAlignment="1">
      <alignment horizontal="center" vertical="center"/>
    </xf>
    <xf numFmtId="38" fontId="33" fillId="0" borderId="0" xfId="41" applyFont="1" applyFill="1" applyBorder="1" applyAlignment="1">
      <alignment horizontal="right" vertical="center"/>
    </xf>
    <xf numFmtId="0" fontId="33" fillId="0" borderId="0" xfId="0" applyFont="1" applyAlignment="1">
      <alignment horizontal="right" vertical="center"/>
    </xf>
    <xf numFmtId="0" fontId="27" fillId="0" borderId="14" xfId="0" applyFont="1" applyBorder="1" applyAlignment="1">
      <alignment horizontal="center" vertical="center" wrapText="1"/>
    </xf>
    <xf numFmtId="0" fontId="27" fillId="0" borderId="13" xfId="0" applyFont="1" applyBorder="1" applyAlignment="1" applyProtection="1">
      <alignment horizontal="left" vertical="center" wrapText="1"/>
      <protection locked="0"/>
    </xf>
    <xf numFmtId="38" fontId="27" fillId="0" borderId="24" xfId="41" applyFont="1" applyFill="1" applyBorder="1" applyAlignment="1">
      <alignment horizontal="center" vertical="center"/>
    </xf>
    <xf numFmtId="38" fontId="33" fillId="0" borderId="0" xfId="41" applyFont="1" applyFill="1" applyBorder="1" applyAlignment="1">
      <alignment horizontal="left" vertical="center"/>
    </xf>
    <xf numFmtId="0" fontId="33" fillId="0" borderId="0" xfId="0" applyFont="1" applyAlignment="1">
      <alignment horizontal="left" vertical="center"/>
    </xf>
    <xf numFmtId="0" fontId="40" fillId="0" borderId="0" xfId="0" applyFont="1">
      <alignment vertical="center"/>
    </xf>
    <xf numFmtId="0" fontId="27" fillId="0" borderId="10" xfId="0" applyFont="1" applyBorder="1" applyAlignment="1">
      <alignment horizontal="center" vertical="center" wrapText="1" shrinkToFit="1"/>
    </xf>
    <xf numFmtId="0" fontId="27" fillId="0" borderId="10" xfId="62" applyFont="1" applyBorder="1" applyProtection="1">
      <alignment vertical="center"/>
      <protection locked="0"/>
    </xf>
    <xf numFmtId="38" fontId="27" fillId="0" borderId="73" xfId="41" applyFont="1" applyFill="1" applyBorder="1" applyAlignment="1">
      <alignment horizontal="right" vertical="center"/>
    </xf>
    <xf numFmtId="38" fontId="27" fillId="0" borderId="0" xfId="41" applyFont="1" applyFill="1" applyBorder="1" applyAlignment="1">
      <alignment horizontal="right" vertical="center"/>
    </xf>
    <xf numFmtId="0" fontId="27" fillId="0" borderId="0" xfId="0" applyFont="1" applyAlignment="1">
      <alignment horizontal="left" vertical="center"/>
    </xf>
    <xf numFmtId="0" fontId="27" fillId="0" borderId="10" xfId="0" applyFont="1" applyBorder="1" applyAlignment="1">
      <alignment horizontal="center" vertical="center" shrinkToFit="1"/>
    </xf>
    <xf numFmtId="0" fontId="27" fillId="32" borderId="17" xfId="0" applyFont="1" applyFill="1" applyBorder="1" applyAlignment="1" applyProtection="1">
      <alignment horizontal="center" vertical="center" wrapText="1" shrinkToFit="1"/>
      <protection locked="0"/>
    </xf>
    <xf numFmtId="0" fontId="27" fillId="0" borderId="17" xfId="0" applyFont="1" applyBorder="1" applyAlignment="1" applyProtection="1">
      <alignment horizontal="center" vertical="center" wrapText="1" shrinkToFit="1"/>
      <protection locked="0"/>
    </xf>
    <xf numFmtId="0" fontId="27" fillId="0" borderId="0" xfId="0" applyFont="1">
      <alignment vertical="center"/>
    </xf>
    <xf numFmtId="0" fontId="27" fillId="0" borderId="20" xfId="0" applyFont="1" applyBorder="1" applyAlignment="1">
      <alignment horizontal="center" vertical="center" shrinkToFit="1"/>
    </xf>
    <xf numFmtId="0" fontId="27" fillId="32" borderId="19" xfId="0" applyFont="1" applyFill="1" applyBorder="1" applyAlignment="1" applyProtection="1">
      <alignment horizontal="center" vertical="center" wrapText="1" shrinkToFit="1"/>
      <protection locked="0"/>
    </xf>
    <xf numFmtId="0" fontId="27" fillId="0" borderId="19" xfId="0" applyFont="1" applyBorder="1" applyAlignment="1" applyProtection="1">
      <alignment horizontal="center" vertical="center" wrapText="1" shrinkToFit="1"/>
      <protection locked="0"/>
    </xf>
    <xf numFmtId="38" fontId="27" fillId="0" borderId="74" xfId="41" applyFont="1" applyFill="1" applyBorder="1" applyAlignment="1">
      <alignment horizontal="right" vertical="center"/>
    </xf>
    <xf numFmtId="0" fontId="27" fillId="33" borderId="10" xfId="0" applyFont="1" applyFill="1" applyBorder="1" applyAlignment="1">
      <alignment horizontal="center" vertical="center" wrapText="1" shrinkToFit="1"/>
    </xf>
    <xf numFmtId="38" fontId="27" fillId="33" borderId="73" xfId="41" applyFont="1" applyFill="1" applyBorder="1" applyAlignment="1">
      <alignment horizontal="right" vertical="center"/>
    </xf>
    <xf numFmtId="0" fontId="29" fillId="0" borderId="0" xfId="0" applyFont="1" applyAlignment="1">
      <alignment vertical="center" wrapText="1"/>
    </xf>
    <xf numFmtId="0" fontId="27" fillId="0" borderId="10" xfId="0" applyFont="1" applyBorder="1" applyAlignment="1" applyProtection="1">
      <alignment horizontal="center" vertical="center" wrapText="1" shrinkToFit="1"/>
      <protection locked="0"/>
    </xf>
    <xf numFmtId="38" fontId="27" fillId="0" borderId="73" xfId="41" applyFont="1" applyFill="1" applyBorder="1" applyAlignment="1">
      <alignment horizontal="center" vertical="center"/>
    </xf>
    <xf numFmtId="0" fontId="33" fillId="0" borderId="19" xfId="0" applyFont="1" applyBorder="1" applyAlignment="1">
      <alignment vertical="center" wrapText="1"/>
    </xf>
    <xf numFmtId="0" fontId="27" fillId="0" borderId="14" xfId="0" applyFont="1" applyBorder="1" applyAlignment="1">
      <alignment horizontal="center" vertical="center" wrapText="1" shrinkToFit="1"/>
    </xf>
    <xf numFmtId="38" fontId="27" fillId="0" borderId="19" xfId="41" applyFont="1" applyFill="1" applyBorder="1" applyAlignment="1" applyProtection="1">
      <alignment vertical="center" wrapText="1" shrinkToFit="1"/>
      <protection locked="0"/>
    </xf>
    <xf numFmtId="38" fontId="27" fillId="0" borderId="74" xfId="41" applyFont="1" applyFill="1" applyBorder="1" applyAlignment="1">
      <alignment vertical="center"/>
    </xf>
    <xf numFmtId="38" fontId="27" fillId="0" borderId="0" xfId="41" applyFont="1" applyFill="1" applyBorder="1" applyAlignment="1">
      <alignment vertical="center"/>
    </xf>
    <xf numFmtId="38" fontId="27" fillId="0" borderId="17" xfId="41" applyFont="1" applyFill="1" applyBorder="1" applyAlignment="1" applyProtection="1">
      <alignment vertical="center" wrapText="1" shrinkToFit="1"/>
      <protection locked="0"/>
    </xf>
    <xf numFmtId="38" fontId="27" fillId="0" borderId="73" xfId="41" applyFont="1" applyFill="1" applyBorder="1" applyAlignment="1">
      <alignment vertical="center"/>
    </xf>
    <xf numFmtId="0" fontId="27" fillId="0" borderId="19" xfId="0" applyFont="1" applyBorder="1" applyAlignment="1">
      <alignment wrapText="1"/>
    </xf>
    <xf numFmtId="38" fontId="27" fillId="32" borderId="17" xfId="41" applyFont="1" applyFill="1" applyBorder="1" applyAlignment="1">
      <alignment vertical="center" wrapText="1" shrinkToFit="1"/>
    </xf>
    <xf numFmtId="38" fontId="27" fillId="32" borderId="73" xfId="41" applyFont="1" applyFill="1" applyBorder="1" applyAlignment="1">
      <alignment vertical="center"/>
    </xf>
    <xf numFmtId="0" fontId="33" fillId="0" borderId="19" xfId="0" applyFont="1" applyBorder="1" applyAlignment="1">
      <alignment horizontal="right" wrapText="1"/>
    </xf>
    <xf numFmtId="38" fontId="27" fillId="32" borderId="17" xfId="41" applyFont="1" applyFill="1" applyBorder="1" applyAlignment="1">
      <alignment vertical="center" shrinkToFit="1"/>
    </xf>
    <xf numFmtId="38" fontId="27" fillId="32" borderId="14" xfId="41" applyFont="1" applyFill="1" applyBorder="1" applyAlignment="1">
      <alignment vertical="center"/>
    </xf>
    <xf numFmtId="38" fontId="29" fillId="0" borderId="0" xfId="0" applyNumberFormat="1" applyFont="1" applyAlignment="1">
      <alignment horizontal="left" vertical="center"/>
    </xf>
    <xf numFmtId="38" fontId="27" fillId="32" borderId="13" xfId="41" applyFont="1" applyFill="1" applyBorder="1" applyAlignment="1">
      <alignment vertical="center" shrinkToFit="1"/>
    </xf>
    <xf numFmtId="38" fontId="27" fillId="32" borderId="10" xfId="41" applyFont="1" applyFill="1" applyBorder="1" applyAlignment="1">
      <alignment vertical="center"/>
    </xf>
    <xf numFmtId="0" fontId="29" fillId="0" borderId="14" xfId="0" applyFont="1" applyBorder="1" applyAlignment="1">
      <alignment horizontal="center" vertical="center" wrapText="1" shrinkToFit="1"/>
    </xf>
    <xf numFmtId="38" fontId="27" fillId="32" borderId="14" xfId="41" applyFont="1" applyFill="1" applyBorder="1">
      <alignment vertical="center"/>
    </xf>
    <xf numFmtId="38" fontId="27" fillId="32" borderId="75" xfId="41" applyFont="1" applyFill="1" applyBorder="1">
      <alignment vertical="center"/>
    </xf>
    <xf numFmtId="38" fontId="27" fillId="0" borderId="0" xfId="41" applyFont="1" applyFill="1" applyBorder="1">
      <alignment vertical="center"/>
    </xf>
    <xf numFmtId="38" fontId="29" fillId="0" borderId="0" xfId="41" applyFont="1" applyFill="1">
      <alignment vertical="center"/>
    </xf>
    <xf numFmtId="0" fontId="33" fillId="0" borderId="0" xfId="0" applyFont="1" applyAlignment="1">
      <alignment horizontal="right"/>
    </xf>
    <xf numFmtId="0" fontId="27" fillId="0" borderId="76" xfId="0" applyFont="1" applyBorder="1" applyAlignment="1">
      <alignment horizontal="center" vertical="center" wrapText="1" shrinkToFit="1"/>
    </xf>
    <xf numFmtId="38" fontId="27" fillId="32" borderId="77" xfId="0" applyNumberFormat="1" applyFont="1" applyFill="1" applyBorder="1">
      <alignment vertical="center"/>
    </xf>
    <xf numFmtId="38" fontId="27" fillId="32" borderId="78" xfId="41" applyFont="1" applyFill="1" applyBorder="1" applyAlignment="1">
      <alignment vertical="center"/>
    </xf>
    <xf numFmtId="0" fontId="29" fillId="0" borderId="0" xfId="0" applyFont="1" applyProtection="1">
      <alignment vertical="center"/>
      <protection locked="0"/>
    </xf>
    <xf numFmtId="0" fontId="0" fillId="0" borderId="0" xfId="0" applyFont="1" applyAlignment="1" applyProtection="1">
      <alignment horizontal="left" vertical="center" wrapText="1"/>
      <protection locked="0"/>
    </xf>
    <xf numFmtId="0" fontId="0" fillId="34" borderId="14" xfId="0" applyFont="1" applyFill="1" applyBorder="1" applyAlignment="1">
      <alignment horizontal="center" vertical="center"/>
    </xf>
    <xf numFmtId="0" fontId="0" fillId="0" borderId="11" xfId="0" applyFont="1" applyBorder="1">
      <alignment vertical="center"/>
    </xf>
    <xf numFmtId="0" fontId="0" fillId="0" borderId="12" xfId="0" applyFont="1" applyBorder="1">
      <alignment vertical="center"/>
    </xf>
    <xf numFmtId="0" fontId="0" fillId="35" borderId="15" xfId="65" applyFont="1" applyFill="1" applyBorder="1" applyAlignment="1">
      <alignment horizontal="center" vertical="center" wrapText="1"/>
    </xf>
    <xf numFmtId="0" fontId="0" fillId="35" borderId="17" xfId="65" applyFont="1" applyFill="1" applyBorder="1" applyAlignment="1">
      <alignment horizontal="center" vertical="center" wrapText="1"/>
    </xf>
    <xf numFmtId="0" fontId="0" fillId="35" borderId="14" xfId="65" applyFont="1" applyFill="1" applyBorder="1" applyAlignment="1">
      <alignment horizontal="center" vertical="center" shrinkToFit="1"/>
    </xf>
    <xf numFmtId="0" fontId="0" fillId="0" borderId="18" xfId="65" applyFont="1" applyBorder="1">
      <alignment vertical="center"/>
    </xf>
    <xf numFmtId="0" fontId="0" fillId="36" borderId="11" xfId="65" applyFont="1" applyFill="1" applyBorder="1" applyAlignment="1">
      <alignment horizontal="center" vertical="center" shrinkToFit="1"/>
    </xf>
    <xf numFmtId="0" fontId="0" fillId="36" borderId="13" xfId="65" applyFont="1" applyFill="1" applyBorder="1" applyAlignment="1">
      <alignment horizontal="center" vertical="center" shrinkToFit="1"/>
    </xf>
    <xf numFmtId="0" fontId="0" fillId="36" borderId="14" xfId="65" applyFont="1" applyFill="1" applyBorder="1" applyAlignment="1">
      <alignment vertical="center" shrinkToFit="1"/>
    </xf>
    <xf numFmtId="0" fontId="0" fillId="36" borderId="15" xfId="65" applyFont="1" applyFill="1" applyBorder="1" applyAlignment="1">
      <alignment horizontal="center" vertical="center" shrinkToFit="1"/>
    </xf>
    <xf numFmtId="0" fontId="0" fillId="36" borderId="17" xfId="65" applyFont="1" applyFill="1" applyBorder="1" applyAlignment="1">
      <alignment horizontal="center" vertical="center" shrinkToFit="1"/>
    </xf>
    <xf numFmtId="0" fontId="31" fillId="0" borderId="0" xfId="0" applyFont="1" applyAlignment="1" applyProtection="1">
      <alignment vertical="center" shrinkToFit="1"/>
      <protection locked="0"/>
    </xf>
    <xf numFmtId="0" fontId="0" fillId="34" borderId="20" xfId="0" applyFont="1" applyFill="1" applyBorder="1" applyAlignment="1">
      <alignment horizontal="center" vertical="center"/>
    </xf>
    <xf numFmtId="185" fontId="0" fillId="0" borderId="37" xfId="65" applyNumberFormat="1" applyFont="1" applyBorder="1" applyAlignment="1">
      <alignment vertical="center" shrinkToFit="1"/>
    </xf>
    <xf numFmtId="185" fontId="0" fillId="0" borderId="38" xfId="65" applyNumberFormat="1" applyFont="1" applyBorder="1" applyAlignment="1">
      <alignment vertical="center" shrinkToFit="1"/>
    </xf>
    <xf numFmtId="0" fontId="0" fillId="0" borderId="79" xfId="65" applyFont="1" applyBorder="1" applyAlignment="1">
      <alignment vertical="center" shrinkToFit="1"/>
    </xf>
    <xf numFmtId="0" fontId="0" fillId="0" borderId="17" xfId="65" applyFont="1" applyBorder="1" applyAlignment="1">
      <alignment vertical="center" shrinkToFit="1"/>
    </xf>
    <xf numFmtId="0" fontId="0" fillId="35" borderId="20" xfId="65" applyFont="1" applyFill="1" applyBorder="1" applyAlignment="1">
      <alignment horizontal="center" vertical="center" shrinkToFit="1"/>
    </xf>
    <xf numFmtId="0" fontId="0" fillId="0" borderId="39" xfId="65" applyFont="1" applyBorder="1" applyAlignment="1">
      <alignment vertical="center" shrinkToFit="1"/>
    </xf>
    <xf numFmtId="182" fontId="35" fillId="28" borderId="10" xfId="65" applyNumberFormat="1" applyFont="1" applyFill="1" applyBorder="1">
      <alignment vertical="center"/>
    </xf>
    <xf numFmtId="182" fontId="35" fillId="0" borderId="0" xfId="65" applyNumberFormat="1" applyFont="1">
      <alignment vertical="center"/>
    </xf>
    <xf numFmtId="0" fontId="0" fillId="36" borderId="14" xfId="65" applyFont="1" applyFill="1" applyBorder="1" applyAlignment="1">
      <alignment horizontal="center" vertical="center" wrapText="1"/>
    </xf>
    <xf numFmtId="0" fontId="0" fillId="36" borderId="15" xfId="0" applyFont="1" applyFill="1" applyBorder="1" applyAlignment="1">
      <alignment horizontal="center" vertical="center" wrapText="1"/>
    </xf>
    <xf numFmtId="186" fontId="0" fillId="0" borderId="37" xfId="65" applyNumberFormat="1" applyFont="1" applyBorder="1" applyAlignment="1">
      <alignment vertical="center" shrinkToFit="1"/>
    </xf>
    <xf numFmtId="186" fontId="0" fillId="0" borderId="38" xfId="65" applyNumberFormat="1" applyFont="1" applyBorder="1" applyAlignment="1">
      <alignment vertical="center" shrinkToFit="1"/>
    </xf>
    <xf numFmtId="186" fontId="0" fillId="0" borderId="10" xfId="65" applyNumberFormat="1" applyFont="1" applyBorder="1" applyAlignment="1">
      <alignment vertical="center" shrinkToFit="1"/>
    </xf>
    <xf numFmtId="41" fontId="0" fillId="0" borderId="0" xfId="65" applyNumberFormat="1" applyFont="1" applyAlignment="1">
      <alignment vertical="center"/>
    </xf>
    <xf numFmtId="0" fontId="0" fillId="35" borderId="14" xfId="65" applyFont="1" applyFill="1" applyBorder="1" applyAlignment="1">
      <alignment horizontal="center" vertical="center" wrapText="1"/>
    </xf>
    <xf numFmtId="178" fontId="0" fillId="0" borderId="79" xfId="0" applyNumberFormat="1" applyFont="1" applyBorder="1" applyAlignment="1">
      <alignment vertical="center" shrinkToFit="1"/>
    </xf>
    <xf numFmtId="0" fontId="0" fillId="36" borderId="24" xfId="65" applyFont="1" applyFill="1" applyBorder="1" applyAlignment="1">
      <alignment horizontal="center" vertical="center" wrapText="1"/>
    </xf>
    <xf numFmtId="0" fontId="36" fillId="36" borderId="15" xfId="0" applyFont="1" applyFill="1" applyBorder="1" applyAlignment="1">
      <alignment horizontal="center" vertical="center" wrapText="1"/>
    </xf>
    <xf numFmtId="186" fontId="0" fillId="28" borderId="37" xfId="65" applyNumberFormat="1" applyFont="1" applyFill="1" applyBorder="1" applyAlignment="1">
      <alignment vertical="center" shrinkToFit="1"/>
    </xf>
    <xf numFmtId="186" fontId="0" fillId="28" borderId="38" xfId="65" applyNumberFormat="1" applyFont="1" applyFill="1" applyBorder="1" applyAlignment="1">
      <alignment vertical="center" shrinkToFit="1"/>
    </xf>
    <xf numFmtId="186" fontId="0" fillId="28" borderId="10" xfId="65" applyNumberFormat="1" applyFont="1" applyFill="1" applyBorder="1" applyAlignment="1">
      <alignment vertical="center" shrinkToFit="1"/>
    </xf>
    <xf numFmtId="0" fontId="0" fillId="35" borderId="24" xfId="65" applyFont="1" applyFill="1" applyBorder="1" applyAlignment="1">
      <alignment horizontal="center" vertical="center" wrapText="1"/>
    </xf>
    <xf numFmtId="0" fontId="36" fillId="35" borderId="15" xfId="0" applyFont="1" applyFill="1" applyBorder="1" applyAlignment="1">
      <alignment horizontal="center" vertical="center" wrapText="1"/>
    </xf>
    <xf numFmtId="178" fontId="0" fillId="28" borderId="37" xfId="65" applyNumberFormat="1" applyFont="1" applyFill="1" applyBorder="1" applyAlignment="1">
      <alignment vertical="center" shrinkToFit="1"/>
    </xf>
    <xf numFmtId="178" fontId="0" fillId="28" borderId="38" xfId="65" applyNumberFormat="1" applyFont="1" applyFill="1" applyBorder="1" applyAlignment="1">
      <alignment vertical="center" shrinkToFit="1"/>
    </xf>
    <xf numFmtId="178" fontId="0" fillId="28" borderId="10" xfId="65" applyNumberFormat="1" applyFont="1" applyFill="1" applyBorder="1" applyAlignment="1">
      <alignment vertical="center" shrinkToFit="1"/>
    </xf>
    <xf numFmtId="177" fontId="35" fillId="0" borderId="43" xfId="65" applyNumberFormat="1" applyFont="1" applyBorder="1" applyAlignment="1">
      <alignment horizontal="center" vertical="center"/>
    </xf>
    <xf numFmtId="0" fontId="32" fillId="35" borderId="15" xfId="0" applyFont="1" applyFill="1" applyBorder="1" applyAlignment="1">
      <alignment horizontal="center" vertical="center" wrapText="1"/>
    </xf>
    <xf numFmtId="0" fontId="32" fillId="35" borderId="17" xfId="0" applyFont="1" applyFill="1" applyBorder="1" applyAlignment="1">
      <alignment horizontal="center" vertical="center" wrapText="1"/>
    </xf>
    <xf numFmtId="0" fontId="0" fillId="0" borderId="13" xfId="0" applyFont="1" applyBorder="1">
      <alignment vertical="center"/>
    </xf>
    <xf numFmtId="181" fontId="0" fillId="28" borderId="37" xfId="65" applyNumberFormat="1" applyFont="1" applyFill="1" applyBorder="1" applyAlignment="1">
      <alignment vertical="center" shrinkToFit="1"/>
    </xf>
    <xf numFmtId="181" fontId="0" fillId="28" borderId="38" xfId="65" applyNumberFormat="1" applyFont="1" applyFill="1" applyBorder="1" applyAlignment="1">
      <alignment vertical="center" shrinkToFit="1"/>
    </xf>
    <xf numFmtId="181" fontId="0" fillId="28" borderId="10" xfId="65" applyNumberFormat="1" applyFont="1" applyFill="1" applyBorder="1" applyAlignment="1">
      <alignment vertical="center" shrinkToFit="1"/>
    </xf>
    <xf numFmtId="0" fontId="0" fillId="0" borderId="19" xfId="0" applyFont="1" applyBorder="1">
      <alignment vertical="center"/>
    </xf>
    <xf numFmtId="0" fontId="32" fillId="35" borderId="40" xfId="0" applyFont="1" applyFill="1" applyBorder="1" applyAlignment="1">
      <alignment horizontal="center" vertical="center" wrapText="1"/>
    </xf>
    <xf numFmtId="181" fontId="0" fillId="28" borderId="15" xfId="65" applyNumberFormat="1" applyFont="1" applyFill="1" applyBorder="1" applyAlignment="1">
      <alignment vertical="center" shrinkToFit="1"/>
    </xf>
    <xf numFmtId="181" fontId="0" fillId="28" borderId="41" xfId="65" applyNumberFormat="1" applyFont="1" applyFill="1" applyBorder="1" applyAlignment="1">
      <alignment vertical="center" shrinkToFit="1"/>
    </xf>
    <xf numFmtId="181" fontId="0" fillId="28" borderId="80" xfId="65" applyNumberFormat="1" applyFont="1" applyFill="1" applyBorder="1" applyAlignment="1">
      <alignment vertical="center" shrinkToFit="1"/>
    </xf>
    <xf numFmtId="181" fontId="0" fillId="28" borderId="17" xfId="65" applyNumberFormat="1" applyFont="1" applyFill="1" applyBorder="1" applyAlignment="1">
      <alignment vertical="center" shrinkToFit="1"/>
    </xf>
    <xf numFmtId="181" fontId="0" fillId="28" borderId="40" xfId="65" applyNumberFormat="1" applyFont="1" applyFill="1" applyBorder="1" applyAlignment="1">
      <alignment vertical="center" shrinkToFit="1"/>
    </xf>
    <xf numFmtId="181" fontId="0" fillId="28" borderId="39" xfId="65" applyNumberFormat="1" applyFont="1" applyFill="1" applyBorder="1" applyAlignment="1">
      <alignment vertical="center" shrinkToFit="1"/>
    </xf>
    <xf numFmtId="0" fontId="0" fillId="34" borderId="24" xfId="0" applyFont="1" applyFill="1" applyBorder="1" applyAlignment="1">
      <alignment horizontal="center" vertical="center"/>
    </xf>
    <xf numFmtId="0" fontId="0" fillId="0" borderId="21" xfId="0" applyFont="1" applyBorder="1">
      <alignment vertical="center"/>
    </xf>
    <xf numFmtId="0" fontId="0" fillId="0" borderId="22" xfId="0" applyFont="1" applyBorder="1">
      <alignment vertical="center"/>
    </xf>
    <xf numFmtId="0" fontId="0" fillId="0" borderId="23" xfId="0" applyFont="1" applyBorder="1">
      <alignment vertical="center"/>
    </xf>
    <xf numFmtId="0" fontId="36" fillId="0" borderId="0" xfId="65" applyFont="1" applyAlignment="1">
      <alignment horizontal="left" vertical="top" wrapText="1"/>
    </xf>
    <xf numFmtId="0" fontId="37" fillId="0" borderId="0" xfId="65" applyFont="1" applyAlignment="1">
      <alignment horizontal="left" vertical="top" wrapText="1"/>
    </xf>
    <xf numFmtId="0" fontId="42" fillId="0" borderId="0" xfId="48" applyFont="1" applyAlignment="1" applyProtection="1">
      <alignment vertical="center"/>
      <protection locked="0"/>
    </xf>
    <xf numFmtId="0" fontId="31" fillId="0" borderId="0" xfId="48" applyFont="1" applyAlignment="1" applyProtection="1">
      <alignment horizontal="left" vertical="top" wrapText="1"/>
      <protection locked="0"/>
    </xf>
    <xf numFmtId="0" fontId="31" fillId="0" borderId="0" xfId="48" applyFont="1" applyAlignment="1" applyProtection="1">
      <alignment horizontal="left" vertical="top"/>
      <protection locked="0"/>
    </xf>
    <xf numFmtId="0" fontId="40" fillId="0" borderId="0" xfId="0" applyFont="1" applyAlignment="1">
      <alignment horizontal="center" vertical="center"/>
    </xf>
    <xf numFmtId="0" fontId="32" fillId="25" borderId="81" xfId="65" applyFont="1" applyFill="1" applyBorder="1" applyAlignment="1">
      <alignment horizontal="center" vertical="center"/>
    </xf>
    <xf numFmtId="0" fontId="0" fillId="25" borderId="28" xfId="65" applyFont="1" applyFill="1" applyBorder="1" applyAlignment="1">
      <alignment horizontal="center" vertical="center"/>
    </xf>
    <xf numFmtId="0" fontId="32" fillId="25" borderId="29" xfId="65" applyFont="1" applyFill="1" applyBorder="1" applyAlignment="1">
      <alignment horizontal="center" vertical="center"/>
    </xf>
    <xf numFmtId="0" fontId="0" fillId="25" borderId="82" xfId="65" applyFont="1" applyFill="1" applyBorder="1" applyAlignment="1">
      <alignment vertical="center"/>
    </xf>
    <xf numFmtId="0" fontId="0" fillId="25" borderId="83" xfId="65" applyFont="1" applyFill="1" applyBorder="1" applyAlignment="1">
      <alignment vertical="center"/>
    </xf>
    <xf numFmtId="177" fontId="0" fillId="0" borderId="0" xfId="0" applyNumberFormat="1" applyFont="1" applyAlignment="1">
      <alignment horizontal="center" vertical="center" shrinkToFit="1"/>
    </xf>
    <xf numFmtId="0" fontId="31" fillId="0" borderId="0" xfId="0" applyFont="1" applyProtection="1">
      <alignment vertical="center"/>
      <protection locked="0"/>
    </xf>
    <xf numFmtId="0" fontId="29" fillId="0" borderId="0" xfId="0" applyFont="1" applyAlignment="1" applyProtection="1">
      <alignment horizontal="left" vertical="center"/>
      <protection locked="0"/>
    </xf>
    <xf numFmtId="0" fontId="0" fillId="0" borderId="0" xfId="0" applyFont="1" applyAlignment="1">
      <alignment horizontal="right" vertical="center"/>
    </xf>
    <xf numFmtId="0" fontId="29" fillId="34" borderId="14" xfId="0" applyFont="1" applyFill="1" applyBorder="1" applyAlignment="1">
      <alignment horizontal="center" vertical="center"/>
    </xf>
    <xf numFmtId="0" fontId="29" fillId="0" borderId="11" xfId="0" applyFont="1" applyBorder="1">
      <alignment vertical="center"/>
    </xf>
    <xf numFmtId="0" fontId="29" fillId="0" borderId="12" xfId="0" applyFont="1" applyBorder="1">
      <alignment vertical="center"/>
    </xf>
    <xf numFmtId="0" fontId="29" fillId="0" borderId="10" xfId="0" applyFont="1" applyBorder="1" applyAlignment="1">
      <alignment horizontal="left" vertical="top" wrapText="1"/>
    </xf>
    <xf numFmtId="0" fontId="29" fillId="37" borderId="11" xfId="0" applyFont="1" applyFill="1" applyBorder="1" applyAlignment="1">
      <alignment horizontal="center" vertical="center" wrapText="1"/>
    </xf>
    <xf numFmtId="0" fontId="29" fillId="37" borderId="13" xfId="0" applyFont="1" applyFill="1" applyBorder="1" applyAlignment="1">
      <alignment horizontal="center" vertical="center" wrapText="1"/>
    </xf>
    <xf numFmtId="0" fontId="0" fillId="0" borderId="15" xfId="0" applyFont="1" applyBorder="1" applyAlignment="1">
      <alignment horizontal="center" vertical="center" shrinkToFit="1"/>
    </xf>
    <xf numFmtId="0" fontId="0" fillId="0" borderId="16" xfId="0" applyFont="1" applyBorder="1" applyAlignment="1">
      <alignment horizontal="center" vertical="center" shrinkToFit="1"/>
    </xf>
    <xf numFmtId="0" fontId="0" fillId="0" borderId="17" xfId="0" applyFont="1" applyBorder="1" applyAlignment="1">
      <alignment horizontal="center" vertical="center" shrinkToFit="1"/>
    </xf>
    <xf numFmtId="0" fontId="29" fillId="37" borderId="14" xfId="0" applyFont="1" applyFill="1" applyBorder="1" applyAlignment="1">
      <alignment horizontal="center" vertical="center" shrinkToFit="1"/>
    </xf>
    <xf numFmtId="0" fontId="29" fillId="0" borderId="0" xfId="0" applyFont="1" applyFill="1" applyBorder="1" applyAlignment="1">
      <alignment horizontal="center" vertical="center" shrinkToFit="1"/>
    </xf>
    <xf numFmtId="0" fontId="0" fillId="0" borderId="0" xfId="0" applyFont="1" applyAlignment="1">
      <alignment horizontal="center" vertical="center" shrinkToFit="1"/>
    </xf>
    <xf numFmtId="0" fontId="0" fillId="0" borderId="0" xfId="0" applyFont="1" applyAlignment="1">
      <alignment vertical="center" shrinkToFit="1"/>
    </xf>
    <xf numFmtId="0" fontId="32" fillId="25" borderId="84" xfId="65" applyFont="1" applyFill="1" applyBorder="1" applyAlignment="1">
      <alignment horizontal="center" vertical="center"/>
    </xf>
    <xf numFmtId="0" fontId="0" fillId="25" borderId="85" xfId="65" applyFont="1" applyFill="1" applyBorder="1" applyAlignment="1">
      <alignment horizontal="center" vertical="center"/>
    </xf>
    <xf numFmtId="0" fontId="32" fillId="25" borderId="86" xfId="65" applyFont="1" applyFill="1" applyBorder="1" applyAlignment="1">
      <alignment horizontal="center" vertical="center"/>
    </xf>
    <xf numFmtId="0" fontId="0" fillId="25" borderId="19" xfId="65" applyFont="1" applyFill="1" applyBorder="1" applyAlignment="1">
      <alignment vertical="center"/>
    </xf>
    <xf numFmtId="0" fontId="0" fillId="25" borderId="20" xfId="65" applyFont="1" applyFill="1" applyBorder="1" applyAlignment="1">
      <alignment vertical="center"/>
    </xf>
    <xf numFmtId="177" fontId="29" fillId="0" borderId="43" xfId="0" applyNumberFormat="1" applyFont="1" applyBorder="1" applyAlignment="1">
      <alignment horizontal="center" vertical="center" shrinkToFit="1"/>
    </xf>
    <xf numFmtId="0" fontId="29" fillId="0" borderId="14" xfId="0" applyFont="1" applyBorder="1" applyAlignment="1">
      <alignment horizontal="center" vertical="center"/>
    </xf>
    <xf numFmtId="0" fontId="29" fillId="0" borderId="11" xfId="0" applyFont="1" applyBorder="1" applyAlignment="1">
      <alignment horizontal="center" vertical="center"/>
    </xf>
    <xf numFmtId="0" fontId="29" fillId="0" borderId="12" xfId="0" applyFont="1" applyBorder="1" applyAlignment="1">
      <alignment horizontal="center" vertical="center"/>
    </xf>
    <xf numFmtId="0" fontId="29" fillId="0" borderId="13" xfId="0" applyFont="1" applyBorder="1" applyAlignment="1">
      <alignment horizontal="center" vertical="center"/>
    </xf>
    <xf numFmtId="0" fontId="29" fillId="0" borderId="0" xfId="0" applyFont="1" applyBorder="1" applyAlignment="1">
      <alignment horizontal="center" vertical="center"/>
    </xf>
    <xf numFmtId="0" fontId="0" fillId="0" borderId="0" xfId="0" applyFont="1" applyBorder="1" applyAlignment="1">
      <alignment horizontal="center" vertical="center"/>
    </xf>
    <xf numFmtId="0" fontId="0" fillId="0" borderId="0" xfId="0" applyFont="1" applyBorder="1" applyAlignment="1">
      <alignment horizontal="left" vertical="center"/>
    </xf>
    <xf numFmtId="0" fontId="29" fillId="34" borderId="20" xfId="0" applyFont="1" applyFill="1" applyBorder="1" applyAlignment="1">
      <alignment horizontal="center" vertical="center"/>
    </xf>
    <xf numFmtId="0" fontId="29" fillId="0" borderId="18" xfId="0" applyFont="1" applyBorder="1">
      <alignment vertical="center"/>
    </xf>
    <xf numFmtId="0" fontId="29" fillId="37" borderId="21" xfId="0" applyFont="1" applyFill="1" applyBorder="1" applyAlignment="1">
      <alignment horizontal="center" vertical="center" wrapText="1"/>
    </xf>
    <xf numFmtId="0" fontId="29" fillId="37" borderId="23" xfId="0" applyFont="1" applyFill="1" applyBorder="1" applyAlignment="1">
      <alignment horizontal="center" vertical="center" wrapText="1"/>
    </xf>
    <xf numFmtId="0" fontId="29" fillId="37" borderId="20" xfId="0" applyFont="1" applyFill="1" applyBorder="1" applyAlignment="1">
      <alignment horizontal="center" vertical="center" shrinkToFit="1"/>
    </xf>
    <xf numFmtId="0" fontId="29" fillId="0" borderId="31" xfId="0" applyFont="1" applyBorder="1" applyAlignment="1">
      <alignment horizontal="left" vertical="center"/>
    </xf>
    <xf numFmtId="0" fontId="29" fillId="0" borderId="32" xfId="0" applyFont="1" applyBorder="1" applyAlignment="1">
      <alignment horizontal="left" vertical="center"/>
    </xf>
    <xf numFmtId="0" fontId="29" fillId="0" borderId="33" xfId="0" applyFont="1" applyBorder="1" applyAlignment="1">
      <alignment horizontal="left" vertical="center"/>
    </xf>
    <xf numFmtId="0" fontId="29" fillId="0" borderId="13" xfId="0" applyFont="1" applyBorder="1" applyAlignment="1">
      <alignment horizontal="left" vertical="center"/>
    </xf>
    <xf numFmtId="177" fontId="29" fillId="0" borderId="49" xfId="0" applyNumberFormat="1" applyFont="1" applyBorder="1" applyAlignment="1">
      <alignment horizontal="center" vertical="center" shrinkToFit="1"/>
    </xf>
    <xf numFmtId="0" fontId="0" fillId="0" borderId="0" xfId="0" applyFont="1" applyAlignment="1" applyProtection="1">
      <alignment horizontal="left" vertical="center" shrinkToFit="1"/>
      <protection locked="0"/>
    </xf>
    <xf numFmtId="0" fontId="29" fillId="0" borderId="20" xfId="0" applyFont="1" applyBorder="1" applyAlignment="1">
      <alignment horizontal="center" vertical="center"/>
    </xf>
    <xf numFmtId="0" fontId="29" fillId="0" borderId="18" xfId="0" applyFont="1" applyBorder="1" applyAlignment="1">
      <alignment horizontal="center" vertical="center"/>
    </xf>
    <xf numFmtId="0" fontId="29" fillId="0" borderId="0" xfId="0" applyFont="1" applyAlignment="1">
      <alignment horizontal="center" vertical="center"/>
    </xf>
    <xf numFmtId="0" fontId="29" fillId="0" borderId="19" xfId="0" applyFont="1" applyBorder="1" applyAlignment="1">
      <alignment horizontal="center" vertical="center"/>
    </xf>
    <xf numFmtId="185" fontId="29" fillId="0" borderId="37" xfId="0" applyNumberFormat="1" applyFont="1" applyBorder="1" applyAlignment="1">
      <alignment vertical="center" shrinkToFit="1"/>
    </xf>
    <xf numFmtId="185" fontId="29" fillId="0" borderId="38" xfId="0" applyNumberFormat="1" applyFont="1" applyBorder="1" applyAlignment="1">
      <alignment vertical="center" shrinkToFit="1"/>
    </xf>
    <xf numFmtId="185" fontId="29" fillId="0" borderId="39" xfId="0" applyNumberFormat="1" applyFont="1" applyBorder="1" applyAlignment="1">
      <alignment vertical="center" shrinkToFit="1"/>
    </xf>
    <xf numFmtId="185" fontId="29" fillId="0" borderId="40" xfId="0" applyNumberFormat="1" applyFont="1" applyBorder="1" applyAlignment="1">
      <alignment vertical="center" shrinkToFit="1"/>
    </xf>
    <xf numFmtId="182" fontId="31" fillId="0" borderId="0" xfId="0" applyNumberFormat="1" applyFont="1">
      <alignment vertical="center"/>
    </xf>
    <xf numFmtId="186" fontId="0" fillId="0" borderId="0" xfId="0" applyNumberFormat="1" applyFont="1" applyAlignment="1">
      <alignment vertical="center" shrinkToFit="1"/>
    </xf>
    <xf numFmtId="0" fontId="29" fillId="0" borderId="42" xfId="0" applyFont="1" applyBorder="1" applyAlignment="1">
      <alignment horizontal="left" vertical="center"/>
    </xf>
    <xf numFmtId="0" fontId="29" fillId="0" borderId="34" xfId="0" applyFont="1" applyBorder="1" applyAlignment="1">
      <alignment horizontal="left" vertical="center"/>
    </xf>
    <xf numFmtId="0" fontId="29" fillId="0" borderId="35" xfId="0" applyFont="1" applyBorder="1" applyAlignment="1">
      <alignment horizontal="left" vertical="center"/>
    </xf>
    <xf numFmtId="0" fontId="29" fillId="0" borderId="19" xfId="0" applyFont="1" applyBorder="1" applyAlignment="1">
      <alignment horizontal="left" vertical="center"/>
    </xf>
    <xf numFmtId="41" fontId="31" fillId="0" borderId="0" xfId="0" applyNumberFormat="1" applyFont="1" applyAlignment="1">
      <alignment horizontal="center" vertical="center"/>
    </xf>
    <xf numFmtId="41" fontId="29" fillId="0" borderId="0" xfId="0" applyNumberFormat="1" applyFont="1" applyAlignment="1">
      <alignment horizontal="center" vertical="center"/>
    </xf>
    <xf numFmtId="0" fontId="29" fillId="37" borderId="14" xfId="0" applyFont="1" applyFill="1" applyBorder="1" applyAlignment="1">
      <alignment horizontal="center" vertical="center" wrapText="1"/>
    </xf>
    <xf numFmtId="0" fontId="0" fillId="37" borderId="15" xfId="0" applyFont="1" applyFill="1" applyBorder="1" applyAlignment="1">
      <alignment horizontal="center" vertical="center" wrapText="1"/>
    </xf>
    <xf numFmtId="178" fontId="29" fillId="0" borderId="37" xfId="0" applyNumberFormat="1" applyFont="1" applyBorder="1" applyAlignment="1">
      <alignment vertical="center" shrinkToFit="1"/>
    </xf>
    <xf numFmtId="178" fontId="29" fillId="0" borderId="38" xfId="0" applyNumberFormat="1" applyFont="1" applyBorder="1" applyAlignment="1">
      <alignment vertical="center" shrinkToFit="1"/>
    </xf>
    <xf numFmtId="178" fontId="29" fillId="0" borderId="39" xfId="0" applyNumberFormat="1" applyFont="1" applyBorder="1" applyAlignment="1">
      <alignment vertical="center" shrinkToFit="1"/>
    </xf>
    <xf numFmtId="178" fontId="29" fillId="0" borderId="40" xfId="0" applyNumberFormat="1" applyFont="1" applyBorder="1" applyAlignment="1">
      <alignment vertical="center" shrinkToFit="1"/>
    </xf>
    <xf numFmtId="178" fontId="29" fillId="0" borderId="10" xfId="0" applyNumberFormat="1" applyFont="1" applyBorder="1" applyAlignment="1">
      <alignment vertical="center" shrinkToFit="1"/>
    </xf>
    <xf numFmtId="178" fontId="29" fillId="0" borderId="0" xfId="0" applyNumberFormat="1" applyFont="1" applyFill="1" applyBorder="1" applyAlignment="1">
      <alignment vertical="center" shrinkToFit="1"/>
    </xf>
    <xf numFmtId="0" fontId="36" fillId="0" borderId="0" xfId="0" applyFont="1" applyAlignment="1">
      <alignment horizontal="center" vertical="center" wrapText="1"/>
    </xf>
    <xf numFmtId="177" fontId="0" fillId="0" borderId="52" xfId="0" applyNumberFormat="1" applyFont="1" applyBorder="1" applyAlignment="1">
      <alignment horizontal="center" vertical="center" shrinkToFit="1"/>
    </xf>
    <xf numFmtId="0" fontId="29" fillId="37" borderId="20" xfId="0" applyFont="1" applyFill="1" applyBorder="1" applyAlignment="1">
      <alignment horizontal="center" vertical="center" wrapText="1"/>
    </xf>
    <xf numFmtId="178" fontId="29" fillId="27" borderId="56" xfId="0" applyNumberFormat="1" applyFont="1" applyFill="1" applyBorder="1" applyAlignment="1">
      <alignment horizontal="right" vertical="center" shrinkToFit="1"/>
    </xf>
    <xf numFmtId="178" fontId="29" fillId="27" borderId="51" xfId="0" applyNumberFormat="1" applyFont="1" applyFill="1" applyBorder="1" applyAlignment="1">
      <alignment horizontal="right" vertical="center" shrinkToFit="1"/>
    </xf>
    <xf numFmtId="178" fontId="29" fillId="27" borderId="55" xfId="0" applyNumberFormat="1" applyFont="1" applyFill="1" applyBorder="1" applyAlignment="1">
      <alignment horizontal="right" vertical="center" shrinkToFit="1"/>
    </xf>
    <xf numFmtId="178" fontId="29" fillId="27" borderId="57" xfId="0" applyNumberFormat="1" applyFont="1" applyFill="1" applyBorder="1" applyAlignment="1">
      <alignment horizontal="right" vertical="center" shrinkToFit="1"/>
    </xf>
    <xf numFmtId="178" fontId="29" fillId="27" borderId="14" xfId="0" applyNumberFormat="1" applyFont="1" applyFill="1" applyBorder="1" applyAlignment="1">
      <alignment horizontal="right" vertical="center" shrinkToFit="1"/>
    </xf>
    <xf numFmtId="178" fontId="29" fillId="0" borderId="0" xfId="0" applyNumberFormat="1" applyFont="1" applyFill="1" applyBorder="1" applyAlignment="1">
      <alignment horizontal="right" vertical="center" shrinkToFit="1"/>
    </xf>
    <xf numFmtId="0" fontId="0" fillId="0" borderId="0" xfId="0" applyFont="1" applyBorder="1" applyAlignment="1">
      <alignment vertical="center"/>
    </xf>
    <xf numFmtId="178" fontId="29" fillId="27" borderId="87" xfId="0" applyNumberFormat="1" applyFont="1" applyFill="1" applyBorder="1" applyAlignment="1">
      <alignment horizontal="right" vertical="center" shrinkToFit="1"/>
    </xf>
    <xf numFmtId="178" fontId="29" fillId="27" borderId="88" xfId="0" applyNumberFormat="1" applyFont="1" applyFill="1" applyBorder="1" applyAlignment="1">
      <alignment horizontal="right" vertical="center" shrinkToFit="1"/>
    </xf>
    <xf numFmtId="178" fontId="29" fillId="27" borderId="89" xfId="0" applyNumberFormat="1" applyFont="1" applyFill="1" applyBorder="1" applyAlignment="1">
      <alignment horizontal="right" vertical="center" shrinkToFit="1"/>
    </xf>
    <xf numFmtId="178" fontId="29" fillId="27" borderId="90" xfId="0" applyNumberFormat="1" applyFont="1" applyFill="1" applyBorder="1" applyAlignment="1">
      <alignment horizontal="right" vertical="center" shrinkToFit="1"/>
    </xf>
    <xf numFmtId="178" fontId="29" fillId="27" borderId="20" xfId="0" applyNumberFormat="1" applyFont="1" applyFill="1" applyBorder="1" applyAlignment="1">
      <alignment horizontal="right" vertical="center" shrinkToFit="1"/>
    </xf>
    <xf numFmtId="177" fontId="31" fillId="0" borderId="52" xfId="0" applyNumberFormat="1" applyFont="1" applyBorder="1" applyAlignment="1">
      <alignment horizontal="center" vertical="center"/>
    </xf>
    <xf numFmtId="0" fontId="29" fillId="37" borderId="24" xfId="0" applyFont="1" applyFill="1" applyBorder="1" applyAlignment="1">
      <alignment horizontal="center" vertical="center" wrapText="1"/>
    </xf>
    <xf numFmtId="178" fontId="29" fillId="27" borderId="48" xfId="0" applyNumberFormat="1" applyFont="1" applyFill="1" applyBorder="1" applyAlignment="1">
      <alignment horizontal="right" vertical="center" shrinkToFit="1"/>
    </xf>
    <xf numFmtId="178" fontId="29" fillId="27" borderId="45" xfId="0" applyNumberFormat="1" applyFont="1" applyFill="1" applyBorder="1" applyAlignment="1">
      <alignment horizontal="right" vertical="center" shrinkToFit="1"/>
    </xf>
    <xf numFmtId="178" fontId="29" fillId="27" borderId="47" xfId="0" applyNumberFormat="1" applyFont="1" applyFill="1" applyBorder="1" applyAlignment="1">
      <alignment horizontal="right" vertical="center" shrinkToFit="1"/>
    </xf>
    <xf numFmtId="178" fontId="29" fillId="27" borderId="91" xfId="0" applyNumberFormat="1" applyFont="1" applyFill="1" applyBorder="1" applyAlignment="1">
      <alignment horizontal="right" vertical="center" shrinkToFit="1"/>
    </xf>
    <xf numFmtId="178" fontId="29" fillId="27" borderId="24" xfId="0" applyNumberFormat="1" applyFont="1" applyFill="1" applyBorder="1" applyAlignment="1">
      <alignment horizontal="right" vertical="center" shrinkToFit="1"/>
    </xf>
    <xf numFmtId="0" fontId="29" fillId="0" borderId="24" xfId="0" applyFont="1" applyBorder="1" applyAlignment="1">
      <alignment horizontal="center" vertical="center"/>
    </xf>
    <xf numFmtId="0" fontId="32" fillId="37" borderId="15" xfId="0" applyFont="1" applyFill="1" applyBorder="1" applyAlignment="1">
      <alignment horizontal="center" vertical="center" wrapText="1"/>
    </xf>
    <xf numFmtId="0" fontId="32" fillId="37" borderId="16" xfId="0" applyFont="1" applyFill="1" applyBorder="1" applyAlignment="1">
      <alignment horizontal="center" vertical="center" wrapText="1"/>
    </xf>
    <xf numFmtId="179" fontId="29" fillId="0" borderId="37" xfId="0" applyNumberFormat="1" applyFont="1" applyBorder="1" applyAlignment="1">
      <alignment vertical="center" shrinkToFit="1"/>
    </xf>
    <xf numFmtId="179" fontId="29" fillId="0" borderId="38" xfId="0" applyNumberFormat="1" applyFont="1" applyBorder="1" applyAlignment="1">
      <alignment vertical="center" shrinkToFit="1"/>
    </xf>
    <xf numFmtId="179" fontId="29" fillId="0" borderId="39" xfId="0" applyNumberFormat="1" applyFont="1" applyBorder="1" applyAlignment="1">
      <alignment vertical="center" shrinkToFit="1"/>
    </xf>
    <xf numFmtId="179" fontId="29" fillId="0" borderId="40" xfId="0" applyNumberFormat="1" applyFont="1" applyBorder="1" applyAlignment="1">
      <alignment vertical="center" shrinkToFit="1"/>
    </xf>
    <xf numFmtId="179" fontId="29" fillId="0" borderId="10" xfId="0" applyNumberFormat="1" applyFont="1" applyBorder="1" applyAlignment="1">
      <alignment vertical="center" shrinkToFit="1"/>
    </xf>
    <xf numFmtId="179" fontId="29" fillId="0" borderId="0" xfId="0" applyNumberFormat="1" applyFont="1" applyFill="1" applyBorder="1" applyAlignment="1">
      <alignment vertical="center" shrinkToFit="1"/>
    </xf>
    <xf numFmtId="0" fontId="36" fillId="37" borderId="15" xfId="0" applyFont="1" applyFill="1" applyBorder="1" applyAlignment="1">
      <alignment horizontal="center" vertical="center" wrapText="1"/>
    </xf>
    <xf numFmtId="0" fontId="36" fillId="37" borderId="16" xfId="0" applyFont="1" applyFill="1" applyBorder="1" applyAlignment="1">
      <alignment horizontal="center" vertical="center" wrapText="1"/>
    </xf>
    <xf numFmtId="0" fontId="33" fillId="0" borderId="0" xfId="0" applyFont="1" applyAlignment="1">
      <alignment horizontal="center" vertical="center" shrinkToFit="1"/>
    </xf>
    <xf numFmtId="0" fontId="0" fillId="37" borderId="17" xfId="0" applyFont="1" applyFill="1" applyBorder="1" applyAlignment="1">
      <alignment horizontal="center" vertical="center" wrapText="1"/>
    </xf>
    <xf numFmtId="180" fontId="29" fillId="27" borderId="15" xfId="0" applyNumberFormat="1" applyFont="1" applyFill="1" applyBorder="1" applyAlignment="1">
      <alignment vertical="center" shrinkToFit="1"/>
    </xf>
    <xf numFmtId="180" fontId="29" fillId="27" borderId="38" xfId="0" applyNumberFormat="1" applyFont="1" applyFill="1" applyBorder="1" applyAlignment="1">
      <alignment vertical="center" shrinkToFit="1"/>
    </xf>
    <xf numFmtId="180" fontId="29" fillId="27" borderId="39" xfId="0" applyNumberFormat="1" applyFont="1" applyFill="1" applyBorder="1" applyAlignment="1">
      <alignment vertical="center" shrinkToFit="1"/>
    </xf>
    <xf numFmtId="180" fontId="29" fillId="27" borderId="40" xfId="0" applyNumberFormat="1" applyFont="1" applyFill="1" applyBorder="1" applyAlignment="1">
      <alignment vertical="center" shrinkToFit="1"/>
    </xf>
    <xf numFmtId="180" fontId="29" fillId="27" borderId="16" xfId="0" applyNumberFormat="1" applyFont="1" applyFill="1" applyBorder="1" applyAlignment="1">
      <alignment vertical="center" shrinkToFit="1"/>
    </xf>
    <xf numFmtId="180" fontId="0" fillId="27" borderId="10" xfId="0" applyNumberFormat="1" applyFont="1" applyFill="1" applyBorder="1" applyAlignment="1">
      <alignment vertical="center" shrinkToFit="1"/>
    </xf>
    <xf numFmtId="180" fontId="0" fillId="0" borderId="0" xfId="0" applyNumberFormat="1" applyFont="1" applyFill="1" applyBorder="1" applyAlignment="1">
      <alignment vertical="center" shrinkToFit="1"/>
    </xf>
    <xf numFmtId="180" fontId="29" fillId="27" borderId="10" xfId="0" applyNumberFormat="1" applyFont="1" applyFill="1" applyBorder="1" applyAlignment="1">
      <alignment vertical="center" shrinkToFit="1"/>
    </xf>
    <xf numFmtId="0" fontId="27" fillId="0" borderId="0" xfId="0" applyFont="1" applyFill="1" applyBorder="1" applyAlignment="1">
      <alignment horizontal="center" vertical="center"/>
    </xf>
    <xf numFmtId="181" fontId="29" fillId="27" borderId="15" xfId="0" applyNumberFormat="1" applyFont="1" applyFill="1" applyBorder="1" applyAlignment="1">
      <alignment vertical="center" shrinkToFit="1"/>
    </xf>
    <xf numFmtId="181" fontId="29" fillId="27" borderId="38" xfId="0" applyNumberFormat="1" applyFont="1" applyFill="1" applyBorder="1" applyAlignment="1">
      <alignment vertical="center" shrinkToFit="1"/>
    </xf>
    <xf numFmtId="181" fontId="29" fillId="27" borderId="39" xfId="0" applyNumberFormat="1" applyFont="1" applyFill="1" applyBorder="1" applyAlignment="1">
      <alignment vertical="center" shrinkToFit="1"/>
    </xf>
    <xf numFmtId="181" fontId="29" fillId="27" borderId="40" xfId="0" applyNumberFormat="1" applyFont="1" applyFill="1" applyBorder="1" applyAlignment="1">
      <alignment vertical="center" shrinkToFit="1"/>
    </xf>
    <xf numFmtId="181" fontId="29" fillId="27" borderId="16" xfId="0" applyNumberFormat="1" applyFont="1" applyFill="1" applyBorder="1" applyAlignment="1">
      <alignment vertical="center" shrinkToFit="1"/>
    </xf>
    <xf numFmtId="181" fontId="29" fillId="27" borderId="10" xfId="0" applyNumberFormat="1" applyFont="1" applyFill="1" applyBorder="1" applyAlignment="1">
      <alignment vertical="center" shrinkToFit="1"/>
    </xf>
    <xf numFmtId="181" fontId="29" fillId="0" borderId="0" xfId="0" applyNumberFormat="1" applyFont="1" applyFill="1" applyBorder="1" applyAlignment="1">
      <alignment vertical="center" shrinkToFit="1"/>
    </xf>
    <xf numFmtId="182" fontId="31" fillId="27" borderId="10" xfId="0" applyNumberFormat="1" applyFont="1" applyFill="1" applyBorder="1">
      <alignment vertical="center"/>
    </xf>
    <xf numFmtId="0" fontId="29" fillId="0" borderId="58" xfId="0" applyFont="1" applyBorder="1" applyAlignment="1">
      <alignment horizontal="left" vertical="center"/>
    </xf>
    <xf numFmtId="0" fontId="29" fillId="0" borderId="59" xfId="0" applyFont="1" applyBorder="1" applyAlignment="1">
      <alignment horizontal="left" vertical="center"/>
    </xf>
    <xf numFmtId="0" fontId="29" fillId="0" borderId="60" xfId="0" applyFont="1" applyBorder="1" applyAlignment="1">
      <alignment horizontal="left" vertical="center"/>
    </xf>
    <xf numFmtId="0" fontId="29" fillId="0" borderId="61" xfId="0" applyFont="1" applyBorder="1" applyAlignment="1">
      <alignment horizontal="left" vertical="center"/>
    </xf>
    <xf numFmtId="0" fontId="0" fillId="25" borderId="61" xfId="65" applyFont="1" applyFill="1" applyBorder="1" applyAlignment="1">
      <alignment vertical="center"/>
    </xf>
    <xf numFmtId="0" fontId="0" fillId="25" borderId="71" xfId="65" applyFont="1" applyFill="1" applyBorder="1" applyAlignment="1">
      <alignment vertical="center"/>
    </xf>
    <xf numFmtId="177" fontId="31" fillId="0" borderId="63" xfId="0" applyNumberFormat="1" applyFont="1" applyBorder="1" applyAlignment="1">
      <alignment horizontal="center" vertical="center"/>
    </xf>
    <xf numFmtId="0" fontId="29" fillId="0" borderId="21" xfId="0" applyFont="1" applyBorder="1" applyAlignment="1">
      <alignment horizontal="center" vertical="center"/>
    </xf>
    <xf numFmtId="0" fontId="29" fillId="0" borderId="22" xfId="0" applyFont="1" applyBorder="1" applyAlignment="1">
      <alignment horizontal="center" vertical="center"/>
    </xf>
    <xf numFmtId="0" fontId="29" fillId="0" borderId="23" xfId="0" applyFont="1" applyBorder="1" applyAlignment="1">
      <alignment horizontal="center" vertical="center"/>
    </xf>
    <xf numFmtId="0" fontId="29" fillId="34" borderId="24" xfId="0" applyFont="1" applyFill="1" applyBorder="1" applyAlignment="1">
      <alignment horizontal="center" vertical="center"/>
    </xf>
    <xf numFmtId="0" fontId="29" fillId="0" borderId="21" xfId="0" applyFont="1" applyBorder="1">
      <alignment vertical="center"/>
    </xf>
    <xf numFmtId="0" fontId="29" fillId="0" borderId="22" xfId="0" applyFont="1" applyBorder="1">
      <alignment vertical="center"/>
    </xf>
    <xf numFmtId="0" fontId="0" fillId="0" borderId="23" xfId="0" applyFont="1" applyBorder="1" applyAlignment="1">
      <alignment horizontal="left" vertical="center"/>
    </xf>
    <xf numFmtId="0" fontId="28" fillId="0" borderId="0" xfId="53" applyFont="1" applyAlignment="1" applyProtection="1">
      <alignment horizontal="center" vertical="center" wrapText="1"/>
      <protection locked="0"/>
    </xf>
    <xf numFmtId="0" fontId="40" fillId="0" borderId="0" xfId="69" applyFont="1" applyAlignment="1" applyProtection="1">
      <alignment horizontal="center" vertical="center"/>
      <protection locked="0"/>
    </xf>
    <xf numFmtId="0" fontId="31" fillId="38" borderId="10" xfId="53" applyFont="1" applyFill="1" applyBorder="1" applyAlignment="1" applyProtection="1">
      <alignment horizontal="center" vertical="center"/>
      <protection locked="0"/>
    </xf>
    <xf numFmtId="0" fontId="43" fillId="0" borderId="0" xfId="53" applyFont="1" applyProtection="1">
      <alignment vertical="center"/>
      <protection locked="0"/>
    </xf>
    <xf numFmtId="0" fontId="31" fillId="38" borderId="10" xfId="53" applyFont="1" applyFill="1" applyBorder="1" applyAlignment="1" applyProtection="1">
      <alignment horizontal="center" vertical="center" shrinkToFit="1"/>
      <protection locked="0"/>
    </xf>
    <xf numFmtId="41" fontId="29" fillId="27" borderId="10" xfId="90" applyNumberFormat="1" applyFont="1" applyFill="1" applyBorder="1" applyAlignment="1" applyProtection="1">
      <alignment vertical="center"/>
    </xf>
    <xf numFmtId="0" fontId="31" fillId="38" borderId="14" xfId="53" applyFont="1" applyFill="1" applyBorder="1" applyAlignment="1" applyProtection="1">
      <alignment horizontal="center" vertical="center"/>
      <protection locked="0"/>
    </xf>
    <xf numFmtId="0" fontId="29" fillId="0" borderId="11" xfId="53" applyFont="1" applyBorder="1" applyAlignment="1" applyProtection="1">
      <alignment horizontal="center" vertical="top"/>
      <protection locked="0"/>
    </xf>
    <xf numFmtId="0" fontId="29" fillId="0" borderId="12" xfId="53" applyFont="1" applyBorder="1" applyAlignment="1" applyProtection="1">
      <alignment horizontal="center" vertical="top"/>
      <protection locked="0"/>
    </xf>
    <xf numFmtId="0" fontId="29" fillId="0" borderId="13" xfId="53" applyFont="1" applyBorder="1" applyAlignment="1" applyProtection="1">
      <alignment horizontal="center" vertical="top"/>
      <protection locked="0"/>
    </xf>
    <xf numFmtId="0" fontId="29" fillId="0" borderId="19" xfId="53" applyFont="1" applyBorder="1" applyAlignment="1" applyProtection="1">
      <alignment vertical="top"/>
      <protection locked="0"/>
    </xf>
    <xf numFmtId="0" fontId="31" fillId="38" borderId="10" xfId="53" applyFont="1" applyFill="1" applyBorder="1" applyAlignment="1" applyProtection="1">
      <alignment horizontal="center" vertical="center" wrapText="1"/>
      <protection locked="0"/>
    </xf>
    <xf numFmtId="0" fontId="0" fillId="38" borderId="64" xfId="53" applyFont="1" applyFill="1" applyBorder="1" applyAlignment="1">
      <alignment horizontal="center" vertical="center"/>
    </xf>
    <xf numFmtId="0" fontId="0" fillId="38" borderId="26" xfId="53" applyFont="1" applyFill="1" applyBorder="1" applyAlignment="1">
      <alignment horizontal="center" vertical="center"/>
    </xf>
    <xf numFmtId="0" fontId="0" fillId="38" borderId="26" xfId="53" applyFont="1" applyFill="1" applyBorder="1" applyAlignment="1">
      <alignment horizontal="center" vertical="center" shrinkToFit="1"/>
    </xf>
    <xf numFmtId="0" fontId="0" fillId="38" borderId="30" xfId="53" applyFont="1" applyFill="1" applyBorder="1" applyAlignment="1">
      <alignment horizontal="center" vertical="center"/>
    </xf>
    <xf numFmtId="0" fontId="31" fillId="38" borderId="10" xfId="53" applyFont="1" applyFill="1" applyBorder="1" applyAlignment="1" applyProtection="1">
      <alignment horizontal="center" vertical="center" wrapText="1" shrinkToFit="1"/>
      <protection locked="0"/>
    </xf>
    <xf numFmtId="0" fontId="29" fillId="0" borderId="14" xfId="53" applyFont="1" applyBorder="1" applyAlignment="1" applyProtection="1">
      <alignment horizontal="center" vertical="center"/>
      <protection locked="0"/>
    </xf>
    <xf numFmtId="6" fontId="29" fillId="27" borderId="10" xfId="90" applyFont="1" applyFill="1" applyBorder="1" applyAlignment="1" applyProtection="1">
      <alignment vertical="center"/>
    </xf>
    <xf numFmtId="0" fontId="31" fillId="38" borderId="20" xfId="53" applyFont="1" applyFill="1" applyBorder="1" applyAlignment="1" applyProtection="1">
      <alignment horizontal="center" vertical="center"/>
      <protection locked="0"/>
    </xf>
    <xf numFmtId="0" fontId="29" fillId="0" borderId="18" xfId="53" applyFont="1" applyBorder="1" applyAlignment="1" applyProtection="1">
      <alignment horizontal="center" vertical="top"/>
      <protection locked="0"/>
    </xf>
    <xf numFmtId="0" fontId="29" fillId="0" borderId="0" xfId="53" applyFont="1" applyBorder="1" applyAlignment="1" applyProtection="1">
      <alignment horizontal="center" vertical="top"/>
      <protection locked="0"/>
    </xf>
    <xf numFmtId="0" fontId="29" fillId="0" borderId="19" xfId="53" applyFont="1" applyBorder="1" applyAlignment="1" applyProtection="1">
      <alignment horizontal="center" vertical="top"/>
      <protection locked="0"/>
    </xf>
    <xf numFmtId="0" fontId="29" fillId="0" borderId="20" xfId="53" applyFont="1" applyBorder="1" applyAlignment="1" applyProtection="1">
      <alignment horizontal="right" vertical="center"/>
      <protection locked="0"/>
    </xf>
    <xf numFmtId="0" fontId="31" fillId="0" borderId="0" xfId="53" applyFont="1" applyAlignment="1" applyProtection="1">
      <alignment horizontal="left" vertical="center"/>
      <protection locked="0"/>
    </xf>
    <xf numFmtId="183" fontId="37" fillId="0" borderId="65" xfId="53" applyNumberFormat="1" applyFont="1" applyFill="1" applyBorder="1" applyAlignment="1">
      <alignment horizontal="left" vertical="top" shrinkToFit="1"/>
    </xf>
    <xf numFmtId="183" fontId="37" fillId="0" borderId="13" xfId="53" applyNumberFormat="1" applyFont="1" applyFill="1" applyBorder="1" applyAlignment="1">
      <alignment horizontal="left" vertical="top" shrinkToFit="1"/>
    </xf>
    <xf numFmtId="184" fontId="27" fillId="0" borderId="14" xfId="53" applyNumberFormat="1" applyFont="1" applyBorder="1" applyAlignment="1">
      <alignment horizontal="center" vertical="center"/>
    </xf>
    <xf numFmtId="184" fontId="27" fillId="0" borderId="66" xfId="53" applyNumberFormat="1" applyFont="1" applyBorder="1" applyAlignment="1">
      <alignment horizontal="center" vertical="center"/>
    </xf>
    <xf numFmtId="0" fontId="29" fillId="0" borderId="20" xfId="53" applyFont="1" applyBorder="1" applyAlignment="1" applyProtection="1">
      <alignment horizontal="center" vertical="center"/>
      <protection locked="0"/>
    </xf>
    <xf numFmtId="0" fontId="29" fillId="0" borderId="0" xfId="53" applyFont="1" applyAlignment="1" applyProtection="1">
      <alignment vertical="top"/>
      <protection locked="0"/>
    </xf>
    <xf numFmtId="0" fontId="0" fillId="0" borderId="0" xfId="53" applyFont="1" applyAlignment="1" applyProtection="1">
      <alignment horizontal="left" vertical="top" wrapText="1"/>
      <protection locked="0"/>
    </xf>
    <xf numFmtId="183" fontId="37" fillId="0" borderId="67" xfId="53" applyNumberFormat="1" applyFont="1" applyFill="1" applyBorder="1" applyAlignment="1">
      <alignment horizontal="left" vertical="top" shrinkToFit="1"/>
    </xf>
    <xf numFmtId="183" fontId="37" fillId="0" borderId="19" xfId="53" applyNumberFormat="1" applyFont="1" applyFill="1" applyBorder="1" applyAlignment="1">
      <alignment horizontal="left" vertical="top" shrinkToFit="1"/>
    </xf>
    <xf numFmtId="184" fontId="27" fillId="0" borderId="20" xfId="53" applyNumberFormat="1" applyFont="1" applyBorder="1" applyAlignment="1">
      <alignment horizontal="center" vertical="center"/>
    </xf>
    <xf numFmtId="184" fontId="27" fillId="0" borderId="92" xfId="53" applyNumberFormat="1" applyFont="1" applyBorder="1" applyAlignment="1">
      <alignment horizontal="center" vertical="center"/>
    </xf>
    <xf numFmtId="41" fontId="40" fillId="27" borderId="0" xfId="90" applyNumberFormat="1" applyFont="1" applyFill="1" applyBorder="1" applyAlignment="1" applyProtection="1">
      <alignment horizontal="right" vertical="center"/>
    </xf>
    <xf numFmtId="6" fontId="40" fillId="27" borderId="69" xfId="90" applyFont="1" applyFill="1" applyBorder="1" applyAlignment="1" applyProtection="1">
      <alignment horizontal="right" vertical="center"/>
    </xf>
    <xf numFmtId="0" fontId="31" fillId="38" borderId="14" xfId="53" applyFont="1" applyFill="1" applyBorder="1" applyAlignment="1" applyProtection="1">
      <alignment horizontal="center" vertical="center" wrapText="1" shrinkToFit="1"/>
      <protection locked="0"/>
    </xf>
    <xf numFmtId="41" fontId="29" fillId="27" borderId="14" xfId="90" applyNumberFormat="1" applyFont="1" applyFill="1" applyBorder="1" applyAlignment="1" applyProtection="1">
      <alignment vertical="center"/>
      <protection locked="0"/>
    </xf>
    <xf numFmtId="177" fontId="27" fillId="0" borderId="20" xfId="53" applyNumberFormat="1" applyFont="1" applyBorder="1" applyAlignment="1">
      <alignment horizontal="left" vertical="center"/>
    </xf>
    <xf numFmtId="177" fontId="27" fillId="0" borderId="92" xfId="53" applyNumberFormat="1" applyFont="1" applyBorder="1" applyAlignment="1">
      <alignment horizontal="left" vertical="center"/>
    </xf>
    <xf numFmtId="6" fontId="40" fillId="27" borderId="0" xfId="90" applyFont="1" applyFill="1" applyBorder="1" applyAlignment="1" applyProtection="1">
      <alignment horizontal="right" vertical="center"/>
    </xf>
    <xf numFmtId="0" fontId="31" fillId="38" borderId="24" xfId="53" applyFont="1" applyFill="1" applyBorder="1" applyAlignment="1" applyProtection="1">
      <alignment horizontal="center" vertical="center" shrinkToFit="1"/>
      <protection locked="0"/>
    </xf>
    <xf numFmtId="6" fontId="29" fillId="27" borderId="24" xfId="90" applyFont="1" applyFill="1" applyBorder="1" applyAlignment="1" applyProtection="1">
      <alignment vertical="center"/>
      <protection locked="0"/>
    </xf>
    <xf numFmtId="0" fontId="29" fillId="0" borderId="0" xfId="53" applyFont="1" applyAlignment="1" applyProtection="1">
      <alignment horizontal="right" vertical="center"/>
      <protection locked="0"/>
    </xf>
    <xf numFmtId="0" fontId="29" fillId="0" borderId="0" xfId="53" applyFont="1" applyAlignment="1" applyProtection="1">
      <alignment horizontal="center" vertical="center"/>
      <protection locked="0"/>
    </xf>
    <xf numFmtId="0" fontId="29" fillId="0" borderId="24" xfId="53" applyFont="1" applyBorder="1" applyAlignment="1" applyProtection="1">
      <alignment horizontal="center" vertical="center"/>
      <protection locked="0"/>
    </xf>
    <xf numFmtId="183" fontId="37" fillId="0" borderId="70" xfId="53" applyNumberFormat="1" applyFont="1" applyFill="1" applyBorder="1" applyAlignment="1">
      <alignment horizontal="left" vertical="top" shrinkToFit="1"/>
    </xf>
    <xf numFmtId="183" fontId="37" fillId="0" borderId="61" xfId="53" applyNumberFormat="1" applyFont="1" applyFill="1" applyBorder="1" applyAlignment="1">
      <alignment horizontal="left" vertical="top" shrinkToFit="1"/>
    </xf>
    <xf numFmtId="177" fontId="27" fillId="0" borderId="93" xfId="53" applyNumberFormat="1" applyFont="1" applyBorder="1" applyAlignment="1">
      <alignment horizontal="left" vertical="center"/>
    </xf>
    <xf numFmtId="177" fontId="27" fillId="0" borderId="94" xfId="53" applyNumberFormat="1" applyFont="1" applyBorder="1" applyAlignment="1">
      <alignment horizontal="left" vertical="center"/>
    </xf>
    <xf numFmtId="0" fontId="31" fillId="38" borderId="24" xfId="53" applyFont="1" applyFill="1" applyBorder="1" applyAlignment="1" applyProtection="1">
      <alignment horizontal="center" vertical="center"/>
      <protection locked="0"/>
    </xf>
    <xf numFmtId="0" fontId="29" fillId="0" borderId="21" xfId="53" applyFont="1" applyBorder="1" applyAlignment="1" applyProtection="1">
      <alignment horizontal="center" vertical="top"/>
      <protection locked="0"/>
    </xf>
    <xf numFmtId="0" fontId="29" fillId="0" borderId="22" xfId="53" applyFont="1" applyBorder="1" applyAlignment="1" applyProtection="1">
      <alignment horizontal="center" vertical="top"/>
      <protection locked="0"/>
    </xf>
    <xf numFmtId="0" fontId="29" fillId="0" borderId="23" xfId="53" applyFont="1" applyBorder="1" applyAlignment="1" applyProtection="1">
      <alignment horizontal="center" vertical="top"/>
      <protection locked="0"/>
    </xf>
    <xf numFmtId="0" fontId="29" fillId="39" borderId="24" xfId="53" applyFont="1" applyFill="1" applyBorder="1" applyProtection="1">
      <alignment vertical="center"/>
      <protection locked="0"/>
    </xf>
    <xf numFmtId="38" fontId="29" fillId="0" borderId="14" xfId="39" applyFont="1" applyBorder="1" applyAlignment="1" applyProtection="1">
      <alignment horizontal="center" vertical="center"/>
      <protection locked="0"/>
    </xf>
    <xf numFmtId="38" fontId="29" fillId="0" borderId="20" xfId="39" applyFont="1" applyBorder="1" applyAlignment="1" applyProtection="1">
      <alignment horizontal="center" vertical="center"/>
      <protection locked="0"/>
    </xf>
    <xf numFmtId="38" fontId="29" fillId="0" borderId="24" xfId="39" applyFont="1" applyBorder="1" applyAlignment="1" applyProtection="1">
      <alignment horizontal="center" vertical="center"/>
      <protection locked="0"/>
    </xf>
    <xf numFmtId="0" fontId="40" fillId="0" borderId="0" xfId="69" applyFont="1" applyAlignment="1" applyProtection="1">
      <alignment horizontal="center" vertical="center" shrinkToFit="1"/>
      <protection locked="0"/>
    </xf>
    <xf numFmtId="38" fontId="29" fillId="27" borderId="10" xfId="39" applyFont="1" applyFill="1" applyBorder="1" applyAlignment="1" applyProtection="1">
      <alignment horizontal="right" vertical="center"/>
      <protection locked="0"/>
    </xf>
    <xf numFmtId="41" fontId="29" fillId="27" borderId="14" xfId="90" applyNumberFormat="1" applyFont="1" applyFill="1" applyBorder="1" applyAlignment="1" applyProtection="1">
      <alignment horizontal="right" vertical="center"/>
    </xf>
    <xf numFmtId="41" fontId="29" fillId="27" borderId="20" xfId="90" applyNumberFormat="1" applyFont="1" applyFill="1" applyBorder="1" applyAlignment="1" applyProtection="1">
      <alignment horizontal="right" vertical="center"/>
    </xf>
    <xf numFmtId="41" fontId="29" fillId="27" borderId="24" xfId="90" applyNumberFormat="1" applyFont="1" applyFill="1" applyBorder="1" applyAlignment="1" applyProtection="1">
      <alignment horizontal="right" vertical="center"/>
    </xf>
    <xf numFmtId="0" fontId="34" fillId="0" borderId="0" xfId="69" applyFont="1" applyBorder="1" applyAlignment="1" applyProtection="1">
      <alignment horizontal="center" vertical="center"/>
      <protection locked="0"/>
    </xf>
    <xf numFmtId="0" fontId="45" fillId="0" borderId="0" xfId="60" applyFont="1" applyAlignment="1">
      <alignment horizontal="center" vertical="center" wrapText="1"/>
    </xf>
    <xf numFmtId="0" fontId="27" fillId="0" borderId="95" xfId="60" applyFont="1" applyBorder="1" applyAlignment="1">
      <alignment horizontal="center" vertical="center"/>
    </xf>
    <xf numFmtId="0" fontId="29" fillId="32" borderId="96" xfId="60" applyFont="1" applyFill="1" applyBorder="1" applyProtection="1">
      <alignment vertical="center"/>
      <protection locked="0"/>
    </xf>
    <xf numFmtId="38" fontId="27" fillId="0" borderId="97" xfId="43" applyFont="1" applyFill="1" applyBorder="1" applyAlignment="1">
      <alignment horizontal="center" vertical="center"/>
    </xf>
    <xf numFmtId="0" fontId="46" fillId="0" borderId="98" xfId="60" applyFont="1" applyBorder="1" applyAlignment="1">
      <alignment horizontal="center" vertical="center" wrapText="1" shrinkToFit="1"/>
    </xf>
    <xf numFmtId="0" fontId="27" fillId="0" borderId="17" xfId="62" applyFont="1" applyBorder="1" applyProtection="1">
      <alignment vertical="center"/>
      <protection locked="0"/>
    </xf>
    <xf numFmtId="38" fontId="27" fillId="0" borderId="99" xfId="43" applyFont="1" applyFill="1" applyBorder="1" applyAlignment="1">
      <alignment horizontal="right" vertical="center"/>
    </xf>
    <xf numFmtId="0" fontId="46" fillId="0" borderId="98" xfId="60" applyFont="1" applyBorder="1" applyAlignment="1">
      <alignment horizontal="center" vertical="center" shrinkToFit="1"/>
    </xf>
    <xf numFmtId="0" fontId="46" fillId="32" borderId="17" xfId="60" applyFont="1" applyFill="1" applyBorder="1" applyAlignment="1" applyProtection="1">
      <alignment horizontal="center" vertical="center" wrapText="1" shrinkToFit="1"/>
      <protection locked="0"/>
    </xf>
    <xf numFmtId="0" fontId="46" fillId="0" borderId="53" xfId="60" applyFont="1" applyBorder="1" applyAlignment="1">
      <alignment horizontal="center" vertical="center" shrinkToFit="1"/>
    </xf>
    <xf numFmtId="0" fontId="46" fillId="32" borderId="61" xfId="60" applyFont="1" applyFill="1" applyBorder="1" applyAlignment="1" applyProtection="1">
      <alignment horizontal="center" vertical="center" wrapText="1" shrinkToFit="1"/>
      <protection locked="0"/>
    </xf>
    <xf numFmtId="38" fontId="27" fillId="0" borderId="100" xfId="43" applyFont="1" applyFill="1" applyBorder="1" applyAlignment="1">
      <alignment horizontal="right" vertical="center"/>
    </xf>
    <xf numFmtId="0" fontId="46" fillId="0" borderId="50" xfId="60" applyFont="1" applyBorder="1" applyAlignment="1">
      <alignment horizontal="center" vertical="center" shrinkToFit="1"/>
    </xf>
    <xf numFmtId="0" fontId="46" fillId="33" borderId="19" xfId="60" applyFont="1" applyFill="1" applyBorder="1" applyAlignment="1">
      <alignment horizontal="center" vertical="center" wrapText="1" shrinkToFit="1"/>
    </xf>
    <xf numFmtId="0" fontId="46" fillId="33" borderId="20" xfId="60" applyFont="1" applyFill="1" applyBorder="1" applyAlignment="1">
      <alignment horizontal="center" vertical="center" wrapText="1" shrinkToFit="1"/>
    </xf>
    <xf numFmtId="38" fontId="27" fillId="33" borderId="74" xfId="43" applyFont="1" applyFill="1" applyBorder="1" applyAlignment="1">
      <alignment horizontal="right" vertical="center"/>
    </xf>
    <xf numFmtId="0" fontId="27" fillId="40" borderId="44" xfId="60" applyFont="1" applyFill="1" applyBorder="1" applyAlignment="1">
      <alignment horizontal="center" vertical="center" wrapText="1"/>
    </xf>
    <xf numFmtId="0" fontId="46" fillId="40" borderId="95" xfId="60" applyFont="1" applyFill="1" applyBorder="1" applyAlignment="1">
      <alignment horizontal="center" vertical="center" shrinkToFit="1"/>
    </xf>
    <xf numFmtId="0" fontId="46" fillId="0" borderId="96" xfId="60" applyFont="1" applyBorder="1" applyAlignment="1" applyProtection="1">
      <alignment horizontal="center" vertical="center" wrapText="1" shrinkToFit="1"/>
      <protection locked="0"/>
    </xf>
    <xf numFmtId="0" fontId="46" fillId="0" borderId="101" xfId="60" applyFont="1" applyBorder="1" applyAlignment="1" applyProtection="1">
      <alignment horizontal="center" vertical="center" wrapText="1" shrinkToFit="1"/>
      <protection locked="0"/>
    </xf>
    <xf numFmtId="38" fontId="27" fillId="0" borderId="102" xfId="43" applyFont="1" applyFill="1" applyBorder="1" applyAlignment="1">
      <alignment horizontal="center" vertical="center"/>
    </xf>
    <xf numFmtId="0" fontId="27" fillId="40" borderId="50" xfId="60" applyFont="1" applyFill="1" applyBorder="1" applyAlignment="1">
      <alignment horizontal="center" vertical="center" wrapText="1"/>
    </xf>
    <xf numFmtId="0" fontId="46" fillId="40" borderId="98" xfId="60" applyFont="1" applyFill="1" applyBorder="1" applyAlignment="1">
      <alignment horizontal="center" vertical="center" wrapText="1" shrinkToFit="1"/>
    </xf>
    <xf numFmtId="0" fontId="46" fillId="0" borderId="17" xfId="62" applyFont="1" applyBorder="1" applyAlignment="1" applyProtection="1">
      <alignment horizontal="center" vertical="center" wrapText="1" shrinkToFit="1"/>
      <protection locked="0"/>
    </xf>
    <xf numFmtId="0" fontId="27" fillId="40" borderId="103" xfId="60" applyFont="1" applyFill="1" applyBorder="1" applyAlignment="1">
      <alignment horizontal="center" vertical="center" wrapText="1" shrinkToFit="1"/>
    </xf>
    <xf numFmtId="38" fontId="46" fillId="0" borderId="19" xfId="43" applyFont="1" applyFill="1" applyBorder="1" applyAlignment="1" applyProtection="1">
      <alignment vertical="center" wrapText="1" shrinkToFit="1"/>
      <protection locked="0"/>
    </xf>
    <xf numFmtId="38" fontId="27" fillId="0" borderId="104" xfId="43" applyFont="1" applyFill="1" applyBorder="1" applyAlignment="1">
      <alignment vertical="center"/>
    </xf>
    <xf numFmtId="38" fontId="46" fillId="0" borderId="17" xfId="43" applyFont="1" applyFill="1" applyBorder="1" applyAlignment="1" applyProtection="1">
      <alignment vertical="center" wrapText="1" shrinkToFit="1"/>
      <protection locked="0"/>
    </xf>
    <xf numFmtId="38" fontId="27" fillId="0" borderId="99" xfId="43" applyFont="1" applyFill="1" applyBorder="1" applyAlignment="1">
      <alignment vertical="center"/>
    </xf>
    <xf numFmtId="0" fontId="47" fillId="40" borderId="98" xfId="60" applyFont="1" applyFill="1" applyBorder="1" applyAlignment="1">
      <alignment horizontal="center" vertical="center" wrapText="1" shrinkToFit="1"/>
    </xf>
    <xf numFmtId="38" fontId="46" fillId="32" borderId="17" xfId="43" applyFont="1" applyFill="1" applyBorder="1" applyAlignment="1" applyProtection="1">
      <alignment vertical="center" wrapText="1" shrinkToFit="1"/>
    </xf>
    <xf numFmtId="38" fontId="27" fillId="32" borderId="99" xfId="43" applyFont="1" applyFill="1" applyBorder="1" applyAlignment="1" applyProtection="1">
      <alignment vertical="center"/>
    </xf>
    <xf numFmtId="38" fontId="46" fillId="32" borderId="13" xfId="43" applyFont="1" applyFill="1" applyBorder="1" applyAlignment="1" applyProtection="1">
      <alignment vertical="center" shrinkToFit="1"/>
    </xf>
    <xf numFmtId="38" fontId="27" fillId="32" borderId="66" xfId="43" applyFont="1" applyFill="1" applyBorder="1" applyAlignment="1" applyProtection="1">
      <alignment vertical="center"/>
    </xf>
    <xf numFmtId="0" fontId="27" fillId="40" borderId="53" xfId="60" applyFont="1" applyFill="1" applyBorder="1" applyAlignment="1">
      <alignment horizontal="center" vertical="center" wrapText="1"/>
    </xf>
    <xf numFmtId="0" fontId="46" fillId="40" borderId="105" xfId="60" applyFont="1" applyFill="1" applyBorder="1" applyAlignment="1">
      <alignment horizontal="center" vertical="center" wrapText="1" shrinkToFit="1"/>
    </xf>
    <xf numFmtId="38" fontId="46" fillId="32" borderId="106" xfId="43" applyFont="1" applyFill="1" applyBorder="1" applyAlignment="1" applyProtection="1">
      <alignment vertical="center" shrinkToFit="1"/>
    </xf>
    <xf numFmtId="38" fontId="27" fillId="32" borderId="107" xfId="43" applyFont="1" applyFill="1" applyBorder="1" applyAlignment="1" applyProtection="1">
      <alignment vertical="center"/>
    </xf>
    <xf numFmtId="0" fontId="48" fillId="0" borderId="0" xfId="60" applyFont="1" applyAlignment="1">
      <alignment horizontal="center" vertical="center" wrapText="1"/>
    </xf>
    <xf numFmtId="0" fontId="27" fillId="37" borderId="108" xfId="60" applyFont="1" applyFill="1" applyBorder="1" applyAlignment="1">
      <alignment horizontal="center" vertical="center"/>
    </xf>
    <xf numFmtId="0" fontId="46" fillId="37" borderId="108" xfId="60" applyFont="1" applyFill="1" applyBorder="1" applyAlignment="1">
      <alignment horizontal="center" vertical="center" wrapText="1" shrinkToFit="1"/>
    </xf>
    <xf numFmtId="38" fontId="27" fillId="0" borderId="76" xfId="60" applyNumberFormat="1" applyFont="1" applyBorder="1" applyProtection="1">
      <alignment vertical="center"/>
      <protection locked="0"/>
    </xf>
    <xf numFmtId="38" fontId="27" fillId="0" borderId="77" xfId="60" applyNumberFormat="1" applyFont="1" applyBorder="1" applyProtection="1">
      <alignment vertical="center"/>
      <protection locked="0"/>
    </xf>
    <xf numFmtId="38" fontId="27" fillId="32" borderId="109" xfId="43" applyFont="1" applyFill="1" applyBorder="1" applyAlignment="1">
      <alignment vertical="center"/>
    </xf>
    <xf numFmtId="0" fontId="27" fillId="0" borderId="95" xfId="60" applyFont="1" applyBorder="1" applyAlignment="1">
      <alignment horizontal="center" vertical="center" wrapText="1"/>
    </xf>
    <xf numFmtId="38" fontId="27" fillId="32" borderId="64" xfId="60" applyNumberFormat="1" applyFont="1" applyFill="1" applyBorder="1">
      <alignment vertical="center"/>
    </xf>
    <xf numFmtId="38" fontId="27" fillId="32" borderId="101" xfId="60" applyNumberFormat="1" applyFont="1" applyFill="1" applyBorder="1">
      <alignment vertical="center"/>
    </xf>
    <xf numFmtId="38" fontId="27" fillId="32" borderId="110" xfId="43" applyFont="1" applyFill="1" applyBorder="1" applyAlignment="1">
      <alignment vertical="center"/>
    </xf>
    <xf numFmtId="0" fontId="27" fillId="0" borderId="53" xfId="60" applyFont="1" applyBorder="1" applyAlignment="1">
      <alignment horizontal="center" vertical="center" wrapText="1"/>
    </xf>
    <xf numFmtId="0" fontId="27" fillId="32" borderId="70" xfId="60" applyFont="1" applyFill="1" applyBorder="1">
      <alignment vertical="center"/>
    </xf>
    <xf numFmtId="0" fontId="27" fillId="32" borderId="93" xfId="60" applyFont="1" applyFill="1" applyBorder="1">
      <alignment vertical="center"/>
    </xf>
    <xf numFmtId="38" fontId="27" fillId="32" borderId="94" xfId="60" applyNumberFormat="1" applyFont="1" applyFill="1" applyBorder="1">
      <alignment vertical="center"/>
    </xf>
    <xf numFmtId="0" fontId="29" fillId="0" borderId="10" xfId="60" applyFont="1" applyBorder="1">
      <alignment vertical="center"/>
    </xf>
    <xf numFmtId="38" fontId="14" fillId="0" borderId="0" xfId="43" applyFont="1">
      <alignment vertical="center"/>
    </xf>
    <xf numFmtId="0" fontId="49" fillId="0" borderId="0" xfId="65" applyFont="1" applyAlignment="1">
      <alignment horizontal="center" vertical="center"/>
    </xf>
    <xf numFmtId="0" fontId="50" fillId="0" borderId="28" xfId="47" applyFont="1" applyBorder="1" applyAlignment="1">
      <alignment horizontal="center" vertical="center"/>
    </xf>
    <xf numFmtId="0" fontId="0" fillId="25" borderId="29" xfId="65" applyFont="1" applyFill="1" applyBorder="1" applyAlignment="1">
      <alignment horizontal="left" vertical="center" wrapText="1" shrinkToFit="1"/>
    </xf>
    <xf numFmtId="0" fontId="0" fillId="41" borderId="15" xfId="65" applyFont="1" applyFill="1" applyBorder="1" applyAlignment="1">
      <alignment horizontal="center" vertical="center" wrapText="1"/>
    </xf>
    <xf numFmtId="0" fontId="0" fillId="41" borderId="17" xfId="65" applyFont="1" applyFill="1" applyBorder="1" applyAlignment="1">
      <alignment horizontal="center" vertical="center" wrapText="1"/>
    </xf>
    <xf numFmtId="0" fontId="0" fillId="0" borderId="37" xfId="65" applyFont="1" applyBorder="1" applyAlignment="1">
      <alignment horizontal="center" vertical="center" shrinkToFit="1"/>
    </xf>
    <xf numFmtId="0" fontId="0" fillId="0" borderId="38" xfId="65" applyFont="1" applyBorder="1" applyAlignment="1">
      <alignment horizontal="center" vertical="center" shrinkToFit="1"/>
    </xf>
    <xf numFmtId="0" fontId="0" fillId="0" borderId="57" xfId="65" applyFont="1" applyBorder="1" applyAlignment="1">
      <alignment vertical="center" shrinkToFit="1"/>
    </xf>
    <xf numFmtId="0" fontId="0" fillId="41" borderId="14" xfId="65" applyFont="1" applyFill="1" applyBorder="1" applyAlignment="1">
      <alignment horizontal="center" vertical="center" shrinkToFit="1"/>
    </xf>
    <xf numFmtId="0" fontId="0" fillId="31" borderId="11" xfId="65" applyFont="1" applyFill="1" applyBorder="1" applyAlignment="1">
      <alignment horizontal="center" vertical="center" shrinkToFit="1"/>
    </xf>
    <xf numFmtId="0" fontId="0" fillId="31" borderId="13" xfId="65" applyFont="1" applyFill="1" applyBorder="1" applyAlignment="1">
      <alignment horizontal="center" vertical="center" shrinkToFit="1"/>
    </xf>
    <xf numFmtId="0" fontId="0" fillId="31" borderId="14" xfId="65" applyFont="1" applyFill="1" applyBorder="1" applyAlignment="1">
      <alignment vertical="center" shrinkToFit="1"/>
    </xf>
    <xf numFmtId="0" fontId="0" fillId="31" borderId="15" xfId="65" applyFont="1" applyFill="1" applyBorder="1" applyAlignment="1">
      <alignment horizontal="center" vertical="center" shrinkToFit="1"/>
    </xf>
    <xf numFmtId="0" fontId="0" fillId="31" borderId="17" xfId="65" applyFont="1" applyFill="1" applyBorder="1" applyAlignment="1">
      <alignment horizontal="center" vertical="center" shrinkToFit="1"/>
    </xf>
    <xf numFmtId="0" fontId="50" fillId="0" borderId="34" xfId="47" applyFont="1" applyBorder="1" applyAlignment="1">
      <alignment horizontal="center" vertical="center"/>
    </xf>
    <xf numFmtId="0" fontId="0" fillId="41" borderId="20" xfId="65" applyFont="1" applyFill="1" applyBorder="1" applyAlignment="1">
      <alignment horizontal="center" vertical="center" shrinkToFit="1"/>
    </xf>
    <xf numFmtId="0" fontId="0" fillId="31" borderId="14" xfId="65" applyFont="1" applyFill="1" applyBorder="1" applyAlignment="1">
      <alignment horizontal="center" vertical="center" wrapText="1"/>
    </xf>
    <xf numFmtId="0" fontId="0" fillId="31" borderId="15" xfId="0" applyFont="1" applyFill="1" applyBorder="1" applyAlignment="1">
      <alignment horizontal="center" vertical="center" wrapText="1"/>
    </xf>
    <xf numFmtId="0" fontId="0" fillId="41" borderId="14" xfId="65" applyFont="1" applyFill="1" applyBorder="1" applyAlignment="1">
      <alignment horizontal="center" vertical="center" wrapText="1"/>
    </xf>
    <xf numFmtId="0" fontId="0" fillId="31" borderId="24" xfId="65" applyFont="1" applyFill="1" applyBorder="1" applyAlignment="1">
      <alignment horizontal="center" vertical="center" wrapText="1"/>
    </xf>
    <xf numFmtId="0" fontId="36" fillId="31" borderId="15" xfId="0" applyFont="1" applyFill="1" applyBorder="1" applyAlignment="1">
      <alignment horizontal="center" vertical="center" wrapText="1"/>
    </xf>
    <xf numFmtId="0" fontId="0" fillId="41" borderId="24" xfId="65" applyFont="1" applyFill="1" applyBorder="1" applyAlignment="1">
      <alignment horizontal="center" vertical="center" wrapText="1"/>
    </xf>
    <xf numFmtId="0" fontId="36" fillId="41" borderId="15" xfId="0" applyFont="1" applyFill="1" applyBorder="1" applyAlignment="1">
      <alignment horizontal="center" vertical="center" wrapText="1"/>
    </xf>
    <xf numFmtId="0" fontId="32" fillId="41" borderId="15" xfId="0" applyFont="1" applyFill="1" applyBorder="1" applyAlignment="1">
      <alignment horizontal="center" vertical="center" wrapText="1"/>
    </xf>
    <xf numFmtId="0" fontId="32" fillId="41" borderId="17" xfId="0" applyFont="1" applyFill="1" applyBorder="1" applyAlignment="1">
      <alignment horizontal="center" vertical="center" wrapText="1"/>
    </xf>
    <xf numFmtId="0" fontId="32" fillId="41" borderId="40" xfId="0" applyFont="1" applyFill="1" applyBorder="1" applyAlignment="1">
      <alignment horizontal="center" vertical="center" wrapText="1"/>
    </xf>
    <xf numFmtId="0" fontId="50" fillId="0" borderId="59" xfId="47" applyFont="1" applyBorder="1" applyAlignment="1">
      <alignment horizontal="center" vertical="center"/>
    </xf>
    <xf numFmtId="0" fontId="49" fillId="0" borderId="0" xfId="48" applyFont="1" applyAlignment="1" applyProtection="1">
      <alignment horizontal="center" vertical="center"/>
      <protection locked="0"/>
    </xf>
    <xf numFmtId="0" fontId="25" fillId="0" borderId="0" xfId="0" applyFont="1" applyAlignment="1">
      <alignment horizontal="justify" vertical="center"/>
    </xf>
    <xf numFmtId="0" fontId="25" fillId="24" borderId="0" xfId="0" applyFont="1" applyFill="1">
      <alignment vertical="center"/>
    </xf>
    <xf numFmtId="0" fontId="46" fillId="0" borderId="0" xfId="0" applyFont="1">
      <alignment vertical="center"/>
    </xf>
    <xf numFmtId="0" fontId="51" fillId="0" borderId="0" xfId="65" applyFont="1">
      <alignment vertical="center"/>
    </xf>
    <xf numFmtId="0" fontId="24" fillId="0" borderId="19" xfId="0" applyFont="1" applyBorder="1" applyAlignment="1">
      <alignment horizontal="left" vertical="center"/>
    </xf>
    <xf numFmtId="0" fontId="24" fillId="0" borderId="22" xfId="0" applyFont="1" applyBorder="1" applyAlignment="1">
      <alignment horizontal="left" vertical="center"/>
    </xf>
    <xf numFmtId="0" fontId="24" fillId="0" borderId="23" xfId="0" applyFont="1" applyBorder="1" applyAlignment="1">
      <alignment horizontal="left" vertical="center"/>
    </xf>
    <xf numFmtId="0" fontId="52" fillId="0" borderId="0" xfId="0" applyFont="1">
      <alignment vertical="center"/>
    </xf>
    <xf numFmtId="0" fontId="52" fillId="0" borderId="0" xfId="0" applyFont="1" applyAlignment="1">
      <alignment horizontal="left" vertical="center"/>
    </xf>
    <xf numFmtId="0" fontId="52" fillId="0" borderId="0" xfId="0" applyFont="1" applyAlignment="1">
      <alignment horizontal="center" vertical="center"/>
    </xf>
    <xf numFmtId="0" fontId="46" fillId="0" borderId="0" xfId="48" applyFont="1" applyAlignment="1" applyProtection="1">
      <alignment vertical="center"/>
      <protection locked="0"/>
    </xf>
    <xf numFmtId="0" fontId="53" fillId="0" borderId="0" xfId="0" applyFont="1" applyBorder="1">
      <alignment vertical="center"/>
    </xf>
    <xf numFmtId="176" fontId="34" fillId="0" borderId="111" xfId="65" applyNumberFormat="1" applyFont="1" applyBorder="1" applyAlignment="1">
      <alignment horizontal="center" vertical="center"/>
    </xf>
    <xf numFmtId="0" fontId="29" fillId="0" borderId="13" xfId="0" applyFont="1" applyBorder="1">
      <alignment vertical="center"/>
    </xf>
    <xf numFmtId="176" fontId="34" fillId="0" borderId="52" xfId="65" applyNumberFormat="1" applyFont="1" applyBorder="1" applyAlignment="1">
      <alignment horizontal="center" vertical="center"/>
    </xf>
    <xf numFmtId="0" fontId="0" fillId="0" borderId="0" xfId="0" applyFont="1" applyAlignment="1" applyProtection="1">
      <alignment horizontal="left" vertical="top"/>
      <protection locked="0"/>
    </xf>
    <xf numFmtId="0" fontId="29" fillId="0" borderId="0" xfId="0" applyFont="1" applyBorder="1">
      <alignment vertical="center"/>
    </xf>
    <xf numFmtId="0" fontId="29" fillId="0" borderId="19" xfId="0" applyFont="1" applyBorder="1">
      <alignment vertical="center"/>
    </xf>
    <xf numFmtId="41" fontId="27" fillId="24" borderId="44" xfId="65" applyNumberFormat="1" applyFont="1" applyFill="1" applyBorder="1" applyAlignment="1">
      <alignment horizontal="center" vertical="center"/>
    </xf>
    <xf numFmtId="41" fontId="27" fillId="24" borderId="50" xfId="65" applyNumberFormat="1" applyFont="1" applyFill="1" applyBorder="1" applyAlignment="1">
      <alignment horizontal="center" vertical="center"/>
    </xf>
    <xf numFmtId="41" fontId="27" fillId="24" borderId="53" xfId="65" applyNumberFormat="1" applyFont="1" applyFill="1" applyBorder="1" applyAlignment="1">
      <alignment horizontal="center" vertical="center"/>
    </xf>
    <xf numFmtId="0" fontId="29" fillId="0" borderId="23" xfId="0" applyFont="1" applyBorder="1">
      <alignment vertical="center"/>
    </xf>
    <xf numFmtId="0" fontId="29" fillId="0" borderId="0" xfId="0" applyFont="1" applyBorder="1" applyAlignment="1">
      <alignment horizontal="left" vertical="center"/>
    </xf>
    <xf numFmtId="176" fontId="34" fillId="0" borderId="63" xfId="65" applyNumberFormat="1" applyFont="1" applyBorder="1" applyAlignment="1">
      <alignment horizontal="center" vertical="center"/>
    </xf>
    <xf numFmtId="41" fontId="27" fillId="0" borderId="0" xfId="65" applyNumberFormat="1" applyFont="1" applyAlignment="1">
      <alignment horizontal="center" vertical="center"/>
    </xf>
    <xf numFmtId="0" fontId="7" fillId="30" borderId="64" xfId="48" applyFont="1" applyFill="1" applyBorder="1" applyAlignment="1">
      <alignment horizontal="center" vertical="center"/>
    </xf>
    <xf numFmtId="0" fontId="7" fillId="30" borderId="26" xfId="48" applyFont="1" applyFill="1" applyBorder="1" applyAlignment="1">
      <alignment horizontal="center" vertical="center"/>
    </xf>
    <xf numFmtId="0" fontId="7" fillId="30" borderId="26" xfId="48" applyFont="1" applyFill="1" applyBorder="1" applyAlignment="1">
      <alignment horizontal="center" vertical="center" shrinkToFit="1"/>
    </xf>
    <xf numFmtId="0" fontId="7" fillId="30" borderId="30" xfId="48" applyFont="1" applyFill="1" applyBorder="1" applyAlignment="1">
      <alignment horizontal="center" vertical="center"/>
    </xf>
    <xf numFmtId="183" fontId="37" fillId="0" borderId="65" xfId="48" applyNumberFormat="1" applyFont="1" applyFill="1" applyBorder="1" applyAlignment="1">
      <alignment horizontal="left" vertical="center" shrinkToFit="1"/>
    </xf>
    <xf numFmtId="183" fontId="37" fillId="0" borderId="13" xfId="48" applyNumberFormat="1" applyFont="1" applyFill="1" applyBorder="1" applyAlignment="1">
      <alignment horizontal="left" vertical="center" shrinkToFit="1"/>
    </xf>
    <xf numFmtId="183" fontId="37" fillId="0" borderId="67" xfId="48" applyNumberFormat="1" applyFont="1" applyFill="1" applyBorder="1" applyAlignment="1">
      <alignment horizontal="left" vertical="center" shrinkToFit="1"/>
    </xf>
    <xf numFmtId="183" fontId="37" fillId="0" borderId="19" xfId="48" applyNumberFormat="1" applyFont="1" applyFill="1" applyBorder="1" applyAlignment="1">
      <alignment horizontal="left" vertical="center" shrinkToFit="1"/>
    </xf>
    <xf numFmtId="184" fontId="27" fillId="0" borderId="68" xfId="48" applyNumberFormat="1" applyFont="1" applyBorder="1" applyAlignment="1">
      <alignment horizontal="center" vertical="center"/>
    </xf>
    <xf numFmtId="177" fontId="27" fillId="0" borderId="68" xfId="48" applyNumberFormat="1" applyFont="1" applyBorder="1" applyAlignment="1">
      <alignment horizontal="left" vertical="center"/>
    </xf>
    <xf numFmtId="183" fontId="37" fillId="0" borderId="70" xfId="48" applyNumberFormat="1" applyFont="1" applyFill="1" applyBorder="1" applyAlignment="1">
      <alignment horizontal="left" vertical="center" shrinkToFit="1"/>
    </xf>
    <xf numFmtId="183" fontId="37" fillId="0" borderId="61" xfId="48" applyNumberFormat="1" applyFont="1" applyFill="1" applyBorder="1" applyAlignment="1">
      <alignment horizontal="left" vertical="center" shrinkToFit="1"/>
    </xf>
    <xf numFmtId="177" fontId="27" fillId="0" borderId="71" xfId="48" applyNumberFormat="1" applyFont="1" applyBorder="1" applyAlignment="1">
      <alignment horizontal="left" vertical="center"/>
    </xf>
    <xf numFmtId="177" fontId="27" fillId="0" borderId="72" xfId="48" applyNumberFormat="1" applyFont="1" applyBorder="1" applyAlignment="1">
      <alignment horizontal="left" vertical="center"/>
    </xf>
    <xf numFmtId="0" fontId="54" fillId="0" borderId="0" xfId="65" applyFont="1">
      <alignment vertical="center"/>
    </xf>
    <xf numFmtId="41" fontId="27" fillId="24" borderId="0" xfId="65" applyNumberFormat="1" applyFont="1" applyFill="1" applyBorder="1" applyAlignment="1">
      <alignment horizontal="center" vertical="center"/>
    </xf>
    <xf numFmtId="0" fontId="29" fillId="0" borderId="23" xfId="0" applyFont="1" applyBorder="1" applyAlignment="1">
      <alignment horizontal="left" vertical="center"/>
    </xf>
    <xf numFmtId="0" fontId="29" fillId="0" borderId="0" xfId="48" applyFont="1" applyProtection="1">
      <protection locked="0"/>
    </xf>
    <xf numFmtId="0" fontId="27" fillId="0" borderId="0" xfId="48" applyFont="1" applyAlignment="1" applyProtection="1">
      <alignment horizontal="center" vertical="center"/>
      <protection locked="0"/>
    </xf>
    <xf numFmtId="0" fontId="27" fillId="0" borderId="0" xfId="48" applyFont="1" applyAlignment="1" applyProtection="1">
      <alignment horizontal="left" vertical="center"/>
      <protection locked="0"/>
    </xf>
    <xf numFmtId="38" fontId="46" fillId="32" borderId="17" xfId="45" applyFont="1" applyFill="1" applyBorder="1" applyAlignment="1">
      <alignment vertical="center" wrapText="1" shrinkToFit="1"/>
    </xf>
    <xf numFmtId="38" fontId="27" fillId="32" borderId="99" xfId="45" applyFont="1" applyFill="1" applyBorder="1" applyAlignment="1">
      <alignment vertical="center"/>
    </xf>
    <xf numFmtId="38" fontId="46" fillId="32" borderId="13" xfId="45" applyFont="1" applyFill="1" applyBorder="1" applyAlignment="1">
      <alignment vertical="center" shrinkToFit="1"/>
    </xf>
    <xf numFmtId="38" fontId="27" fillId="32" borderId="66" xfId="45" applyFont="1" applyFill="1" applyBorder="1" applyAlignment="1">
      <alignment vertical="center"/>
    </xf>
    <xf numFmtId="38" fontId="46" fillId="32" borderId="106" xfId="45" applyFont="1" applyFill="1" applyBorder="1" applyAlignment="1">
      <alignment vertical="center" shrinkToFit="1"/>
    </xf>
    <xf numFmtId="38" fontId="27" fillId="32" borderId="107" xfId="45" applyFont="1" applyFill="1" applyBorder="1" applyAlignment="1">
      <alignment vertical="center"/>
    </xf>
    <xf numFmtId="0" fontId="0" fillId="0" borderId="0" xfId="0" applyFont="1" applyProtection="1">
      <alignment vertical="center"/>
      <protection locked="0"/>
    </xf>
    <xf numFmtId="0" fontId="55" fillId="0" borderId="0" xfId="65" applyFont="1">
      <alignment vertical="center"/>
    </xf>
    <xf numFmtId="0" fontId="24" fillId="0" borderId="0" xfId="0" applyFont="1" applyAlignment="1">
      <alignment horizontal="left" vertical="center"/>
    </xf>
    <xf numFmtId="0" fontId="0" fillId="42" borderId="15" xfId="64" applyFont="1" applyFill="1" applyBorder="1" applyAlignment="1">
      <alignment horizontal="center" vertical="center" wrapText="1"/>
    </xf>
    <xf numFmtId="0" fontId="0" fillId="42" borderId="17" xfId="64" applyFont="1" applyFill="1" applyBorder="1" applyAlignment="1">
      <alignment horizontal="center" vertical="center" wrapText="1"/>
    </xf>
    <xf numFmtId="0" fontId="0" fillId="42" borderId="14" xfId="64" applyFont="1" applyFill="1" applyBorder="1" applyAlignment="1">
      <alignment horizontal="center" vertical="center" shrinkToFit="1"/>
    </xf>
    <xf numFmtId="0" fontId="35" fillId="0" borderId="0" xfId="0" applyFont="1">
      <alignment vertical="center"/>
    </xf>
    <xf numFmtId="0" fontId="37" fillId="0" borderId="10" xfId="64" applyFont="1" applyBorder="1" applyAlignment="1">
      <alignment horizontal="left" vertical="top" wrapText="1"/>
    </xf>
    <xf numFmtId="0" fontId="0" fillId="0" borderId="0" xfId="0" applyFont="1" applyAlignment="1" applyProtection="1">
      <alignment horizontal="left" vertical="top"/>
      <protection locked="0"/>
    </xf>
    <xf numFmtId="0" fontId="31" fillId="0" borderId="0" xfId="64" applyFont="1" applyAlignment="1">
      <alignment horizontal="center" vertical="center"/>
    </xf>
    <xf numFmtId="0" fontId="0" fillId="42" borderId="21" xfId="64" applyFont="1" applyFill="1" applyBorder="1" applyAlignment="1">
      <alignment horizontal="center" vertical="center" wrapText="1"/>
    </xf>
    <xf numFmtId="0" fontId="0" fillId="42" borderId="23" xfId="64" applyFont="1" applyFill="1" applyBorder="1" applyAlignment="1">
      <alignment horizontal="center" vertical="center" wrapText="1"/>
    </xf>
    <xf numFmtId="0" fontId="0" fillId="42" borderId="20" xfId="64" applyFont="1" applyFill="1" applyBorder="1" applyAlignment="1">
      <alignment horizontal="center" vertical="center" shrinkToFit="1"/>
    </xf>
    <xf numFmtId="182" fontId="35" fillId="27" borderId="10" xfId="64" applyNumberFormat="1" applyFont="1" applyFill="1" applyBorder="1">
      <alignment vertical="center"/>
    </xf>
    <xf numFmtId="182" fontId="35" fillId="0" borderId="0" xfId="64" applyNumberFormat="1" applyFont="1">
      <alignment vertical="center"/>
    </xf>
    <xf numFmtId="0" fontId="0" fillId="42" borderId="14" xfId="64" applyFont="1" applyFill="1" applyBorder="1" applyAlignment="1">
      <alignment horizontal="center" vertical="center" wrapText="1"/>
    </xf>
    <xf numFmtId="186" fontId="0" fillId="27" borderId="37" xfId="64" applyNumberFormat="1" applyFont="1" applyFill="1" applyBorder="1" applyAlignment="1">
      <alignment vertical="center" shrinkToFit="1"/>
    </xf>
    <xf numFmtId="186" fontId="0" fillId="27" borderId="38" xfId="64" applyNumberFormat="1" applyFont="1" applyFill="1" applyBorder="1" applyAlignment="1">
      <alignment vertical="center" shrinkToFit="1"/>
    </xf>
    <xf numFmtId="186" fontId="0" fillId="27" borderId="10" xfId="64" applyNumberFormat="1" applyFont="1" applyFill="1" applyBorder="1" applyAlignment="1">
      <alignment vertical="center" shrinkToFit="1"/>
    </xf>
    <xf numFmtId="0" fontId="0" fillId="42" borderId="24" xfId="64" applyFont="1" applyFill="1" applyBorder="1" applyAlignment="1">
      <alignment horizontal="center" vertical="center" wrapText="1"/>
    </xf>
    <xf numFmtId="0" fontId="36" fillId="42" borderId="15" xfId="64" applyFont="1" applyFill="1" applyBorder="1" applyAlignment="1">
      <alignment horizontal="center" vertical="center" wrapText="1"/>
    </xf>
    <xf numFmtId="178" fontId="0" fillId="27" borderId="37" xfId="64" applyNumberFormat="1" applyFont="1" applyFill="1" applyBorder="1" applyAlignment="1">
      <alignment vertical="center" shrinkToFit="1"/>
    </xf>
    <xf numFmtId="178" fontId="0" fillId="27" borderId="38" xfId="64" applyNumberFormat="1" applyFont="1" applyFill="1" applyBorder="1" applyAlignment="1">
      <alignment vertical="center" shrinkToFit="1"/>
    </xf>
    <xf numFmtId="178" fontId="0" fillId="27" borderId="10" xfId="64" applyNumberFormat="1" applyFont="1" applyFill="1" applyBorder="1" applyAlignment="1">
      <alignment vertical="center" shrinkToFit="1"/>
    </xf>
    <xf numFmtId="0" fontId="32" fillId="42" borderId="15" xfId="64" applyFont="1" applyFill="1" applyBorder="1" applyAlignment="1">
      <alignment horizontal="center" vertical="center" wrapText="1"/>
    </xf>
    <xf numFmtId="0" fontId="0" fillId="42" borderId="16" xfId="64" applyFont="1" applyFill="1" applyBorder="1" applyAlignment="1">
      <alignment horizontal="center" vertical="center" wrapText="1"/>
    </xf>
    <xf numFmtId="0" fontId="32" fillId="42" borderId="17" xfId="64" applyFont="1" applyFill="1" applyBorder="1" applyAlignment="1">
      <alignment horizontal="center" vertical="center" wrapText="1"/>
    </xf>
    <xf numFmtId="181" fontId="0" fillId="27" borderId="37" xfId="64" applyNumberFormat="1" applyFont="1" applyFill="1" applyBorder="1" applyAlignment="1">
      <alignment vertical="center" shrinkToFit="1"/>
    </xf>
    <xf numFmtId="181" fontId="0" fillId="27" borderId="38" xfId="64" applyNumberFormat="1" applyFont="1" applyFill="1" applyBorder="1" applyAlignment="1">
      <alignment vertical="center" shrinkToFit="1"/>
    </xf>
    <xf numFmtId="181" fontId="0" fillId="27" borderId="10" xfId="64" applyNumberFormat="1" applyFont="1" applyFill="1" applyBorder="1" applyAlignment="1">
      <alignment vertical="center" shrinkToFit="1"/>
    </xf>
    <xf numFmtId="181" fontId="0" fillId="27" borderId="15" xfId="64" applyNumberFormat="1" applyFont="1" applyFill="1" applyBorder="1" applyAlignment="1">
      <alignment vertical="center" shrinkToFit="1"/>
    </xf>
    <xf numFmtId="181" fontId="0" fillId="27" borderId="39" xfId="64" applyNumberFormat="1" applyFont="1" applyFill="1" applyBorder="1" applyAlignment="1">
      <alignment vertical="center" shrinkToFit="1"/>
    </xf>
    <xf numFmtId="181" fontId="0" fillId="27" borderId="17" xfId="64" applyNumberFormat="1" applyFont="1" applyFill="1" applyBorder="1" applyAlignment="1">
      <alignment vertical="center" shrinkToFit="1"/>
    </xf>
    <xf numFmtId="0" fontId="0" fillId="0" borderId="0" xfId="0" applyFont="1" applyAlignment="1" applyProtection="1">
      <alignment horizontal="left" vertical="center"/>
      <protection locked="0"/>
    </xf>
    <xf numFmtId="0" fontId="52" fillId="0" borderId="0" xfId="0" applyFont="1">
      <alignment vertical="center"/>
    </xf>
    <xf numFmtId="0" fontId="56" fillId="0" borderId="0" xfId="0" applyFont="1" applyAlignment="1">
      <alignment horizontal="center" vertical="center"/>
    </xf>
    <xf numFmtId="0" fontId="54" fillId="0" borderId="0" xfId="48" applyFont="1" applyAlignment="1" applyProtection="1">
      <alignment vertical="center"/>
      <protection locked="0"/>
    </xf>
    <xf numFmtId="0" fontId="56" fillId="0" borderId="0" xfId="0" applyFont="1" applyAlignment="1">
      <alignment horizontal="left" vertical="center"/>
    </xf>
    <xf numFmtId="0" fontId="56" fillId="0" borderId="0" xfId="0" applyFont="1">
      <alignment vertical="center"/>
    </xf>
    <xf numFmtId="0" fontId="25" fillId="0" borderId="19" xfId="71" applyFont="1" applyBorder="1" applyAlignment="1">
      <alignment horizontal="left" vertical="center"/>
    </xf>
    <xf numFmtId="0" fontId="25" fillId="0" borderId="112" xfId="0" applyFont="1" applyBorder="1" applyAlignment="1">
      <alignment horizontal="center" vertical="center"/>
    </xf>
    <xf numFmtId="0" fontId="25" fillId="0" borderId="113" xfId="0" applyFont="1" applyBorder="1" applyAlignment="1">
      <alignment horizontal="center" vertical="center"/>
    </xf>
    <xf numFmtId="0" fontId="25" fillId="0" borderId="12" xfId="0" applyFont="1" applyBorder="1" applyAlignment="1">
      <alignment horizontal="right" vertical="center"/>
    </xf>
    <xf numFmtId="0" fontId="25" fillId="0" borderId="13" xfId="0" applyFont="1" applyBorder="1" applyAlignment="1">
      <alignment horizontal="right" vertical="center"/>
    </xf>
    <xf numFmtId="0" fontId="25" fillId="0" borderId="11" xfId="0" applyFont="1" applyBorder="1" applyAlignment="1">
      <alignment horizontal="center" vertical="center"/>
    </xf>
    <xf numFmtId="0" fontId="25" fillId="0" borderId="12" xfId="0" applyFont="1" applyBorder="1" applyAlignment="1">
      <alignment horizontal="center" vertical="center"/>
    </xf>
    <xf numFmtId="0" fontId="25" fillId="0" borderId="13" xfId="0" applyFont="1" applyBorder="1" applyAlignment="1">
      <alignment horizontal="center" vertical="center"/>
    </xf>
    <xf numFmtId="0" fontId="25" fillId="0" borderId="19" xfId="0" applyFont="1" applyBorder="1" applyAlignment="1">
      <alignment horizontal="right" vertical="center"/>
    </xf>
    <xf numFmtId="0" fontId="25" fillId="0" borderId="0" xfId="0" applyFont="1" applyAlignment="1">
      <alignment horizontal="right" vertical="center"/>
    </xf>
    <xf numFmtId="0" fontId="25" fillId="0" borderId="18" xfId="0" applyFont="1" applyBorder="1" applyAlignment="1">
      <alignment horizontal="center" vertical="center"/>
    </xf>
    <xf numFmtId="0" fontId="25" fillId="0" borderId="19" xfId="0" applyFont="1" applyBorder="1" applyAlignment="1">
      <alignment horizontal="center" vertical="center"/>
    </xf>
    <xf numFmtId="0" fontId="25" fillId="0" borderId="21" xfId="0" applyFont="1" applyBorder="1" applyAlignment="1">
      <alignment horizontal="center" vertical="center"/>
    </xf>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25" fillId="0" borderId="22" xfId="0" applyFont="1" applyBorder="1" applyAlignment="1">
      <alignment horizontal="right" vertical="center"/>
    </xf>
    <xf numFmtId="0" fontId="25" fillId="0" borderId="23" xfId="0" applyFont="1" applyBorder="1" applyAlignment="1">
      <alignment horizontal="right" vertical="center"/>
    </xf>
    <xf numFmtId="0" fontId="57" fillId="0" borderId="0" xfId="0" applyFont="1">
      <alignment vertical="center"/>
    </xf>
    <xf numFmtId="0" fontId="58" fillId="0" borderId="0" xfId="0" applyFont="1" applyAlignment="1">
      <alignment horizontal="justify" vertical="center"/>
    </xf>
  </cellXfs>
  <cellStyles count="93">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ハイパーリンク 2" xfId="28"/>
    <cellStyle name="メモ" xfId="29"/>
    <cellStyle name="リンク セル" xfId="30"/>
    <cellStyle name="入力" xfId="31"/>
    <cellStyle name="出力" xfId="32"/>
    <cellStyle name="悪い" xfId="33"/>
    <cellStyle name="桁区切り 2" xfId="34"/>
    <cellStyle name="桁区切り 2 2" xfId="35"/>
    <cellStyle name="桁区切り 2 2 2" xfId="36"/>
    <cellStyle name="桁区切り 2 2_02_別紙様式" xfId="37"/>
    <cellStyle name="桁区切り 2 2_02_（別添１）【自治体名】事業計画書_令和５年度地域障害児支援体制充実のためのICT化推進事業" xfId="38"/>
    <cellStyle name="桁区切り 2 2_03国庫補助協議依頼書" xfId="39"/>
    <cellStyle name="桁区切り 2 2_04-2-1_実績報告書（障害福祉分野の介護テクノロジー導入支援事業）" xfId="40"/>
    <cellStyle name="桁区切り 2 3" xfId="41"/>
    <cellStyle name="桁区切り 2 3_03_別紙様式３（交付申請様式）" xfId="42"/>
    <cellStyle name="桁区切り 2 3_03_別紙様式３（交付申請様式）_1" xfId="43"/>
    <cellStyle name="桁区切り 2 3_04_別紙様式４（実績報告関係様式） " xfId="44"/>
    <cellStyle name="桁区切り 2 3_04_別紙様式４（実績報告関係様式） _1" xfId="45"/>
    <cellStyle name="桁区切り_自立G（改正後）広島県障害福祉サービス事業所等デジタル技術導入支援事業費補助金交付要綱" xfId="46"/>
    <cellStyle name="標準" xfId="0" builtinId="0"/>
    <cellStyle name="標準 2" xfId="47"/>
    <cellStyle name="標準 2 2" xfId="48"/>
    <cellStyle name="標準 2 2 2" xfId="49"/>
    <cellStyle name="標準 2 2 3" xfId="50"/>
    <cellStyle name="標準 2 2 3_02_別紙様式" xfId="51"/>
    <cellStyle name="標準 2 2 4" xfId="52"/>
    <cellStyle name="標準 2 2_03国庫補助協議依頼書" xfId="53"/>
    <cellStyle name="標準 2 2_04-2-1_実績報告書（障害福祉分野の介護テクノロジー導入支援事業）" xfId="54"/>
    <cellStyle name="標準 2 3" xfId="55"/>
    <cellStyle name="標準 2_02_別紙様式" xfId="56"/>
    <cellStyle name="標準 2_02_（別添１）【自治体名】事業計画書_令和５年度地域障害児支援体制充実のためのICT化推進事業" xfId="57"/>
    <cellStyle name="標準 2_02_（別添１）【自治体名】事業計画書_令和５年度地域障害児支援体制充実のためのICT化推進事業_1" xfId="58"/>
    <cellStyle name="標準 2_03_別紙様式３（交付申請様式）" xfId="59"/>
    <cellStyle name="標準 2_03_別紙様式３（交付申請様式）_1" xfId="60"/>
    <cellStyle name="標準 3" xfId="61"/>
    <cellStyle name="標準 3 2" xfId="62"/>
    <cellStyle name="標準 3 2_04_別紙様式４（実績報告関係様式） " xfId="63"/>
    <cellStyle name="標準 4" xfId="64"/>
    <cellStyle name="標準 5" xfId="65"/>
    <cellStyle name="標準 5 2" xfId="66"/>
    <cellStyle name="標準 5 5" xfId="67"/>
    <cellStyle name="標準 5 5 3" xfId="68"/>
    <cellStyle name="標準 5 6 2" xfId="69"/>
    <cellStyle name="標準 5 6 2 2" xfId="70"/>
    <cellStyle name="標準 6" xfId="71"/>
    <cellStyle name="標準_02_（別添１）【自治体名】事業計画書_令和５年度地域障害児支援体制充実のためのICT化推進事業" xfId="72"/>
    <cellStyle name="標準_03_別紙様式３（交付申請様式）" xfId="73"/>
    <cellStyle name="標準_03_別紙様式３（交付申請様式）_1" xfId="74"/>
    <cellStyle name="標準_04_別紙様式４（実績報告関係様式） " xfId="75"/>
    <cellStyle name="標準_04_別紙様式４（実績報告関係様式） _1" xfId="76"/>
    <cellStyle name="良い" xfId="77"/>
    <cellStyle name="見出し 1" xfId="78"/>
    <cellStyle name="見出し 2" xfId="79"/>
    <cellStyle name="見出し 3" xfId="80"/>
    <cellStyle name="見出し 4" xfId="81"/>
    <cellStyle name="計算" xfId="82"/>
    <cellStyle name="説明文" xfId="83"/>
    <cellStyle name="警告文" xfId="84"/>
    <cellStyle name="通貨 2" xfId="85"/>
    <cellStyle name="通貨 2 2" xfId="86"/>
    <cellStyle name="通貨 2 3" xfId="87"/>
    <cellStyle name="通貨 2_02_別紙様式" xfId="88"/>
    <cellStyle name="通貨 2_02_（別添１）【自治体名】事業計画書_令和５年度地域障害児支援体制充実のためのICT化推進事業" xfId="89"/>
    <cellStyle name="通貨 2_03国庫補助協議依頼書" xfId="90"/>
    <cellStyle name="通貨 2_04-2-1_実績報告書（障害福祉分野の介護テクノロジー導入支援事業）" xfId="91"/>
    <cellStyle name="集計" xfId="92"/>
  </cellStyles>
  <dxfs count="42">
    <dxf>
      <font>
        <color indexed="20"/>
      </font>
      <fill>
        <patternFill patternType="solid">
          <bgColor indexed="45"/>
        </patternFill>
      </fill>
    </dxf>
    <dxf>
      <font>
        <color indexed="20"/>
      </font>
      <fill>
        <patternFill patternType="solid">
          <bgColor indexed="45"/>
        </patternFill>
      </fill>
    </dxf>
    <dxf>
      <font>
        <color indexed="20"/>
      </font>
      <fill>
        <patternFill patternType="solid">
          <bgColor indexed="45"/>
        </patternFill>
      </fill>
    </dxf>
    <dxf>
      <font>
        <color indexed="20"/>
      </font>
      <fill>
        <patternFill patternType="solid">
          <bgColor indexed="45"/>
        </patternFill>
      </fill>
    </dxf>
    <dxf>
      <font>
        <color indexed="20"/>
      </font>
      <fill>
        <patternFill patternType="solid">
          <bgColor indexed="45"/>
        </patternFill>
      </fill>
    </dxf>
    <dxf>
      <font>
        <color indexed="20"/>
      </font>
      <fill>
        <patternFill patternType="solid">
          <bgColor indexed="45"/>
        </patternFill>
      </fill>
    </dxf>
    <dxf>
      <fill>
        <patternFill patternType="solid">
          <bgColor rgb="FFFF99CC"/>
        </patternFill>
      </fill>
    </dxf>
    <dxf>
      <fill>
        <patternFill patternType="solid">
          <bgColor rgb="FFFF99CC"/>
        </patternFill>
      </fill>
    </dxf>
    <dxf>
      <font>
        <color rgb="FF9C6500"/>
      </font>
      <fill>
        <patternFill patternType="solid">
          <bgColor rgb="FFFFEB9C"/>
        </patternFill>
      </fill>
    </dxf>
    <dxf>
      <font>
        <color rgb="FF9C0006"/>
      </font>
      <fill>
        <patternFill patternType="solid">
          <bgColor rgb="FFFFC7CE"/>
        </patternFill>
      </fill>
    </dxf>
    <dxf>
      <font>
        <b/>
        <i val="0"/>
        <color theme="4"/>
      </font>
      <fill>
        <patternFill patternType="solid">
          <bgColor theme="4" tint="0.8"/>
        </patternFill>
      </fill>
    </dxf>
    <dxf>
      <fill>
        <patternFill patternType="solid">
          <bgColor rgb="FFFF99CC"/>
        </patternFill>
      </fill>
    </dxf>
    <dxf>
      <fill>
        <patternFill patternType="solid">
          <bgColor rgb="FFFF99CC"/>
        </patternFill>
      </fill>
    </dxf>
    <dxf>
      <font>
        <color indexed="20"/>
      </font>
      <fill>
        <patternFill patternType="solid">
          <bgColor indexed="45"/>
        </patternFill>
      </fill>
    </dxf>
    <dxf>
      <font>
        <color indexed="20"/>
      </font>
      <fill>
        <patternFill patternType="solid">
          <bgColor indexed="45"/>
        </patternFill>
      </fill>
    </dxf>
    <dxf>
      <font>
        <color indexed="20"/>
      </font>
      <fill>
        <patternFill patternType="solid">
          <bgColor indexed="45"/>
        </patternFill>
      </fill>
    </dxf>
    <dxf>
      <font>
        <color indexed="20"/>
      </font>
      <fill>
        <patternFill patternType="solid">
          <bgColor indexed="45"/>
        </patternFill>
      </fill>
    </dxf>
    <dxf>
      <fill>
        <patternFill patternType="solid">
          <bgColor rgb="FFFF99CC"/>
        </patternFill>
      </fill>
    </dxf>
    <dxf>
      <fill>
        <patternFill patternType="solid">
          <bgColor rgb="FFFF99CC"/>
        </patternFill>
      </fill>
    </dxf>
    <dxf>
      <font>
        <color indexed="60"/>
      </font>
      <fill>
        <patternFill patternType="solid">
          <bgColor indexed="43"/>
        </patternFill>
      </fill>
    </dxf>
    <dxf>
      <font>
        <color indexed="20"/>
      </font>
      <fill>
        <patternFill patternType="solid">
          <bgColor indexed="45"/>
        </patternFill>
      </fill>
    </dxf>
    <dxf>
      <font>
        <b/>
        <i val="0"/>
        <color indexed="62"/>
      </font>
      <fill>
        <patternFill patternType="solid">
          <bgColor indexed="31"/>
        </patternFill>
      </fill>
    </dxf>
    <dxf>
      <fill>
        <patternFill patternType="solid">
          <bgColor rgb="FFFF99CC"/>
        </patternFill>
      </fill>
    </dxf>
    <dxf>
      <fill>
        <patternFill patternType="solid">
          <bgColor rgb="FFFF99CC"/>
        </patternFill>
      </fill>
    </dxf>
    <dxf>
      <font>
        <color indexed="60"/>
      </font>
      <fill>
        <patternFill patternType="solid">
          <bgColor indexed="43"/>
        </patternFill>
      </fill>
    </dxf>
    <dxf>
      <font>
        <color indexed="20"/>
      </font>
      <fill>
        <patternFill patternType="solid">
          <bgColor indexed="45"/>
        </patternFill>
      </fill>
    </dxf>
    <dxf>
      <font>
        <b/>
        <i val="0"/>
        <color indexed="62"/>
      </font>
      <fill>
        <patternFill patternType="solid">
          <bgColor indexed="31"/>
        </patternFill>
      </fill>
    </dxf>
    <dxf>
      <fill>
        <patternFill patternType="solid">
          <bgColor rgb="FFFF99CC"/>
        </patternFill>
      </fill>
    </dxf>
    <dxf>
      <fill>
        <patternFill patternType="solid">
          <bgColor rgb="FFFF99CC"/>
        </patternFill>
      </fill>
    </dxf>
    <dxf>
      <font>
        <color rgb="FF9C6500"/>
      </font>
      <fill>
        <patternFill patternType="solid">
          <bgColor rgb="FFFFEB9C"/>
        </patternFill>
      </fill>
    </dxf>
    <dxf>
      <font>
        <color rgb="FF9C0006"/>
      </font>
      <fill>
        <patternFill patternType="solid">
          <bgColor rgb="FFFFC7CE"/>
        </patternFill>
      </fill>
    </dxf>
    <dxf>
      <font>
        <b/>
        <i val="0"/>
        <color theme="4"/>
      </font>
      <fill>
        <patternFill patternType="solid">
          <bgColor theme="4" tint="0.8"/>
        </patternFill>
      </fill>
    </dxf>
    <dxf>
      <fill>
        <patternFill patternType="solid">
          <bgColor rgb="FFFF99CC"/>
        </patternFill>
      </fill>
    </dxf>
    <dxf>
      <fill>
        <patternFill patternType="solid">
          <bgColor rgb="FFFF99CC"/>
        </patternFill>
      </fill>
    </dxf>
    <dxf>
      <font>
        <color indexed="60"/>
      </font>
      <fill>
        <patternFill patternType="solid">
          <bgColor indexed="43"/>
        </patternFill>
      </fill>
    </dxf>
    <dxf>
      <font>
        <color indexed="20"/>
      </font>
      <fill>
        <patternFill patternType="solid">
          <bgColor indexed="45"/>
        </patternFill>
      </fill>
    </dxf>
    <dxf>
      <font>
        <b/>
        <i val="0"/>
        <color indexed="62"/>
      </font>
      <fill>
        <patternFill patternType="solid">
          <bgColor indexed="31"/>
        </patternFill>
      </fill>
    </dxf>
    <dxf>
      <fill>
        <patternFill patternType="solid">
          <bgColor rgb="FFFF99CC"/>
        </patternFill>
      </fill>
    </dxf>
    <dxf>
      <font>
        <color indexed="20"/>
      </font>
      <fill>
        <patternFill patternType="solid">
          <bgColor indexed="45"/>
        </patternFill>
      </fill>
    </dxf>
    <dxf>
      <font>
        <color indexed="60"/>
      </font>
      <fill>
        <patternFill patternType="solid">
          <bgColor indexed="43"/>
        </patternFill>
      </fill>
    </dxf>
    <dxf>
      <font>
        <color indexed="20"/>
      </font>
      <fill>
        <patternFill patternType="solid">
          <bgColor indexed="45"/>
        </patternFill>
      </fill>
    </dxf>
    <dxf>
      <font>
        <b/>
        <i val="0"/>
        <color indexed="62"/>
      </font>
      <fill>
        <patternFill patternType="solid">
          <bgColor indexed="31"/>
        </patternFill>
      </fill>
    </dxf>
  </dxfs>
  <tableStyles count="0" defaultTableStyle="TableStyleMedium2" defaultPivotStyle="PivotStyleLight16"/>
  <colors>
    <mruColors>
      <color rgb="FFFFC0A0"/>
      <color rgb="FFA0FFFF"/>
      <color rgb="FFCCFEFE"/>
      <color rgb="FFDAFFFF"/>
      <color rgb="FFE9FFFF"/>
      <color rgb="FFFFA0C0"/>
      <color rgb="FFFFA0FF"/>
      <color rgb="FFFF57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externalLink" Target="externalLinks/externalLink1.xml" /><Relationship Id="rId28" Type="http://schemas.openxmlformats.org/officeDocument/2006/relationships/theme" Target="theme/theme1.xml" /><Relationship Id="rId29" Type="http://schemas.openxmlformats.org/officeDocument/2006/relationships/sharedStrings" Target="sharedStrings.xml" /><Relationship Id="rId30"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fmlaLink="$T$25" lockText="1" noThreeD="1"/>
</file>

<file path=xl/ctrlProps/ctrlProp161.xml><?xml version="1.0" encoding="utf-8"?>
<formControlPr xmlns="http://schemas.microsoft.com/office/spreadsheetml/2009/9/main" objectType="CheckBox" fmlaLink="$T$27" lockText="1" noThreeD="1"/>
</file>

<file path=xl/ctrlProps/ctrlProp162.xml><?xml version="1.0" encoding="utf-8"?>
<formControlPr xmlns="http://schemas.microsoft.com/office/spreadsheetml/2009/9/main" objectType="CheckBox" fmlaLink="$T$29" lockText="1" noThreeD="1"/>
</file>

<file path=xl/ctrlProps/ctrlProp163.xml><?xml version="1.0" encoding="utf-8"?>
<formControlPr xmlns="http://schemas.microsoft.com/office/spreadsheetml/2009/9/main" objectType="CheckBox" fmlaLink="$T$26" lockText="1" noThreeD="1"/>
</file>

<file path=xl/ctrlProps/ctrlProp164.xml><?xml version="1.0" encoding="utf-8"?>
<formControlPr xmlns="http://schemas.microsoft.com/office/spreadsheetml/2009/9/main" objectType="CheckBox" fmlaLink="$T$30" lockText="1" noThreeD="1"/>
</file>

<file path=xl/ctrlProps/ctrlProp165.xml><?xml version="1.0" encoding="utf-8"?>
<formControlPr xmlns="http://schemas.microsoft.com/office/spreadsheetml/2009/9/main" objectType="CheckBox" fmlaLink="$T$31" lockText="1" noThreeD="1"/>
</file>

<file path=xl/ctrlProps/ctrlProp166.xml><?xml version="1.0" encoding="utf-8"?>
<formControlPr xmlns="http://schemas.microsoft.com/office/spreadsheetml/2009/9/main" objectType="CheckBox" fmlaLink="#REF!" lockText="1" noThreeD="1"/>
</file>

<file path=xl/ctrlProps/ctrlProp167.xml><?xml version="1.0" encoding="utf-8"?>
<formControlPr xmlns="http://schemas.microsoft.com/office/spreadsheetml/2009/9/main" objectType="CheckBox" fmlaLink="$T$35" lockText="1" noThreeD="1"/>
</file>

<file path=xl/ctrlProps/ctrlProp168.xml><?xml version="1.0" encoding="utf-8"?>
<formControlPr xmlns="http://schemas.microsoft.com/office/spreadsheetml/2009/9/main" objectType="CheckBox" fmlaLink="$T$36" lockText="1" noThreeD="1"/>
</file>

<file path=xl/ctrlProps/ctrlProp169.xml><?xml version="1.0" encoding="utf-8"?>
<formControlPr xmlns="http://schemas.microsoft.com/office/spreadsheetml/2009/9/main" objectType="CheckBox" fmlaLink="$T$37"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T$39" lockText="1" noThreeD="1"/>
</file>

<file path=xl/ctrlProps/ctrlProp171.xml><?xml version="1.0" encoding="utf-8"?>
<formControlPr xmlns="http://schemas.microsoft.com/office/spreadsheetml/2009/9/main" objectType="CheckBox" fmlaLink="$T$40" lockText="1" noThreeD="1"/>
</file>

<file path=xl/ctrlProps/ctrlProp172.xml><?xml version="1.0" encoding="utf-8"?>
<formControlPr xmlns="http://schemas.microsoft.com/office/spreadsheetml/2009/9/main" objectType="CheckBox" fmlaLink="$T$41" lockText="1" noThreeD="1"/>
</file>

<file path=xl/ctrlProps/ctrlProp173.xml><?xml version="1.0" encoding="utf-8"?>
<formControlPr xmlns="http://schemas.microsoft.com/office/spreadsheetml/2009/9/main" objectType="CheckBox" fmlaLink="$T$38" lockText="1" noThreeD="1"/>
</file>

<file path=xl/ctrlProps/ctrlProp174.xml><?xml version="1.0" encoding="utf-8"?>
<formControlPr xmlns="http://schemas.microsoft.com/office/spreadsheetml/2009/9/main" objectType="CheckBox" fmlaLink="$T$34" lockText="1" noThreeD="1"/>
</file>

<file path=xl/ctrlProps/ctrlProp175.xml><?xml version="1.0" encoding="utf-8"?>
<formControlPr xmlns="http://schemas.microsoft.com/office/spreadsheetml/2009/9/main" objectType="CheckBox" fmlaLink="$T$32" lockText="1" noThreeD="1"/>
</file>

<file path=xl/ctrlProps/ctrlProp176.xml><?xml version="1.0" encoding="utf-8"?>
<formControlPr xmlns="http://schemas.microsoft.com/office/spreadsheetml/2009/9/main" objectType="CheckBox" fmlaLink="$T$33"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fmlaLink="$T$25" lockText="1" noThreeD="1"/>
</file>

<file path=xl/ctrlProps/ctrlProp196.xml><?xml version="1.0" encoding="utf-8"?>
<formControlPr xmlns="http://schemas.microsoft.com/office/spreadsheetml/2009/9/main" objectType="CheckBox" fmlaLink="$T$30" lockText="1" noThreeD="1"/>
</file>

<file path=xl/ctrlProps/ctrlProp197.xml><?xml version="1.0" encoding="utf-8"?>
<formControlPr xmlns="http://schemas.microsoft.com/office/spreadsheetml/2009/9/main" objectType="CheckBox" fmlaLink="$T$31" lockText="1" noThreeD="1"/>
</file>

<file path=xl/ctrlProps/ctrlProp198.xml><?xml version="1.0" encoding="utf-8"?>
<formControlPr xmlns="http://schemas.microsoft.com/office/spreadsheetml/2009/9/main" objectType="CheckBox" fmlaLink="$T$28" lockText="1" noThreeD="1"/>
</file>

<file path=xl/ctrlProps/ctrlProp199.xml><?xml version="1.0" encoding="utf-8"?>
<formControlPr xmlns="http://schemas.microsoft.com/office/spreadsheetml/2009/9/main" objectType="CheckBox" fmlaLink="$T$32"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fmlaLink="$T$33" lockText="1" noThreeD="1"/>
</file>

<file path=xl/ctrlProps/ctrlProp201.xml><?xml version="1.0" encoding="utf-8"?>
<formControlPr xmlns="http://schemas.microsoft.com/office/spreadsheetml/2009/9/main" objectType="CheckBox" fmlaLink="#REF!" lockText="1" noThreeD="1"/>
</file>

<file path=xl/ctrlProps/ctrlProp202.xml><?xml version="1.0" encoding="utf-8"?>
<formControlPr xmlns="http://schemas.microsoft.com/office/spreadsheetml/2009/9/main" objectType="CheckBox" fmlaLink="$T$37" lockText="1" noThreeD="1"/>
</file>

<file path=xl/ctrlProps/ctrlProp203.xml><?xml version="1.0" encoding="utf-8"?>
<formControlPr xmlns="http://schemas.microsoft.com/office/spreadsheetml/2009/9/main" objectType="CheckBox" fmlaLink="$T$39" lockText="1" noThreeD="1"/>
</file>

<file path=xl/ctrlProps/ctrlProp204.xml><?xml version="1.0" encoding="utf-8"?>
<formControlPr xmlns="http://schemas.microsoft.com/office/spreadsheetml/2009/9/main" objectType="CheckBox" fmlaLink="$T$40" lockText="1" noThreeD="1"/>
</file>

<file path=xl/ctrlProps/ctrlProp205.xml><?xml version="1.0" encoding="utf-8"?>
<formControlPr xmlns="http://schemas.microsoft.com/office/spreadsheetml/2009/9/main" objectType="CheckBox" fmlaLink="$T$42" lockText="1" noThreeD="1"/>
</file>

<file path=xl/ctrlProps/ctrlProp206.xml><?xml version="1.0" encoding="utf-8"?>
<formControlPr xmlns="http://schemas.microsoft.com/office/spreadsheetml/2009/9/main" objectType="CheckBox" fmlaLink="#REF!" lockText="1" noThreeD="1"/>
</file>

<file path=xl/ctrlProps/ctrlProp207.xml><?xml version="1.0" encoding="utf-8"?>
<formControlPr xmlns="http://schemas.microsoft.com/office/spreadsheetml/2009/9/main" objectType="CheckBox" fmlaLink="$T$43" lockText="1" noThreeD="1"/>
</file>

<file path=xl/ctrlProps/ctrlProp208.xml><?xml version="1.0" encoding="utf-8"?>
<formControlPr xmlns="http://schemas.microsoft.com/office/spreadsheetml/2009/9/main" objectType="CheckBox" fmlaLink="$T$41" lockText="1" noThreeD="1"/>
</file>

<file path=xl/ctrlProps/ctrlProp209.xml><?xml version="1.0" encoding="utf-8"?>
<formControlPr xmlns="http://schemas.microsoft.com/office/spreadsheetml/2009/9/main" objectType="CheckBox" fmlaLink="$T$36"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fmlaLink="$T$34" lockText="1" noThreeD="1"/>
</file>

<file path=xl/ctrlProps/ctrlProp211.xml><?xml version="1.0" encoding="utf-8"?>
<formControlPr xmlns="http://schemas.microsoft.com/office/spreadsheetml/2009/9/main" objectType="CheckBox" fmlaLink="$T$35"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R$27" lockText="1" noThreeD="1"/>
</file>

<file path=xl/ctrlProps/ctrlProp49.xml><?xml version="1.0" encoding="utf-8"?>
<formControlPr xmlns="http://schemas.microsoft.com/office/spreadsheetml/2009/9/main" objectType="CheckBox" fmlaLink="$R$28"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R$30" lockText="1" noThreeD="1"/>
</file>

<file path=xl/ctrlProps/ctrlProp51.xml><?xml version="1.0" encoding="utf-8"?>
<formControlPr xmlns="http://schemas.microsoft.com/office/spreadsheetml/2009/9/main" objectType="CheckBox" fmlaLink="$R$31" lockText="1" noThreeD="1"/>
</file>

<file path=xl/ctrlProps/ctrlProp52.xml><?xml version="1.0" encoding="utf-8"?>
<formControlPr xmlns="http://schemas.microsoft.com/office/spreadsheetml/2009/9/main" objectType="CheckBox" fmlaLink="$R$32" lockText="1" noThreeD="1"/>
</file>

<file path=xl/ctrlProps/ctrlProp53.xml><?xml version="1.0" encoding="utf-8"?>
<formControlPr xmlns="http://schemas.microsoft.com/office/spreadsheetml/2009/9/main" objectType="CheckBox" fmlaLink="$R$34" lockText="1" noThreeD="1"/>
</file>

<file path=xl/ctrlProps/ctrlProp54.xml><?xml version="1.0" encoding="utf-8"?>
<formControlPr xmlns="http://schemas.microsoft.com/office/spreadsheetml/2009/9/main" objectType="CheckBox" fmlaLink="$R$35" lockText="1" noThreeD="1"/>
</file>

<file path=xl/ctrlProps/ctrlProp55.xml><?xml version="1.0" encoding="utf-8"?>
<formControlPr xmlns="http://schemas.microsoft.com/office/spreadsheetml/2009/9/main" objectType="CheckBox" fmlaLink="$R$36" lockText="1" noThreeD="1"/>
</file>

<file path=xl/ctrlProps/ctrlProp56.xml><?xml version="1.0" encoding="utf-8"?>
<formControlPr xmlns="http://schemas.microsoft.com/office/spreadsheetml/2009/9/main" objectType="CheckBox" fmlaLink="$R$51" lockText="1" noThreeD="1"/>
</file>

<file path=xl/ctrlProps/ctrlProp57.xml><?xml version="1.0" encoding="utf-8"?>
<formControlPr xmlns="http://schemas.microsoft.com/office/spreadsheetml/2009/9/main" objectType="CheckBox" fmlaLink="$S$53" lockText="1" noThreeD="1"/>
</file>

<file path=xl/ctrlProps/ctrlProp58.xml><?xml version="1.0" encoding="utf-8"?>
<formControlPr xmlns="http://schemas.microsoft.com/office/spreadsheetml/2009/9/main" objectType="CheckBox" fmlaLink="$S$54" lockText="1" noThreeD="1"/>
</file>

<file path=xl/ctrlProps/ctrlProp59.xml><?xml version="1.0" encoding="utf-8"?>
<formControlPr xmlns="http://schemas.microsoft.com/office/spreadsheetml/2009/9/main" objectType="CheckBox" fmlaLink="$R$50"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R$37" lockText="1" noThreeD="1"/>
</file>

<file path=xl/ctrlProps/ctrlProp71.xml><?xml version="1.0" encoding="utf-8"?>
<formControlPr xmlns="http://schemas.microsoft.com/office/spreadsheetml/2009/9/main" objectType="CheckBox" fmlaLink="$R$38" lockText="1" noThreeD="1"/>
</file>

<file path=xl/ctrlProps/ctrlProp72.xml><?xml version="1.0" encoding="utf-8"?>
<formControlPr xmlns="http://schemas.microsoft.com/office/spreadsheetml/2009/9/main" objectType="CheckBox" fmlaLink="$R$39" lockText="1" noThreeD="1"/>
</file>

<file path=xl/ctrlProps/ctrlProp73.xml><?xml version="1.0" encoding="utf-8"?>
<formControlPr xmlns="http://schemas.microsoft.com/office/spreadsheetml/2009/9/main" objectType="CheckBox" fmlaLink="$R$40" lockText="1" noThreeD="1"/>
</file>

<file path=xl/ctrlProps/ctrlProp74.xml><?xml version="1.0" encoding="utf-8"?>
<formControlPr xmlns="http://schemas.microsoft.com/office/spreadsheetml/2009/9/main" objectType="CheckBox" fmlaLink="$R$41" lockText="1" noThreeD="1"/>
</file>

<file path=xl/ctrlProps/ctrlProp75.xml><?xml version="1.0" encoding="utf-8"?>
<formControlPr xmlns="http://schemas.microsoft.com/office/spreadsheetml/2009/9/main" objectType="CheckBox" fmlaLink="$R$42" lockText="1" noThreeD="1"/>
</file>

<file path=xl/ctrlProps/ctrlProp76.xml><?xml version="1.0" encoding="utf-8"?>
<formControlPr xmlns="http://schemas.microsoft.com/office/spreadsheetml/2009/9/main" objectType="CheckBox" fmlaLink="$R$43" lockText="1" noThreeD="1"/>
</file>

<file path=xl/ctrlProps/ctrlProp77.xml><?xml version="1.0" encoding="utf-8"?>
<formControlPr xmlns="http://schemas.microsoft.com/office/spreadsheetml/2009/9/main" objectType="CheckBox" fmlaLink="$R$44" lockText="1" noThreeD="1"/>
</file>

<file path=xl/ctrlProps/ctrlProp78.xml><?xml version="1.0" encoding="utf-8"?>
<formControlPr xmlns="http://schemas.microsoft.com/office/spreadsheetml/2009/9/main" objectType="CheckBox" fmlaLink="$R$57" lockText="1" noThreeD="1"/>
</file>

<file path=xl/ctrlProps/ctrlProp79.xml><?xml version="1.0" encoding="utf-8"?>
<formControlPr xmlns="http://schemas.microsoft.com/office/spreadsheetml/2009/9/main" objectType="CheckBox" fmlaLink="$R$58"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fmlaLink="$R$59" lockText="1" noThreeD="1"/>
</file>

<file path=xl/ctrlProps/ctrlProp81.xml><?xml version="1.0" encoding="utf-8"?>
<formControlPr xmlns="http://schemas.microsoft.com/office/spreadsheetml/2009/9/main" objectType="CheckBox" fmlaLink="$R$56"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6.xml.rels><?xml version="1.0" encoding="UTF-8"?><Relationships xmlns="http://schemas.openxmlformats.org/package/2006/relationships"><Relationship Id="rId1" Type="http://schemas.openxmlformats.org/officeDocument/2006/relationships/image" Target="../media/image1.emf"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38</xdr:col>
      <xdr:colOff>140335</xdr:colOff>
      <xdr:row>18</xdr:row>
      <xdr:rowOff>222250</xdr:rowOff>
    </xdr:from>
    <xdr:to xmlns:xdr="http://schemas.openxmlformats.org/drawingml/2006/spreadsheetDrawing">
      <xdr:col>40</xdr:col>
      <xdr:colOff>57785</xdr:colOff>
      <xdr:row>19</xdr:row>
      <xdr:rowOff>201295</xdr:rowOff>
    </xdr:to>
    <xdr:sp macro="" textlink="">
      <xdr:nvSpPr>
        <xdr:cNvPr id="2" name="楕円 1"/>
        <xdr:cNvSpPr/>
      </xdr:nvSpPr>
      <xdr:spPr>
        <a:xfrm>
          <a:off x="7017385" y="4817110"/>
          <a:ext cx="279400" cy="23431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a:lstStyle/>
        <a:p>
          <a:endParaRPr kumimoji="1" lang="ja-JP" altLang="en-US"/>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706120</xdr:colOff>
          <xdr:row>17</xdr:row>
          <xdr:rowOff>200025</xdr:rowOff>
        </xdr:from>
        <xdr:to xmlns:xdr="http://schemas.openxmlformats.org/drawingml/2006/spreadsheetDrawing">
          <xdr:col>1</xdr:col>
          <xdr:colOff>1085215</xdr:colOff>
          <xdr:row>18</xdr:row>
          <xdr:rowOff>420370</xdr:rowOff>
        </xdr:to>
        <xdr:sp textlink="">
          <xdr:nvSpPr>
            <xdr:cNvPr id="70657" name="チェック 2" hidden="1">
              <a:extLst>
                <a:ext uri="{63B3BB69-23CF-44E3-9099-C40C66FF867C}">
                  <a14:compatExt spid="_x0000_s70657"/>
                </a:ext>
              </a:extLst>
            </xdr:cNvPr>
            <xdr:cNvSpPr>
              <a:spLocks noRot="1" noChangeShapeType="1"/>
            </xdr:cNvSpPr>
          </xdr:nvSpPr>
          <xdr:spPr>
            <a:xfrm>
              <a:off x="1134745" y="6623050"/>
              <a:ext cx="379095" cy="448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694055</xdr:colOff>
          <xdr:row>18</xdr:row>
          <xdr:rowOff>399415</xdr:rowOff>
        </xdr:from>
        <xdr:to xmlns:xdr="http://schemas.openxmlformats.org/drawingml/2006/spreadsheetDrawing">
          <xdr:col>1</xdr:col>
          <xdr:colOff>1076325</xdr:colOff>
          <xdr:row>20</xdr:row>
          <xdr:rowOff>19050</xdr:rowOff>
        </xdr:to>
        <xdr:sp textlink="">
          <xdr:nvSpPr>
            <xdr:cNvPr id="70659" name="チェック 4" hidden="1">
              <a:extLst>
                <a:ext uri="{63B3BB69-23CF-44E3-9099-C40C66FF867C}">
                  <a14:compatExt spid="_x0000_s70659"/>
                </a:ext>
              </a:extLst>
            </xdr:cNvPr>
            <xdr:cNvSpPr>
              <a:spLocks noRot="1" noChangeShapeType="1"/>
            </xdr:cNvSpPr>
          </xdr:nvSpPr>
          <xdr:spPr>
            <a:xfrm>
              <a:off x="1122680" y="7051040"/>
              <a:ext cx="382270" cy="4197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xdr:col>
          <xdr:colOff>858520</xdr:colOff>
          <xdr:row>34</xdr:row>
          <xdr:rowOff>10160</xdr:rowOff>
        </xdr:from>
        <xdr:to xmlns:xdr="http://schemas.openxmlformats.org/drawingml/2006/spreadsheetDrawing">
          <xdr:col>2</xdr:col>
          <xdr:colOff>1175385</xdr:colOff>
          <xdr:row>36</xdr:row>
          <xdr:rowOff>0</xdr:rowOff>
        </xdr:to>
        <xdr:grpSp>
          <xdr:nvGrpSpPr>
            <xdr:cNvPr id="3" name="グループ化 35"/>
            <xdr:cNvGrpSpPr/>
          </xdr:nvGrpSpPr>
          <xdr:grpSpPr>
            <a:xfrm>
              <a:off x="3049270" y="12860655"/>
              <a:ext cx="316865" cy="828040"/>
              <a:chOff x="1047750" y="8220065"/>
              <a:chExt cx="247650" cy="485758"/>
            </a:xfrm>
          </xdr:grpSpPr>
          <xdr:sp textlink="">
            <xdr:nvSpPr>
              <xdr:cNvPr id="70661" name="チェック 34" hidden="1">
                <a:extLst>
                  <a:ext uri="{63B3BB69-23CF-44E3-9099-C40C66FF867C}">
                    <a14:compatExt spid="_x0000_s70661"/>
                  </a:ext>
                </a:extLst>
              </xdr:cNvPr>
              <xdr:cNvSpPr>
                <a:spLocks noRot="1" noChangeShapeType="1"/>
              </xdr:cNvSpPr>
            </xdr:nvSpPr>
            <xdr:spPr>
              <a:xfrm>
                <a:off x="1047750" y="8220065"/>
                <a:ext cx="247650" cy="257175"/>
              </a:xfrm>
              <a:prstGeom prst="rect"/>
            </xdr:spPr>
          </xdr:sp>
          <xdr:sp textlink="">
            <xdr:nvSpPr>
              <xdr:cNvPr id="70662" name="チェック 35" hidden="1">
                <a:extLst>
                  <a:ext uri="{63B3BB69-23CF-44E3-9099-C40C66FF867C}">
                    <a14:compatExt spid="_x0000_s70662"/>
                  </a:ext>
                </a:extLst>
              </xdr:cNvPr>
              <xdr:cNvSpPr>
                <a:spLocks noRot="1" noChangeShapeType="1"/>
              </xdr:cNvSpPr>
            </xdr:nvSpPr>
            <xdr:spPr>
              <a:xfrm>
                <a:off x="1047750" y="8458173"/>
                <a:ext cx="247650" cy="247650"/>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892810</xdr:colOff>
          <xdr:row>34</xdr:row>
          <xdr:rowOff>0</xdr:rowOff>
        </xdr:from>
        <xdr:to xmlns:xdr="http://schemas.openxmlformats.org/drawingml/2006/spreadsheetDrawing">
          <xdr:col>4</xdr:col>
          <xdr:colOff>1141730</xdr:colOff>
          <xdr:row>36</xdr:row>
          <xdr:rowOff>0</xdr:rowOff>
        </xdr:to>
        <xdr:grpSp>
          <xdr:nvGrpSpPr>
            <xdr:cNvPr id="5" name="グループ化 43"/>
            <xdr:cNvGrpSpPr/>
          </xdr:nvGrpSpPr>
          <xdr:grpSpPr>
            <a:xfrm>
              <a:off x="6645910" y="12850495"/>
              <a:ext cx="248920" cy="838200"/>
              <a:chOff x="3981450" y="8229598"/>
              <a:chExt cx="247650" cy="476211"/>
            </a:xfrm>
          </xdr:grpSpPr>
          <xdr:sp textlink="">
            <xdr:nvSpPr>
              <xdr:cNvPr id="70664" name="チェック 36" hidden="1">
                <a:extLst>
                  <a:ext uri="{63B3BB69-23CF-44E3-9099-C40C66FF867C}">
                    <a14:compatExt spid="_x0000_s70664"/>
                  </a:ext>
                </a:extLst>
              </xdr:cNvPr>
              <xdr:cNvSpPr>
                <a:spLocks noRot="1" noChangeShapeType="1"/>
              </xdr:cNvSpPr>
            </xdr:nvSpPr>
            <xdr:spPr>
              <a:xfrm>
                <a:off x="3981450" y="8458159"/>
                <a:ext cx="247650" cy="247650"/>
              </a:xfrm>
              <a:prstGeom prst="rect"/>
            </xdr:spPr>
          </xdr:sp>
          <xdr:sp textlink="">
            <xdr:nvSpPr>
              <xdr:cNvPr id="70665" name="チェック 37" hidden="1">
                <a:extLst>
                  <a:ext uri="{63B3BB69-23CF-44E3-9099-C40C66FF867C}">
                    <a14:compatExt spid="_x0000_s70665"/>
                  </a:ext>
                </a:extLst>
              </xdr:cNvPr>
              <xdr:cNvSpPr>
                <a:spLocks noRot="1" noChangeShapeType="1"/>
              </xdr:cNvSpPr>
            </xdr:nvSpPr>
            <xdr:spPr>
              <a:xfrm>
                <a:off x="3981450" y="8229598"/>
                <a:ext cx="247650" cy="247650"/>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77470</xdr:colOff>
          <xdr:row>48</xdr:row>
          <xdr:rowOff>335280</xdr:rowOff>
        </xdr:from>
        <xdr:to xmlns:xdr="http://schemas.openxmlformats.org/drawingml/2006/spreadsheetDrawing">
          <xdr:col>1</xdr:col>
          <xdr:colOff>403225</xdr:colOff>
          <xdr:row>51</xdr:row>
          <xdr:rowOff>85725</xdr:rowOff>
        </xdr:to>
        <xdr:grpSp>
          <xdr:nvGrpSpPr>
            <xdr:cNvPr id="7" name="グループ化 35"/>
            <xdr:cNvGrpSpPr/>
          </xdr:nvGrpSpPr>
          <xdr:grpSpPr>
            <a:xfrm>
              <a:off x="506095" y="18782665"/>
              <a:ext cx="325755" cy="1007745"/>
              <a:chOff x="1047752" y="8220048"/>
              <a:chExt cx="252504" cy="394527"/>
            </a:xfrm>
          </xdr:grpSpPr>
          <xdr:sp textlink="">
            <xdr:nvSpPr>
              <xdr:cNvPr id="70668" name="チェック 41" hidden="1">
                <a:extLst>
                  <a:ext uri="{63B3BB69-23CF-44E3-9099-C40C66FF867C}">
                    <a14:compatExt spid="_x0000_s70668"/>
                  </a:ext>
                </a:extLst>
              </xdr:cNvPr>
              <xdr:cNvSpPr>
                <a:spLocks noRot="1" noChangeShapeType="1"/>
              </xdr:cNvSpPr>
            </xdr:nvSpPr>
            <xdr:spPr>
              <a:xfrm>
                <a:off x="1047752" y="8220048"/>
                <a:ext cx="247650" cy="257175"/>
              </a:xfrm>
              <a:prstGeom prst="rect"/>
            </xdr:spPr>
          </xdr:sp>
          <xdr:sp textlink="">
            <xdr:nvSpPr>
              <xdr:cNvPr id="70669" name="チェック 42" hidden="1">
                <a:extLst>
                  <a:ext uri="{63B3BB69-23CF-44E3-9099-C40C66FF867C}">
                    <a14:compatExt spid="_x0000_s70669"/>
                  </a:ext>
                </a:extLst>
              </xdr:cNvPr>
              <xdr:cNvSpPr>
                <a:spLocks noRot="1" noChangeShapeType="1"/>
              </xdr:cNvSpPr>
            </xdr:nvSpPr>
            <xdr:spPr>
              <a:xfrm>
                <a:off x="1052606" y="8366925"/>
                <a:ext cx="247650" cy="247650"/>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59690</xdr:colOff>
          <xdr:row>47</xdr:row>
          <xdr:rowOff>27940</xdr:rowOff>
        </xdr:from>
        <xdr:to xmlns:xdr="http://schemas.openxmlformats.org/drawingml/2006/spreadsheetDrawing">
          <xdr:col>3</xdr:col>
          <xdr:colOff>378460</xdr:colOff>
          <xdr:row>49</xdr:row>
          <xdr:rowOff>19685</xdr:rowOff>
        </xdr:to>
        <xdr:grpSp>
          <xdr:nvGrpSpPr>
            <xdr:cNvPr id="9" name="グループ化 35"/>
            <xdr:cNvGrpSpPr/>
          </xdr:nvGrpSpPr>
          <xdr:grpSpPr>
            <a:xfrm>
              <a:off x="4288790" y="18056225"/>
              <a:ext cx="318770" cy="829945"/>
              <a:chOff x="1047750" y="8220026"/>
              <a:chExt cx="247650" cy="485779"/>
            </a:xfrm>
          </xdr:grpSpPr>
          <xdr:sp textlink="">
            <xdr:nvSpPr>
              <xdr:cNvPr id="70671" name="チェック 43" hidden="1">
                <a:extLst>
                  <a:ext uri="{63B3BB69-23CF-44E3-9099-C40C66FF867C}">
                    <a14:compatExt spid="_x0000_s70671"/>
                  </a:ext>
                </a:extLst>
              </xdr:cNvPr>
              <xdr:cNvSpPr>
                <a:spLocks noRot="1" noChangeShapeType="1"/>
              </xdr:cNvSpPr>
            </xdr:nvSpPr>
            <xdr:spPr>
              <a:xfrm>
                <a:off x="1047750" y="8220026"/>
                <a:ext cx="247650" cy="257175"/>
              </a:xfrm>
              <a:prstGeom prst="rect"/>
            </xdr:spPr>
          </xdr:sp>
          <xdr:sp textlink="">
            <xdr:nvSpPr>
              <xdr:cNvPr id="70672" name="チェック 44" hidden="1">
                <a:extLst>
                  <a:ext uri="{63B3BB69-23CF-44E3-9099-C40C66FF867C}">
                    <a14:compatExt spid="_x0000_s70672"/>
                  </a:ext>
                </a:extLst>
              </xdr:cNvPr>
              <xdr:cNvSpPr>
                <a:spLocks noRot="1" noChangeShapeType="1"/>
              </xdr:cNvSpPr>
            </xdr:nvSpPr>
            <xdr:spPr>
              <a:xfrm>
                <a:off x="1047750" y="8458155"/>
                <a:ext cx="247650" cy="247650"/>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76200</xdr:colOff>
          <xdr:row>49</xdr:row>
          <xdr:rowOff>10160</xdr:rowOff>
        </xdr:from>
        <xdr:to xmlns:xdr="http://schemas.openxmlformats.org/drawingml/2006/spreadsheetDrawing">
          <xdr:col>3</xdr:col>
          <xdr:colOff>400685</xdr:colOff>
          <xdr:row>50</xdr:row>
          <xdr:rowOff>27940</xdr:rowOff>
        </xdr:to>
        <xdr:sp textlink="">
          <xdr:nvSpPr>
            <xdr:cNvPr id="70673" name="チェック 45" hidden="1">
              <a:extLst>
                <a:ext uri="{63B3BB69-23CF-44E3-9099-C40C66FF867C}">
                  <a14:compatExt spid="_x0000_s70673"/>
                </a:ext>
              </a:extLst>
            </xdr:cNvPr>
            <xdr:cNvSpPr>
              <a:spLocks noRot="1" noChangeShapeType="1"/>
            </xdr:cNvSpPr>
          </xdr:nvSpPr>
          <xdr:spPr>
            <a:xfrm>
              <a:off x="4305300" y="18876645"/>
              <a:ext cx="324485" cy="4368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95250</xdr:colOff>
          <xdr:row>46</xdr:row>
          <xdr:rowOff>287655</xdr:rowOff>
        </xdr:from>
        <xdr:to xmlns:xdr="http://schemas.openxmlformats.org/drawingml/2006/spreadsheetDrawing">
          <xdr:col>7</xdr:col>
          <xdr:colOff>436880</xdr:colOff>
          <xdr:row>49</xdr:row>
          <xdr:rowOff>10160</xdr:rowOff>
        </xdr:to>
        <xdr:grpSp>
          <xdr:nvGrpSpPr>
            <xdr:cNvPr id="11" name="グループ化 35"/>
            <xdr:cNvGrpSpPr/>
          </xdr:nvGrpSpPr>
          <xdr:grpSpPr>
            <a:xfrm>
              <a:off x="10544175" y="17896840"/>
              <a:ext cx="341630" cy="979805"/>
              <a:chOff x="1028326" y="8130396"/>
              <a:chExt cx="267074" cy="575418"/>
            </a:xfrm>
          </xdr:grpSpPr>
          <xdr:sp textlink="">
            <xdr:nvSpPr>
              <xdr:cNvPr id="70675" name="チェック 46" hidden="1">
                <a:extLst>
                  <a:ext uri="{63B3BB69-23CF-44E3-9099-C40C66FF867C}">
                    <a14:compatExt spid="_x0000_s70675"/>
                  </a:ext>
                </a:extLst>
              </xdr:cNvPr>
              <xdr:cNvSpPr>
                <a:spLocks noRot="1" noChangeShapeType="1"/>
              </xdr:cNvSpPr>
            </xdr:nvSpPr>
            <xdr:spPr>
              <a:xfrm>
                <a:off x="1028326" y="8130396"/>
                <a:ext cx="247650" cy="257175"/>
              </a:xfrm>
              <a:prstGeom prst="rect"/>
            </xdr:spPr>
          </xdr:sp>
          <xdr:sp textlink="">
            <xdr:nvSpPr>
              <xdr:cNvPr id="70676" name="チェック 47" hidden="1">
                <a:extLst>
                  <a:ext uri="{63B3BB69-23CF-44E3-9099-C40C66FF867C}">
                    <a14:compatExt spid="_x0000_s70676"/>
                  </a:ext>
                </a:extLst>
              </xdr:cNvPr>
              <xdr:cNvSpPr>
                <a:spLocks noRot="1" noChangeShapeType="1"/>
              </xdr:cNvSpPr>
            </xdr:nvSpPr>
            <xdr:spPr>
              <a:xfrm>
                <a:off x="1047750" y="8458164"/>
                <a:ext cx="247650" cy="247650"/>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137160</xdr:colOff>
          <xdr:row>48</xdr:row>
          <xdr:rowOff>410845</xdr:rowOff>
        </xdr:from>
        <xdr:to xmlns:xdr="http://schemas.openxmlformats.org/drawingml/2006/spreadsheetDrawing">
          <xdr:col>7</xdr:col>
          <xdr:colOff>454025</xdr:colOff>
          <xdr:row>50</xdr:row>
          <xdr:rowOff>401320</xdr:rowOff>
        </xdr:to>
        <xdr:grpSp>
          <xdr:nvGrpSpPr>
            <xdr:cNvPr id="13" name="グループ化 35"/>
            <xdr:cNvGrpSpPr/>
          </xdr:nvGrpSpPr>
          <xdr:grpSpPr>
            <a:xfrm>
              <a:off x="10586085" y="18858230"/>
              <a:ext cx="316865" cy="828675"/>
              <a:chOff x="1047750" y="8220057"/>
              <a:chExt cx="247650" cy="485772"/>
            </a:xfrm>
          </xdr:grpSpPr>
          <xdr:sp textlink="">
            <xdr:nvSpPr>
              <xdr:cNvPr id="70678" name="チェック 48" hidden="1">
                <a:extLst>
                  <a:ext uri="{63B3BB69-23CF-44E3-9099-C40C66FF867C}">
                    <a14:compatExt spid="_x0000_s70678"/>
                  </a:ext>
                </a:extLst>
              </xdr:cNvPr>
              <xdr:cNvSpPr>
                <a:spLocks noRot="1" noChangeShapeType="1"/>
              </xdr:cNvSpPr>
            </xdr:nvSpPr>
            <xdr:spPr>
              <a:xfrm>
                <a:off x="1047750" y="8220057"/>
                <a:ext cx="247650" cy="257175"/>
              </a:xfrm>
              <a:prstGeom prst="rect"/>
            </xdr:spPr>
          </xdr:sp>
          <xdr:sp textlink="">
            <xdr:nvSpPr>
              <xdr:cNvPr id="70679" name="チェック 49" hidden="1">
                <a:extLst>
                  <a:ext uri="{63B3BB69-23CF-44E3-9099-C40C66FF867C}">
                    <a14:compatExt spid="_x0000_s70679"/>
                  </a:ext>
                </a:extLst>
              </xdr:cNvPr>
              <xdr:cNvSpPr>
                <a:spLocks noRot="1" noChangeShapeType="1"/>
              </xdr:cNvSpPr>
            </xdr:nvSpPr>
            <xdr:spPr>
              <a:xfrm>
                <a:off x="1047750" y="8458179"/>
                <a:ext cx="247650" cy="247650"/>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43180</xdr:colOff>
          <xdr:row>48</xdr:row>
          <xdr:rowOff>0</xdr:rowOff>
        </xdr:from>
        <xdr:to xmlns:xdr="http://schemas.openxmlformats.org/drawingml/2006/spreadsheetDrawing">
          <xdr:col>9</xdr:col>
          <xdr:colOff>360680</xdr:colOff>
          <xdr:row>49</xdr:row>
          <xdr:rowOff>410845</xdr:rowOff>
        </xdr:to>
        <xdr:grpSp>
          <xdr:nvGrpSpPr>
            <xdr:cNvPr id="15" name="グループ化 35"/>
            <xdr:cNvGrpSpPr/>
          </xdr:nvGrpSpPr>
          <xdr:grpSpPr>
            <a:xfrm>
              <a:off x="14397355" y="18447385"/>
              <a:ext cx="317500" cy="829945"/>
              <a:chOff x="1047750" y="8220045"/>
              <a:chExt cx="247650" cy="485765"/>
            </a:xfrm>
          </xdr:grpSpPr>
          <xdr:sp textlink="">
            <xdr:nvSpPr>
              <xdr:cNvPr id="70681" name="チェック 50" hidden="1">
                <a:extLst>
                  <a:ext uri="{63B3BB69-23CF-44E3-9099-C40C66FF867C}">
                    <a14:compatExt spid="_x0000_s70681"/>
                  </a:ext>
                </a:extLst>
              </xdr:cNvPr>
              <xdr:cNvSpPr>
                <a:spLocks noRot="1" noChangeShapeType="1"/>
              </xdr:cNvSpPr>
            </xdr:nvSpPr>
            <xdr:spPr>
              <a:xfrm>
                <a:off x="1047750" y="8220045"/>
                <a:ext cx="247650" cy="257174"/>
              </a:xfrm>
              <a:prstGeom prst="rect"/>
            </xdr:spPr>
          </xdr:sp>
          <xdr:sp textlink="">
            <xdr:nvSpPr>
              <xdr:cNvPr id="70682" name="チェック 51" hidden="1">
                <a:extLst>
                  <a:ext uri="{63B3BB69-23CF-44E3-9099-C40C66FF867C}">
                    <a14:compatExt spid="_x0000_s70682"/>
                  </a:ext>
                </a:extLst>
              </xdr:cNvPr>
              <xdr:cNvSpPr>
                <a:spLocks noRot="1" noChangeShapeType="1"/>
              </xdr:cNvSpPr>
            </xdr:nvSpPr>
            <xdr:spPr>
              <a:xfrm>
                <a:off x="1047750" y="8458160"/>
                <a:ext cx="247650" cy="247650"/>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57150</xdr:colOff>
          <xdr:row>49</xdr:row>
          <xdr:rowOff>228600</xdr:rowOff>
        </xdr:from>
        <xdr:to xmlns:xdr="http://schemas.openxmlformats.org/drawingml/2006/spreadsheetDrawing">
          <xdr:col>9</xdr:col>
          <xdr:colOff>381000</xdr:colOff>
          <xdr:row>51</xdr:row>
          <xdr:rowOff>248285</xdr:rowOff>
        </xdr:to>
        <xdr:sp textlink="">
          <xdr:nvSpPr>
            <xdr:cNvPr id="70683" name="チェック 52" hidden="1">
              <a:extLst>
                <a:ext uri="{63B3BB69-23CF-44E3-9099-C40C66FF867C}">
                  <a14:compatExt spid="_x0000_s70683"/>
                </a:ext>
              </a:extLst>
            </xdr:cNvPr>
            <xdr:cNvSpPr>
              <a:spLocks noRot="1" noChangeShapeType="1"/>
            </xdr:cNvSpPr>
          </xdr:nvSpPr>
          <xdr:spPr>
            <a:xfrm>
              <a:off x="14411325" y="19095085"/>
              <a:ext cx="323850" cy="8578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76200</xdr:colOff>
          <xdr:row>50</xdr:row>
          <xdr:rowOff>10160</xdr:rowOff>
        </xdr:from>
        <xdr:to xmlns:xdr="http://schemas.openxmlformats.org/drawingml/2006/spreadsheetDrawing">
          <xdr:col>3</xdr:col>
          <xdr:colOff>400685</xdr:colOff>
          <xdr:row>51</xdr:row>
          <xdr:rowOff>27940</xdr:rowOff>
        </xdr:to>
        <xdr:sp textlink="">
          <xdr:nvSpPr>
            <xdr:cNvPr id="70684" name="チェック 79" hidden="1">
              <a:extLst>
                <a:ext uri="{63B3BB69-23CF-44E3-9099-C40C66FF867C}">
                  <a14:compatExt spid="_x0000_s70684"/>
                </a:ext>
              </a:extLst>
            </xdr:cNvPr>
            <xdr:cNvSpPr>
              <a:spLocks noRot="1" noChangeShapeType="1"/>
            </xdr:cNvSpPr>
          </xdr:nvSpPr>
          <xdr:spPr>
            <a:xfrm>
              <a:off x="4305300" y="19295745"/>
              <a:ext cx="324485" cy="4368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76200</xdr:colOff>
          <xdr:row>51</xdr:row>
          <xdr:rowOff>10160</xdr:rowOff>
        </xdr:from>
        <xdr:to xmlns:xdr="http://schemas.openxmlformats.org/drawingml/2006/spreadsheetDrawing">
          <xdr:col>3</xdr:col>
          <xdr:colOff>400685</xdr:colOff>
          <xdr:row>52</xdr:row>
          <xdr:rowOff>27940</xdr:rowOff>
        </xdr:to>
        <xdr:sp textlink="">
          <xdr:nvSpPr>
            <xdr:cNvPr id="70685" name="チェック 80" hidden="1">
              <a:extLst>
                <a:ext uri="{63B3BB69-23CF-44E3-9099-C40C66FF867C}">
                  <a14:compatExt spid="_x0000_s70685"/>
                </a:ext>
              </a:extLst>
            </xdr:cNvPr>
            <xdr:cNvSpPr>
              <a:spLocks noRot="1" noChangeShapeType="1"/>
            </xdr:cNvSpPr>
          </xdr:nvSpPr>
          <xdr:spPr>
            <a:xfrm>
              <a:off x="4305300" y="19714845"/>
              <a:ext cx="324485" cy="4368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75565</xdr:colOff>
          <xdr:row>50</xdr:row>
          <xdr:rowOff>333375</xdr:rowOff>
        </xdr:from>
        <xdr:to xmlns:xdr="http://schemas.openxmlformats.org/drawingml/2006/spreadsheetDrawing">
          <xdr:col>1</xdr:col>
          <xdr:colOff>399415</xdr:colOff>
          <xdr:row>52</xdr:row>
          <xdr:rowOff>133350</xdr:rowOff>
        </xdr:to>
        <xdr:sp textlink="">
          <xdr:nvSpPr>
            <xdr:cNvPr id="70686" name="チェック 213" hidden="1">
              <a:extLst>
                <a:ext uri="{63B3BB69-23CF-44E3-9099-C40C66FF867C}">
                  <a14:compatExt spid="_x0000_s70686"/>
                </a:ext>
              </a:extLst>
            </xdr:cNvPr>
            <xdr:cNvSpPr>
              <a:spLocks noRot="1" noChangeShapeType="1"/>
            </xdr:cNvSpPr>
          </xdr:nvSpPr>
          <xdr:spPr>
            <a:xfrm>
              <a:off x="504190" y="19618960"/>
              <a:ext cx="323850" cy="638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60325</xdr:colOff>
          <xdr:row>46</xdr:row>
          <xdr:rowOff>315595</xdr:rowOff>
        </xdr:from>
        <xdr:to xmlns:xdr="http://schemas.openxmlformats.org/drawingml/2006/spreadsheetDrawing">
          <xdr:col>1</xdr:col>
          <xdr:colOff>394335</xdr:colOff>
          <xdr:row>49</xdr:row>
          <xdr:rowOff>125095</xdr:rowOff>
        </xdr:to>
        <xdr:grpSp>
          <xdr:nvGrpSpPr>
            <xdr:cNvPr id="17" name="グループ化 35"/>
            <xdr:cNvGrpSpPr/>
          </xdr:nvGrpSpPr>
          <xdr:grpSpPr>
            <a:xfrm>
              <a:off x="488950" y="17924780"/>
              <a:ext cx="334010" cy="1066800"/>
              <a:chOff x="1052615" y="8202817"/>
              <a:chExt cx="257360" cy="411781"/>
            </a:xfrm>
          </xdr:grpSpPr>
          <xdr:sp textlink="">
            <xdr:nvSpPr>
              <xdr:cNvPr id="70688" name="チェック 216" hidden="1">
                <a:extLst>
                  <a:ext uri="{63B3BB69-23CF-44E3-9099-C40C66FF867C}">
                    <a14:compatExt spid="_x0000_s70688"/>
                  </a:ext>
                </a:extLst>
              </xdr:cNvPr>
              <xdr:cNvSpPr>
                <a:spLocks noRot="1" noChangeShapeType="1"/>
              </xdr:cNvSpPr>
            </xdr:nvSpPr>
            <xdr:spPr>
              <a:xfrm>
                <a:off x="1062325" y="8202817"/>
                <a:ext cx="247650" cy="257175"/>
              </a:xfrm>
              <a:prstGeom prst="rect"/>
            </xdr:spPr>
          </xdr:sp>
          <xdr:sp textlink="">
            <xdr:nvSpPr>
              <xdr:cNvPr id="70689" name="チェック 217" hidden="1">
                <a:extLst>
                  <a:ext uri="{63B3BB69-23CF-44E3-9099-C40C66FF867C}">
                    <a14:compatExt spid="_x0000_s70689"/>
                  </a:ext>
                </a:extLst>
              </xdr:cNvPr>
              <xdr:cNvSpPr>
                <a:spLocks noRot="1" noChangeShapeType="1"/>
              </xdr:cNvSpPr>
            </xdr:nvSpPr>
            <xdr:spPr>
              <a:xfrm>
                <a:off x="1052615" y="8366948"/>
                <a:ext cx="247650" cy="247650"/>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628015</xdr:colOff>
          <xdr:row>34</xdr:row>
          <xdr:rowOff>85725</xdr:rowOff>
        </xdr:from>
        <xdr:to xmlns:xdr="http://schemas.openxmlformats.org/drawingml/2006/spreadsheetDrawing">
          <xdr:col>7</xdr:col>
          <xdr:colOff>939165</xdr:colOff>
          <xdr:row>34</xdr:row>
          <xdr:rowOff>323850</xdr:rowOff>
        </xdr:to>
        <xdr:sp textlink="">
          <xdr:nvSpPr>
            <xdr:cNvPr id="70691" name="チェック 38" hidden="1">
              <a:extLst>
                <a:ext uri="{63B3BB69-23CF-44E3-9099-C40C66FF867C}">
                  <a14:compatExt spid="_x0000_s70691"/>
                </a:ext>
              </a:extLst>
            </xdr:cNvPr>
            <xdr:cNvSpPr>
              <a:spLocks noRot="1" noChangeShapeType="1"/>
            </xdr:cNvSpPr>
          </xdr:nvSpPr>
          <xdr:spPr>
            <a:xfrm>
              <a:off x="11076940" y="12936220"/>
              <a:ext cx="3111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628015</xdr:colOff>
          <xdr:row>35</xdr:row>
          <xdr:rowOff>85725</xdr:rowOff>
        </xdr:from>
        <xdr:to xmlns:xdr="http://schemas.openxmlformats.org/drawingml/2006/spreadsheetDrawing">
          <xdr:col>7</xdr:col>
          <xdr:colOff>939165</xdr:colOff>
          <xdr:row>35</xdr:row>
          <xdr:rowOff>323850</xdr:rowOff>
        </xdr:to>
        <xdr:sp textlink="">
          <xdr:nvSpPr>
            <xdr:cNvPr id="70692" name="チェック 38" hidden="1">
              <a:extLst>
                <a:ext uri="{63B3BB69-23CF-44E3-9099-C40C66FF867C}">
                  <a14:compatExt spid="_x0000_s70692"/>
                </a:ext>
              </a:extLst>
            </xdr:cNvPr>
            <xdr:cNvSpPr>
              <a:spLocks noRot="1" noChangeShapeType="1"/>
            </xdr:cNvSpPr>
          </xdr:nvSpPr>
          <xdr:spPr>
            <a:xfrm>
              <a:off x="11076940" y="13355320"/>
              <a:ext cx="3111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558800</xdr:colOff>
          <xdr:row>35</xdr:row>
          <xdr:rowOff>85725</xdr:rowOff>
        </xdr:from>
        <xdr:to xmlns:xdr="http://schemas.openxmlformats.org/drawingml/2006/spreadsheetDrawing">
          <xdr:col>10</xdr:col>
          <xdr:colOff>380365</xdr:colOff>
          <xdr:row>35</xdr:row>
          <xdr:rowOff>323850</xdr:rowOff>
        </xdr:to>
        <xdr:sp textlink="">
          <xdr:nvSpPr>
            <xdr:cNvPr id="70693" name="チェック 38" hidden="1">
              <a:extLst>
                <a:ext uri="{63B3BB69-23CF-44E3-9099-C40C66FF867C}">
                  <a14:compatExt spid="_x0000_s70693"/>
                </a:ext>
              </a:extLst>
            </xdr:cNvPr>
            <xdr:cNvSpPr>
              <a:spLocks noRot="1" noChangeShapeType="1"/>
            </xdr:cNvSpPr>
          </xdr:nvSpPr>
          <xdr:spPr>
            <a:xfrm>
              <a:off x="14912975" y="13355320"/>
              <a:ext cx="4311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706120</xdr:colOff>
          <xdr:row>18</xdr:row>
          <xdr:rowOff>35560</xdr:rowOff>
        </xdr:from>
        <xdr:to xmlns:xdr="http://schemas.openxmlformats.org/drawingml/2006/spreadsheetDrawing">
          <xdr:col>1</xdr:col>
          <xdr:colOff>1085215</xdr:colOff>
          <xdr:row>18</xdr:row>
          <xdr:rowOff>358775</xdr:rowOff>
        </xdr:to>
        <xdr:sp textlink="">
          <xdr:nvSpPr>
            <xdr:cNvPr id="70730" name="チェック 2" hidden="1">
              <a:extLst>
                <a:ext uri="{63B3BB69-23CF-44E3-9099-C40C66FF867C}">
                  <a14:compatExt spid="_x0000_s70730"/>
                </a:ext>
              </a:extLst>
            </xdr:cNvPr>
            <xdr:cNvSpPr>
              <a:spLocks noRot="1" noChangeShapeType="1"/>
            </xdr:cNvSpPr>
          </xdr:nvSpPr>
          <xdr:spPr>
            <a:xfrm>
              <a:off x="1134745" y="6687185"/>
              <a:ext cx="379095" cy="323215"/>
            </a:xfrm>
            <a:prstGeom prst="rec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1</xdr:col>
          <xdr:colOff>514350</xdr:colOff>
          <xdr:row>33</xdr:row>
          <xdr:rowOff>361315</xdr:rowOff>
        </xdr:from>
        <xdr:to xmlns:xdr="http://schemas.openxmlformats.org/drawingml/2006/spreadsheetDrawing">
          <xdr:col>1</xdr:col>
          <xdr:colOff>833120</xdr:colOff>
          <xdr:row>35</xdr:row>
          <xdr:rowOff>49530</xdr:rowOff>
        </xdr:to>
        <xdr:sp textlink="">
          <xdr:nvSpPr>
            <xdr:cNvPr id="71682" name="チェック 699" hidden="1">
              <a:extLst>
                <a:ext uri="{63B3BB69-23CF-44E3-9099-C40C66FF867C}">
                  <a14:compatExt spid="_x0000_s71682"/>
                </a:ext>
              </a:extLst>
            </xdr:cNvPr>
            <xdr:cNvSpPr>
              <a:spLocks noRot="1" noChangeShapeType="1"/>
            </xdr:cNvSpPr>
          </xdr:nvSpPr>
          <xdr:spPr>
            <a:xfrm>
              <a:off x="838200" y="13121005"/>
              <a:ext cx="318770" cy="4241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514350</xdr:colOff>
          <xdr:row>34</xdr:row>
          <xdr:rowOff>280670</xdr:rowOff>
        </xdr:from>
        <xdr:to xmlns:xdr="http://schemas.openxmlformats.org/drawingml/2006/spreadsheetDrawing">
          <xdr:col>1</xdr:col>
          <xdr:colOff>833120</xdr:colOff>
          <xdr:row>36</xdr:row>
          <xdr:rowOff>54610</xdr:rowOff>
        </xdr:to>
        <xdr:sp textlink="">
          <xdr:nvSpPr>
            <xdr:cNvPr id="71683" name="チェック 700" hidden="1">
              <a:extLst>
                <a:ext uri="{63B3BB69-23CF-44E3-9099-C40C66FF867C}">
                  <a14:compatExt spid="_x0000_s71683"/>
                </a:ext>
              </a:extLst>
            </xdr:cNvPr>
            <xdr:cNvSpPr>
              <a:spLocks noRot="1" noChangeShapeType="1"/>
            </xdr:cNvSpPr>
          </xdr:nvSpPr>
          <xdr:spPr>
            <a:xfrm>
              <a:off x="838200" y="13459460"/>
              <a:ext cx="318770" cy="407670"/>
            </a:xfrm>
            <a:prstGeom prst="rect"/>
          </xdr:spPr>
        </xdr:sp>
        <xdr:clientData/>
      </xdr:twoCellAnchor>
    </mc:Choice>
    <mc:Fallback/>
  </mc:AlternateContent>
  <xdr:twoCellAnchor>
    <xdr:from xmlns:xdr="http://schemas.openxmlformats.org/drawingml/2006/spreadsheetDrawing">
      <xdr:col>3</xdr:col>
      <xdr:colOff>634365</xdr:colOff>
      <xdr:row>39</xdr:row>
      <xdr:rowOff>106680</xdr:rowOff>
    </xdr:from>
    <xdr:to xmlns:xdr="http://schemas.openxmlformats.org/drawingml/2006/spreadsheetDrawing">
      <xdr:col>7</xdr:col>
      <xdr:colOff>789305</xdr:colOff>
      <xdr:row>41</xdr:row>
      <xdr:rowOff>76835</xdr:rowOff>
    </xdr:to>
    <xdr:grpSp>
      <xdr:nvGrpSpPr>
        <xdr:cNvPr id="7" name="グループ化 22"/>
        <xdr:cNvGrpSpPr/>
      </xdr:nvGrpSpPr>
      <xdr:grpSpPr>
        <a:xfrm>
          <a:off x="3630930" y="14869795"/>
          <a:ext cx="4917440" cy="1020445"/>
          <a:chOff x="3579091" y="8924596"/>
          <a:chExt cx="7171751" cy="1054353"/>
        </a:xfrm>
      </xdr:grpSpPr>
      <xdr:sp macro="" textlink="">
        <xdr:nvSpPr>
          <xdr:cNvPr id="8" name="テキスト ボックス 38"/>
          <xdr:cNvSpPr txBox="1">
            <a:spLocks noChangeArrowheads="1"/>
          </xdr:cNvSpPr>
        </xdr:nvSpPr>
        <xdr:spPr>
          <a:xfrm>
            <a:off x="3579091" y="9338454"/>
            <a:ext cx="7171751" cy="640495"/>
          </a:xfrm>
          <a:prstGeom prst="rect">
            <a:avLst/>
          </a:prstGeom>
          <a:noFill/>
          <a:ln>
            <a:miter/>
          </a:ln>
        </xdr:spPr>
        <xdr:txBody>
          <a:bodyPr vertOverflow="clip" horzOverflow="overflow" wrap="square" lIns="17462" tIns="4762" rIns="4762" bIns="4762" anchor="t" upright="1"/>
          <a:lstStyle/>
          <a:p>
            <a:pPr algn="l">
              <a:lnSpc>
                <a:spcPts val="1620"/>
              </a:lnSpc>
            </a:pPr>
            <a:r>
              <a:rPr lang="ja-JP" altLang="en-US" sz="1000" b="1" i="0" u="none" strike="noStrike" baseline="0">
                <a:solidFill>
                  <a:srgbClr xmlns:mc="http://schemas.openxmlformats.org/markup-compatibility/2006" xmlns:a14="http://schemas.microsoft.com/office/drawing/2010/main" val="000000" a14:legacySpreadsheetColorIndex="8" mc:Ignorable="a14"/>
                </a:solidFill>
                <a:latin typeface="メイリオ"/>
                <a:ea typeface="メイリオ"/>
              </a:rPr>
              <a:t>＜点線内の機器等の導入に際し、必要な場合のみチェックすること＞</a:t>
            </a:r>
          </a:p>
        </xdr:txBody>
      </xdr:sp>
      <xdr:sp macro="" textlink="">
        <xdr:nvSpPr>
          <xdr:cNvPr id="9" name="下矢印 3"/>
          <xdr:cNvSpPr>
            <a:spLocks noChangeArrowheads="1"/>
          </xdr:cNvSpPr>
        </xdr:nvSpPr>
        <xdr:spPr>
          <a:xfrm>
            <a:off x="4589782" y="8924596"/>
            <a:ext cx="567648" cy="463127"/>
          </a:xfrm>
          <a:prstGeom prst="downArrow">
            <a:avLst>
              <a:gd name="adj1" fmla="val 50000"/>
              <a:gd name="adj2" fmla="val 63834"/>
            </a:avLst>
          </a:prstGeom>
          <a:solidFill>
            <a:srgbClr val="4F81BD"/>
          </a:solidFill>
          <a:ln w="19050">
            <a:solidFill>
              <a:sysClr val="windowText" lastClr="000000"/>
            </a:solidFill>
            <a:miter/>
          </a:ln>
        </xdr:spPr>
        <xdr:txBody>
          <a:bodyPr vertOverflow="overflow" horzOverflow="overflow" upright="1"/>
          <a:lstStyle/>
          <a:p>
            <a:endParaRPr/>
          </a:p>
        </xdr:txBody>
      </xdr:sp>
    </xdr:grp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1</xdr:col>
          <xdr:colOff>497205</xdr:colOff>
          <xdr:row>40</xdr:row>
          <xdr:rowOff>0</xdr:rowOff>
        </xdr:from>
        <xdr:to xmlns:xdr="http://schemas.openxmlformats.org/drawingml/2006/spreadsheetDrawing">
          <xdr:col>1</xdr:col>
          <xdr:colOff>789305</xdr:colOff>
          <xdr:row>43</xdr:row>
          <xdr:rowOff>0</xdr:rowOff>
        </xdr:to>
        <xdr:grpSp>
          <xdr:nvGrpSpPr>
            <xdr:cNvPr id="11" name="グループ化 35"/>
            <xdr:cNvGrpSpPr/>
          </xdr:nvGrpSpPr>
          <xdr:grpSpPr>
            <a:xfrm>
              <a:off x="821055" y="15496540"/>
              <a:ext cx="292100" cy="950595"/>
              <a:chOff x="1042894" y="8220039"/>
              <a:chExt cx="252506" cy="624574"/>
            </a:xfrm>
          </xdr:grpSpPr>
          <xdr:sp textlink="">
            <xdr:nvSpPr>
              <xdr:cNvPr id="71693" name="チェック 705" hidden="1">
                <a:extLst>
                  <a:ext uri="{63B3BB69-23CF-44E3-9099-C40C66FF867C}">
                    <a14:compatExt spid="_x0000_s71693"/>
                  </a:ext>
                </a:extLst>
              </xdr:cNvPr>
              <xdr:cNvSpPr>
                <a:spLocks noRot="1" noChangeShapeType="1"/>
              </xdr:cNvSpPr>
            </xdr:nvSpPr>
            <xdr:spPr>
              <a:xfrm>
                <a:off x="1047750" y="8220039"/>
                <a:ext cx="247650" cy="257175"/>
              </a:xfrm>
              <a:prstGeom prst="rect"/>
            </xdr:spPr>
          </xdr:sp>
          <xdr:sp textlink="">
            <xdr:nvSpPr>
              <xdr:cNvPr id="71694" name="チェック 706" hidden="1">
                <a:extLst>
                  <a:ext uri="{63B3BB69-23CF-44E3-9099-C40C66FF867C}">
                    <a14:compatExt spid="_x0000_s71694"/>
                  </a:ext>
                </a:extLst>
              </xdr:cNvPr>
              <xdr:cNvSpPr>
                <a:spLocks noRot="1" noChangeShapeType="1"/>
              </xdr:cNvSpPr>
            </xdr:nvSpPr>
            <xdr:spPr>
              <a:xfrm>
                <a:off x="1047750" y="8414804"/>
                <a:ext cx="247650" cy="247650"/>
              </a:xfrm>
              <a:prstGeom prst="rect"/>
            </xdr:spPr>
          </xdr:sp>
          <xdr:sp textlink="">
            <xdr:nvSpPr>
              <xdr:cNvPr id="71695" name="チェック 707" hidden="1">
                <a:extLst>
                  <a:ext uri="{63B3BB69-23CF-44E3-9099-C40C66FF867C}">
                    <a14:compatExt spid="_x0000_s71695"/>
                  </a:ext>
                </a:extLst>
              </xdr:cNvPr>
              <xdr:cNvSpPr>
                <a:spLocks noRot="1" noChangeShapeType="1"/>
              </xdr:cNvSpPr>
            </xdr:nvSpPr>
            <xdr:spPr>
              <a:xfrm>
                <a:off x="1042894" y="8596963"/>
                <a:ext cx="247650" cy="247650"/>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514350</xdr:colOff>
          <xdr:row>46</xdr:row>
          <xdr:rowOff>85725</xdr:rowOff>
        </xdr:from>
        <xdr:to xmlns:xdr="http://schemas.openxmlformats.org/drawingml/2006/spreadsheetDrawing">
          <xdr:col>1</xdr:col>
          <xdr:colOff>694690</xdr:colOff>
          <xdr:row>47</xdr:row>
          <xdr:rowOff>382905</xdr:rowOff>
        </xdr:to>
        <xdr:grpSp>
          <xdr:nvGrpSpPr>
            <xdr:cNvPr id="13" name="グループ化 35"/>
            <xdr:cNvGrpSpPr/>
          </xdr:nvGrpSpPr>
          <xdr:grpSpPr>
            <a:xfrm>
              <a:off x="838200" y="17637760"/>
              <a:ext cx="180340" cy="716280"/>
              <a:chOff x="1047751" y="8220074"/>
              <a:chExt cx="260092" cy="533059"/>
            </a:xfrm>
          </xdr:grpSpPr>
          <xdr:sp textlink="">
            <xdr:nvSpPr>
              <xdr:cNvPr id="71697" name="チェック 708" hidden="1">
                <a:extLst>
                  <a:ext uri="{63B3BB69-23CF-44E3-9099-C40C66FF867C}">
                    <a14:compatExt spid="_x0000_s71697"/>
                  </a:ext>
                </a:extLst>
              </xdr:cNvPr>
              <xdr:cNvSpPr>
                <a:spLocks noRot="1" noChangeShapeType="1"/>
              </xdr:cNvSpPr>
            </xdr:nvSpPr>
            <xdr:spPr>
              <a:xfrm>
                <a:off x="1047751" y="8220074"/>
                <a:ext cx="247650" cy="257176"/>
              </a:xfrm>
              <a:prstGeom prst="rect"/>
            </xdr:spPr>
          </xdr:sp>
          <xdr:sp textlink="">
            <xdr:nvSpPr>
              <xdr:cNvPr id="71698" name="チェック 709" hidden="1">
                <a:extLst>
                  <a:ext uri="{63B3BB69-23CF-44E3-9099-C40C66FF867C}">
                    <a14:compatExt spid="_x0000_s71698"/>
                  </a:ext>
                </a:extLst>
              </xdr:cNvPr>
              <xdr:cNvSpPr>
                <a:spLocks noRot="1" noChangeShapeType="1"/>
              </xdr:cNvSpPr>
            </xdr:nvSpPr>
            <xdr:spPr>
              <a:xfrm>
                <a:off x="1060193" y="8505483"/>
                <a:ext cx="247650" cy="247650"/>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523875</xdr:colOff>
          <xdr:row>48</xdr:row>
          <xdr:rowOff>10160</xdr:rowOff>
        </xdr:from>
        <xdr:to xmlns:xdr="http://schemas.openxmlformats.org/drawingml/2006/spreadsheetDrawing">
          <xdr:col>1</xdr:col>
          <xdr:colOff>763270</xdr:colOff>
          <xdr:row>50</xdr:row>
          <xdr:rowOff>19050</xdr:rowOff>
        </xdr:to>
        <xdr:grpSp>
          <xdr:nvGrpSpPr>
            <xdr:cNvPr id="15" name="グループ化 35"/>
            <xdr:cNvGrpSpPr/>
          </xdr:nvGrpSpPr>
          <xdr:grpSpPr>
            <a:xfrm>
              <a:off x="847725" y="18400395"/>
              <a:ext cx="239395" cy="847090"/>
              <a:chOff x="1047750" y="8220058"/>
              <a:chExt cx="247651" cy="485786"/>
            </a:xfrm>
          </xdr:grpSpPr>
          <xdr:sp textlink="">
            <xdr:nvSpPr>
              <xdr:cNvPr id="71700" name="チェック 712" hidden="1">
                <a:extLst>
                  <a:ext uri="{63B3BB69-23CF-44E3-9099-C40C66FF867C}">
                    <a14:compatExt spid="_x0000_s71700"/>
                  </a:ext>
                </a:extLst>
              </xdr:cNvPr>
              <xdr:cNvSpPr>
                <a:spLocks noRot="1" noChangeShapeType="1"/>
              </xdr:cNvSpPr>
            </xdr:nvSpPr>
            <xdr:spPr>
              <a:xfrm>
                <a:off x="1047750" y="8220058"/>
                <a:ext cx="247650" cy="257175"/>
              </a:xfrm>
              <a:prstGeom prst="rect"/>
            </xdr:spPr>
          </xdr:sp>
          <xdr:sp textlink="">
            <xdr:nvSpPr>
              <xdr:cNvPr id="71701" name="チェック 713" hidden="1">
                <a:extLst>
                  <a:ext uri="{63B3BB69-23CF-44E3-9099-C40C66FF867C}">
                    <a14:compatExt spid="_x0000_s71701"/>
                  </a:ext>
                </a:extLst>
              </xdr:cNvPr>
              <xdr:cNvSpPr>
                <a:spLocks noRot="1" noChangeShapeType="1"/>
              </xdr:cNvSpPr>
            </xdr:nvSpPr>
            <xdr:spPr>
              <a:xfrm>
                <a:off x="1047751" y="8458194"/>
                <a:ext cx="247650" cy="247650"/>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504190</xdr:colOff>
          <xdr:row>14</xdr:row>
          <xdr:rowOff>200025</xdr:rowOff>
        </xdr:from>
        <xdr:to xmlns:xdr="http://schemas.openxmlformats.org/drawingml/2006/spreadsheetDrawing">
          <xdr:col>1</xdr:col>
          <xdr:colOff>887095</xdr:colOff>
          <xdr:row>16</xdr:row>
          <xdr:rowOff>104775</xdr:rowOff>
        </xdr:to>
        <xdr:sp textlink="">
          <xdr:nvSpPr>
            <xdr:cNvPr id="71702" name="チェック 1135" hidden="1">
              <a:extLst>
                <a:ext uri="{63B3BB69-23CF-44E3-9099-C40C66FF867C}">
                  <a14:compatExt spid="_x0000_s71702"/>
                </a:ext>
              </a:extLst>
            </xdr:cNvPr>
            <xdr:cNvSpPr>
              <a:spLocks noRot="1" noChangeShapeType="1"/>
            </xdr:cNvSpPr>
          </xdr:nvSpPr>
          <xdr:spPr>
            <a:xfrm>
              <a:off x="828040" y="5615940"/>
              <a:ext cx="382905" cy="4286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504190</xdr:colOff>
          <xdr:row>16</xdr:row>
          <xdr:rowOff>37465</xdr:rowOff>
        </xdr:from>
        <xdr:to xmlns:xdr="http://schemas.openxmlformats.org/drawingml/2006/spreadsheetDrawing">
          <xdr:col>1</xdr:col>
          <xdr:colOff>887095</xdr:colOff>
          <xdr:row>16</xdr:row>
          <xdr:rowOff>466725</xdr:rowOff>
        </xdr:to>
        <xdr:sp textlink="">
          <xdr:nvSpPr>
            <xdr:cNvPr id="71703" name="チェック 1136" hidden="1">
              <a:extLst>
                <a:ext uri="{63B3BB69-23CF-44E3-9099-C40C66FF867C}">
                  <a14:compatExt spid="_x0000_s71703"/>
                </a:ext>
              </a:extLst>
            </xdr:cNvPr>
            <xdr:cNvSpPr>
              <a:spLocks noRot="1" noChangeShapeType="1"/>
            </xdr:cNvSpPr>
          </xdr:nvSpPr>
          <xdr:spPr>
            <a:xfrm>
              <a:off x="828040" y="5977255"/>
              <a:ext cx="382905" cy="4292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504825</xdr:colOff>
          <xdr:row>16</xdr:row>
          <xdr:rowOff>424180</xdr:rowOff>
        </xdr:from>
        <xdr:to xmlns:xdr="http://schemas.openxmlformats.org/drawingml/2006/spreadsheetDrawing">
          <xdr:col>1</xdr:col>
          <xdr:colOff>887095</xdr:colOff>
          <xdr:row>18</xdr:row>
          <xdr:rowOff>52070</xdr:rowOff>
        </xdr:to>
        <xdr:sp textlink="">
          <xdr:nvSpPr>
            <xdr:cNvPr id="71704" name="チェック 1137" hidden="1">
              <a:extLst>
                <a:ext uri="{63B3BB69-23CF-44E3-9099-C40C66FF867C}">
                  <a14:compatExt spid="_x0000_s71704"/>
                </a:ext>
              </a:extLst>
            </xdr:cNvPr>
            <xdr:cNvSpPr>
              <a:spLocks noRot="1" noChangeShapeType="1"/>
            </xdr:cNvSpPr>
          </xdr:nvSpPr>
          <xdr:spPr>
            <a:xfrm>
              <a:off x="828675" y="6363970"/>
              <a:ext cx="382270" cy="427990"/>
            </a:xfrm>
            <a:prstGeom prst="rect"/>
          </xdr:spPr>
        </xdr:sp>
        <xdr:clientData/>
      </xdr:twoCellAnchor>
    </mc:Choice>
    <mc:Fallback/>
  </mc:AlternateContent>
  <xdr:twoCellAnchor>
    <xdr:from xmlns:xdr="http://schemas.openxmlformats.org/drawingml/2006/spreadsheetDrawing">
      <xdr:col>1</xdr:col>
      <xdr:colOff>16510</xdr:colOff>
      <xdr:row>33</xdr:row>
      <xdr:rowOff>393065</xdr:rowOff>
    </xdr:from>
    <xdr:to xmlns:xdr="http://schemas.openxmlformats.org/drawingml/2006/spreadsheetDrawing">
      <xdr:col>7</xdr:col>
      <xdr:colOff>420370</xdr:colOff>
      <xdr:row>36</xdr:row>
      <xdr:rowOff>264795</xdr:rowOff>
    </xdr:to>
    <xdr:sp macro="" textlink="">
      <xdr:nvSpPr>
        <xdr:cNvPr id="16" name="正方形/長方形 28"/>
        <xdr:cNvSpPr>
          <a:spLocks noChangeArrowheads="1"/>
        </xdr:cNvSpPr>
      </xdr:nvSpPr>
      <xdr:spPr>
        <a:xfrm>
          <a:off x="340360" y="13152755"/>
          <a:ext cx="7839075" cy="924560"/>
        </a:xfrm>
        <a:prstGeom prst="rect">
          <a:avLst/>
        </a:prstGeom>
        <a:noFill/>
        <a:ln w="19050">
          <a:solidFill>
            <a:sysClr val="windowText" lastClr="000000"/>
          </a:solidFill>
          <a:prstDash val="sysDash"/>
          <a:miter/>
        </a:ln>
      </xdr:spPr>
      <xdr:txBody>
        <a:bodyPr vertOverflow="overflow" horzOverflow="overflow" upright="1"/>
        <a:lstStyle/>
        <a:p>
          <a:endParaRPr/>
        </a:p>
      </xdr:txBody>
    </xdr:sp>
    <xdr:clientData/>
  </xdr:twoCellAnchor>
  <xdr:twoCellAnchor>
    <xdr:from xmlns:xdr="http://schemas.openxmlformats.org/drawingml/2006/spreadsheetDrawing">
      <xdr:col>1</xdr:col>
      <xdr:colOff>8255</xdr:colOff>
      <xdr:row>37</xdr:row>
      <xdr:rowOff>11430</xdr:rowOff>
    </xdr:from>
    <xdr:to xmlns:xdr="http://schemas.openxmlformats.org/drawingml/2006/spreadsheetDrawing">
      <xdr:col>12</xdr:col>
      <xdr:colOff>34290</xdr:colOff>
      <xdr:row>39</xdr:row>
      <xdr:rowOff>11430</xdr:rowOff>
    </xdr:to>
    <xdr:sp macro="" textlink="">
      <xdr:nvSpPr>
        <xdr:cNvPr id="17" name="正方形/長方形 29"/>
        <xdr:cNvSpPr>
          <a:spLocks noChangeArrowheads="1"/>
        </xdr:cNvSpPr>
      </xdr:nvSpPr>
      <xdr:spPr>
        <a:xfrm>
          <a:off x="332105" y="14140815"/>
          <a:ext cx="13146405" cy="633730"/>
        </a:xfrm>
        <a:prstGeom prst="rect">
          <a:avLst/>
        </a:prstGeom>
        <a:noFill/>
        <a:ln w="19050">
          <a:solidFill>
            <a:sysClr val="windowText" lastClr="000000"/>
          </a:solidFill>
          <a:prstDash val="sysDash"/>
          <a:miter/>
        </a:ln>
      </xdr:spPr>
      <xdr:txBody>
        <a:bodyPr vertOverflow="overflow" horzOverflow="overflow" upright="1"/>
        <a:lstStyle/>
        <a:p>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486410</xdr:colOff>
          <xdr:row>18</xdr:row>
          <xdr:rowOff>381000</xdr:rowOff>
        </xdr:from>
        <xdr:to xmlns:xdr="http://schemas.openxmlformats.org/drawingml/2006/spreadsheetDrawing">
          <xdr:col>1</xdr:col>
          <xdr:colOff>866775</xdr:colOff>
          <xdr:row>20</xdr:row>
          <xdr:rowOff>105410</xdr:rowOff>
        </xdr:to>
        <xdr:sp textlink="">
          <xdr:nvSpPr>
            <xdr:cNvPr id="71707" name="チェック 1579" hidden="1">
              <a:extLst>
                <a:ext uri="{63B3BB69-23CF-44E3-9099-C40C66FF867C}">
                  <a14:compatExt spid="_x0000_s71707"/>
                </a:ext>
              </a:extLst>
            </xdr:cNvPr>
            <xdr:cNvSpPr>
              <a:spLocks noRot="1" noChangeShapeType="1"/>
            </xdr:cNvSpPr>
          </xdr:nvSpPr>
          <xdr:spPr>
            <a:xfrm>
              <a:off x="810260" y="7120890"/>
              <a:ext cx="380365" cy="4864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504825</xdr:colOff>
          <xdr:row>36</xdr:row>
          <xdr:rowOff>245745</xdr:rowOff>
        </xdr:from>
        <xdr:to xmlns:xdr="http://schemas.openxmlformats.org/drawingml/2006/spreadsheetDrawing">
          <xdr:col>1</xdr:col>
          <xdr:colOff>822960</xdr:colOff>
          <xdr:row>38</xdr:row>
          <xdr:rowOff>34925</xdr:rowOff>
        </xdr:to>
        <xdr:sp textlink="">
          <xdr:nvSpPr>
            <xdr:cNvPr id="71743" name="チェック 699" hidden="1">
              <a:extLst>
                <a:ext uri="{63B3BB69-23CF-44E3-9099-C40C66FF867C}">
                  <a14:compatExt spid="_x0000_s71743"/>
                </a:ext>
              </a:extLst>
            </xdr:cNvPr>
            <xdr:cNvSpPr>
              <a:spLocks noRot="1" noChangeShapeType="1"/>
            </xdr:cNvSpPr>
          </xdr:nvSpPr>
          <xdr:spPr>
            <a:xfrm>
              <a:off x="828675" y="14058265"/>
              <a:ext cx="318135" cy="4229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504825</xdr:colOff>
          <xdr:row>37</xdr:row>
          <xdr:rowOff>284480</xdr:rowOff>
        </xdr:from>
        <xdr:to xmlns:xdr="http://schemas.openxmlformats.org/drawingml/2006/spreadsheetDrawing">
          <xdr:col>1</xdr:col>
          <xdr:colOff>822960</xdr:colOff>
          <xdr:row>39</xdr:row>
          <xdr:rowOff>60325</xdr:rowOff>
        </xdr:to>
        <xdr:sp textlink="">
          <xdr:nvSpPr>
            <xdr:cNvPr id="71744" name="チェック 700" hidden="1">
              <a:extLst>
                <a:ext uri="{63B3BB69-23CF-44E3-9099-C40C66FF867C}">
                  <a14:compatExt spid="_x0000_s71744"/>
                </a:ext>
              </a:extLst>
            </xdr:cNvPr>
            <xdr:cNvSpPr>
              <a:spLocks noRot="1" noChangeShapeType="1"/>
            </xdr:cNvSpPr>
          </xdr:nvSpPr>
          <xdr:spPr>
            <a:xfrm>
              <a:off x="828675" y="14413865"/>
              <a:ext cx="318135" cy="4095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441325</xdr:colOff>
          <xdr:row>33</xdr:row>
          <xdr:rowOff>360045</xdr:rowOff>
        </xdr:from>
        <xdr:to xmlns:xdr="http://schemas.openxmlformats.org/drawingml/2006/spreadsheetDrawing">
          <xdr:col>3</xdr:col>
          <xdr:colOff>760095</xdr:colOff>
          <xdr:row>35</xdr:row>
          <xdr:rowOff>48260</xdr:rowOff>
        </xdr:to>
        <xdr:sp textlink="">
          <xdr:nvSpPr>
            <xdr:cNvPr id="71749" name="チェック 699" hidden="1">
              <a:extLst>
                <a:ext uri="{63B3BB69-23CF-44E3-9099-C40C66FF867C}">
                  <a14:compatExt spid="_x0000_s71749"/>
                </a:ext>
              </a:extLst>
            </xdr:cNvPr>
            <xdr:cNvSpPr>
              <a:spLocks noRot="1" noChangeShapeType="1"/>
            </xdr:cNvSpPr>
          </xdr:nvSpPr>
          <xdr:spPr>
            <a:xfrm>
              <a:off x="3437890" y="13119735"/>
              <a:ext cx="318770" cy="4241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441325</xdr:colOff>
          <xdr:row>34</xdr:row>
          <xdr:rowOff>294640</xdr:rowOff>
        </xdr:from>
        <xdr:to xmlns:xdr="http://schemas.openxmlformats.org/drawingml/2006/spreadsheetDrawing">
          <xdr:col>3</xdr:col>
          <xdr:colOff>760095</xdr:colOff>
          <xdr:row>36</xdr:row>
          <xdr:rowOff>68580</xdr:rowOff>
        </xdr:to>
        <xdr:sp textlink="">
          <xdr:nvSpPr>
            <xdr:cNvPr id="71750" name="チェック 700" hidden="1">
              <a:extLst>
                <a:ext uri="{63B3BB69-23CF-44E3-9099-C40C66FF867C}">
                  <a14:compatExt spid="_x0000_s71750"/>
                </a:ext>
              </a:extLst>
            </xdr:cNvPr>
            <xdr:cNvSpPr>
              <a:spLocks noRot="1" noChangeShapeType="1"/>
            </xdr:cNvSpPr>
          </xdr:nvSpPr>
          <xdr:spPr>
            <a:xfrm>
              <a:off x="3437890" y="13473430"/>
              <a:ext cx="318770" cy="407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511810</xdr:colOff>
          <xdr:row>35</xdr:row>
          <xdr:rowOff>234950</xdr:rowOff>
        </xdr:from>
        <xdr:to xmlns:xdr="http://schemas.openxmlformats.org/drawingml/2006/spreadsheetDrawing">
          <xdr:col>1</xdr:col>
          <xdr:colOff>829945</xdr:colOff>
          <xdr:row>37</xdr:row>
          <xdr:rowOff>10160</xdr:rowOff>
        </xdr:to>
        <xdr:sp textlink="">
          <xdr:nvSpPr>
            <xdr:cNvPr id="71751" name="チェック 700" hidden="1">
              <a:extLst>
                <a:ext uri="{63B3BB69-23CF-44E3-9099-C40C66FF867C}">
                  <a14:compatExt spid="_x0000_s71751"/>
                </a:ext>
              </a:extLst>
            </xdr:cNvPr>
            <xdr:cNvSpPr>
              <a:spLocks noRot="1" noChangeShapeType="1"/>
            </xdr:cNvSpPr>
          </xdr:nvSpPr>
          <xdr:spPr>
            <a:xfrm>
              <a:off x="835660" y="13730605"/>
              <a:ext cx="318135" cy="408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53</xdr:row>
          <xdr:rowOff>0</xdr:rowOff>
        </xdr:from>
        <xdr:to xmlns:xdr="http://schemas.openxmlformats.org/drawingml/2006/spreadsheetDrawing">
          <xdr:col>2</xdr:col>
          <xdr:colOff>914400</xdr:colOff>
          <xdr:row>54</xdr:row>
          <xdr:rowOff>9525</xdr:rowOff>
        </xdr:to>
        <xdr:sp textlink="">
          <xdr:nvSpPr>
            <xdr:cNvPr id="71824" name="チェック 144" hidden="1">
              <a:extLst>
                <a:ext uri="{63B3BB69-23CF-44E3-9099-C40C66FF867C}">
                  <a14:compatExt spid="_x0000_s71824"/>
                </a:ext>
              </a:extLst>
            </xdr:cNvPr>
            <xdr:cNvSpPr>
              <a:spLocks noRot="1" noChangeShapeType="1"/>
            </xdr:cNvSpPr>
          </xdr:nvSpPr>
          <xdr:spPr>
            <a:xfrm>
              <a:off x="323850" y="19869150"/>
              <a:ext cx="210502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54</xdr:row>
          <xdr:rowOff>190500</xdr:rowOff>
        </xdr:from>
        <xdr:to xmlns:xdr="http://schemas.openxmlformats.org/drawingml/2006/spreadsheetDrawing">
          <xdr:col>2</xdr:col>
          <xdr:colOff>1160780</xdr:colOff>
          <xdr:row>56</xdr:row>
          <xdr:rowOff>18415</xdr:rowOff>
        </xdr:to>
        <xdr:sp textlink="">
          <xdr:nvSpPr>
            <xdr:cNvPr id="71825" name="チェック 145" hidden="1">
              <a:extLst>
                <a:ext uri="{63B3BB69-23CF-44E3-9099-C40C66FF867C}">
                  <a14:compatExt spid="_x0000_s71825"/>
                </a:ext>
              </a:extLst>
            </xdr:cNvPr>
            <xdr:cNvSpPr>
              <a:spLocks noRot="1" noChangeShapeType="1"/>
            </xdr:cNvSpPr>
          </xdr:nvSpPr>
          <xdr:spPr>
            <a:xfrm>
              <a:off x="323850" y="20297775"/>
              <a:ext cx="235140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56</xdr:row>
          <xdr:rowOff>9525</xdr:rowOff>
        </xdr:from>
        <xdr:to xmlns:xdr="http://schemas.openxmlformats.org/drawingml/2006/spreadsheetDrawing">
          <xdr:col>2</xdr:col>
          <xdr:colOff>970915</xdr:colOff>
          <xdr:row>57</xdr:row>
          <xdr:rowOff>9525</xdr:rowOff>
        </xdr:to>
        <xdr:sp textlink="">
          <xdr:nvSpPr>
            <xdr:cNvPr id="71826" name="チェック 146" hidden="1">
              <a:extLst>
                <a:ext uri="{63B3BB69-23CF-44E3-9099-C40C66FF867C}">
                  <a14:compatExt spid="_x0000_s71826"/>
                </a:ext>
              </a:extLst>
            </xdr:cNvPr>
            <xdr:cNvSpPr>
              <a:spLocks noRot="1" noChangeShapeType="1"/>
            </xdr:cNvSpPr>
          </xdr:nvSpPr>
          <xdr:spPr>
            <a:xfrm>
              <a:off x="323850" y="20535900"/>
              <a:ext cx="216154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53</xdr:row>
          <xdr:rowOff>219710</xdr:rowOff>
        </xdr:from>
        <xdr:to xmlns:xdr="http://schemas.openxmlformats.org/drawingml/2006/spreadsheetDrawing">
          <xdr:col>2</xdr:col>
          <xdr:colOff>1160780</xdr:colOff>
          <xdr:row>55</xdr:row>
          <xdr:rowOff>0</xdr:rowOff>
        </xdr:to>
        <xdr:sp textlink="">
          <xdr:nvSpPr>
            <xdr:cNvPr id="71827" name="チェック 147" hidden="1">
              <a:extLst>
                <a:ext uri="{63B3BB69-23CF-44E3-9099-C40C66FF867C}">
                  <a14:compatExt spid="_x0000_s71827"/>
                </a:ext>
              </a:extLst>
            </xdr:cNvPr>
            <xdr:cNvSpPr>
              <a:spLocks noRot="1" noChangeShapeType="1"/>
            </xdr:cNvSpPr>
          </xdr:nvSpPr>
          <xdr:spPr>
            <a:xfrm>
              <a:off x="323850" y="20088860"/>
              <a:ext cx="235140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56</xdr:row>
          <xdr:rowOff>219710</xdr:rowOff>
        </xdr:from>
        <xdr:to xmlns:xdr="http://schemas.openxmlformats.org/drawingml/2006/spreadsheetDrawing">
          <xdr:col>2</xdr:col>
          <xdr:colOff>1322705</xdr:colOff>
          <xdr:row>58</xdr:row>
          <xdr:rowOff>0</xdr:rowOff>
        </xdr:to>
        <xdr:sp textlink="">
          <xdr:nvSpPr>
            <xdr:cNvPr id="71828" name="チェック 148" hidden="1">
              <a:extLst>
                <a:ext uri="{63B3BB69-23CF-44E3-9099-C40C66FF867C}">
                  <a14:compatExt spid="_x0000_s71828"/>
                </a:ext>
              </a:extLst>
            </xdr:cNvPr>
            <xdr:cNvSpPr>
              <a:spLocks noRot="1" noChangeShapeType="1"/>
            </xdr:cNvSpPr>
          </xdr:nvSpPr>
          <xdr:spPr>
            <a:xfrm>
              <a:off x="323850" y="20746085"/>
              <a:ext cx="2513330"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1040130</xdr:colOff>
          <xdr:row>52</xdr:row>
          <xdr:rowOff>230505</xdr:rowOff>
        </xdr:from>
        <xdr:to xmlns:xdr="http://schemas.openxmlformats.org/drawingml/2006/spreadsheetDrawing">
          <xdr:col>6</xdr:col>
          <xdr:colOff>40640</xdr:colOff>
          <xdr:row>54</xdr:row>
          <xdr:rowOff>15240</xdr:rowOff>
        </xdr:to>
        <xdr:sp textlink="">
          <xdr:nvSpPr>
            <xdr:cNvPr id="71829" name="チェック 149" hidden="1">
              <a:extLst>
                <a:ext uri="{63B3BB69-23CF-44E3-9099-C40C66FF867C}">
                  <a14:compatExt spid="_x0000_s71829"/>
                </a:ext>
              </a:extLst>
            </xdr:cNvPr>
            <xdr:cNvSpPr>
              <a:spLocks noRot="1" noChangeShapeType="1"/>
            </xdr:cNvSpPr>
          </xdr:nvSpPr>
          <xdr:spPr>
            <a:xfrm>
              <a:off x="2554605" y="19861530"/>
              <a:ext cx="405447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543560</xdr:colOff>
          <xdr:row>56</xdr:row>
          <xdr:rowOff>200025</xdr:rowOff>
        </xdr:from>
        <xdr:to xmlns:xdr="http://schemas.openxmlformats.org/drawingml/2006/spreadsheetDrawing">
          <xdr:col>4</xdr:col>
          <xdr:colOff>407035</xdr:colOff>
          <xdr:row>57</xdr:row>
          <xdr:rowOff>228600</xdr:rowOff>
        </xdr:to>
        <xdr:sp textlink="">
          <xdr:nvSpPr>
            <xdr:cNvPr id="71830" name="チェック 150" hidden="1">
              <a:extLst>
                <a:ext uri="{63B3BB69-23CF-44E3-9099-C40C66FF867C}">
                  <a14:compatExt spid="_x0000_s71830"/>
                </a:ext>
              </a:extLst>
            </xdr:cNvPr>
            <xdr:cNvSpPr>
              <a:spLocks noRot="1" noChangeShapeType="1"/>
            </xdr:cNvSpPr>
          </xdr:nvSpPr>
          <xdr:spPr>
            <a:xfrm>
              <a:off x="3540125" y="20726400"/>
              <a:ext cx="10541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37465</xdr:colOff>
          <xdr:row>53</xdr:row>
          <xdr:rowOff>29210</xdr:rowOff>
        </xdr:from>
        <xdr:to xmlns:xdr="http://schemas.openxmlformats.org/drawingml/2006/spreadsheetDrawing">
          <xdr:col>8</xdr:col>
          <xdr:colOff>151130</xdr:colOff>
          <xdr:row>53</xdr:row>
          <xdr:rowOff>219710</xdr:rowOff>
        </xdr:to>
        <xdr:sp textlink="">
          <xdr:nvSpPr>
            <xdr:cNvPr id="71831" name="チェック 151" hidden="1">
              <a:extLst>
                <a:ext uri="{63B3BB69-23CF-44E3-9099-C40C66FF867C}">
                  <a14:compatExt spid="_x0000_s71831"/>
                </a:ext>
              </a:extLst>
            </xdr:cNvPr>
            <xdr:cNvSpPr>
              <a:spLocks noRot="1" noChangeShapeType="1"/>
            </xdr:cNvSpPr>
          </xdr:nvSpPr>
          <xdr:spPr>
            <a:xfrm>
              <a:off x="7796530" y="19898360"/>
              <a:ext cx="1304290"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37465</xdr:colOff>
          <xdr:row>54</xdr:row>
          <xdr:rowOff>76835</xdr:rowOff>
        </xdr:from>
        <xdr:to xmlns:xdr="http://schemas.openxmlformats.org/drawingml/2006/spreadsheetDrawing">
          <xdr:col>8</xdr:col>
          <xdr:colOff>1168400</xdr:colOff>
          <xdr:row>55</xdr:row>
          <xdr:rowOff>95250</xdr:rowOff>
        </xdr:to>
        <xdr:sp textlink="">
          <xdr:nvSpPr>
            <xdr:cNvPr id="71832" name="チェック 152" hidden="1">
              <a:extLst>
                <a:ext uri="{63B3BB69-23CF-44E3-9099-C40C66FF867C}">
                  <a14:compatExt spid="_x0000_s71832"/>
                </a:ext>
              </a:extLst>
            </xdr:cNvPr>
            <xdr:cNvSpPr>
              <a:spLocks noRot="1" noChangeShapeType="1"/>
            </xdr:cNvSpPr>
          </xdr:nvSpPr>
          <xdr:spPr>
            <a:xfrm>
              <a:off x="7796530" y="20184110"/>
              <a:ext cx="2321560"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37465</xdr:colOff>
          <xdr:row>55</xdr:row>
          <xdr:rowOff>19050</xdr:rowOff>
        </xdr:from>
        <xdr:to xmlns:xdr="http://schemas.openxmlformats.org/drawingml/2006/spreadsheetDrawing">
          <xdr:col>8</xdr:col>
          <xdr:colOff>978535</xdr:colOff>
          <xdr:row>56</xdr:row>
          <xdr:rowOff>95250</xdr:rowOff>
        </xdr:to>
        <xdr:sp textlink="">
          <xdr:nvSpPr>
            <xdr:cNvPr id="71833" name="チェック 153" hidden="1">
              <a:extLst>
                <a:ext uri="{63B3BB69-23CF-44E3-9099-C40C66FF867C}">
                  <a14:compatExt spid="_x0000_s71833"/>
                </a:ext>
              </a:extLst>
            </xdr:cNvPr>
            <xdr:cNvSpPr>
              <a:spLocks noRot="1" noChangeShapeType="1"/>
            </xdr:cNvSpPr>
          </xdr:nvSpPr>
          <xdr:spPr>
            <a:xfrm>
              <a:off x="7796530" y="20364450"/>
              <a:ext cx="213169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6985</xdr:colOff>
          <xdr:row>54</xdr:row>
          <xdr:rowOff>85725</xdr:rowOff>
        </xdr:from>
        <xdr:to xmlns:xdr="http://schemas.openxmlformats.org/drawingml/2006/spreadsheetDrawing">
          <xdr:col>12</xdr:col>
          <xdr:colOff>76200</xdr:colOff>
          <xdr:row>55</xdr:row>
          <xdr:rowOff>104775</xdr:rowOff>
        </xdr:to>
        <xdr:sp textlink="">
          <xdr:nvSpPr>
            <xdr:cNvPr id="71834" name="チェック 154" hidden="1">
              <a:extLst>
                <a:ext uri="{63B3BB69-23CF-44E3-9099-C40C66FF867C}">
                  <a14:compatExt spid="_x0000_s71834"/>
                </a:ext>
              </a:extLst>
            </xdr:cNvPr>
            <xdr:cNvSpPr>
              <a:spLocks noRot="1" noChangeShapeType="1"/>
            </xdr:cNvSpPr>
          </xdr:nvSpPr>
          <xdr:spPr>
            <a:xfrm>
              <a:off x="10487025" y="20193000"/>
              <a:ext cx="303339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6985</xdr:colOff>
          <xdr:row>55</xdr:row>
          <xdr:rowOff>19050</xdr:rowOff>
        </xdr:from>
        <xdr:to xmlns:xdr="http://schemas.openxmlformats.org/drawingml/2006/spreadsheetDrawing">
          <xdr:col>11</xdr:col>
          <xdr:colOff>287655</xdr:colOff>
          <xdr:row>56</xdr:row>
          <xdr:rowOff>113665</xdr:rowOff>
        </xdr:to>
        <xdr:sp textlink="">
          <xdr:nvSpPr>
            <xdr:cNvPr id="71835" name="チェック 155" hidden="1">
              <a:extLst>
                <a:ext uri="{63B3BB69-23CF-44E3-9099-C40C66FF867C}">
                  <a14:compatExt spid="_x0000_s71835"/>
                </a:ext>
              </a:extLst>
            </xdr:cNvPr>
            <xdr:cNvSpPr>
              <a:spLocks noRot="1" noChangeShapeType="1"/>
            </xdr:cNvSpPr>
          </xdr:nvSpPr>
          <xdr:spPr>
            <a:xfrm>
              <a:off x="10487025" y="20364450"/>
              <a:ext cx="2635250" cy="275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267970</xdr:colOff>
          <xdr:row>56</xdr:row>
          <xdr:rowOff>29210</xdr:rowOff>
        </xdr:from>
        <xdr:to xmlns:xdr="http://schemas.openxmlformats.org/drawingml/2006/spreadsheetDrawing">
          <xdr:col>9</xdr:col>
          <xdr:colOff>1342390</xdr:colOff>
          <xdr:row>57</xdr:row>
          <xdr:rowOff>66040</xdr:rowOff>
        </xdr:to>
        <xdr:sp textlink="">
          <xdr:nvSpPr>
            <xdr:cNvPr id="71836" name="チェック 156" hidden="1">
              <a:extLst>
                <a:ext uri="{63B3BB69-23CF-44E3-9099-C40C66FF867C}">
                  <a14:compatExt spid="_x0000_s71836"/>
                </a:ext>
              </a:extLst>
            </xdr:cNvPr>
            <xdr:cNvSpPr>
              <a:spLocks noRot="1" noChangeShapeType="1"/>
            </xdr:cNvSpPr>
          </xdr:nvSpPr>
          <xdr:spPr>
            <a:xfrm>
              <a:off x="10748010" y="20555585"/>
              <a:ext cx="1074420" cy="2749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46355</xdr:colOff>
          <xdr:row>56</xdr:row>
          <xdr:rowOff>29210</xdr:rowOff>
        </xdr:from>
        <xdr:to xmlns:xdr="http://schemas.openxmlformats.org/drawingml/2006/spreadsheetDrawing">
          <xdr:col>8</xdr:col>
          <xdr:colOff>1283335</xdr:colOff>
          <xdr:row>57</xdr:row>
          <xdr:rowOff>57150</xdr:rowOff>
        </xdr:to>
        <xdr:sp textlink="">
          <xdr:nvSpPr>
            <xdr:cNvPr id="71837" name="チェック 157" hidden="1">
              <a:extLst>
                <a:ext uri="{63B3BB69-23CF-44E3-9099-C40C66FF867C}">
                  <a14:compatExt spid="_x0000_s71837"/>
                </a:ext>
              </a:extLst>
            </xdr:cNvPr>
            <xdr:cNvSpPr>
              <a:spLocks noRot="1" noChangeShapeType="1"/>
            </xdr:cNvSpPr>
          </xdr:nvSpPr>
          <xdr:spPr>
            <a:xfrm>
              <a:off x="7805420" y="20555585"/>
              <a:ext cx="2427605" cy="266065"/>
            </a:xfrm>
            <a:prstGeom prst="rect"/>
          </xdr:spPr>
        </xdr:sp>
        <xdr:clientData/>
      </xdr:twoCellAnchor>
    </mc:Choice>
    <mc:Fallback/>
  </mc:AlternateContent>
  <xdr:twoCellAnchor>
    <xdr:from xmlns:xdr="http://schemas.openxmlformats.org/drawingml/2006/spreadsheetDrawing">
      <xdr:col>7</xdr:col>
      <xdr:colOff>163195</xdr:colOff>
      <xdr:row>53</xdr:row>
      <xdr:rowOff>177165</xdr:rowOff>
    </xdr:from>
    <xdr:to xmlns:xdr="http://schemas.openxmlformats.org/drawingml/2006/spreadsheetDrawing">
      <xdr:col>12</xdr:col>
      <xdr:colOff>157480</xdr:colOff>
      <xdr:row>54</xdr:row>
      <xdr:rowOff>172085</xdr:rowOff>
    </xdr:to>
    <xdr:sp macro="" textlink="">
      <xdr:nvSpPr>
        <xdr:cNvPr id="6234" name="テキスト ボックス 158"/>
        <xdr:cNvSpPr txBox="1"/>
      </xdr:nvSpPr>
      <xdr:spPr>
        <a:xfrm>
          <a:off x="7922260" y="20046315"/>
          <a:ext cx="5679440" cy="23304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700"/>
            <a:t>（利用者の自立支援、社会参加・コミュニケーション機会の増加に向けたケアの実施、根拠に基づいた支援の実施等）</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543560</xdr:colOff>
          <xdr:row>55</xdr:row>
          <xdr:rowOff>161925</xdr:rowOff>
        </xdr:from>
        <xdr:to xmlns:xdr="http://schemas.openxmlformats.org/drawingml/2006/spreadsheetDrawing">
          <xdr:col>5</xdr:col>
          <xdr:colOff>990600</xdr:colOff>
          <xdr:row>56</xdr:row>
          <xdr:rowOff>208915</xdr:rowOff>
        </xdr:to>
        <xdr:sp textlink="">
          <xdr:nvSpPr>
            <xdr:cNvPr id="71839" name="チェック 159" hidden="1">
              <a:extLst>
                <a:ext uri="{63B3BB69-23CF-44E3-9099-C40C66FF867C}">
                  <a14:compatExt spid="_x0000_s71839"/>
                </a:ext>
              </a:extLst>
            </xdr:cNvPr>
            <xdr:cNvSpPr>
              <a:spLocks noRot="1" noChangeShapeType="1"/>
            </xdr:cNvSpPr>
          </xdr:nvSpPr>
          <xdr:spPr>
            <a:xfrm>
              <a:off x="3540125" y="20507325"/>
              <a:ext cx="282829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1031240</xdr:colOff>
          <xdr:row>53</xdr:row>
          <xdr:rowOff>208280</xdr:rowOff>
        </xdr:from>
        <xdr:to xmlns:xdr="http://schemas.openxmlformats.org/drawingml/2006/spreadsheetDrawing">
          <xdr:col>6</xdr:col>
          <xdr:colOff>117475</xdr:colOff>
          <xdr:row>54</xdr:row>
          <xdr:rowOff>208280</xdr:rowOff>
        </xdr:to>
        <xdr:sp textlink="">
          <xdr:nvSpPr>
            <xdr:cNvPr id="71840" name="チェック 160" hidden="1">
              <a:extLst>
                <a:ext uri="{63B3BB69-23CF-44E3-9099-C40C66FF867C}">
                  <a14:compatExt spid="_x0000_s71840"/>
                </a:ext>
              </a:extLst>
            </xdr:cNvPr>
            <xdr:cNvSpPr>
              <a:spLocks noRot="1" noChangeShapeType="1"/>
            </xdr:cNvSpPr>
          </xdr:nvSpPr>
          <xdr:spPr>
            <a:xfrm>
              <a:off x="2545715" y="20077430"/>
              <a:ext cx="41402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543560</xdr:colOff>
          <xdr:row>54</xdr:row>
          <xdr:rowOff>172085</xdr:rowOff>
        </xdr:from>
        <xdr:to xmlns:xdr="http://schemas.openxmlformats.org/drawingml/2006/spreadsheetDrawing">
          <xdr:col>5</xdr:col>
          <xdr:colOff>585470</xdr:colOff>
          <xdr:row>56</xdr:row>
          <xdr:rowOff>0</xdr:rowOff>
        </xdr:to>
        <xdr:sp textlink="">
          <xdr:nvSpPr>
            <xdr:cNvPr id="71841" name="チェック 161" hidden="1">
              <a:extLst>
                <a:ext uri="{63B3BB69-23CF-44E3-9099-C40C66FF867C}">
                  <a14:compatExt spid="_x0000_s71841"/>
                </a:ext>
              </a:extLst>
            </xdr:cNvPr>
            <xdr:cNvSpPr>
              <a:spLocks noRot="1" noChangeShapeType="1"/>
            </xdr:cNvSpPr>
          </xdr:nvSpPr>
          <xdr:spPr>
            <a:xfrm>
              <a:off x="3540125" y="20279360"/>
              <a:ext cx="2423160" cy="247015"/>
            </a:xfrm>
            <a:prstGeom prst="rec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mlns:xdr="http://schemas.openxmlformats.org/drawingml/2006/spreadsheetDrawing">
      <xdr:col>11</xdr:col>
      <xdr:colOff>77470</xdr:colOff>
      <xdr:row>7</xdr:row>
      <xdr:rowOff>19685</xdr:rowOff>
    </xdr:from>
    <xdr:to xmlns:xdr="http://schemas.openxmlformats.org/drawingml/2006/spreadsheetDrawing">
      <xdr:col>11</xdr:col>
      <xdr:colOff>411480</xdr:colOff>
      <xdr:row>8</xdr:row>
      <xdr:rowOff>267970</xdr:rowOff>
    </xdr:to>
    <xdr:sp macro="" textlink="">
      <xdr:nvSpPr>
        <xdr:cNvPr id="2" name="右大かっこ 1"/>
        <xdr:cNvSpPr/>
      </xdr:nvSpPr>
      <xdr:spPr>
        <a:xfrm>
          <a:off x="7773670" y="2825750"/>
          <a:ext cx="334010" cy="758190"/>
        </a:xfrm>
        <a:prstGeom prst="rightBracket">
          <a:avLst>
            <a:gd name="adj" fmla="val 11129"/>
          </a:avLst>
        </a:prstGeom>
        <a:noFill/>
        <a:ln w="28575">
          <a:solidFill>
            <a:sysClr val="windowText" lastClr="000000"/>
          </a:solidFill>
        </a:ln>
      </xdr:spPr>
      <xdr:txBody>
        <a:bodyPr vertOverflow="overflow" horzOverflow="overflow" upright="1"/>
        <a:lstStyle/>
        <a:p>
          <a:endParaRPr/>
        </a:p>
      </xdr:txBody>
    </xdr:sp>
    <xdr:clientData/>
  </xdr:twoCellAnchor>
  <xdr:twoCellAnchor>
    <xdr:from xmlns:xdr="http://schemas.openxmlformats.org/drawingml/2006/spreadsheetDrawing">
      <xdr:col>12</xdr:col>
      <xdr:colOff>17145</xdr:colOff>
      <xdr:row>7</xdr:row>
      <xdr:rowOff>133985</xdr:rowOff>
    </xdr:from>
    <xdr:to xmlns:xdr="http://schemas.openxmlformats.org/drawingml/2006/spreadsheetDrawing">
      <xdr:col>21</xdr:col>
      <xdr:colOff>266065</xdr:colOff>
      <xdr:row>8</xdr:row>
      <xdr:rowOff>113665</xdr:rowOff>
    </xdr:to>
    <xdr:sp macro="" textlink="">
      <xdr:nvSpPr>
        <xdr:cNvPr id="3" name="テキスト ボックス 2"/>
        <xdr:cNvSpPr txBox="1">
          <a:spLocks noChangeArrowheads="1"/>
        </xdr:cNvSpPr>
      </xdr:nvSpPr>
      <xdr:spPr>
        <a:xfrm>
          <a:off x="8227695" y="2940050"/>
          <a:ext cx="5449570" cy="489585"/>
        </a:xfrm>
        <a:prstGeom prst="rect">
          <a:avLst/>
        </a:prstGeom>
        <a:noFill/>
        <a:ln>
          <a:miter/>
        </a:ln>
      </xdr:spPr>
      <xdr:txBody>
        <a:bodyPr vertOverflow="clip" horzOverflow="overflow" wrap="square" lIns="23812" tIns="4762" rIns="4762" bIns="4762" anchor="t" upright="1"/>
        <a:lstStyle/>
        <a:p>
          <a:pPr algn="l">
            <a:lnSpc>
              <a:spcPts val="1320"/>
            </a:lnSpc>
          </a:pPr>
          <a:r>
            <a:rPr lang="ja-JP" altLang="en-US" sz="1100" b="0"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機器台数等との著しい矛盾が生じていないか確認します。</a:t>
          </a:r>
          <a:endParaRPr lang="ja-JP" altLang="en-US" sz="1100" b="0"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a:p>
          <a:pPr algn="l"/>
          <a:endParaRPr/>
        </a:p>
      </xdr:txBody>
    </xdr:sp>
    <xdr:clientData/>
  </xdr:two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18415</xdr:colOff>
          <xdr:row>34</xdr:row>
          <xdr:rowOff>162560</xdr:rowOff>
        </xdr:from>
        <xdr:to xmlns:xdr="http://schemas.openxmlformats.org/drawingml/2006/spreadsheetDrawing">
          <xdr:col>2</xdr:col>
          <xdr:colOff>267335</xdr:colOff>
          <xdr:row>37</xdr:row>
          <xdr:rowOff>104775</xdr:rowOff>
        </xdr:to>
        <xdr:sp textlink="">
          <xdr:nvSpPr>
            <xdr:cNvPr id="75777" name="チェック 1" hidden="1">
              <a:extLst>
                <a:ext uri="{63B3BB69-23CF-44E3-9099-C40C66FF867C}">
                  <a14:compatExt spid="_x0000_s75777"/>
                </a:ext>
              </a:extLst>
            </xdr:cNvPr>
            <xdr:cNvSpPr>
              <a:spLocks noRot="1" noChangeShapeType="1"/>
            </xdr:cNvSpPr>
          </xdr:nvSpPr>
          <xdr:spPr>
            <a:xfrm>
              <a:off x="1247140" y="11725275"/>
              <a:ext cx="248920" cy="4375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1696720</xdr:colOff>
          <xdr:row>37</xdr:row>
          <xdr:rowOff>0</xdr:rowOff>
        </xdr:from>
        <xdr:to xmlns:xdr="http://schemas.openxmlformats.org/drawingml/2006/spreadsheetDrawing">
          <xdr:col>3</xdr:col>
          <xdr:colOff>89535</xdr:colOff>
          <xdr:row>38</xdr:row>
          <xdr:rowOff>48260</xdr:rowOff>
        </xdr:to>
        <xdr:sp textlink="">
          <xdr:nvSpPr>
            <xdr:cNvPr id="75778" name="チェック 2" hidden="1">
              <a:extLst>
                <a:ext uri="{63B3BB69-23CF-44E3-9099-C40C66FF867C}">
                  <a14:compatExt spid="_x0000_s75778"/>
                </a:ext>
              </a:extLst>
            </xdr:cNvPr>
            <xdr:cNvSpPr>
              <a:spLocks noRot="1" noChangeShapeType="1"/>
            </xdr:cNvSpPr>
          </xdr:nvSpPr>
          <xdr:spPr>
            <a:xfrm>
              <a:off x="2925445" y="12058015"/>
              <a:ext cx="478790" cy="2768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1696720</xdr:colOff>
          <xdr:row>35</xdr:row>
          <xdr:rowOff>0</xdr:rowOff>
        </xdr:from>
        <xdr:to xmlns:xdr="http://schemas.openxmlformats.org/drawingml/2006/spreadsheetDrawing">
          <xdr:col>3</xdr:col>
          <xdr:colOff>89535</xdr:colOff>
          <xdr:row>37</xdr:row>
          <xdr:rowOff>38735</xdr:rowOff>
        </xdr:to>
        <xdr:sp textlink="">
          <xdr:nvSpPr>
            <xdr:cNvPr id="75779" name="チェック 3" hidden="1">
              <a:extLst>
                <a:ext uri="{63B3BB69-23CF-44E3-9099-C40C66FF867C}">
                  <a14:compatExt spid="_x0000_s75779"/>
                </a:ext>
              </a:extLst>
            </xdr:cNvPr>
            <xdr:cNvSpPr>
              <a:spLocks noRot="1" noChangeShapeType="1"/>
            </xdr:cNvSpPr>
          </xdr:nvSpPr>
          <xdr:spPr>
            <a:xfrm>
              <a:off x="2925445" y="11791315"/>
              <a:ext cx="478790" cy="3054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95250</xdr:colOff>
          <xdr:row>18</xdr:row>
          <xdr:rowOff>0</xdr:rowOff>
        </xdr:from>
        <xdr:to xmlns:xdr="http://schemas.openxmlformats.org/drawingml/2006/spreadsheetDrawing">
          <xdr:col>1</xdr:col>
          <xdr:colOff>247650</xdr:colOff>
          <xdr:row>19</xdr:row>
          <xdr:rowOff>18415</xdr:rowOff>
        </xdr:to>
        <xdr:sp textlink="">
          <xdr:nvSpPr>
            <xdr:cNvPr id="75780" name="チェック 4" hidden="1">
              <a:extLst>
                <a:ext uri="{63B3BB69-23CF-44E3-9099-C40C66FF867C}">
                  <a14:compatExt spid="_x0000_s75780"/>
                </a:ext>
              </a:extLst>
            </xdr:cNvPr>
            <xdr:cNvSpPr>
              <a:spLocks noRot="1" noChangeShapeType="1"/>
            </xdr:cNvSpPr>
          </xdr:nvSpPr>
          <xdr:spPr>
            <a:xfrm>
              <a:off x="95250" y="5916295"/>
              <a:ext cx="409575" cy="4470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95250</xdr:colOff>
          <xdr:row>18</xdr:row>
          <xdr:rowOff>381635</xdr:rowOff>
        </xdr:from>
        <xdr:to xmlns:xdr="http://schemas.openxmlformats.org/drawingml/2006/spreadsheetDrawing">
          <xdr:col>1</xdr:col>
          <xdr:colOff>247650</xdr:colOff>
          <xdr:row>20</xdr:row>
          <xdr:rowOff>0</xdr:rowOff>
        </xdr:to>
        <xdr:sp textlink="">
          <xdr:nvSpPr>
            <xdr:cNvPr id="75782" name="チェック 6" hidden="1">
              <a:extLst>
                <a:ext uri="{63B3BB69-23CF-44E3-9099-C40C66FF867C}">
                  <a14:compatExt spid="_x0000_s75782"/>
                </a:ext>
              </a:extLst>
            </xdr:cNvPr>
            <xdr:cNvSpPr>
              <a:spLocks noRot="1" noChangeShapeType="1"/>
            </xdr:cNvSpPr>
          </xdr:nvSpPr>
          <xdr:spPr>
            <a:xfrm>
              <a:off x="95250" y="6297930"/>
              <a:ext cx="409575" cy="4375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18415</xdr:colOff>
          <xdr:row>36</xdr:row>
          <xdr:rowOff>218440</xdr:rowOff>
        </xdr:from>
        <xdr:to xmlns:xdr="http://schemas.openxmlformats.org/drawingml/2006/spreadsheetDrawing">
          <xdr:col>2</xdr:col>
          <xdr:colOff>257175</xdr:colOff>
          <xdr:row>38</xdr:row>
          <xdr:rowOff>38100</xdr:rowOff>
        </xdr:to>
        <xdr:sp textlink="">
          <xdr:nvSpPr>
            <xdr:cNvPr id="75783" name="チェック 7" hidden="1">
              <a:extLst>
                <a:ext uri="{63B3BB69-23CF-44E3-9099-C40C66FF867C}">
                  <a14:compatExt spid="_x0000_s75783"/>
                </a:ext>
              </a:extLst>
            </xdr:cNvPr>
            <xdr:cNvSpPr>
              <a:spLocks noRot="1" noChangeShapeType="1"/>
            </xdr:cNvSpPr>
          </xdr:nvSpPr>
          <xdr:spPr>
            <a:xfrm>
              <a:off x="1247140" y="12047855"/>
              <a:ext cx="238760" cy="2768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806450</xdr:colOff>
          <xdr:row>34</xdr:row>
          <xdr:rowOff>142240</xdr:rowOff>
        </xdr:from>
        <xdr:to xmlns:xdr="http://schemas.openxmlformats.org/drawingml/2006/spreadsheetDrawing">
          <xdr:col>5</xdr:col>
          <xdr:colOff>107315</xdr:colOff>
          <xdr:row>37</xdr:row>
          <xdr:rowOff>114935</xdr:rowOff>
        </xdr:to>
        <xdr:sp textlink="">
          <xdr:nvSpPr>
            <xdr:cNvPr id="75784" name="チェック 8" hidden="1">
              <a:extLst>
                <a:ext uri="{63B3BB69-23CF-44E3-9099-C40C66FF867C}">
                  <a14:compatExt spid="_x0000_s75784"/>
                </a:ext>
              </a:extLst>
            </xdr:cNvPr>
            <xdr:cNvSpPr>
              <a:spLocks noRot="1" noChangeShapeType="1"/>
            </xdr:cNvSpPr>
          </xdr:nvSpPr>
          <xdr:spPr>
            <a:xfrm>
              <a:off x="5340350" y="11704955"/>
              <a:ext cx="396240" cy="4679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806450</xdr:colOff>
          <xdr:row>36</xdr:row>
          <xdr:rowOff>218440</xdr:rowOff>
        </xdr:from>
        <xdr:to xmlns:xdr="http://schemas.openxmlformats.org/drawingml/2006/spreadsheetDrawing">
          <xdr:col>5</xdr:col>
          <xdr:colOff>107315</xdr:colOff>
          <xdr:row>38</xdr:row>
          <xdr:rowOff>38100</xdr:rowOff>
        </xdr:to>
        <xdr:sp textlink="">
          <xdr:nvSpPr>
            <xdr:cNvPr id="75800" name="チェック 24" hidden="1">
              <a:extLst>
                <a:ext uri="{63B3BB69-23CF-44E3-9099-C40C66FF867C}">
                  <a14:compatExt spid="_x0000_s75800"/>
                </a:ext>
              </a:extLst>
            </xdr:cNvPr>
            <xdr:cNvSpPr>
              <a:spLocks noRot="1" noChangeShapeType="1"/>
            </xdr:cNvSpPr>
          </xdr:nvSpPr>
          <xdr:spPr>
            <a:xfrm>
              <a:off x="5340350" y="12047855"/>
              <a:ext cx="396240" cy="2768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297180</xdr:colOff>
          <xdr:row>36</xdr:row>
          <xdr:rowOff>208280</xdr:rowOff>
        </xdr:from>
        <xdr:to xmlns:xdr="http://schemas.openxmlformats.org/drawingml/2006/spreadsheetDrawing">
          <xdr:col>8</xdr:col>
          <xdr:colOff>106045</xdr:colOff>
          <xdr:row>38</xdr:row>
          <xdr:rowOff>36830</xdr:rowOff>
        </xdr:to>
        <xdr:sp textlink="">
          <xdr:nvSpPr>
            <xdr:cNvPr id="75801" name="チェック 25" hidden="1">
              <a:extLst>
                <a:ext uri="{63B3BB69-23CF-44E3-9099-C40C66FF867C}">
                  <a14:compatExt spid="_x0000_s75801"/>
                </a:ext>
              </a:extLst>
            </xdr:cNvPr>
            <xdr:cNvSpPr>
              <a:spLocks noRot="1" noChangeShapeType="1"/>
            </xdr:cNvSpPr>
          </xdr:nvSpPr>
          <xdr:spPr>
            <a:xfrm>
              <a:off x="7533005" y="12037695"/>
              <a:ext cx="35179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1727200</xdr:colOff>
          <xdr:row>44</xdr:row>
          <xdr:rowOff>143510</xdr:rowOff>
        </xdr:from>
        <xdr:to xmlns:xdr="http://schemas.openxmlformats.org/drawingml/2006/spreadsheetDrawing">
          <xdr:col>3</xdr:col>
          <xdr:colOff>119380</xdr:colOff>
          <xdr:row>46</xdr:row>
          <xdr:rowOff>106680</xdr:rowOff>
        </xdr:to>
        <xdr:sp textlink="">
          <xdr:nvSpPr>
            <xdr:cNvPr id="75802" name="チェック 26" hidden="1">
              <a:extLst>
                <a:ext uri="{63B3BB69-23CF-44E3-9099-C40C66FF867C}">
                  <a14:compatExt spid="_x0000_s75802"/>
                </a:ext>
              </a:extLst>
            </xdr:cNvPr>
            <xdr:cNvSpPr>
              <a:spLocks noRot="1" noChangeShapeType="1"/>
            </xdr:cNvSpPr>
          </xdr:nvSpPr>
          <xdr:spPr>
            <a:xfrm>
              <a:off x="2955925" y="13959840"/>
              <a:ext cx="478155" cy="4298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470535</xdr:colOff>
          <xdr:row>44</xdr:row>
          <xdr:rowOff>143510</xdr:rowOff>
        </xdr:from>
        <xdr:to xmlns:xdr="http://schemas.openxmlformats.org/drawingml/2006/spreadsheetDrawing">
          <xdr:col>6</xdr:col>
          <xdr:colOff>38735</xdr:colOff>
          <xdr:row>46</xdr:row>
          <xdr:rowOff>106680</xdr:rowOff>
        </xdr:to>
        <xdr:sp textlink="">
          <xdr:nvSpPr>
            <xdr:cNvPr id="75803" name="チェック 27" hidden="1">
              <a:extLst>
                <a:ext uri="{63B3BB69-23CF-44E3-9099-C40C66FF867C}">
                  <a14:compatExt spid="_x0000_s75803"/>
                </a:ext>
              </a:extLst>
            </xdr:cNvPr>
            <xdr:cNvSpPr>
              <a:spLocks noRot="1" noChangeShapeType="1"/>
            </xdr:cNvSpPr>
          </xdr:nvSpPr>
          <xdr:spPr>
            <a:xfrm>
              <a:off x="6099810" y="13959840"/>
              <a:ext cx="371475" cy="4298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513715</xdr:colOff>
          <xdr:row>44</xdr:row>
          <xdr:rowOff>124460</xdr:rowOff>
        </xdr:from>
        <xdr:to xmlns:xdr="http://schemas.openxmlformats.org/drawingml/2006/spreadsheetDrawing">
          <xdr:col>2</xdr:col>
          <xdr:colOff>762635</xdr:colOff>
          <xdr:row>46</xdr:row>
          <xdr:rowOff>95250</xdr:rowOff>
        </xdr:to>
        <xdr:sp textlink="">
          <xdr:nvSpPr>
            <xdr:cNvPr id="75804" name="チェック 28" hidden="1">
              <a:extLst>
                <a:ext uri="{63B3BB69-23CF-44E3-9099-C40C66FF867C}">
                  <a14:compatExt spid="_x0000_s75804"/>
                </a:ext>
              </a:extLst>
            </xdr:cNvPr>
            <xdr:cNvSpPr>
              <a:spLocks noRot="1" noChangeShapeType="1"/>
            </xdr:cNvSpPr>
          </xdr:nvSpPr>
          <xdr:spPr>
            <a:xfrm>
              <a:off x="1742440" y="13940790"/>
              <a:ext cx="248920" cy="4375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1113155</xdr:colOff>
          <xdr:row>44</xdr:row>
          <xdr:rowOff>143510</xdr:rowOff>
        </xdr:from>
        <xdr:to xmlns:xdr="http://schemas.openxmlformats.org/drawingml/2006/spreadsheetDrawing">
          <xdr:col>4</xdr:col>
          <xdr:colOff>302260</xdr:colOff>
          <xdr:row>46</xdr:row>
          <xdr:rowOff>106680</xdr:rowOff>
        </xdr:to>
        <xdr:sp textlink="">
          <xdr:nvSpPr>
            <xdr:cNvPr id="75805" name="チェック 29" hidden="1">
              <a:extLst>
                <a:ext uri="{63B3BB69-23CF-44E3-9099-C40C66FF867C}">
                  <a14:compatExt spid="_x0000_s75805"/>
                </a:ext>
              </a:extLst>
            </xdr:cNvPr>
            <xdr:cNvSpPr>
              <a:spLocks noRot="1" noChangeShapeType="1"/>
            </xdr:cNvSpPr>
          </xdr:nvSpPr>
          <xdr:spPr>
            <a:xfrm>
              <a:off x="4427855" y="13959840"/>
              <a:ext cx="408305" cy="4298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523875</xdr:colOff>
          <xdr:row>52</xdr:row>
          <xdr:rowOff>28575</xdr:rowOff>
        </xdr:from>
        <xdr:to xmlns:xdr="http://schemas.openxmlformats.org/drawingml/2006/spreadsheetDrawing">
          <xdr:col>2</xdr:col>
          <xdr:colOff>772795</xdr:colOff>
          <xdr:row>54</xdr:row>
          <xdr:rowOff>113665</xdr:rowOff>
        </xdr:to>
        <xdr:sp textlink="">
          <xdr:nvSpPr>
            <xdr:cNvPr id="75806" name="チェック 30" hidden="1">
              <a:extLst>
                <a:ext uri="{63B3BB69-23CF-44E3-9099-C40C66FF867C}">
                  <a14:compatExt spid="_x0000_s75806"/>
                </a:ext>
              </a:extLst>
            </xdr:cNvPr>
            <xdr:cNvSpPr>
              <a:spLocks noRot="1" noChangeShapeType="1"/>
            </xdr:cNvSpPr>
          </xdr:nvSpPr>
          <xdr:spPr>
            <a:xfrm>
              <a:off x="1752600" y="15607030"/>
              <a:ext cx="248920" cy="4375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513715</xdr:colOff>
          <xdr:row>47</xdr:row>
          <xdr:rowOff>142240</xdr:rowOff>
        </xdr:from>
        <xdr:to xmlns:xdr="http://schemas.openxmlformats.org/drawingml/2006/spreadsheetDrawing">
          <xdr:col>2</xdr:col>
          <xdr:colOff>762635</xdr:colOff>
          <xdr:row>49</xdr:row>
          <xdr:rowOff>133350</xdr:rowOff>
        </xdr:to>
        <xdr:sp textlink="">
          <xdr:nvSpPr>
            <xdr:cNvPr id="75807" name="チェック 31" hidden="1">
              <a:extLst>
                <a:ext uri="{63B3BB69-23CF-44E3-9099-C40C66FF867C}">
                  <a14:compatExt spid="_x0000_s75807"/>
                </a:ext>
              </a:extLst>
            </xdr:cNvPr>
            <xdr:cNvSpPr>
              <a:spLocks noRot="1" noChangeShapeType="1"/>
            </xdr:cNvSpPr>
          </xdr:nvSpPr>
          <xdr:spPr>
            <a:xfrm>
              <a:off x="1742440" y="14653895"/>
              <a:ext cx="248920" cy="4483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523875</xdr:colOff>
          <xdr:row>46</xdr:row>
          <xdr:rowOff>133350</xdr:rowOff>
        </xdr:from>
        <xdr:to xmlns:xdr="http://schemas.openxmlformats.org/drawingml/2006/spreadsheetDrawing">
          <xdr:col>2</xdr:col>
          <xdr:colOff>772795</xdr:colOff>
          <xdr:row>48</xdr:row>
          <xdr:rowOff>114935</xdr:rowOff>
        </xdr:to>
        <xdr:sp textlink="">
          <xdr:nvSpPr>
            <xdr:cNvPr id="75808" name="チェック 32" hidden="1">
              <a:extLst>
                <a:ext uri="{63B3BB69-23CF-44E3-9099-C40C66FF867C}">
                  <a14:compatExt spid="_x0000_s75808"/>
                </a:ext>
              </a:extLst>
            </xdr:cNvPr>
            <xdr:cNvSpPr>
              <a:spLocks noRot="1" noChangeShapeType="1"/>
            </xdr:cNvSpPr>
          </xdr:nvSpPr>
          <xdr:spPr>
            <a:xfrm>
              <a:off x="1752600" y="14416405"/>
              <a:ext cx="248920" cy="438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523875</xdr:colOff>
          <xdr:row>45</xdr:row>
          <xdr:rowOff>152400</xdr:rowOff>
        </xdr:from>
        <xdr:to xmlns:xdr="http://schemas.openxmlformats.org/drawingml/2006/spreadsheetDrawing">
          <xdr:col>2</xdr:col>
          <xdr:colOff>772795</xdr:colOff>
          <xdr:row>47</xdr:row>
          <xdr:rowOff>133350</xdr:rowOff>
        </xdr:to>
        <xdr:sp textlink="">
          <xdr:nvSpPr>
            <xdr:cNvPr id="75809" name="チェック 33" hidden="1">
              <a:extLst>
                <a:ext uri="{63B3BB69-23CF-44E3-9099-C40C66FF867C}">
                  <a14:compatExt spid="_x0000_s75809"/>
                </a:ext>
              </a:extLst>
            </xdr:cNvPr>
            <xdr:cNvSpPr>
              <a:spLocks noRot="1" noChangeShapeType="1"/>
            </xdr:cNvSpPr>
          </xdr:nvSpPr>
          <xdr:spPr>
            <a:xfrm>
              <a:off x="1752600" y="14206855"/>
              <a:ext cx="248920" cy="4381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95250</xdr:colOff>
          <xdr:row>17</xdr:row>
          <xdr:rowOff>0</xdr:rowOff>
        </xdr:from>
        <xdr:to xmlns:xdr="http://schemas.openxmlformats.org/drawingml/2006/spreadsheetDrawing">
          <xdr:col>1</xdr:col>
          <xdr:colOff>247650</xdr:colOff>
          <xdr:row>18</xdr:row>
          <xdr:rowOff>55245</xdr:rowOff>
        </xdr:to>
        <xdr:sp textlink="">
          <xdr:nvSpPr>
            <xdr:cNvPr id="75812" name="チェック 36" hidden="1">
              <a:extLst>
                <a:ext uri="{63B3BB69-23CF-44E3-9099-C40C66FF867C}">
                  <a14:compatExt spid="_x0000_s75812"/>
                </a:ext>
              </a:extLst>
            </xdr:cNvPr>
            <xdr:cNvSpPr>
              <a:spLocks noRot="1" noChangeShapeType="1"/>
            </xdr:cNvSpPr>
          </xdr:nvSpPr>
          <xdr:spPr>
            <a:xfrm>
              <a:off x="95250" y="5525770"/>
              <a:ext cx="409575" cy="4457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56</xdr:row>
          <xdr:rowOff>240030</xdr:rowOff>
        </xdr:from>
        <xdr:to xmlns:xdr="http://schemas.openxmlformats.org/drawingml/2006/spreadsheetDrawing">
          <xdr:col>2</xdr:col>
          <xdr:colOff>1200785</xdr:colOff>
          <xdr:row>57</xdr:row>
          <xdr:rowOff>198755</xdr:rowOff>
        </xdr:to>
        <xdr:sp textlink="">
          <xdr:nvSpPr>
            <xdr:cNvPr id="75850" name="チェック 74" hidden="1">
              <a:extLst>
                <a:ext uri="{63B3BB69-23CF-44E3-9099-C40C66FF867C}">
                  <a14:compatExt spid="_x0000_s75850"/>
                </a:ext>
              </a:extLst>
            </xdr:cNvPr>
            <xdr:cNvSpPr>
              <a:spLocks noRot="1" noChangeShapeType="1"/>
            </xdr:cNvSpPr>
          </xdr:nvSpPr>
          <xdr:spPr>
            <a:xfrm>
              <a:off x="257175" y="16590010"/>
              <a:ext cx="2172335"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58</xdr:row>
          <xdr:rowOff>220345</xdr:rowOff>
        </xdr:from>
        <xdr:to xmlns:xdr="http://schemas.openxmlformats.org/drawingml/2006/spreadsheetDrawing">
          <xdr:col>2</xdr:col>
          <xdr:colOff>1437640</xdr:colOff>
          <xdr:row>60</xdr:row>
          <xdr:rowOff>13335</xdr:rowOff>
        </xdr:to>
        <xdr:sp textlink="">
          <xdr:nvSpPr>
            <xdr:cNvPr id="75851" name="チェック 75" hidden="1">
              <a:extLst>
                <a:ext uri="{63B3BB69-23CF-44E3-9099-C40C66FF867C}">
                  <a14:compatExt spid="_x0000_s75851"/>
                </a:ext>
              </a:extLst>
            </xdr:cNvPr>
            <xdr:cNvSpPr>
              <a:spLocks noRot="1" noChangeShapeType="1"/>
            </xdr:cNvSpPr>
          </xdr:nvSpPr>
          <xdr:spPr>
            <a:xfrm>
              <a:off x="257175" y="17062450"/>
              <a:ext cx="240919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60</xdr:row>
          <xdr:rowOff>39370</xdr:rowOff>
        </xdr:from>
        <xdr:to xmlns:xdr="http://schemas.openxmlformats.org/drawingml/2006/spreadsheetDrawing">
          <xdr:col>2</xdr:col>
          <xdr:colOff>1245870</xdr:colOff>
          <xdr:row>61</xdr:row>
          <xdr:rowOff>11430</xdr:rowOff>
        </xdr:to>
        <xdr:sp textlink="">
          <xdr:nvSpPr>
            <xdr:cNvPr id="75852" name="チェック 76" hidden="1">
              <a:extLst>
                <a:ext uri="{63B3BB69-23CF-44E3-9099-C40C66FF867C}">
                  <a14:compatExt spid="_x0000_s75852"/>
                </a:ext>
              </a:extLst>
            </xdr:cNvPr>
            <xdr:cNvSpPr>
              <a:spLocks noRot="1" noChangeShapeType="1"/>
            </xdr:cNvSpPr>
          </xdr:nvSpPr>
          <xdr:spPr>
            <a:xfrm>
              <a:off x="257175" y="17300575"/>
              <a:ext cx="221742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57</xdr:row>
          <xdr:rowOff>222250</xdr:rowOff>
        </xdr:from>
        <xdr:to xmlns:xdr="http://schemas.openxmlformats.org/drawingml/2006/spreadsheetDrawing">
          <xdr:col>2</xdr:col>
          <xdr:colOff>1437640</xdr:colOff>
          <xdr:row>58</xdr:row>
          <xdr:rowOff>193040</xdr:rowOff>
        </xdr:to>
        <xdr:sp textlink="">
          <xdr:nvSpPr>
            <xdr:cNvPr id="75853" name="チェック 77" hidden="1">
              <a:extLst>
                <a:ext uri="{63B3BB69-23CF-44E3-9099-C40C66FF867C}">
                  <a14:compatExt spid="_x0000_s75853"/>
                </a:ext>
              </a:extLst>
            </xdr:cNvPr>
            <xdr:cNvSpPr>
              <a:spLocks noRot="1" noChangeShapeType="1"/>
            </xdr:cNvSpPr>
          </xdr:nvSpPr>
          <xdr:spPr>
            <a:xfrm>
              <a:off x="257175" y="16826230"/>
              <a:ext cx="240919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61</xdr:row>
          <xdr:rowOff>17780</xdr:rowOff>
        </xdr:from>
        <xdr:to xmlns:xdr="http://schemas.openxmlformats.org/drawingml/2006/spreadsheetDrawing">
          <xdr:col>2</xdr:col>
          <xdr:colOff>1609090</xdr:colOff>
          <xdr:row>61</xdr:row>
          <xdr:rowOff>227965</xdr:rowOff>
        </xdr:to>
        <xdr:sp textlink="">
          <xdr:nvSpPr>
            <xdr:cNvPr id="75854" name="チェック 78" hidden="1">
              <a:extLst>
                <a:ext uri="{63B3BB69-23CF-44E3-9099-C40C66FF867C}">
                  <a14:compatExt spid="_x0000_s75854"/>
                </a:ext>
              </a:extLst>
            </xdr:cNvPr>
            <xdr:cNvSpPr>
              <a:spLocks noRot="1" noChangeShapeType="1"/>
            </xdr:cNvSpPr>
          </xdr:nvSpPr>
          <xdr:spPr>
            <a:xfrm>
              <a:off x="257175" y="17517110"/>
              <a:ext cx="258064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1102995</xdr:colOff>
          <xdr:row>56</xdr:row>
          <xdr:rowOff>234315</xdr:rowOff>
        </xdr:from>
        <xdr:to xmlns:xdr="http://schemas.openxmlformats.org/drawingml/2006/spreadsheetDrawing">
          <xdr:col>5</xdr:col>
          <xdr:colOff>16510</xdr:colOff>
          <xdr:row>57</xdr:row>
          <xdr:rowOff>202565</xdr:rowOff>
        </xdr:to>
        <xdr:sp textlink="">
          <xdr:nvSpPr>
            <xdr:cNvPr id="75855" name="チェック 79" hidden="1">
              <a:extLst>
                <a:ext uri="{63B3BB69-23CF-44E3-9099-C40C66FF867C}">
                  <a14:compatExt spid="_x0000_s75855"/>
                </a:ext>
              </a:extLst>
            </xdr:cNvPr>
            <xdr:cNvSpPr>
              <a:spLocks noRot="1" noChangeShapeType="1"/>
            </xdr:cNvSpPr>
          </xdr:nvSpPr>
          <xdr:spPr>
            <a:xfrm>
              <a:off x="2331720" y="16584295"/>
              <a:ext cx="3314065" cy="2222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1814830</xdr:colOff>
          <xdr:row>60</xdr:row>
          <xdr:rowOff>234315</xdr:rowOff>
        </xdr:from>
        <xdr:to xmlns:xdr="http://schemas.openxmlformats.org/drawingml/2006/spreadsheetDrawing">
          <xdr:col>3</xdr:col>
          <xdr:colOff>873760</xdr:colOff>
          <xdr:row>61</xdr:row>
          <xdr:rowOff>208915</xdr:rowOff>
        </xdr:to>
        <xdr:sp textlink="">
          <xdr:nvSpPr>
            <xdr:cNvPr id="75856" name="チェック 80" hidden="1">
              <a:extLst>
                <a:ext uri="{63B3BB69-23CF-44E3-9099-C40C66FF867C}">
                  <a14:compatExt spid="_x0000_s75856"/>
                </a:ext>
              </a:extLst>
            </xdr:cNvPr>
            <xdr:cNvSpPr>
              <a:spLocks noRot="1" noChangeShapeType="1"/>
            </xdr:cNvSpPr>
          </xdr:nvSpPr>
          <xdr:spPr>
            <a:xfrm>
              <a:off x="3043555" y="17495520"/>
              <a:ext cx="1144905"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38100</xdr:colOff>
          <xdr:row>57</xdr:row>
          <xdr:rowOff>21590</xdr:rowOff>
        </xdr:from>
        <xdr:to xmlns:xdr="http://schemas.openxmlformats.org/drawingml/2006/spreadsheetDrawing">
          <xdr:col>8</xdr:col>
          <xdr:colOff>828675</xdr:colOff>
          <xdr:row>57</xdr:row>
          <xdr:rowOff>170180</xdr:rowOff>
        </xdr:to>
        <xdr:sp textlink="">
          <xdr:nvSpPr>
            <xdr:cNvPr id="75857" name="チェック 81" hidden="1">
              <a:extLst>
                <a:ext uri="{63B3BB69-23CF-44E3-9099-C40C66FF867C}">
                  <a14:compatExt spid="_x0000_s75857"/>
                </a:ext>
              </a:extLst>
            </xdr:cNvPr>
            <xdr:cNvSpPr>
              <a:spLocks noRot="1" noChangeShapeType="1"/>
            </xdr:cNvSpPr>
          </xdr:nvSpPr>
          <xdr:spPr>
            <a:xfrm>
              <a:off x="7273925" y="16625570"/>
              <a:ext cx="1333500" cy="148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38100</xdr:colOff>
          <xdr:row>58</xdr:row>
          <xdr:rowOff>57150</xdr:rowOff>
        </xdr:from>
        <xdr:to xmlns:xdr="http://schemas.openxmlformats.org/drawingml/2006/spreadsheetDrawing">
          <xdr:col>10</xdr:col>
          <xdr:colOff>0</xdr:colOff>
          <xdr:row>59</xdr:row>
          <xdr:rowOff>23495</xdr:rowOff>
        </xdr:to>
        <xdr:sp textlink="">
          <xdr:nvSpPr>
            <xdr:cNvPr id="75858" name="チェック 82" hidden="1">
              <a:extLst>
                <a:ext uri="{63B3BB69-23CF-44E3-9099-C40C66FF867C}">
                  <a14:compatExt spid="_x0000_s75858"/>
                </a:ext>
              </a:extLst>
            </xdr:cNvPr>
            <xdr:cNvSpPr>
              <a:spLocks noRot="1" noChangeShapeType="1"/>
            </xdr:cNvSpPr>
          </xdr:nvSpPr>
          <xdr:spPr>
            <a:xfrm>
              <a:off x="7273925" y="16899255"/>
              <a:ext cx="2428875" cy="204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38100</xdr:colOff>
          <xdr:row>59</xdr:row>
          <xdr:rowOff>37465</xdr:rowOff>
        </xdr:from>
        <xdr:to xmlns:xdr="http://schemas.openxmlformats.org/drawingml/2006/spreadsheetDrawing">
          <xdr:col>9</xdr:col>
          <xdr:colOff>751205</xdr:colOff>
          <xdr:row>60</xdr:row>
          <xdr:rowOff>38100</xdr:rowOff>
        </xdr:to>
        <xdr:sp textlink="">
          <xdr:nvSpPr>
            <xdr:cNvPr id="75859" name="チェック 83" hidden="1">
              <a:extLst>
                <a:ext uri="{63B3BB69-23CF-44E3-9099-C40C66FF867C}">
                  <a14:compatExt spid="_x0000_s75859"/>
                </a:ext>
              </a:extLst>
            </xdr:cNvPr>
            <xdr:cNvSpPr>
              <a:spLocks noRot="1" noChangeShapeType="1"/>
            </xdr:cNvSpPr>
          </xdr:nvSpPr>
          <xdr:spPr>
            <a:xfrm>
              <a:off x="7273925" y="17117695"/>
              <a:ext cx="2218055" cy="1816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881380</xdr:colOff>
          <xdr:row>58</xdr:row>
          <xdr:rowOff>63500</xdr:rowOff>
        </xdr:from>
        <xdr:to xmlns:xdr="http://schemas.openxmlformats.org/drawingml/2006/spreadsheetDrawing">
          <xdr:col>12</xdr:col>
          <xdr:colOff>1134110</xdr:colOff>
          <xdr:row>59</xdr:row>
          <xdr:rowOff>59690</xdr:rowOff>
        </xdr:to>
        <xdr:sp textlink="">
          <xdr:nvSpPr>
            <xdr:cNvPr id="75860" name="チェック 84" hidden="1">
              <a:extLst>
                <a:ext uri="{63B3BB69-23CF-44E3-9099-C40C66FF867C}">
                  <a14:compatExt spid="_x0000_s75860"/>
                </a:ext>
              </a:extLst>
            </xdr:cNvPr>
            <xdr:cNvSpPr>
              <a:spLocks noRot="1" noChangeShapeType="1"/>
            </xdr:cNvSpPr>
          </xdr:nvSpPr>
          <xdr:spPr>
            <a:xfrm>
              <a:off x="9622155" y="16905605"/>
              <a:ext cx="2813050" cy="2343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881380</xdr:colOff>
          <xdr:row>59</xdr:row>
          <xdr:rowOff>37465</xdr:rowOff>
        </xdr:from>
        <xdr:to xmlns:xdr="http://schemas.openxmlformats.org/drawingml/2006/spreadsheetDrawing">
          <xdr:col>12</xdr:col>
          <xdr:colOff>742315</xdr:colOff>
          <xdr:row>60</xdr:row>
          <xdr:rowOff>45720</xdr:rowOff>
        </xdr:to>
        <xdr:sp textlink="">
          <xdr:nvSpPr>
            <xdr:cNvPr id="75861" name="チェック 85" hidden="1">
              <a:extLst>
                <a:ext uri="{63B3BB69-23CF-44E3-9099-C40C66FF867C}">
                  <a14:compatExt spid="_x0000_s75861"/>
                </a:ext>
              </a:extLst>
            </xdr:cNvPr>
            <xdr:cNvSpPr>
              <a:spLocks noRot="1" noChangeShapeType="1"/>
            </xdr:cNvSpPr>
          </xdr:nvSpPr>
          <xdr:spPr>
            <a:xfrm>
              <a:off x="9622155" y="17117695"/>
              <a:ext cx="2421255" cy="189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428625</xdr:colOff>
          <xdr:row>60</xdr:row>
          <xdr:rowOff>21590</xdr:rowOff>
        </xdr:from>
        <xdr:to xmlns:xdr="http://schemas.openxmlformats.org/drawingml/2006/spreadsheetDrawing">
          <xdr:col>11</xdr:col>
          <xdr:colOff>551815</xdr:colOff>
          <xdr:row>60</xdr:row>
          <xdr:rowOff>226695</xdr:rowOff>
        </xdr:to>
        <xdr:sp textlink="">
          <xdr:nvSpPr>
            <xdr:cNvPr id="75862" name="チェック 86" hidden="1">
              <a:extLst>
                <a:ext uri="{63B3BB69-23CF-44E3-9099-C40C66FF867C}">
                  <a14:compatExt spid="_x0000_s75862"/>
                </a:ext>
              </a:extLst>
            </xdr:cNvPr>
            <xdr:cNvSpPr>
              <a:spLocks noRot="1" noChangeShapeType="1"/>
            </xdr:cNvSpPr>
          </xdr:nvSpPr>
          <xdr:spPr>
            <a:xfrm>
              <a:off x="10131425" y="17282795"/>
              <a:ext cx="105664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38100</xdr:colOff>
          <xdr:row>60</xdr:row>
          <xdr:rowOff>21590</xdr:rowOff>
        </xdr:from>
        <xdr:to xmlns:xdr="http://schemas.openxmlformats.org/drawingml/2006/spreadsheetDrawing">
          <xdr:col>10</xdr:col>
          <xdr:colOff>419100</xdr:colOff>
          <xdr:row>60</xdr:row>
          <xdr:rowOff>191135</xdr:rowOff>
        </xdr:to>
        <xdr:sp textlink="">
          <xdr:nvSpPr>
            <xdr:cNvPr id="75863" name="チェック 87" hidden="1">
              <a:extLst>
                <a:ext uri="{63B3BB69-23CF-44E3-9099-C40C66FF867C}">
                  <a14:compatExt spid="_x0000_s75863"/>
                </a:ext>
              </a:extLst>
            </xdr:cNvPr>
            <xdr:cNvSpPr>
              <a:spLocks noRot="1" noChangeShapeType="1"/>
            </xdr:cNvSpPr>
          </xdr:nvSpPr>
          <xdr:spPr>
            <a:xfrm>
              <a:off x="7273925" y="17282795"/>
              <a:ext cx="2847975" cy="169545"/>
            </a:xfrm>
            <a:prstGeom prst="rect"/>
          </xdr:spPr>
        </xdr:sp>
        <xdr:clientData/>
      </xdr:twoCellAnchor>
    </mc:Choice>
    <mc:Fallback/>
  </mc:AlternateContent>
  <xdr:twoCellAnchor>
    <xdr:from xmlns:xdr="http://schemas.openxmlformats.org/drawingml/2006/spreadsheetDrawing">
      <xdr:col>7</xdr:col>
      <xdr:colOff>163195</xdr:colOff>
      <xdr:row>57</xdr:row>
      <xdr:rowOff>131445</xdr:rowOff>
    </xdr:from>
    <xdr:to xmlns:xdr="http://schemas.openxmlformats.org/drawingml/2006/spreadsheetDrawing">
      <xdr:col>12</xdr:col>
      <xdr:colOff>1264920</xdr:colOff>
      <xdr:row>58</xdr:row>
      <xdr:rowOff>127635</xdr:rowOff>
    </xdr:to>
    <xdr:sp macro="" textlink="">
      <xdr:nvSpPr>
        <xdr:cNvPr id="10277" name="テキスト ボックス 88"/>
        <xdr:cNvSpPr txBox="1"/>
      </xdr:nvSpPr>
      <xdr:spPr>
        <a:xfrm>
          <a:off x="7399020" y="16735425"/>
          <a:ext cx="5166995" cy="2343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700"/>
            <a:t>（利用者の自立支援、社会参加・コミュニケーション機会の増加に向けたケアの実施、根拠に基づいた支援の実施等）</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1513205</xdr:colOff>
          <xdr:row>60</xdr:row>
          <xdr:rowOff>29845</xdr:rowOff>
        </xdr:from>
        <xdr:to xmlns:xdr="http://schemas.openxmlformats.org/drawingml/2006/spreadsheetDrawing">
          <xdr:col>5</xdr:col>
          <xdr:colOff>55245</xdr:colOff>
          <xdr:row>61</xdr:row>
          <xdr:rowOff>635</xdr:rowOff>
        </xdr:to>
        <xdr:sp textlink="">
          <xdr:nvSpPr>
            <xdr:cNvPr id="75865" name="チェック 89" hidden="1">
              <a:extLst>
                <a:ext uri="{63B3BB69-23CF-44E3-9099-C40C66FF867C}">
                  <a14:compatExt spid="_x0000_s75865"/>
                </a:ext>
              </a:extLst>
            </xdr:cNvPr>
            <xdr:cNvSpPr>
              <a:spLocks noRot="1" noChangeShapeType="1"/>
            </xdr:cNvSpPr>
          </xdr:nvSpPr>
          <xdr:spPr>
            <a:xfrm>
              <a:off x="2741930" y="17291050"/>
              <a:ext cx="294259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1102995</xdr:colOff>
          <xdr:row>57</xdr:row>
          <xdr:rowOff>213995</xdr:rowOff>
        </xdr:from>
        <xdr:to xmlns:xdr="http://schemas.openxmlformats.org/drawingml/2006/spreadsheetDrawing">
          <xdr:col>5</xdr:col>
          <xdr:colOff>102235</xdr:colOff>
          <xdr:row>58</xdr:row>
          <xdr:rowOff>184785</xdr:rowOff>
        </xdr:to>
        <xdr:sp textlink="">
          <xdr:nvSpPr>
            <xdr:cNvPr id="75866" name="チェック 90" hidden="1">
              <a:extLst>
                <a:ext uri="{63B3BB69-23CF-44E3-9099-C40C66FF867C}">
                  <a14:compatExt spid="_x0000_s75866"/>
                </a:ext>
              </a:extLst>
            </xdr:cNvPr>
            <xdr:cNvSpPr>
              <a:spLocks noRot="1" noChangeShapeType="1"/>
            </xdr:cNvSpPr>
          </xdr:nvSpPr>
          <xdr:spPr>
            <a:xfrm>
              <a:off x="2331720" y="16817975"/>
              <a:ext cx="339979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1513205</xdr:colOff>
          <xdr:row>58</xdr:row>
          <xdr:rowOff>200660</xdr:rowOff>
        </xdr:from>
        <xdr:to xmlns:xdr="http://schemas.openxmlformats.org/drawingml/2006/spreadsheetDrawing">
          <xdr:col>4</xdr:col>
          <xdr:colOff>655320</xdr:colOff>
          <xdr:row>60</xdr:row>
          <xdr:rowOff>8255</xdr:rowOff>
        </xdr:to>
        <xdr:sp textlink="">
          <xdr:nvSpPr>
            <xdr:cNvPr id="75867" name="チェック 91" hidden="1">
              <a:extLst>
                <a:ext uri="{63B3BB69-23CF-44E3-9099-C40C66FF867C}">
                  <a14:compatExt spid="_x0000_s75867"/>
                </a:ext>
              </a:extLst>
            </xdr:cNvPr>
            <xdr:cNvSpPr>
              <a:spLocks noRot="1" noChangeShapeType="1"/>
            </xdr:cNvSpPr>
          </xdr:nvSpPr>
          <xdr:spPr>
            <a:xfrm>
              <a:off x="2741930" y="17042765"/>
              <a:ext cx="2447290" cy="226695"/>
            </a:xfrm>
            <a:prstGeom prst="rec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1</xdr:col>
          <xdr:colOff>514350</xdr:colOff>
          <xdr:row>34</xdr:row>
          <xdr:rowOff>410845</xdr:rowOff>
        </xdr:from>
        <xdr:to xmlns:xdr="http://schemas.openxmlformats.org/drawingml/2006/spreadsheetDrawing">
          <xdr:col>1</xdr:col>
          <xdr:colOff>833120</xdr:colOff>
          <xdr:row>39</xdr:row>
          <xdr:rowOff>8890</xdr:rowOff>
        </xdr:to>
        <xdr:grpSp>
          <xdr:nvGrpSpPr>
            <xdr:cNvPr id="3" name="グループ化 38"/>
            <xdr:cNvGrpSpPr/>
          </xdr:nvGrpSpPr>
          <xdr:grpSpPr>
            <a:xfrm>
              <a:off x="838200" y="13573125"/>
              <a:ext cx="318770" cy="1284605"/>
              <a:chOff x="1057275" y="6591302"/>
              <a:chExt cx="247650" cy="971533"/>
            </a:xfrm>
          </xdr:grpSpPr>
          <xdr:sp textlink="">
            <xdr:nvSpPr>
              <xdr:cNvPr id="73730" name="チェック 699" hidden="1">
                <a:extLst>
                  <a:ext uri="{63B3BB69-23CF-44E3-9099-C40C66FF867C}">
                    <a14:compatExt spid="_x0000_s73730"/>
                  </a:ext>
                </a:extLst>
              </xdr:cNvPr>
              <xdr:cNvSpPr>
                <a:spLocks noRot="1" noChangeShapeType="1"/>
              </xdr:cNvSpPr>
            </xdr:nvSpPr>
            <xdr:spPr>
              <a:xfrm>
                <a:off x="1057275" y="6591302"/>
                <a:ext cx="247650" cy="257173"/>
              </a:xfrm>
              <a:prstGeom prst="rect"/>
            </xdr:spPr>
          </xdr:sp>
          <xdr:sp textlink="">
            <xdr:nvSpPr>
              <xdr:cNvPr id="73731" name="チェック 700" hidden="1">
                <a:extLst>
                  <a:ext uri="{63B3BB69-23CF-44E3-9099-C40C66FF867C}">
                    <a14:compatExt spid="_x0000_s73731"/>
                  </a:ext>
                </a:extLst>
              </xdr:cNvPr>
              <xdr:cNvSpPr>
                <a:spLocks noRot="1" noChangeShapeType="1"/>
              </xdr:cNvSpPr>
            </xdr:nvSpPr>
            <xdr:spPr>
              <a:xfrm>
                <a:off x="1057275" y="6838950"/>
                <a:ext cx="247650" cy="247650"/>
              </a:xfrm>
              <a:prstGeom prst="rect"/>
            </xdr:spPr>
          </xdr:sp>
          <xdr:sp textlink="">
            <xdr:nvSpPr>
              <xdr:cNvPr id="73732" name="チェック 701" hidden="1">
                <a:extLst>
                  <a:ext uri="{63B3BB69-23CF-44E3-9099-C40C66FF867C}">
                    <a14:compatExt spid="_x0000_s73732"/>
                  </a:ext>
                </a:extLst>
              </xdr:cNvPr>
              <xdr:cNvSpPr>
                <a:spLocks noRot="1" noChangeShapeType="1"/>
              </xdr:cNvSpPr>
            </xdr:nvSpPr>
            <xdr:spPr>
              <a:xfrm>
                <a:off x="1057275" y="7086598"/>
                <a:ext cx="247650" cy="257176"/>
              </a:xfrm>
              <a:prstGeom prst="rect"/>
            </xdr:spPr>
          </xdr:sp>
          <xdr:sp textlink="">
            <xdr:nvSpPr>
              <xdr:cNvPr id="73733" name="チェック 702" hidden="1">
                <a:extLst>
                  <a:ext uri="{63B3BB69-23CF-44E3-9099-C40C66FF867C}">
                    <a14:compatExt spid="_x0000_s73733"/>
                  </a:ext>
                </a:extLst>
              </xdr:cNvPr>
              <xdr:cNvSpPr>
                <a:spLocks noRot="1" noChangeShapeType="1"/>
              </xdr:cNvSpPr>
            </xdr:nvSpPr>
            <xdr:spPr>
              <a:xfrm>
                <a:off x="1057275" y="7315184"/>
                <a:ext cx="247650" cy="247651"/>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514350</xdr:colOff>
          <xdr:row>34</xdr:row>
          <xdr:rowOff>401320</xdr:rowOff>
        </xdr:from>
        <xdr:to xmlns:xdr="http://schemas.openxmlformats.org/drawingml/2006/spreadsheetDrawing">
          <xdr:col>3</xdr:col>
          <xdr:colOff>763270</xdr:colOff>
          <xdr:row>37</xdr:row>
          <xdr:rowOff>18415</xdr:rowOff>
        </xdr:to>
        <xdr:grpSp>
          <xdr:nvGrpSpPr>
            <xdr:cNvPr id="5" name="グループ化 46"/>
            <xdr:cNvGrpSpPr/>
          </xdr:nvGrpSpPr>
          <xdr:grpSpPr>
            <a:xfrm>
              <a:off x="3503930" y="13563600"/>
              <a:ext cx="248920" cy="669925"/>
              <a:chOff x="3981450" y="6838926"/>
              <a:chExt cx="247650" cy="495338"/>
            </a:xfrm>
          </xdr:grpSpPr>
          <xdr:sp textlink="">
            <xdr:nvSpPr>
              <xdr:cNvPr id="73735" name="チェック 703" hidden="1">
                <a:extLst>
                  <a:ext uri="{63B3BB69-23CF-44E3-9099-C40C66FF867C}">
                    <a14:compatExt spid="_x0000_s73735"/>
                  </a:ext>
                </a:extLst>
              </xdr:cNvPr>
              <xdr:cNvSpPr>
                <a:spLocks noRot="1" noChangeShapeType="1"/>
              </xdr:cNvSpPr>
            </xdr:nvSpPr>
            <xdr:spPr>
              <a:xfrm>
                <a:off x="3981450" y="6838926"/>
                <a:ext cx="247650" cy="247650"/>
              </a:xfrm>
              <a:prstGeom prst="rect"/>
            </xdr:spPr>
          </xdr:sp>
          <xdr:sp textlink="">
            <xdr:nvSpPr>
              <xdr:cNvPr id="73736" name="チェック 704" hidden="1">
                <a:extLst>
                  <a:ext uri="{63B3BB69-23CF-44E3-9099-C40C66FF867C}">
                    <a14:compatExt spid="_x0000_s73736"/>
                  </a:ext>
                </a:extLst>
              </xdr:cNvPr>
              <xdr:cNvSpPr>
                <a:spLocks noRot="1" noChangeShapeType="1"/>
              </xdr:cNvSpPr>
            </xdr:nvSpPr>
            <xdr:spPr>
              <a:xfrm>
                <a:off x="3981450" y="7086614"/>
                <a:ext cx="247650" cy="247650"/>
              </a:xfrm>
              <a:prstGeom prst="rect"/>
            </xdr:spPr>
          </xdr:sp>
        </xdr:grpSp>
        <xdr:clientData/>
      </xdr:twoCellAnchor>
    </mc:Choice>
    <mc:Fallback/>
  </mc:AlternateContent>
  <xdr:twoCellAnchor>
    <xdr:from xmlns:xdr="http://schemas.openxmlformats.org/drawingml/2006/spreadsheetDrawing">
      <xdr:col>3</xdr:col>
      <xdr:colOff>634365</xdr:colOff>
      <xdr:row>39</xdr:row>
      <xdr:rowOff>106680</xdr:rowOff>
    </xdr:from>
    <xdr:to xmlns:xdr="http://schemas.openxmlformats.org/drawingml/2006/spreadsheetDrawing">
      <xdr:col>7</xdr:col>
      <xdr:colOff>789305</xdr:colOff>
      <xdr:row>41</xdr:row>
      <xdr:rowOff>76835</xdr:rowOff>
    </xdr:to>
    <xdr:grpSp>
      <xdr:nvGrpSpPr>
        <xdr:cNvPr id="7" name="グループ化 22"/>
        <xdr:cNvGrpSpPr/>
      </xdr:nvGrpSpPr>
      <xdr:grpSpPr>
        <a:xfrm>
          <a:off x="3623945" y="14955520"/>
          <a:ext cx="4917440" cy="1020445"/>
          <a:chOff x="3579091" y="8924596"/>
          <a:chExt cx="7171751" cy="1054353"/>
        </a:xfrm>
      </xdr:grpSpPr>
      <xdr:sp macro="" textlink="">
        <xdr:nvSpPr>
          <xdr:cNvPr id="8" name="テキスト ボックス 38"/>
          <xdr:cNvSpPr txBox="1">
            <a:spLocks noChangeArrowheads="1"/>
          </xdr:cNvSpPr>
        </xdr:nvSpPr>
        <xdr:spPr>
          <a:xfrm>
            <a:off x="3579091" y="9338454"/>
            <a:ext cx="7171751" cy="640495"/>
          </a:xfrm>
          <a:prstGeom prst="rect">
            <a:avLst/>
          </a:prstGeom>
          <a:noFill/>
          <a:ln>
            <a:miter/>
          </a:ln>
        </xdr:spPr>
        <xdr:txBody>
          <a:bodyPr vertOverflow="clip" horzOverflow="overflow" wrap="square" lIns="17462" tIns="4762" rIns="4762" bIns="4762" anchor="t" upright="1"/>
          <a:lstStyle/>
          <a:p>
            <a:pPr algn="l">
              <a:lnSpc>
                <a:spcPts val="1620"/>
              </a:lnSpc>
            </a:pPr>
            <a:r>
              <a:rPr lang="ja-JP" altLang="en-US" sz="1000" b="1" i="0" u="none" strike="noStrike" baseline="0">
                <a:solidFill>
                  <a:srgbClr xmlns:mc="http://schemas.openxmlformats.org/markup-compatibility/2006" xmlns:a14="http://schemas.microsoft.com/office/drawing/2010/main" val="000000" a14:legacySpreadsheetColorIndex="8" mc:Ignorable="a14"/>
                </a:solidFill>
                <a:latin typeface="メイリオ"/>
                <a:ea typeface="メイリオ"/>
              </a:rPr>
              <a:t>＜点線内の機器等の導入に際し、必要な場合のみチェックすること＞</a:t>
            </a:r>
          </a:p>
        </xdr:txBody>
      </xdr:sp>
      <xdr:sp macro="" textlink="">
        <xdr:nvSpPr>
          <xdr:cNvPr id="9" name="下矢印 3"/>
          <xdr:cNvSpPr>
            <a:spLocks noChangeArrowheads="1"/>
          </xdr:cNvSpPr>
        </xdr:nvSpPr>
        <xdr:spPr>
          <a:xfrm>
            <a:off x="4589782" y="8924596"/>
            <a:ext cx="567648" cy="463127"/>
          </a:xfrm>
          <a:prstGeom prst="downArrow">
            <a:avLst>
              <a:gd name="adj1" fmla="val 50000"/>
              <a:gd name="adj2" fmla="val 63834"/>
            </a:avLst>
          </a:prstGeom>
          <a:solidFill>
            <a:srgbClr val="4F81BD"/>
          </a:solidFill>
          <a:ln w="19050">
            <a:solidFill>
              <a:sysClr val="windowText" lastClr="000000"/>
            </a:solidFill>
            <a:miter/>
          </a:ln>
        </xdr:spPr>
        <xdr:txBody>
          <a:bodyPr vertOverflow="overflow" horzOverflow="overflow" upright="1"/>
          <a:lstStyle/>
          <a:p>
            <a:endParaRPr/>
          </a:p>
        </xdr:txBody>
      </xdr:sp>
    </xdr:grp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1</xdr:col>
          <xdr:colOff>497205</xdr:colOff>
          <xdr:row>40</xdr:row>
          <xdr:rowOff>0</xdr:rowOff>
        </xdr:from>
        <xdr:to xmlns:xdr="http://schemas.openxmlformats.org/drawingml/2006/spreadsheetDrawing">
          <xdr:col>1</xdr:col>
          <xdr:colOff>789305</xdr:colOff>
          <xdr:row>43</xdr:row>
          <xdr:rowOff>0</xdr:rowOff>
        </xdr:to>
        <xdr:grpSp>
          <xdr:nvGrpSpPr>
            <xdr:cNvPr id="11" name="グループ化 35"/>
            <xdr:cNvGrpSpPr/>
          </xdr:nvGrpSpPr>
          <xdr:grpSpPr>
            <a:xfrm>
              <a:off x="821055" y="15582265"/>
              <a:ext cx="292100" cy="950595"/>
              <a:chOff x="1042894" y="8220039"/>
              <a:chExt cx="252506" cy="624574"/>
            </a:xfrm>
          </xdr:grpSpPr>
          <xdr:sp textlink="">
            <xdr:nvSpPr>
              <xdr:cNvPr id="73741" name="チェック 705" hidden="1">
                <a:extLst>
                  <a:ext uri="{63B3BB69-23CF-44E3-9099-C40C66FF867C}">
                    <a14:compatExt spid="_x0000_s73741"/>
                  </a:ext>
                </a:extLst>
              </xdr:cNvPr>
              <xdr:cNvSpPr>
                <a:spLocks noRot="1" noChangeShapeType="1"/>
              </xdr:cNvSpPr>
            </xdr:nvSpPr>
            <xdr:spPr>
              <a:xfrm>
                <a:off x="1047750" y="8220039"/>
                <a:ext cx="247650" cy="257175"/>
              </a:xfrm>
              <a:prstGeom prst="rect"/>
            </xdr:spPr>
          </xdr:sp>
          <xdr:sp textlink="">
            <xdr:nvSpPr>
              <xdr:cNvPr id="73742" name="チェック 706" hidden="1">
                <a:extLst>
                  <a:ext uri="{63B3BB69-23CF-44E3-9099-C40C66FF867C}">
                    <a14:compatExt spid="_x0000_s73742"/>
                  </a:ext>
                </a:extLst>
              </xdr:cNvPr>
              <xdr:cNvSpPr>
                <a:spLocks noRot="1" noChangeShapeType="1"/>
              </xdr:cNvSpPr>
            </xdr:nvSpPr>
            <xdr:spPr>
              <a:xfrm>
                <a:off x="1047750" y="8414804"/>
                <a:ext cx="247650" cy="247650"/>
              </a:xfrm>
              <a:prstGeom prst="rect"/>
            </xdr:spPr>
          </xdr:sp>
          <xdr:sp textlink="">
            <xdr:nvSpPr>
              <xdr:cNvPr id="73743" name="チェック 707" hidden="1">
                <a:extLst>
                  <a:ext uri="{63B3BB69-23CF-44E3-9099-C40C66FF867C}">
                    <a14:compatExt spid="_x0000_s73743"/>
                  </a:ext>
                </a:extLst>
              </xdr:cNvPr>
              <xdr:cNvSpPr>
                <a:spLocks noRot="1" noChangeShapeType="1"/>
              </xdr:cNvSpPr>
            </xdr:nvSpPr>
            <xdr:spPr>
              <a:xfrm>
                <a:off x="1042894" y="8596963"/>
                <a:ext cx="247650" cy="247650"/>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514350</xdr:colOff>
          <xdr:row>46</xdr:row>
          <xdr:rowOff>85725</xdr:rowOff>
        </xdr:from>
        <xdr:to xmlns:xdr="http://schemas.openxmlformats.org/drawingml/2006/spreadsheetDrawing">
          <xdr:col>1</xdr:col>
          <xdr:colOff>694690</xdr:colOff>
          <xdr:row>47</xdr:row>
          <xdr:rowOff>382905</xdr:rowOff>
        </xdr:to>
        <xdr:grpSp>
          <xdr:nvGrpSpPr>
            <xdr:cNvPr id="13" name="グループ化 35"/>
            <xdr:cNvGrpSpPr/>
          </xdr:nvGrpSpPr>
          <xdr:grpSpPr>
            <a:xfrm>
              <a:off x="838200" y="17723485"/>
              <a:ext cx="180340" cy="716280"/>
              <a:chOff x="1047751" y="8220074"/>
              <a:chExt cx="260092" cy="533059"/>
            </a:xfrm>
          </xdr:grpSpPr>
          <xdr:sp textlink="">
            <xdr:nvSpPr>
              <xdr:cNvPr id="73745" name="チェック 708" hidden="1">
                <a:extLst>
                  <a:ext uri="{63B3BB69-23CF-44E3-9099-C40C66FF867C}">
                    <a14:compatExt spid="_x0000_s73745"/>
                  </a:ext>
                </a:extLst>
              </xdr:cNvPr>
              <xdr:cNvSpPr>
                <a:spLocks noRot="1" noChangeShapeType="1"/>
              </xdr:cNvSpPr>
            </xdr:nvSpPr>
            <xdr:spPr>
              <a:xfrm>
                <a:off x="1047751" y="8220074"/>
                <a:ext cx="247650" cy="257176"/>
              </a:xfrm>
              <a:prstGeom prst="rect"/>
            </xdr:spPr>
          </xdr:sp>
          <xdr:sp textlink="">
            <xdr:nvSpPr>
              <xdr:cNvPr id="73746" name="チェック 709" hidden="1">
                <a:extLst>
                  <a:ext uri="{63B3BB69-23CF-44E3-9099-C40C66FF867C}">
                    <a14:compatExt spid="_x0000_s73746"/>
                  </a:ext>
                </a:extLst>
              </xdr:cNvPr>
              <xdr:cNvSpPr>
                <a:spLocks noRot="1" noChangeShapeType="1"/>
              </xdr:cNvSpPr>
            </xdr:nvSpPr>
            <xdr:spPr>
              <a:xfrm>
                <a:off x="1060193" y="8505483"/>
                <a:ext cx="247650" cy="247650"/>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523875</xdr:colOff>
          <xdr:row>48</xdr:row>
          <xdr:rowOff>10160</xdr:rowOff>
        </xdr:from>
        <xdr:to xmlns:xdr="http://schemas.openxmlformats.org/drawingml/2006/spreadsheetDrawing">
          <xdr:col>1</xdr:col>
          <xdr:colOff>763270</xdr:colOff>
          <xdr:row>50</xdr:row>
          <xdr:rowOff>19050</xdr:rowOff>
        </xdr:to>
        <xdr:grpSp>
          <xdr:nvGrpSpPr>
            <xdr:cNvPr id="15" name="グループ化 35"/>
            <xdr:cNvGrpSpPr/>
          </xdr:nvGrpSpPr>
          <xdr:grpSpPr>
            <a:xfrm>
              <a:off x="847725" y="18486120"/>
              <a:ext cx="239395" cy="847090"/>
              <a:chOff x="1047750" y="8220058"/>
              <a:chExt cx="247651" cy="485786"/>
            </a:xfrm>
          </xdr:grpSpPr>
          <xdr:sp textlink="">
            <xdr:nvSpPr>
              <xdr:cNvPr id="73748" name="チェック 712" hidden="1">
                <a:extLst>
                  <a:ext uri="{63B3BB69-23CF-44E3-9099-C40C66FF867C}">
                    <a14:compatExt spid="_x0000_s73748"/>
                  </a:ext>
                </a:extLst>
              </xdr:cNvPr>
              <xdr:cNvSpPr>
                <a:spLocks noRot="1" noChangeShapeType="1"/>
              </xdr:cNvSpPr>
            </xdr:nvSpPr>
            <xdr:spPr>
              <a:xfrm>
                <a:off x="1047750" y="8220058"/>
                <a:ext cx="247650" cy="257175"/>
              </a:xfrm>
              <a:prstGeom prst="rect"/>
            </xdr:spPr>
          </xdr:sp>
          <xdr:sp textlink="">
            <xdr:nvSpPr>
              <xdr:cNvPr id="73749" name="チェック 713" hidden="1">
                <a:extLst>
                  <a:ext uri="{63B3BB69-23CF-44E3-9099-C40C66FF867C}">
                    <a14:compatExt spid="_x0000_s73749"/>
                  </a:ext>
                </a:extLst>
              </xdr:cNvPr>
              <xdr:cNvSpPr>
                <a:spLocks noRot="1" noChangeShapeType="1"/>
              </xdr:cNvSpPr>
            </xdr:nvSpPr>
            <xdr:spPr>
              <a:xfrm>
                <a:off x="1047751" y="8458194"/>
                <a:ext cx="247650" cy="247650"/>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504190</xdr:colOff>
          <xdr:row>14</xdr:row>
          <xdr:rowOff>200025</xdr:rowOff>
        </xdr:from>
        <xdr:to xmlns:xdr="http://schemas.openxmlformats.org/drawingml/2006/spreadsheetDrawing">
          <xdr:col>1</xdr:col>
          <xdr:colOff>887095</xdr:colOff>
          <xdr:row>16</xdr:row>
          <xdr:rowOff>27940</xdr:rowOff>
        </xdr:to>
        <xdr:sp textlink="">
          <xdr:nvSpPr>
            <xdr:cNvPr id="73750" name="チェック 1135" hidden="1">
              <a:extLst>
                <a:ext uri="{63B3BB69-23CF-44E3-9099-C40C66FF867C}">
                  <a14:compatExt spid="_x0000_s73750"/>
                </a:ext>
              </a:extLst>
            </xdr:cNvPr>
            <xdr:cNvSpPr>
              <a:spLocks noRot="1" noChangeShapeType="1"/>
            </xdr:cNvSpPr>
          </xdr:nvSpPr>
          <xdr:spPr>
            <a:xfrm>
              <a:off x="828040" y="5615940"/>
              <a:ext cx="382905" cy="4305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504190</xdr:colOff>
          <xdr:row>16</xdr:row>
          <xdr:rowOff>37465</xdr:rowOff>
        </xdr:from>
        <xdr:to xmlns:xdr="http://schemas.openxmlformats.org/drawingml/2006/spreadsheetDrawing">
          <xdr:col>1</xdr:col>
          <xdr:colOff>887095</xdr:colOff>
          <xdr:row>16</xdr:row>
          <xdr:rowOff>466725</xdr:rowOff>
        </xdr:to>
        <xdr:sp textlink="">
          <xdr:nvSpPr>
            <xdr:cNvPr id="73751" name="チェック 1136" hidden="1">
              <a:extLst>
                <a:ext uri="{63B3BB69-23CF-44E3-9099-C40C66FF867C}">
                  <a14:compatExt spid="_x0000_s73751"/>
                </a:ext>
              </a:extLst>
            </xdr:cNvPr>
            <xdr:cNvSpPr>
              <a:spLocks noRot="1" noChangeShapeType="1"/>
            </xdr:cNvSpPr>
          </xdr:nvSpPr>
          <xdr:spPr>
            <a:xfrm>
              <a:off x="828040" y="6055995"/>
              <a:ext cx="382905" cy="4292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486410</xdr:colOff>
          <xdr:row>16</xdr:row>
          <xdr:rowOff>438785</xdr:rowOff>
        </xdr:from>
        <xdr:to xmlns:xdr="http://schemas.openxmlformats.org/drawingml/2006/spreadsheetDrawing">
          <xdr:col>1</xdr:col>
          <xdr:colOff>866775</xdr:colOff>
          <xdr:row>18</xdr:row>
          <xdr:rowOff>67310</xdr:rowOff>
        </xdr:to>
        <xdr:sp textlink="">
          <xdr:nvSpPr>
            <xdr:cNvPr id="73752" name="チェック 1137" hidden="1">
              <a:extLst>
                <a:ext uri="{63B3BB69-23CF-44E3-9099-C40C66FF867C}">
                  <a14:compatExt spid="_x0000_s73752"/>
                </a:ext>
              </a:extLst>
            </xdr:cNvPr>
            <xdr:cNvSpPr>
              <a:spLocks noRot="1" noChangeShapeType="1"/>
            </xdr:cNvSpPr>
          </xdr:nvSpPr>
          <xdr:spPr>
            <a:xfrm>
              <a:off x="810260" y="6457315"/>
              <a:ext cx="380365" cy="428625"/>
            </a:xfrm>
            <a:prstGeom prst="rect"/>
          </xdr:spPr>
        </xdr:sp>
        <xdr:clientData/>
      </xdr:twoCellAnchor>
    </mc:Choice>
    <mc:Fallback/>
  </mc:AlternateContent>
  <xdr:twoCellAnchor>
    <xdr:from xmlns:xdr="http://schemas.openxmlformats.org/drawingml/2006/spreadsheetDrawing">
      <xdr:col>1</xdr:col>
      <xdr:colOff>16510</xdr:colOff>
      <xdr:row>34</xdr:row>
      <xdr:rowOff>393065</xdr:rowOff>
    </xdr:from>
    <xdr:to xmlns:xdr="http://schemas.openxmlformats.org/drawingml/2006/spreadsheetDrawing">
      <xdr:col>6</xdr:col>
      <xdr:colOff>301625</xdr:colOff>
      <xdr:row>36</xdr:row>
      <xdr:rowOff>287020</xdr:rowOff>
    </xdr:to>
    <xdr:sp macro="" textlink="">
      <xdr:nvSpPr>
        <xdr:cNvPr id="16" name="正方形/長方形 28"/>
        <xdr:cNvSpPr>
          <a:spLocks noChangeArrowheads="1"/>
        </xdr:cNvSpPr>
      </xdr:nvSpPr>
      <xdr:spPr>
        <a:xfrm>
          <a:off x="340360" y="13555345"/>
          <a:ext cx="6522720" cy="629920"/>
        </a:xfrm>
        <a:prstGeom prst="rect">
          <a:avLst/>
        </a:prstGeom>
        <a:noFill/>
        <a:ln w="19050">
          <a:solidFill>
            <a:sysClr val="windowText" lastClr="000000"/>
          </a:solidFill>
          <a:prstDash val="sysDash"/>
          <a:miter/>
        </a:ln>
      </xdr:spPr>
      <xdr:txBody>
        <a:bodyPr vertOverflow="overflow" horzOverflow="overflow" upright="1"/>
        <a:lstStyle/>
        <a:p>
          <a:endParaRPr/>
        </a:p>
      </xdr:txBody>
    </xdr:sp>
    <xdr:clientData/>
  </xdr:twoCellAnchor>
  <xdr:twoCellAnchor>
    <xdr:from xmlns:xdr="http://schemas.openxmlformats.org/drawingml/2006/spreadsheetDrawing">
      <xdr:col>1</xdr:col>
      <xdr:colOff>8255</xdr:colOff>
      <xdr:row>37</xdr:row>
      <xdr:rowOff>28575</xdr:rowOff>
    </xdr:from>
    <xdr:to xmlns:xdr="http://schemas.openxmlformats.org/drawingml/2006/spreadsheetDrawing">
      <xdr:col>12</xdr:col>
      <xdr:colOff>34290</xdr:colOff>
      <xdr:row>39</xdr:row>
      <xdr:rowOff>28575</xdr:rowOff>
    </xdr:to>
    <xdr:sp macro="" textlink="">
      <xdr:nvSpPr>
        <xdr:cNvPr id="17" name="正方形/長方形 29"/>
        <xdr:cNvSpPr>
          <a:spLocks noChangeArrowheads="1"/>
        </xdr:cNvSpPr>
      </xdr:nvSpPr>
      <xdr:spPr>
        <a:xfrm>
          <a:off x="332105" y="14243685"/>
          <a:ext cx="12245340" cy="633730"/>
        </a:xfrm>
        <a:prstGeom prst="rect">
          <a:avLst/>
        </a:prstGeom>
        <a:noFill/>
        <a:ln w="19050">
          <a:solidFill>
            <a:sysClr val="windowText" lastClr="000000"/>
          </a:solidFill>
          <a:prstDash val="sysDash"/>
          <a:miter/>
        </a:ln>
      </xdr:spPr>
      <xdr:txBody>
        <a:bodyPr vertOverflow="overflow" horzOverflow="overflow" upright="1"/>
        <a:lstStyle/>
        <a:p>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486410</xdr:colOff>
          <xdr:row>19</xdr:row>
          <xdr:rowOff>381000</xdr:rowOff>
        </xdr:from>
        <xdr:to xmlns:xdr="http://schemas.openxmlformats.org/drawingml/2006/spreadsheetDrawing">
          <xdr:col>1</xdr:col>
          <xdr:colOff>866775</xdr:colOff>
          <xdr:row>21</xdr:row>
          <xdr:rowOff>105410</xdr:rowOff>
        </xdr:to>
        <xdr:sp textlink="">
          <xdr:nvSpPr>
            <xdr:cNvPr id="73755" name="チェック 1579" hidden="1">
              <a:extLst>
                <a:ext uri="{63B3BB69-23CF-44E3-9099-C40C66FF867C}">
                  <a14:compatExt spid="_x0000_s73755"/>
                </a:ext>
              </a:extLst>
            </xdr:cNvPr>
            <xdr:cNvSpPr>
              <a:spLocks noRot="1" noChangeShapeType="1"/>
            </xdr:cNvSpPr>
          </xdr:nvSpPr>
          <xdr:spPr>
            <a:xfrm>
              <a:off x="810260" y="7523480"/>
              <a:ext cx="380365" cy="4864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486410</xdr:colOff>
          <xdr:row>18</xdr:row>
          <xdr:rowOff>0</xdr:rowOff>
        </xdr:from>
        <xdr:to xmlns:xdr="http://schemas.openxmlformats.org/drawingml/2006/spreadsheetDrawing">
          <xdr:col>2</xdr:col>
          <xdr:colOff>1028065</xdr:colOff>
          <xdr:row>18</xdr:row>
          <xdr:rowOff>323850</xdr:rowOff>
        </xdr:to>
        <xdr:sp textlink="">
          <xdr:nvSpPr>
            <xdr:cNvPr id="73757" name="チェック 1641" hidden="1">
              <a:extLst>
                <a:ext uri="{63B3BB69-23CF-44E3-9099-C40C66FF867C}">
                  <a14:compatExt spid="_x0000_s73757"/>
                </a:ext>
              </a:extLst>
            </xdr:cNvPr>
            <xdr:cNvSpPr>
              <a:spLocks noRot="1" noChangeShapeType="1"/>
            </xdr:cNvSpPr>
          </xdr:nvSpPr>
          <xdr:spPr>
            <a:xfrm>
              <a:off x="810260" y="6818630"/>
              <a:ext cx="1732280" cy="323850"/>
            </a:xfrm>
            <a:prstGeom prst="rec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xdr:twoCellAnchor>
    <xdr:from xmlns:xdr="http://schemas.openxmlformats.org/drawingml/2006/spreadsheetDrawing">
      <xdr:col>11</xdr:col>
      <xdr:colOff>77470</xdr:colOff>
      <xdr:row>7</xdr:row>
      <xdr:rowOff>19685</xdr:rowOff>
    </xdr:from>
    <xdr:to xmlns:xdr="http://schemas.openxmlformats.org/drawingml/2006/spreadsheetDrawing">
      <xdr:col>11</xdr:col>
      <xdr:colOff>411480</xdr:colOff>
      <xdr:row>8</xdr:row>
      <xdr:rowOff>267970</xdr:rowOff>
    </xdr:to>
    <xdr:sp macro="" textlink="">
      <xdr:nvSpPr>
        <xdr:cNvPr id="2" name="右大かっこ 1"/>
        <xdr:cNvSpPr/>
      </xdr:nvSpPr>
      <xdr:spPr>
        <a:xfrm>
          <a:off x="8281670" y="2863850"/>
          <a:ext cx="334010" cy="758190"/>
        </a:xfrm>
        <a:prstGeom prst="rightBracket">
          <a:avLst>
            <a:gd name="adj" fmla="val 11129"/>
          </a:avLst>
        </a:prstGeom>
        <a:noFill/>
        <a:ln w="28575">
          <a:solidFill>
            <a:sysClr val="windowText" lastClr="000000"/>
          </a:solidFill>
        </a:ln>
      </xdr:spPr>
      <xdr:txBody>
        <a:bodyPr vertOverflow="overflow" horzOverflow="overflow" upright="1"/>
        <a:lstStyle/>
        <a:p>
          <a:endParaRPr/>
        </a:p>
      </xdr:txBody>
    </xdr:sp>
    <xdr:clientData/>
  </xdr:twoCellAnchor>
  <xdr:twoCellAnchor>
    <xdr:from xmlns:xdr="http://schemas.openxmlformats.org/drawingml/2006/spreadsheetDrawing">
      <xdr:col>12</xdr:col>
      <xdr:colOff>17145</xdr:colOff>
      <xdr:row>7</xdr:row>
      <xdr:rowOff>133985</xdr:rowOff>
    </xdr:from>
    <xdr:to xmlns:xdr="http://schemas.openxmlformats.org/drawingml/2006/spreadsheetDrawing">
      <xdr:col>21</xdr:col>
      <xdr:colOff>266065</xdr:colOff>
      <xdr:row>8</xdr:row>
      <xdr:rowOff>113665</xdr:rowOff>
    </xdr:to>
    <xdr:sp macro="" textlink="">
      <xdr:nvSpPr>
        <xdr:cNvPr id="3" name="テキスト ボックス 2"/>
        <xdr:cNvSpPr txBox="1">
          <a:spLocks noChangeArrowheads="1"/>
        </xdr:cNvSpPr>
      </xdr:nvSpPr>
      <xdr:spPr>
        <a:xfrm>
          <a:off x="8735695" y="2978150"/>
          <a:ext cx="5449570" cy="489585"/>
        </a:xfrm>
        <a:prstGeom prst="rect">
          <a:avLst/>
        </a:prstGeom>
        <a:noFill/>
        <a:ln>
          <a:miter/>
        </a:ln>
      </xdr:spPr>
      <xdr:txBody>
        <a:bodyPr vertOverflow="clip" horzOverflow="overflow" wrap="square" lIns="23812" tIns="4762" rIns="4762" bIns="4762" anchor="t" upright="1"/>
        <a:lstStyle/>
        <a:p>
          <a:pPr algn="l">
            <a:lnSpc>
              <a:spcPts val="1320"/>
            </a:lnSpc>
          </a:pPr>
          <a:r>
            <a:rPr lang="ja-JP" altLang="en-US" sz="1100" b="0"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機器台数等との著しい矛盾が生じていないか確認します。</a:t>
          </a:r>
        </a:p>
        <a:p>
          <a:pPr algn="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706120</xdr:colOff>
          <xdr:row>17</xdr:row>
          <xdr:rowOff>200025</xdr:rowOff>
        </xdr:from>
        <xdr:to xmlns:xdr="http://schemas.openxmlformats.org/drawingml/2006/spreadsheetDrawing">
          <xdr:col>1</xdr:col>
          <xdr:colOff>1085215</xdr:colOff>
          <xdr:row>19</xdr:row>
          <xdr:rowOff>48260</xdr:rowOff>
        </xdr:to>
        <xdr:sp textlink="">
          <xdr:nvSpPr>
            <xdr:cNvPr id="55297" name="チェック 26" hidden="1">
              <a:extLst>
                <a:ext uri="{63B3BB69-23CF-44E3-9099-C40C66FF867C}">
                  <a14:compatExt spid="_x0000_s55297"/>
                </a:ext>
              </a:extLst>
            </xdr:cNvPr>
            <xdr:cNvSpPr>
              <a:spLocks noRot="1" noChangeShapeType="1"/>
            </xdr:cNvSpPr>
          </xdr:nvSpPr>
          <xdr:spPr>
            <a:xfrm>
              <a:off x="1134745" y="6740525"/>
              <a:ext cx="379095" cy="4508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694055</xdr:colOff>
          <xdr:row>19</xdr:row>
          <xdr:rowOff>0</xdr:rowOff>
        </xdr:from>
        <xdr:to xmlns:xdr="http://schemas.openxmlformats.org/drawingml/2006/spreadsheetDrawing">
          <xdr:col>1</xdr:col>
          <xdr:colOff>1085215</xdr:colOff>
          <xdr:row>19</xdr:row>
          <xdr:rowOff>448310</xdr:rowOff>
        </xdr:to>
        <xdr:sp textlink="">
          <xdr:nvSpPr>
            <xdr:cNvPr id="55298" name="チェック 27" hidden="1">
              <a:extLst>
                <a:ext uri="{63B3BB69-23CF-44E3-9099-C40C66FF867C}">
                  <a14:compatExt spid="_x0000_s55298"/>
                </a:ext>
              </a:extLst>
            </xdr:cNvPr>
            <xdr:cNvSpPr>
              <a:spLocks noRot="1" noChangeShapeType="1"/>
            </xdr:cNvSpPr>
          </xdr:nvSpPr>
          <xdr:spPr>
            <a:xfrm>
              <a:off x="1122680" y="7143115"/>
              <a:ext cx="391160" cy="4483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675005</xdr:colOff>
          <xdr:row>19</xdr:row>
          <xdr:rowOff>381000</xdr:rowOff>
        </xdr:from>
        <xdr:to xmlns:xdr="http://schemas.openxmlformats.org/drawingml/2006/spreadsheetDrawing">
          <xdr:col>1</xdr:col>
          <xdr:colOff>1057910</xdr:colOff>
          <xdr:row>21</xdr:row>
          <xdr:rowOff>105410</xdr:rowOff>
        </xdr:to>
        <xdr:sp textlink="">
          <xdr:nvSpPr>
            <xdr:cNvPr id="55299" name="チェック 28" hidden="1">
              <a:extLst>
                <a:ext uri="{63B3BB69-23CF-44E3-9099-C40C66FF867C}">
                  <a14:compatExt spid="_x0000_s55299"/>
                </a:ext>
              </a:extLst>
            </xdr:cNvPr>
            <xdr:cNvSpPr>
              <a:spLocks noRot="1" noChangeShapeType="1"/>
            </xdr:cNvSpPr>
          </xdr:nvSpPr>
          <xdr:spPr>
            <a:xfrm>
              <a:off x="1103630" y="7524115"/>
              <a:ext cx="382905" cy="4292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675005</xdr:colOff>
          <xdr:row>20</xdr:row>
          <xdr:rowOff>200025</xdr:rowOff>
        </xdr:from>
        <xdr:to xmlns:xdr="http://schemas.openxmlformats.org/drawingml/2006/spreadsheetDrawing">
          <xdr:col>1</xdr:col>
          <xdr:colOff>1057910</xdr:colOff>
          <xdr:row>22</xdr:row>
          <xdr:rowOff>86360</xdr:rowOff>
        </xdr:to>
        <xdr:sp textlink="">
          <xdr:nvSpPr>
            <xdr:cNvPr id="55300" name="チェック 29" hidden="1">
              <a:extLst>
                <a:ext uri="{63B3BB69-23CF-44E3-9099-C40C66FF867C}">
                  <a14:compatExt spid="_x0000_s55300"/>
                </a:ext>
              </a:extLst>
            </xdr:cNvPr>
            <xdr:cNvSpPr>
              <a:spLocks noRot="1" noChangeShapeType="1"/>
            </xdr:cNvSpPr>
          </xdr:nvSpPr>
          <xdr:spPr>
            <a:xfrm>
              <a:off x="1103630" y="7819390"/>
              <a:ext cx="382905" cy="438785"/>
            </a:xfrm>
            <a:prstGeom prst="rect"/>
          </xdr:spPr>
        </xdr:sp>
        <xdr:clientData/>
      </xdr:twoCellAnchor>
    </mc:Choice>
    <mc:Fallback/>
  </mc:AlternateContent>
  <xdr:twoCellAnchor>
    <xdr:from xmlns:xdr="http://schemas.openxmlformats.org/drawingml/2006/spreadsheetDrawing">
      <xdr:col>1</xdr:col>
      <xdr:colOff>0</xdr:colOff>
      <xdr:row>88</xdr:row>
      <xdr:rowOff>0</xdr:rowOff>
    </xdr:from>
    <xdr:to xmlns:xdr="http://schemas.openxmlformats.org/drawingml/2006/spreadsheetDrawing">
      <xdr:col>4</xdr:col>
      <xdr:colOff>539750</xdr:colOff>
      <xdr:row>90</xdr:row>
      <xdr:rowOff>191135</xdr:rowOff>
    </xdr:to>
    <xdr:sp macro="" textlink="">
      <xdr:nvSpPr>
        <xdr:cNvPr id="2" name="テキスト ボックス 82"/>
        <xdr:cNvSpPr txBox="1">
          <a:spLocks noChangeArrowheads="1"/>
        </xdr:cNvSpPr>
      </xdr:nvSpPr>
      <xdr:spPr>
        <a:xfrm>
          <a:off x="428625" y="30227270"/>
          <a:ext cx="5864225" cy="648335"/>
        </a:xfrm>
        <a:prstGeom prst="rect">
          <a:avLst/>
        </a:prstGeom>
        <a:noFill/>
        <a:ln>
          <a:miter/>
        </a:ln>
      </xdr:spPr>
      <xdr:txBody>
        <a:bodyPr vertOverflow="clip" horzOverflow="overflow" wrap="square" lIns="17462" tIns="4762" rIns="4762" bIns="4762" anchor="t" upright="1"/>
        <a:lstStyle/>
        <a:p>
          <a:pPr algn="l">
            <a:lnSpc>
              <a:spcPts val="138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Calibri"/>
            </a:rPr>
            <a:t>※1</a:t>
          </a: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入眠起床支援、利用者とのコミュニケーション、訴えの把握、日常生活の支援</a:t>
          </a:r>
        </a:p>
        <a:p>
          <a:pPr algn="l">
            <a:lnSpc>
              <a:spcPts val="138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Calibri"/>
            </a:rPr>
            <a:t>※2</a:t>
          </a: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徘徊、不潔行為、昼夜逆転等に対する対応等</a:t>
          </a:r>
        </a:p>
        <a:p>
          <a:pPr algn="l">
            <a:lnSpc>
              <a:spcPts val="138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Calibri"/>
            </a:rPr>
            <a:t>※3</a:t>
          </a: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利用者に関する記録等の作成、勤務票等の作成、申し送り、文書検索等</a:t>
          </a: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2</xdr:col>
          <xdr:colOff>858520</xdr:colOff>
          <xdr:row>34</xdr:row>
          <xdr:rowOff>10160</xdr:rowOff>
        </xdr:from>
        <xdr:to xmlns:xdr="http://schemas.openxmlformats.org/drawingml/2006/spreadsheetDrawing">
          <xdr:col>2</xdr:col>
          <xdr:colOff>1175385</xdr:colOff>
          <xdr:row>36</xdr:row>
          <xdr:rowOff>0</xdr:rowOff>
        </xdr:to>
        <xdr:grpSp>
          <xdr:nvGrpSpPr>
            <xdr:cNvPr id="4" name="グループ化 35"/>
            <xdr:cNvGrpSpPr/>
          </xdr:nvGrpSpPr>
          <xdr:grpSpPr>
            <a:xfrm>
              <a:off x="3049270" y="12742545"/>
              <a:ext cx="316865" cy="828040"/>
              <a:chOff x="1047750" y="8220045"/>
              <a:chExt cx="247650" cy="485724"/>
            </a:xfrm>
          </xdr:grpSpPr>
          <xdr:sp textlink="">
            <xdr:nvSpPr>
              <xdr:cNvPr id="55303" name="チェック 162" hidden="1">
                <a:extLst>
                  <a:ext uri="{63B3BB69-23CF-44E3-9099-C40C66FF867C}">
                    <a14:compatExt spid="_x0000_s55303"/>
                  </a:ext>
                </a:extLst>
              </xdr:cNvPr>
              <xdr:cNvSpPr>
                <a:spLocks noRot="1" noChangeShapeType="1"/>
              </xdr:cNvSpPr>
            </xdr:nvSpPr>
            <xdr:spPr>
              <a:xfrm>
                <a:off x="1047750" y="8220045"/>
                <a:ext cx="247650" cy="257175"/>
              </a:xfrm>
              <a:prstGeom prst="rect"/>
            </xdr:spPr>
          </xdr:sp>
          <xdr:sp textlink="">
            <xdr:nvSpPr>
              <xdr:cNvPr id="55304" name="チェック 163" hidden="1">
                <a:extLst>
                  <a:ext uri="{63B3BB69-23CF-44E3-9099-C40C66FF867C}">
                    <a14:compatExt spid="_x0000_s55304"/>
                  </a:ext>
                </a:extLst>
              </xdr:cNvPr>
              <xdr:cNvSpPr>
                <a:spLocks noRot="1" noChangeShapeType="1"/>
              </xdr:cNvSpPr>
            </xdr:nvSpPr>
            <xdr:spPr>
              <a:xfrm>
                <a:off x="1047750" y="8458119"/>
                <a:ext cx="247650" cy="247650"/>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514350</xdr:colOff>
          <xdr:row>34</xdr:row>
          <xdr:rowOff>0</xdr:rowOff>
        </xdr:from>
        <xdr:to xmlns:xdr="http://schemas.openxmlformats.org/drawingml/2006/spreadsheetDrawing">
          <xdr:col>4</xdr:col>
          <xdr:colOff>763270</xdr:colOff>
          <xdr:row>36</xdr:row>
          <xdr:rowOff>0</xdr:rowOff>
        </xdr:to>
        <xdr:grpSp>
          <xdr:nvGrpSpPr>
            <xdr:cNvPr id="6" name="グループ化 43"/>
            <xdr:cNvGrpSpPr/>
          </xdr:nvGrpSpPr>
          <xdr:grpSpPr>
            <a:xfrm>
              <a:off x="6267450" y="12732385"/>
              <a:ext cx="248920" cy="838200"/>
              <a:chOff x="3981450" y="8229653"/>
              <a:chExt cx="247650" cy="476209"/>
            </a:xfrm>
          </xdr:grpSpPr>
          <xdr:sp textlink="">
            <xdr:nvSpPr>
              <xdr:cNvPr id="55306" name="チェック 164" hidden="1">
                <a:extLst>
                  <a:ext uri="{63B3BB69-23CF-44E3-9099-C40C66FF867C}">
                    <a14:compatExt spid="_x0000_s55306"/>
                  </a:ext>
                </a:extLst>
              </xdr:cNvPr>
              <xdr:cNvSpPr>
                <a:spLocks noRot="1" noChangeShapeType="1"/>
              </xdr:cNvSpPr>
            </xdr:nvSpPr>
            <xdr:spPr>
              <a:xfrm>
                <a:off x="3981450" y="8458212"/>
                <a:ext cx="247650" cy="247650"/>
              </a:xfrm>
              <a:prstGeom prst="rect"/>
            </xdr:spPr>
          </xdr:sp>
          <xdr:sp textlink="">
            <xdr:nvSpPr>
              <xdr:cNvPr id="55307" name="チェック 165" hidden="1">
                <a:extLst>
                  <a:ext uri="{63B3BB69-23CF-44E3-9099-C40C66FF867C}">
                    <a14:compatExt spid="_x0000_s55307"/>
                  </a:ext>
                </a:extLst>
              </xdr:cNvPr>
              <xdr:cNvSpPr>
                <a:spLocks noRot="1" noChangeShapeType="1"/>
              </xdr:cNvSpPr>
            </xdr:nvSpPr>
            <xdr:spPr>
              <a:xfrm>
                <a:off x="3981450" y="8229653"/>
                <a:ext cx="247650" cy="247650"/>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696595</xdr:colOff>
          <xdr:row>34</xdr:row>
          <xdr:rowOff>85725</xdr:rowOff>
        </xdr:from>
        <xdr:to xmlns:xdr="http://schemas.openxmlformats.org/drawingml/2006/spreadsheetDrawing">
          <xdr:col>6</xdr:col>
          <xdr:colOff>933450</xdr:colOff>
          <xdr:row>34</xdr:row>
          <xdr:rowOff>323850</xdr:rowOff>
        </xdr:to>
        <xdr:sp textlink="">
          <xdr:nvSpPr>
            <xdr:cNvPr id="55308" name="チェック 166" hidden="1">
              <a:extLst>
                <a:ext uri="{63B3BB69-23CF-44E3-9099-C40C66FF867C}">
                  <a14:compatExt spid="_x0000_s55308"/>
                </a:ext>
              </a:extLst>
            </xdr:cNvPr>
            <xdr:cNvSpPr>
              <a:spLocks noRot="1" noChangeShapeType="1"/>
            </xdr:cNvSpPr>
          </xdr:nvSpPr>
          <xdr:spPr>
            <a:xfrm>
              <a:off x="10440670" y="12818110"/>
              <a:ext cx="23685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120650</xdr:colOff>
          <xdr:row>47</xdr:row>
          <xdr:rowOff>0</xdr:rowOff>
        </xdr:from>
        <xdr:to xmlns:xdr="http://schemas.openxmlformats.org/drawingml/2006/spreadsheetDrawing">
          <xdr:col>1</xdr:col>
          <xdr:colOff>437515</xdr:colOff>
          <xdr:row>48</xdr:row>
          <xdr:rowOff>410845</xdr:rowOff>
        </xdr:to>
        <xdr:grpSp>
          <xdr:nvGrpSpPr>
            <xdr:cNvPr id="8" name="グループ化 35"/>
            <xdr:cNvGrpSpPr/>
          </xdr:nvGrpSpPr>
          <xdr:grpSpPr>
            <a:xfrm>
              <a:off x="549275" y="17700625"/>
              <a:ext cx="316865" cy="829945"/>
              <a:chOff x="1047750" y="8220045"/>
              <a:chExt cx="247650" cy="485765"/>
            </a:xfrm>
          </xdr:grpSpPr>
          <xdr:sp textlink="">
            <xdr:nvSpPr>
              <xdr:cNvPr id="55310" name="チェック 177" hidden="1">
                <a:extLst>
                  <a:ext uri="{63B3BB69-23CF-44E3-9099-C40C66FF867C}">
                    <a14:compatExt spid="_x0000_s55310"/>
                  </a:ext>
                </a:extLst>
              </xdr:cNvPr>
              <xdr:cNvSpPr>
                <a:spLocks noRot="1" noChangeShapeType="1"/>
              </xdr:cNvSpPr>
            </xdr:nvSpPr>
            <xdr:spPr>
              <a:xfrm>
                <a:off x="1047750" y="8220045"/>
                <a:ext cx="247650" cy="257174"/>
              </a:xfrm>
              <a:prstGeom prst="rect"/>
            </xdr:spPr>
          </xdr:sp>
          <xdr:sp textlink="">
            <xdr:nvSpPr>
              <xdr:cNvPr id="55311" name="チェック 178" hidden="1">
                <a:extLst>
                  <a:ext uri="{63B3BB69-23CF-44E3-9099-C40C66FF867C}">
                    <a14:compatExt spid="_x0000_s55311"/>
                  </a:ext>
                </a:extLst>
              </xdr:cNvPr>
              <xdr:cNvSpPr>
                <a:spLocks noRot="1" noChangeShapeType="1"/>
              </xdr:cNvSpPr>
            </xdr:nvSpPr>
            <xdr:spPr>
              <a:xfrm>
                <a:off x="1047750" y="8458160"/>
                <a:ext cx="247650" cy="247650"/>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103505</xdr:colOff>
          <xdr:row>49</xdr:row>
          <xdr:rowOff>19685</xdr:rowOff>
        </xdr:from>
        <xdr:to xmlns:xdr="http://schemas.openxmlformats.org/drawingml/2006/spreadsheetDrawing">
          <xdr:col>1</xdr:col>
          <xdr:colOff>420370</xdr:colOff>
          <xdr:row>51</xdr:row>
          <xdr:rowOff>10160</xdr:rowOff>
        </xdr:to>
        <xdr:grpSp>
          <xdr:nvGrpSpPr>
            <xdr:cNvPr id="10" name="グループ化 35"/>
            <xdr:cNvGrpSpPr/>
          </xdr:nvGrpSpPr>
          <xdr:grpSpPr>
            <a:xfrm>
              <a:off x="532130" y="18558510"/>
              <a:ext cx="316865" cy="828675"/>
              <a:chOff x="1047750" y="8220012"/>
              <a:chExt cx="247650" cy="485791"/>
            </a:xfrm>
          </xdr:grpSpPr>
          <xdr:sp textlink="">
            <xdr:nvSpPr>
              <xdr:cNvPr id="55313" name="チェック 179" hidden="1">
                <a:extLst>
                  <a:ext uri="{63B3BB69-23CF-44E3-9099-C40C66FF867C}">
                    <a14:compatExt spid="_x0000_s55313"/>
                  </a:ext>
                </a:extLst>
              </xdr:cNvPr>
              <xdr:cNvSpPr>
                <a:spLocks noRot="1" noChangeShapeType="1"/>
              </xdr:cNvSpPr>
            </xdr:nvSpPr>
            <xdr:spPr>
              <a:xfrm>
                <a:off x="1047750" y="8220012"/>
                <a:ext cx="247650" cy="257177"/>
              </a:xfrm>
              <a:prstGeom prst="rect"/>
            </xdr:spPr>
          </xdr:sp>
          <xdr:sp textlink="">
            <xdr:nvSpPr>
              <xdr:cNvPr id="55314" name="チェック 180" hidden="1">
                <a:extLst>
                  <a:ext uri="{63B3BB69-23CF-44E3-9099-C40C66FF867C}">
                    <a14:compatExt spid="_x0000_s55314"/>
                  </a:ext>
                </a:extLst>
              </xdr:cNvPr>
              <xdr:cNvSpPr>
                <a:spLocks noRot="1" noChangeShapeType="1"/>
              </xdr:cNvSpPr>
            </xdr:nvSpPr>
            <xdr:spPr>
              <a:xfrm>
                <a:off x="1047750" y="8458153"/>
                <a:ext cx="247650" cy="247650"/>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59690</xdr:colOff>
          <xdr:row>47</xdr:row>
          <xdr:rowOff>27940</xdr:rowOff>
        </xdr:from>
        <xdr:to xmlns:xdr="http://schemas.openxmlformats.org/drawingml/2006/spreadsheetDrawing">
          <xdr:col>3</xdr:col>
          <xdr:colOff>378460</xdr:colOff>
          <xdr:row>49</xdr:row>
          <xdr:rowOff>19685</xdr:rowOff>
        </xdr:to>
        <xdr:grpSp>
          <xdr:nvGrpSpPr>
            <xdr:cNvPr id="12" name="グループ化 35"/>
            <xdr:cNvGrpSpPr/>
          </xdr:nvGrpSpPr>
          <xdr:grpSpPr>
            <a:xfrm>
              <a:off x="4288790" y="17728565"/>
              <a:ext cx="318770" cy="829945"/>
              <a:chOff x="1047750" y="8219925"/>
              <a:chExt cx="247650" cy="485770"/>
            </a:xfrm>
          </xdr:grpSpPr>
          <xdr:sp textlink="">
            <xdr:nvSpPr>
              <xdr:cNvPr id="55316" name="チェック 181" hidden="1">
                <a:extLst>
                  <a:ext uri="{63B3BB69-23CF-44E3-9099-C40C66FF867C}">
                    <a14:compatExt spid="_x0000_s55316"/>
                  </a:ext>
                </a:extLst>
              </xdr:cNvPr>
              <xdr:cNvSpPr>
                <a:spLocks noRot="1" noChangeShapeType="1"/>
              </xdr:cNvSpPr>
            </xdr:nvSpPr>
            <xdr:spPr>
              <a:xfrm>
                <a:off x="1047750" y="8219925"/>
                <a:ext cx="247650" cy="257175"/>
              </a:xfrm>
              <a:prstGeom prst="rect"/>
            </xdr:spPr>
          </xdr:sp>
          <xdr:sp textlink="">
            <xdr:nvSpPr>
              <xdr:cNvPr id="55317" name="チェック 182" hidden="1">
                <a:extLst>
                  <a:ext uri="{63B3BB69-23CF-44E3-9099-C40C66FF867C}">
                    <a14:compatExt spid="_x0000_s55317"/>
                  </a:ext>
                </a:extLst>
              </xdr:cNvPr>
              <xdr:cNvSpPr>
                <a:spLocks noRot="1" noChangeShapeType="1"/>
              </xdr:cNvSpPr>
            </xdr:nvSpPr>
            <xdr:spPr>
              <a:xfrm>
                <a:off x="1047750" y="8458045"/>
                <a:ext cx="247650" cy="247650"/>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76200</xdr:colOff>
          <xdr:row>49</xdr:row>
          <xdr:rowOff>10160</xdr:rowOff>
        </xdr:from>
        <xdr:to xmlns:xdr="http://schemas.openxmlformats.org/drawingml/2006/spreadsheetDrawing">
          <xdr:col>3</xdr:col>
          <xdr:colOff>400685</xdr:colOff>
          <xdr:row>50</xdr:row>
          <xdr:rowOff>27940</xdr:rowOff>
        </xdr:to>
        <xdr:sp textlink="">
          <xdr:nvSpPr>
            <xdr:cNvPr id="55318" name="チェック 183" hidden="1">
              <a:extLst>
                <a:ext uri="{63B3BB69-23CF-44E3-9099-C40C66FF867C}">
                  <a14:compatExt spid="_x0000_s55318"/>
                </a:ext>
              </a:extLst>
            </xdr:cNvPr>
            <xdr:cNvSpPr>
              <a:spLocks noRot="1" noChangeShapeType="1"/>
            </xdr:cNvSpPr>
          </xdr:nvSpPr>
          <xdr:spPr>
            <a:xfrm>
              <a:off x="4305300" y="18548985"/>
              <a:ext cx="324485" cy="4368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112395</xdr:colOff>
          <xdr:row>46</xdr:row>
          <xdr:rowOff>295910</xdr:rowOff>
        </xdr:from>
        <xdr:to xmlns:xdr="http://schemas.openxmlformats.org/drawingml/2006/spreadsheetDrawing">
          <xdr:col>6</xdr:col>
          <xdr:colOff>436880</xdr:colOff>
          <xdr:row>49</xdr:row>
          <xdr:rowOff>10160</xdr:rowOff>
        </xdr:to>
        <xdr:grpSp>
          <xdr:nvGrpSpPr>
            <xdr:cNvPr id="14" name="グループ化 35"/>
            <xdr:cNvGrpSpPr/>
          </xdr:nvGrpSpPr>
          <xdr:grpSpPr>
            <a:xfrm>
              <a:off x="9856470" y="17577435"/>
              <a:ext cx="324485" cy="971550"/>
              <a:chOff x="1042894" y="8137872"/>
              <a:chExt cx="252506" cy="567963"/>
            </a:xfrm>
          </xdr:grpSpPr>
          <xdr:sp textlink="">
            <xdr:nvSpPr>
              <xdr:cNvPr id="55320" name="チェック 369" hidden="1">
                <a:extLst>
                  <a:ext uri="{63B3BB69-23CF-44E3-9099-C40C66FF867C}">
                    <a14:compatExt spid="_x0000_s55320"/>
                  </a:ext>
                </a:extLst>
              </xdr:cNvPr>
              <xdr:cNvSpPr>
                <a:spLocks noRot="1" noChangeShapeType="1"/>
              </xdr:cNvSpPr>
            </xdr:nvSpPr>
            <xdr:spPr>
              <a:xfrm>
                <a:off x="1042894" y="8137872"/>
                <a:ext cx="247650" cy="257174"/>
              </a:xfrm>
              <a:prstGeom prst="rect"/>
            </xdr:spPr>
          </xdr:sp>
          <xdr:sp textlink="">
            <xdr:nvSpPr>
              <xdr:cNvPr id="55321" name="チェック 370" hidden="1">
                <a:extLst>
                  <a:ext uri="{63B3BB69-23CF-44E3-9099-C40C66FF867C}">
                    <a14:compatExt spid="_x0000_s55321"/>
                  </a:ext>
                </a:extLst>
              </xdr:cNvPr>
              <xdr:cNvSpPr>
                <a:spLocks noRot="1" noChangeShapeType="1"/>
              </xdr:cNvSpPr>
            </xdr:nvSpPr>
            <xdr:spPr>
              <a:xfrm>
                <a:off x="1047750" y="8458185"/>
                <a:ext cx="247650" cy="247650"/>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137160</xdr:colOff>
          <xdr:row>48</xdr:row>
          <xdr:rowOff>410845</xdr:rowOff>
        </xdr:from>
        <xdr:to xmlns:xdr="http://schemas.openxmlformats.org/drawingml/2006/spreadsheetDrawing">
          <xdr:col>6</xdr:col>
          <xdr:colOff>454025</xdr:colOff>
          <xdr:row>50</xdr:row>
          <xdr:rowOff>401320</xdr:rowOff>
        </xdr:to>
        <xdr:grpSp>
          <xdr:nvGrpSpPr>
            <xdr:cNvPr id="16" name="グループ化 35"/>
            <xdr:cNvGrpSpPr/>
          </xdr:nvGrpSpPr>
          <xdr:grpSpPr>
            <a:xfrm>
              <a:off x="9881235" y="18530570"/>
              <a:ext cx="316865" cy="828675"/>
              <a:chOff x="1047750" y="8220012"/>
              <a:chExt cx="247650" cy="485791"/>
            </a:xfrm>
          </xdr:grpSpPr>
          <xdr:sp textlink="">
            <xdr:nvSpPr>
              <xdr:cNvPr id="55323" name="チェック 371" hidden="1">
                <a:extLst>
                  <a:ext uri="{63B3BB69-23CF-44E3-9099-C40C66FF867C}">
                    <a14:compatExt spid="_x0000_s55323"/>
                  </a:ext>
                </a:extLst>
              </xdr:cNvPr>
              <xdr:cNvSpPr>
                <a:spLocks noRot="1" noChangeShapeType="1"/>
              </xdr:cNvSpPr>
            </xdr:nvSpPr>
            <xdr:spPr>
              <a:xfrm>
                <a:off x="1047750" y="8220012"/>
                <a:ext cx="247650" cy="257177"/>
              </a:xfrm>
              <a:prstGeom prst="rect"/>
            </xdr:spPr>
          </xdr:sp>
          <xdr:sp textlink="">
            <xdr:nvSpPr>
              <xdr:cNvPr id="55324" name="チェック 372" hidden="1">
                <a:extLst>
                  <a:ext uri="{63B3BB69-23CF-44E3-9099-C40C66FF867C}">
                    <a14:compatExt spid="_x0000_s55324"/>
                  </a:ext>
                </a:extLst>
              </xdr:cNvPr>
              <xdr:cNvSpPr>
                <a:spLocks noRot="1" noChangeShapeType="1"/>
              </xdr:cNvSpPr>
            </xdr:nvSpPr>
            <xdr:spPr>
              <a:xfrm>
                <a:off x="1047750" y="8458153"/>
                <a:ext cx="247650" cy="247650"/>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43815</xdr:colOff>
          <xdr:row>48</xdr:row>
          <xdr:rowOff>0</xdr:rowOff>
        </xdr:from>
        <xdr:to xmlns:xdr="http://schemas.openxmlformats.org/drawingml/2006/spreadsheetDrawing">
          <xdr:col>8</xdr:col>
          <xdr:colOff>360680</xdr:colOff>
          <xdr:row>49</xdr:row>
          <xdr:rowOff>410845</xdr:rowOff>
        </xdr:to>
        <xdr:grpSp>
          <xdr:nvGrpSpPr>
            <xdr:cNvPr id="18" name="グループ化 35"/>
            <xdr:cNvGrpSpPr/>
          </xdr:nvGrpSpPr>
          <xdr:grpSpPr>
            <a:xfrm>
              <a:off x="13693140" y="18119725"/>
              <a:ext cx="316865" cy="829945"/>
              <a:chOff x="1047750" y="8220045"/>
              <a:chExt cx="247650" cy="485765"/>
            </a:xfrm>
          </xdr:grpSpPr>
          <xdr:sp textlink="">
            <xdr:nvSpPr>
              <xdr:cNvPr id="55326" name="チェック 373" hidden="1">
                <a:extLst>
                  <a:ext uri="{63B3BB69-23CF-44E3-9099-C40C66FF867C}">
                    <a14:compatExt spid="_x0000_s55326"/>
                  </a:ext>
                </a:extLst>
              </xdr:cNvPr>
              <xdr:cNvSpPr>
                <a:spLocks noRot="1" noChangeShapeType="1"/>
              </xdr:cNvSpPr>
            </xdr:nvSpPr>
            <xdr:spPr>
              <a:xfrm>
                <a:off x="1047750" y="8220045"/>
                <a:ext cx="247650" cy="257174"/>
              </a:xfrm>
              <a:prstGeom prst="rect"/>
            </xdr:spPr>
          </xdr:sp>
          <xdr:sp textlink="">
            <xdr:nvSpPr>
              <xdr:cNvPr id="55327" name="チェック 374" hidden="1">
                <a:extLst>
                  <a:ext uri="{63B3BB69-23CF-44E3-9099-C40C66FF867C}">
                    <a14:compatExt spid="_x0000_s55327"/>
                  </a:ext>
                </a:extLst>
              </xdr:cNvPr>
              <xdr:cNvSpPr>
                <a:spLocks noRot="1" noChangeShapeType="1"/>
              </xdr:cNvSpPr>
            </xdr:nvSpPr>
            <xdr:spPr>
              <a:xfrm>
                <a:off x="1047750" y="8458160"/>
                <a:ext cx="247650" cy="247650"/>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57150</xdr:colOff>
          <xdr:row>49</xdr:row>
          <xdr:rowOff>408940</xdr:rowOff>
        </xdr:from>
        <xdr:to xmlns:xdr="http://schemas.openxmlformats.org/drawingml/2006/spreadsheetDrawing">
          <xdr:col>8</xdr:col>
          <xdr:colOff>370205</xdr:colOff>
          <xdr:row>51</xdr:row>
          <xdr:rowOff>10160</xdr:rowOff>
        </xdr:to>
        <xdr:sp textlink="">
          <xdr:nvSpPr>
            <xdr:cNvPr id="55328" name="チェック 375" hidden="1">
              <a:extLst>
                <a:ext uri="{63B3BB69-23CF-44E3-9099-C40C66FF867C}">
                  <a14:compatExt spid="_x0000_s55328"/>
                </a:ext>
              </a:extLst>
            </xdr:cNvPr>
            <xdr:cNvSpPr>
              <a:spLocks noRot="1" noChangeShapeType="1"/>
            </xdr:cNvSpPr>
          </xdr:nvSpPr>
          <xdr:spPr>
            <a:xfrm>
              <a:off x="13706475" y="18947765"/>
              <a:ext cx="313055" cy="4394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696595</xdr:colOff>
          <xdr:row>35</xdr:row>
          <xdr:rowOff>85725</xdr:rowOff>
        </xdr:from>
        <xdr:to xmlns:xdr="http://schemas.openxmlformats.org/drawingml/2006/spreadsheetDrawing">
          <xdr:col>6</xdr:col>
          <xdr:colOff>933450</xdr:colOff>
          <xdr:row>35</xdr:row>
          <xdr:rowOff>323850</xdr:rowOff>
        </xdr:to>
        <xdr:sp textlink="">
          <xdr:nvSpPr>
            <xdr:cNvPr id="55330" name="チェック 166" hidden="1">
              <a:extLst>
                <a:ext uri="{63B3BB69-23CF-44E3-9099-C40C66FF867C}">
                  <a14:compatExt spid="_x0000_s55330"/>
                </a:ext>
              </a:extLst>
            </xdr:cNvPr>
            <xdr:cNvSpPr>
              <a:spLocks noRot="1" noChangeShapeType="1"/>
            </xdr:cNvSpPr>
          </xdr:nvSpPr>
          <xdr:spPr>
            <a:xfrm>
              <a:off x="10440670" y="13237210"/>
              <a:ext cx="23685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696595</xdr:colOff>
          <xdr:row>35</xdr:row>
          <xdr:rowOff>85725</xdr:rowOff>
        </xdr:from>
        <xdr:to xmlns:xdr="http://schemas.openxmlformats.org/drawingml/2006/spreadsheetDrawing">
          <xdr:col>8</xdr:col>
          <xdr:colOff>933450</xdr:colOff>
          <xdr:row>35</xdr:row>
          <xdr:rowOff>323850</xdr:rowOff>
        </xdr:to>
        <xdr:sp textlink="">
          <xdr:nvSpPr>
            <xdr:cNvPr id="55331" name="チェック 166" hidden="1">
              <a:extLst>
                <a:ext uri="{63B3BB69-23CF-44E3-9099-C40C66FF867C}">
                  <a14:compatExt spid="_x0000_s55331"/>
                </a:ext>
              </a:extLst>
            </xdr:cNvPr>
            <xdr:cNvSpPr>
              <a:spLocks noRot="1" noChangeShapeType="1"/>
            </xdr:cNvSpPr>
          </xdr:nvSpPr>
          <xdr:spPr>
            <a:xfrm>
              <a:off x="14345920" y="13237210"/>
              <a:ext cx="236855" cy="238125"/>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2</xdr:col>
          <xdr:colOff>849630</xdr:colOff>
          <xdr:row>34</xdr:row>
          <xdr:rowOff>10160</xdr:rowOff>
        </xdr:from>
        <xdr:to xmlns:xdr="http://schemas.openxmlformats.org/drawingml/2006/spreadsheetDrawing">
          <xdr:col>2</xdr:col>
          <xdr:colOff>978535</xdr:colOff>
          <xdr:row>39</xdr:row>
          <xdr:rowOff>10160</xdr:rowOff>
        </xdr:to>
        <xdr:grpSp>
          <xdr:nvGrpSpPr>
            <xdr:cNvPr id="3" name="グループ化 38"/>
            <xdr:cNvGrpSpPr/>
          </xdr:nvGrpSpPr>
          <xdr:grpSpPr>
            <a:xfrm>
              <a:off x="1211580" y="12574905"/>
              <a:ext cx="128905" cy="1686560"/>
              <a:chOff x="1057275" y="6591296"/>
              <a:chExt cx="247650" cy="971544"/>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515620</xdr:colOff>
          <xdr:row>34</xdr:row>
          <xdr:rowOff>0</xdr:rowOff>
        </xdr:from>
        <xdr:to xmlns:xdr="http://schemas.openxmlformats.org/drawingml/2006/spreadsheetDrawing">
          <xdr:col>4</xdr:col>
          <xdr:colOff>764540</xdr:colOff>
          <xdr:row>39</xdr:row>
          <xdr:rowOff>0</xdr:rowOff>
        </xdr:to>
        <xdr:grpSp>
          <xdr:nvGrpSpPr>
            <xdr:cNvPr id="5" name="グループ化 46"/>
            <xdr:cNvGrpSpPr/>
          </xdr:nvGrpSpPr>
          <xdr:grpSpPr>
            <a:xfrm>
              <a:off x="4830445" y="12564745"/>
              <a:ext cx="248920" cy="1686560"/>
              <a:chOff x="3981450" y="6610347"/>
              <a:chExt cx="247650" cy="952499"/>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xdr:col>
          <xdr:colOff>849630</xdr:colOff>
          <xdr:row>34</xdr:row>
          <xdr:rowOff>10160</xdr:rowOff>
        </xdr:from>
        <xdr:to xmlns:xdr="http://schemas.openxmlformats.org/drawingml/2006/spreadsheetDrawing">
          <xdr:col>2</xdr:col>
          <xdr:colOff>978535</xdr:colOff>
          <xdr:row>39</xdr:row>
          <xdr:rowOff>10160</xdr:rowOff>
        </xdr:to>
        <xdr:grpSp>
          <xdr:nvGrpSpPr>
            <xdr:cNvPr id="7" name="グループ化 38"/>
            <xdr:cNvGrpSpPr/>
          </xdr:nvGrpSpPr>
          <xdr:grpSpPr>
            <a:xfrm>
              <a:off x="1211580" y="12574905"/>
              <a:ext cx="128905" cy="1686560"/>
              <a:chOff x="1057275" y="6591296"/>
              <a:chExt cx="247650" cy="971544"/>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515620</xdr:colOff>
          <xdr:row>34</xdr:row>
          <xdr:rowOff>0</xdr:rowOff>
        </xdr:from>
        <xdr:to xmlns:xdr="http://schemas.openxmlformats.org/drawingml/2006/spreadsheetDrawing">
          <xdr:col>4</xdr:col>
          <xdr:colOff>764540</xdr:colOff>
          <xdr:row>39</xdr:row>
          <xdr:rowOff>0</xdr:rowOff>
        </xdr:to>
        <xdr:grpSp>
          <xdr:nvGrpSpPr>
            <xdr:cNvPr id="9" name="グループ化 46"/>
            <xdr:cNvGrpSpPr/>
          </xdr:nvGrpSpPr>
          <xdr:grpSpPr>
            <a:xfrm>
              <a:off x="4830445" y="12564745"/>
              <a:ext cx="248920" cy="1686560"/>
              <a:chOff x="3981450" y="6610347"/>
              <a:chExt cx="247650" cy="952499"/>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xdr:col>
          <xdr:colOff>797560</xdr:colOff>
          <xdr:row>47</xdr:row>
          <xdr:rowOff>36195</xdr:rowOff>
        </xdr:from>
        <xdr:to xmlns:xdr="http://schemas.openxmlformats.org/drawingml/2006/spreadsheetDrawing">
          <xdr:col>2</xdr:col>
          <xdr:colOff>1115695</xdr:colOff>
          <xdr:row>48</xdr:row>
          <xdr:rowOff>377825</xdr:rowOff>
        </xdr:to>
        <xdr:grpSp>
          <xdr:nvGrpSpPr>
            <xdr:cNvPr id="11" name="グループ化 35"/>
            <xdr:cNvGrpSpPr/>
          </xdr:nvGrpSpPr>
          <xdr:grpSpPr>
            <a:xfrm>
              <a:off x="1159510" y="17355185"/>
              <a:ext cx="318135" cy="760730"/>
              <a:chOff x="1047750" y="8220072"/>
              <a:chExt cx="247650" cy="485755"/>
            </a:xfrm>
          </xdr:grpSpPr>
          <xdr:sp textlink="">
            <xdr:nvSpPr>
              <xdr:cNvPr id="60422" name="チェック 27" hidden="1">
                <a:extLst>
                  <a:ext uri="{63B3BB69-23CF-44E3-9099-C40C66FF867C}">
                    <a14:compatExt spid="_x0000_s60422"/>
                  </a:ext>
                </a:extLst>
              </xdr:cNvPr>
              <xdr:cNvSpPr>
                <a:spLocks noRot="1" noChangeShapeType="1"/>
              </xdr:cNvSpPr>
            </xdr:nvSpPr>
            <xdr:spPr>
              <a:xfrm>
                <a:off x="1047750" y="8220072"/>
                <a:ext cx="247650" cy="257175"/>
              </a:xfrm>
              <a:prstGeom prst="rect"/>
            </xdr:spPr>
          </xdr:sp>
          <xdr:sp textlink="">
            <xdr:nvSpPr>
              <xdr:cNvPr id="60423" name="チェック 28" hidden="1">
                <a:extLst>
                  <a:ext uri="{63B3BB69-23CF-44E3-9099-C40C66FF867C}">
                    <a14:compatExt spid="_x0000_s60423"/>
                  </a:ext>
                </a:extLst>
              </xdr:cNvPr>
              <xdr:cNvSpPr>
                <a:spLocks noRot="1" noChangeShapeType="1"/>
              </xdr:cNvSpPr>
            </xdr:nvSpPr>
            <xdr:spPr>
              <a:xfrm>
                <a:off x="1047750" y="8458177"/>
                <a:ext cx="247650" cy="247650"/>
              </a:xfrm>
              <a:prstGeom prst="rect"/>
            </xdr:spPr>
          </xdr:sp>
        </xdr:grpSp>
        <xdr:clientData/>
      </xdr:twoCellAnchor>
    </mc:Choice>
    <mc:Fallback/>
  </mc:AlternateContent>
  <xdr:twoCellAnchor>
    <xdr:from xmlns:xdr="http://schemas.openxmlformats.org/drawingml/2006/spreadsheetDrawing">
      <xdr:col>3</xdr:col>
      <xdr:colOff>1456690</xdr:colOff>
      <xdr:row>40</xdr:row>
      <xdr:rowOff>57785</xdr:rowOff>
    </xdr:from>
    <xdr:to xmlns:xdr="http://schemas.openxmlformats.org/drawingml/2006/spreadsheetDrawing">
      <xdr:col>6</xdr:col>
      <xdr:colOff>1069975</xdr:colOff>
      <xdr:row>41</xdr:row>
      <xdr:rowOff>95885</xdr:rowOff>
    </xdr:to>
    <xdr:grpSp>
      <xdr:nvGrpSpPr>
        <xdr:cNvPr id="15" name="グループ化 22"/>
        <xdr:cNvGrpSpPr/>
      </xdr:nvGrpSpPr>
      <xdr:grpSpPr>
        <a:xfrm>
          <a:off x="3733165" y="14625955"/>
          <a:ext cx="5213985" cy="771525"/>
          <a:chOff x="3677160" y="8934450"/>
          <a:chExt cx="5181600" cy="1192784"/>
        </a:xfrm>
      </xdr:grpSpPr>
      <xdr:sp macro="" textlink="">
        <xdr:nvSpPr>
          <xdr:cNvPr id="16" name="テキスト ボックス 23"/>
          <xdr:cNvSpPr txBox="1">
            <a:spLocks noChangeArrowheads="1"/>
          </xdr:cNvSpPr>
        </xdr:nvSpPr>
        <xdr:spPr>
          <a:xfrm>
            <a:off x="3677160" y="9494028"/>
            <a:ext cx="5181600" cy="633206"/>
          </a:xfrm>
          <a:prstGeom prst="rect">
            <a:avLst/>
          </a:prstGeom>
          <a:noFill/>
          <a:ln>
            <a:miter/>
          </a:ln>
        </xdr:spPr>
        <xdr:txBody>
          <a:bodyPr vertOverflow="clip" horzOverflow="overflow" wrap="square" lIns="17462" tIns="4762" rIns="4762" bIns="4762" anchor="t" upright="1"/>
          <a:lstStyle/>
          <a:p>
            <a:pPr algn="l">
              <a:lnSpc>
                <a:spcPts val="1620"/>
              </a:lnSpc>
            </a:pPr>
            <a:r>
              <a:rPr lang="ja-JP" altLang="en-US" sz="1000" b="1" i="0" u="none" strike="noStrike" baseline="0">
                <a:solidFill>
                  <a:srgbClr xmlns:mc="http://schemas.openxmlformats.org/markup-compatibility/2006" xmlns:a14="http://schemas.microsoft.com/office/drawing/2010/main" val="000000" a14:legacySpreadsheetColorIndex="8" mc:Ignorable="a14"/>
                </a:solidFill>
                <a:latin typeface="メイリオ"/>
                <a:ea typeface="メイリオ"/>
              </a:rPr>
              <a:t>＜点線内の機器等の導入に際し、必要な場合のみチェックすること＞</a:t>
            </a:r>
          </a:p>
        </xdr:txBody>
      </xdr:sp>
      <xdr:sp macro="" textlink="">
        <xdr:nvSpPr>
          <xdr:cNvPr id="17" name="下矢印 3"/>
          <xdr:cNvSpPr>
            <a:spLocks noChangeArrowheads="1"/>
          </xdr:cNvSpPr>
        </xdr:nvSpPr>
        <xdr:spPr>
          <a:xfrm>
            <a:off x="4574159" y="8934450"/>
            <a:ext cx="582095" cy="456498"/>
          </a:xfrm>
          <a:prstGeom prst="downArrow">
            <a:avLst>
              <a:gd name="adj1" fmla="val 50000"/>
              <a:gd name="adj2" fmla="val 50000"/>
            </a:avLst>
          </a:prstGeom>
          <a:solidFill>
            <a:srgbClr val="4F81BD"/>
          </a:solidFill>
          <a:ln w="19050">
            <a:solidFill>
              <a:sysClr val="windowText" lastClr="000000"/>
            </a:solidFill>
            <a:miter/>
          </a:ln>
        </xdr:spPr>
        <xdr:txBody>
          <a:bodyPr vertOverflow="overflow" horzOverflow="overflow" upright="1"/>
          <a:lstStyle/>
          <a:p>
            <a:endParaRPr/>
          </a:p>
        </xdr:txBody>
      </xdr:sp>
    </xdr:grp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2</xdr:col>
          <xdr:colOff>806450</xdr:colOff>
          <xdr:row>40</xdr:row>
          <xdr:rowOff>699135</xdr:rowOff>
        </xdr:from>
        <xdr:to xmlns:xdr="http://schemas.openxmlformats.org/drawingml/2006/spreadsheetDrawing">
          <xdr:col>2</xdr:col>
          <xdr:colOff>1098550</xdr:colOff>
          <xdr:row>44</xdr:row>
          <xdr:rowOff>19050</xdr:rowOff>
        </xdr:to>
        <xdr:grpSp>
          <xdr:nvGrpSpPr>
            <xdr:cNvPr id="19" name="グループ化 35"/>
            <xdr:cNvGrpSpPr/>
          </xdr:nvGrpSpPr>
          <xdr:grpSpPr>
            <a:xfrm>
              <a:off x="1168400" y="15267305"/>
              <a:ext cx="292100" cy="1003935"/>
              <a:chOff x="1042890" y="8220069"/>
              <a:chExt cx="252510" cy="624528"/>
            </a:xfrm>
          </xdr:grpSpPr>
          <xdr:sp textlink="">
            <xdr:nvSpPr>
              <xdr:cNvPr id="60431" name="チェック 535" hidden="1">
                <a:extLst>
                  <a:ext uri="{63B3BB69-23CF-44E3-9099-C40C66FF867C}">
                    <a14:compatExt spid="_x0000_s60431"/>
                  </a:ext>
                </a:extLst>
              </xdr:cNvPr>
              <xdr:cNvSpPr>
                <a:spLocks noRot="1" noChangeShapeType="1"/>
              </xdr:cNvSpPr>
            </xdr:nvSpPr>
            <xdr:spPr>
              <a:xfrm>
                <a:off x="1047750" y="8220069"/>
                <a:ext cx="247650" cy="257175"/>
              </a:xfrm>
              <a:prstGeom prst="rect"/>
            </xdr:spPr>
          </xdr:sp>
          <xdr:sp textlink="">
            <xdr:nvSpPr>
              <xdr:cNvPr id="60432" name="チェック 536" hidden="1">
                <a:extLst>
                  <a:ext uri="{63B3BB69-23CF-44E3-9099-C40C66FF867C}">
                    <a14:compatExt spid="_x0000_s60432"/>
                  </a:ext>
                </a:extLst>
              </xdr:cNvPr>
              <xdr:cNvSpPr>
                <a:spLocks noRot="1" noChangeShapeType="1"/>
              </xdr:cNvSpPr>
            </xdr:nvSpPr>
            <xdr:spPr>
              <a:xfrm>
                <a:off x="1047750" y="8414804"/>
                <a:ext cx="247650" cy="247650"/>
              </a:xfrm>
              <a:prstGeom prst="rect"/>
            </xdr:spPr>
          </xdr:sp>
          <xdr:sp textlink="">
            <xdr:nvSpPr>
              <xdr:cNvPr id="60433" name="チェック 559" hidden="1">
                <a:extLst>
                  <a:ext uri="{63B3BB69-23CF-44E3-9099-C40C66FF867C}">
                    <a14:compatExt spid="_x0000_s60433"/>
                  </a:ext>
                </a:extLst>
              </xdr:cNvPr>
              <xdr:cNvSpPr>
                <a:spLocks noRot="1" noChangeShapeType="1"/>
              </xdr:cNvSpPr>
            </xdr:nvSpPr>
            <xdr:spPr>
              <a:xfrm>
                <a:off x="1042890" y="8596947"/>
                <a:ext cx="247650" cy="247650"/>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xdr:col>
          <xdr:colOff>789940</xdr:colOff>
          <xdr:row>48</xdr:row>
          <xdr:rowOff>410845</xdr:rowOff>
        </xdr:from>
        <xdr:to xmlns:xdr="http://schemas.openxmlformats.org/drawingml/2006/spreadsheetDrawing">
          <xdr:col>2</xdr:col>
          <xdr:colOff>1106170</xdr:colOff>
          <xdr:row>50</xdr:row>
          <xdr:rowOff>410845</xdr:rowOff>
        </xdr:to>
        <xdr:grpSp>
          <xdr:nvGrpSpPr>
            <xdr:cNvPr id="21" name="グループ化 35"/>
            <xdr:cNvGrpSpPr/>
          </xdr:nvGrpSpPr>
          <xdr:grpSpPr>
            <a:xfrm>
              <a:off x="1151890" y="18148935"/>
              <a:ext cx="316230" cy="838200"/>
              <a:chOff x="1047750" y="8220073"/>
              <a:chExt cx="247650" cy="485779"/>
            </a:xfrm>
          </xdr:grpSpPr>
          <xdr:sp textlink="">
            <xdr:nvSpPr>
              <xdr:cNvPr id="60435" name="チェック 613" hidden="1">
                <a:extLst>
                  <a:ext uri="{63B3BB69-23CF-44E3-9099-C40C66FF867C}">
                    <a14:compatExt spid="_x0000_s60435"/>
                  </a:ext>
                </a:extLst>
              </xdr:cNvPr>
              <xdr:cNvSpPr>
                <a:spLocks noRot="1" noChangeShapeType="1"/>
              </xdr:cNvSpPr>
            </xdr:nvSpPr>
            <xdr:spPr>
              <a:xfrm>
                <a:off x="1047750" y="8220073"/>
                <a:ext cx="247650" cy="257175"/>
              </a:xfrm>
              <a:prstGeom prst="rect"/>
            </xdr:spPr>
          </xdr:sp>
          <xdr:sp textlink="">
            <xdr:nvSpPr>
              <xdr:cNvPr id="60436" name="チェック 614" hidden="1">
                <a:extLst>
                  <a:ext uri="{63B3BB69-23CF-44E3-9099-C40C66FF867C}">
                    <a14:compatExt spid="_x0000_s60436"/>
                  </a:ext>
                </a:extLst>
              </xdr:cNvPr>
              <xdr:cNvSpPr>
                <a:spLocks noRot="1" noChangeShapeType="1"/>
              </xdr:cNvSpPr>
            </xdr:nvSpPr>
            <xdr:spPr>
              <a:xfrm>
                <a:off x="1047750" y="8458202"/>
                <a:ext cx="247650" cy="247650"/>
              </a:xfrm>
              <a:prstGeom prst="rect"/>
            </xdr:spPr>
          </xdr:sp>
        </xdr:grpSp>
        <xdr:clientData/>
      </xdr:twoCellAnchor>
    </mc:Choice>
    <mc:Fallback/>
  </mc:AlternateContent>
  <xdr:twoCellAnchor>
    <xdr:from xmlns:xdr="http://schemas.openxmlformats.org/drawingml/2006/spreadsheetDrawing">
      <xdr:col>2</xdr:col>
      <xdr:colOff>120015</xdr:colOff>
      <xdr:row>35</xdr:row>
      <xdr:rowOff>3810</xdr:rowOff>
    </xdr:from>
    <xdr:to xmlns:xdr="http://schemas.openxmlformats.org/drawingml/2006/spreadsheetDrawing">
      <xdr:col>6</xdr:col>
      <xdr:colOff>905510</xdr:colOff>
      <xdr:row>37</xdr:row>
      <xdr:rowOff>300990</xdr:rowOff>
    </xdr:to>
    <xdr:sp macro="" textlink="">
      <xdr:nvSpPr>
        <xdr:cNvPr id="22" name="正方形/長方形 32"/>
        <xdr:cNvSpPr>
          <a:spLocks noChangeArrowheads="1"/>
        </xdr:cNvSpPr>
      </xdr:nvSpPr>
      <xdr:spPr>
        <a:xfrm>
          <a:off x="481965" y="12987655"/>
          <a:ext cx="8300720" cy="930910"/>
        </a:xfrm>
        <a:prstGeom prst="rect">
          <a:avLst/>
        </a:prstGeom>
        <a:noFill/>
        <a:ln w="19050">
          <a:solidFill>
            <a:sysClr val="windowText" lastClr="000000"/>
          </a:solidFill>
          <a:prstDash val="sysDash"/>
          <a:miter/>
        </a:ln>
      </xdr:spPr>
      <xdr:txBody>
        <a:bodyPr vertOverflow="overflow" horzOverflow="overflow" upright="1"/>
        <a:lstStyle/>
        <a:p>
          <a:endParaRPr/>
        </a:p>
      </xdr:txBody>
    </xdr:sp>
    <xdr:clientData/>
  </xdr:twoCellAnchor>
  <xdr:twoCellAnchor>
    <xdr:from xmlns:xdr="http://schemas.openxmlformats.org/drawingml/2006/spreadsheetDrawing">
      <xdr:col>2</xdr:col>
      <xdr:colOff>102870</xdr:colOff>
      <xdr:row>38</xdr:row>
      <xdr:rowOff>76835</xdr:rowOff>
    </xdr:from>
    <xdr:to xmlns:xdr="http://schemas.openxmlformats.org/drawingml/2006/spreadsheetDrawing">
      <xdr:col>9</xdr:col>
      <xdr:colOff>34290</xdr:colOff>
      <xdr:row>40</xdr:row>
      <xdr:rowOff>57785</xdr:rowOff>
    </xdr:to>
    <xdr:sp macro="" textlink="">
      <xdr:nvSpPr>
        <xdr:cNvPr id="23" name="正方形/長方形 33"/>
        <xdr:cNvSpPr>
          <a:spLocks noChangeArrowheads="1"/>
        </xdr:cNvSpPr>
      </xdr:nvSpPr>
      <xdr:spPr>
        <a:xfrm>
          <a:off x="464820" y="14011275"/>
          <a:ext cx="12571095" cy="614680"/>
        </a:xfrm>
        <a:prstGeom prst="rect">
          <a:avLst/>
        </a:prstGeom>
        <a:noFill/>
        <a:ln w="19050">
          <a:solidFill>
            <a:sysClr val="windowText" lastClr="000000"/>
          </a:solidFill>
          <a:prstDash val="sysDash"/>
          <a:miter/>
        </a:ln>
      </xdr:spPr>
      <xdr:txBody>
        <a:bodyPr vertOverflow="overflow" horzOverflow="overflow" upright="1"/>
        <a:lstStyle/>
        <a:p>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2</xdr:col>
          <xdr:colOff>782320</xdr:colOff>
          <xdr:row>34</xdr:row>
          <xdr:rowOff>323850</xdr:rowOff>
        </xdr:from>
        <xdr:to xmlns:xdr="http://schemas.openxmlformats.org/drawingml/2006/spreadsheetDrawing">
          <xdr:col>2</xdr:col>
          <xdr:colOff>1087120</xdr:colOff>
          <xdr:row>36</xdr:row>
          <xdr:rowOff>83185</xdr:rowOff>
        </xdr:to>
        <xdr:sp textlink="">
          <xdr:nvSpPr>
            <xdr:cNvPr id="60440" name="チェック 1281" hidden="1">
              <a:extLst>
                <a:ext uri="{63B3BB69-23CF-44E3-9099-C40C66FF867C}">
                  <a14:compatExt spid="_x0000_s60440"/>
                </a:ext>
              </a:extLst>
            </xdr:cNvPr>
            <xdr:cNvSpPr>
              <a:spLocks noRot="1" noChangeShapeType="1"/>
            </xdr:cNvSpPr>
          </xdr:nvSpPr>
          <xdr:spPr>
            <a:xfrm>
              <a:off x="1144270" y="12888595"/>
              <a:ext cx="304800" cy="495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xdr:col>
          <xdr:colOff>782320</xdr:colOff>
          <xdr:row>35</xdr:row>
          <xdr:rowOff>217170</xdr:rowOff>
        </xdr:from>
        <xdr:to xmlns:xdr="http://schemas.openxmlformats.org/drawingml/2006/spreadsheetDrawing">
          <xdr:col>2</xdr:col>
          <xdr:colOff>1087120</xdr:colOff>
          <xdr:row>37</xdr:row>
          <xdr:rowOff>78105</xdr:rowOff>
        </xdr:to>
        <xdr:sp textlink="">
          <xdr:nvSpPr>
            <xdr:cNvPr id="60441" name="チェック 1282" hidden="1">
              <a:extLst>
                <a:ext uri="{63B3BB69-23CF-44E3-9099-C40C66FF867C}">
                  <a14:compatExt spid="_x0000_s60441"/>
                </a:ext>
              </a:extLst>
            </xdr:cNvPr>
            <xdr:cNvSpPr>
              <a:spLocks noRot="1" noChangeShapeType="1"/>
            </xdr:cNvSpPr>
          </xdr:nvSpPr>
          <xdr:spPr>
            <a:xfrm>
              <a:off x="1144270" y="13201015"/>
              <a:ext cx="304800" cy="4946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xdr:col>
          <xdr:colOff>806450</xdr:colOff>
          <xdr:row>38</xdr:row>
          <xdr:rowOff>38735</xdr:rowOff>
        </xdr:from>
        <xdr:to xmlns:xdr="http://schemas.openxmlformats.org/drawingml/2006/spreadsheetDrawing">
          <xdr:col>2</xdr:col>
          <xdr:colOff>1057275</xdr:colOff>
          <xdr:row>40</xdr:row>
          <xdr:rowOff>77470</xdr:rowOff>
        </xdr:to>
        <xdr:grpSp>
          <xdr:nvGrpSpPr>
            <xdr:cNvPr id="27" name="グループ化 46"/>
            <xdr:cNvGrpSpPr/>
          </xdr:nvGrpSpPr>
          <xdr:grpSpPr>
            <a:xfrm>
              <a:off x="1168400" y="13973175"/>
              <a:ext cx="250825" cy="672465"/>
              <a:chOff x="3981450" y="6838941"/>
              <a:chExt cx="247650" cy="495308"/>
            </a:xfrm>
          </xdr:grpSpPr>
          <xdr:sp textlink="">
            <xdr:nvSpPr>
              <xdr:cNvPr id="60443" name="チェック 1283" hidden="1">
                <a:extLst>
                  <a:ext uri="{63B3BB69-23CF-44E3-9099-C40C66FF867C}">
                    <a14:compatExt spid="_x0000_s60443"/>
                  </a:ext>
                </a:extLst>
              </xdr:cNvPr>
              <xdr:cNvSpPr>
                <a:spLocks noRot="1" noChangeShapeType="1"/>
              </xdr:cNvSpPr>
            </xdr:nvSpPr>
            <xdr:spPr>
              <a:xfrm>
                <a:off x="3981450" y="6838941"/>
                <a:ext cx="247650" cy="247650"/>
              </a:xfrm>
              <a:prstGeom prst="rect"/>
            </xdr:spPr>
          </xdr:sp>
          <xdr:sp textlink="">
            <xdr:nvSpPr>
              <xdr:cNvPr id="60444" name="チェック 1284" hidden="1">
                <a:extLst>
                  <a:ext uri="{63B3BB69-23CF-44E3-9099-C40C66FF867C}">
                    <a14:compatExt spid="_x0000_s60444"/>
                  </a:ext>
                </a:extLst>
              </xdr:cNvPr>
              <xdr:cNvSpPr>
                <a:spLocks noRot="1" noChangeShapeType="1"/>
              </xdr:cNvSpPr>
            </xdr:nvSpPr>
            <xdr:spPr>
              <a:xfrm>
                <a:off x="3981450" y="7086599"/>
                <a:ext cx="247650" cy="247650"/>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19</xdr:row>
          <xdr:rowOff>381000</xdr:rowOff>
        </xdr:from>
        <xdr:to xmlns:xdr="http://schemas.openxmlformats.org/drawingml/2006/spreadsheetDrawing">
          <xdr:col>2</xdr:col>
          <xdr:colOff>542925</xdr:colOff>
          <xdr:row>20</xdr:row>
          <xdr:rowOff>372110</xdr:rowOff>
        </xdr:to>
        <xdr:sp textlink="">
          <xdr:nvSpPr>
            <xdr:cNvPr id="60445" name="チェック 1868" hidden="1">
              <a:extLst>
                <a:ext uri="{63B3BB69-23CF-44E3-9099-C40C66FF867C}">
                  <a14:compatExt spid="_x0000_s60445"/>
                </a:ext>
              </a:extLst>
            </xdr:cNvPr>
            <xdr:cNvSpPr>
              <a:spLocks noRot="1" noChangeShapeType="1"/>
            </xdr:cNvSpPr>
          </xdr:nvSpPr>
          <xdr:spPr>
            <a:xfrm>
              <a:off x="114300" y="7413625"/>
              <a:ext cx="790575" cy="372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0</xdr:colOff>
          <xdr:row>17</xdr:row>
          <xdr:rowOff>0</xdr:rowOff>
        </xdr:from>
        <xdr:to xmlns:xdr="http://schemas.openxmlformats.org/drawingml/2006/spreadsheetDrawing">
          <xdr:col>2</xdr:col>
          <xdr:colOff>542925</xdr:colOff>
          <xdr:row>17</xdr:row>
          <xdr:rowOff>361315</xdr:rowOff>
        </xdr:to>
        <xdr:sp textlink="">
          <xdr:nvSpPr>
            <xdr:cNvPr id="60446" name="チェック 1865" hidden="1">
              <a:extLst>
                <a:ext uri="{63B3BB69-23CF-44E3-9099-C40C66FF867C}">
                  <a14:compatExt spid="_x0000_s60446"/>
                </a:ext>
              </a:extLst>
            </xdr:cNvPr>
            <xdr:cNvSpPr>
              <a:spLocks noRot="1" noChangeShapeType="1"/>
            </xdr:cNvSpPr>
          </xdr:nvSpPr>
          <xdr:spPr>
            <a:xfrm>
              <a:off x="114300" y="6270625"/>
              <a:ext cx="790575" cy="3613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0</xdr:colOff>
          <xdr:row>18</xdr:row>
          <xdr:rowOff>0</xdr:rowOff>
        </xdr:from>
        <xdr:to xmlns:xdr="http://schemas.openxmlformats.org/drawingml/2006/spreadsheetDrawing">
          <xdr:col>2</xdr:col>
          <xdr:colOff>542925</xdr:colOff>
          <xdr:row>18</xdr:row>
          <xdr:rowOff>372110</xdr:rowOff>
        </xdr:to>
        <xdr:sp textlink="">
          <xdr:nvSpPr>
            <xdr:cNvPr id="60447" name="チェック 1866" hidden="1">
              <a:extLst>
                <a:ext uri="{63B3BB69-23CF-44E3-9099-C40C66FF867C}">
                  <a14:compatExt spid="_x0000_s60447"/>
                </a:ext>
              </a:extLst>
            </xdr:cNvPr>
            <xdr:cNvSpPr>
              <a:spLocks noRot="1" noChangeShapeType="1"/>
            </xdr:cNvSpPr>
          </xdr:nvSpPr>
          <xdr:spPr>
            <a:xfrm>
              <a:off x="114300" y="6651625"/>
              <a:ext cx="790575" cy="372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0</xdr:colOff>
          <xdr:row>19</xdr:row>
          <xdr:rowOff>0</xdr:rowOff>
        </xdr:from>
        <xdr:to xmlns:xdr="http://schemas.openxmlformats.org/drawingml/2006/spreadsheetDrawing">
          <xdr:col>2</xdr:col>
          <xdr:colOff>542925</xdr:colOff>
          <xdr:row>19</xdr:row>
          <xdr:rowOff>372110</xdr:rowOff>
        </xdr:to>
        <xdr:sp textlink="">
          <xdr:nvSpPr>
            <xdr:cNvPr id="60448" name="チェック 1867" hidden="1">
              <a:extLst>
                <a:ext uri="{63B3BB69-23CF-44E3-9099-C40C66FF867C}">
                  <a14:compatExt spid="_x0000_s60448"/>
                </a:ext>
              </a:extLst>
            </xdr:cNvPr>
            <xdr:cNvSpPr>
              <a:spLocks noRot="1" noChangeShapeType="1"/>
            </xdr:cNvSpPr>
          </xdr:nvSpPr>
          <xdr:spPr>
            <a:xfrm>
              <a:off x="114300" y="7032625"/>
              <a:ext cx="790575" cy="372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0</xdr:colOff>
          <xdr:row>20</xdr:row>
          <xdr:rowOff>0</xdr:rowOff>
        </xdr:from>
        <xdr:to xmlns:xdr="http://schemas.openxmlformats.org/drawingml/2006/spreadsheetDrawing">
          <xdr:col>2</xdr:col>
          <xdr:colOff>542925</xdr:colOff>
          <xdr:row>20</xdr:row>
          <xdr:rowOff>372110</xdr:rowOff>
        </xdr:to>
        <xdr:sp textlink="">
          <xdr:nvSpPr>
            <xdr:cNvPr id="60449" name="チェック 1869" hidden="1">
              <a:extLst>
                <a:ext uri="{63B3BB69-23CF-44E3-9099-C40C66FF867C}">
                  <a14:compatExt spid="_x0000_s60449"/>
                </a:ext>
              </a:extLst>
            </xdr:cNvPr>
            <xdr:cNvSpPr>
              <a:spLocks noRot="1" noChangeShapeType="1"/>
            </xdr:cNvSpPr>
          </xdr:nvSpPr>
          <xdr:spPr>
            <a:xfrm>
              <a:off x="114300" y="7413625"/>
              <a:ext cx="790575" cy="372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0</xdr:colOff>
          <xdr:row>23</xdr:row>
          <xdr:rowOff>0</xdr:rowOff>
        </xdr:from>
        <xdr:to xmlns:xdr="http://schemas.openxmlformats.org/drawingml/2006/spreadsheetDrawing">
          <xdr:col>2</xdr:col>
          <xdr:colOff>542925</xdr:colOff>
          <xdr:row>23</xdr:row>
          <xdr:rowOff>372110</xdr:rowOff>
        </xdr:to>
        <xdr:sp textlink="">
          <xdr:nvSpPr>
            <xdr:cNvPr id="60450" name="チェック 1872" hidden="1">
              <a:extLst>
                <a:ext uri="{63B3BB69-23CF-44E3-9099-C40C66FF867C}">
                  <a14:compatExt spid="_x0000_s60450"/>
                </a:ext>
              </a:extLst>
            </xdr:cNvPr>
            <xdr:cNvSpPr>
              <a:spLocks noRot="1" noChangeShapeType="1"/>
            </xdr:cNvSpPr>
          </xdr:nvSpPr>
          <xdr:spPr>
            <a:xfrm>
              <a:off x="114300" y="8556625"/>
              <a:ext cx="790575" cy="372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0</xdr:colOff>
          <xdr:row>18</xdr:row>
          <xdr:rowOff>0</xdr:rowOff>
        </xdr:from>
        <xdr:to xmlns:xdr="http://schemas.openxmlformats.org/drawingml/2006/spreadsheetDrawing">
          <xdr:col>2</xdr:col>
          <xdr:colOff>542925</xdr:colOff>
          <xdr:row>18</xdr:row>
          <xdr:rowOff>361315</xdr:rowOff>
        </xdr:to>
        <xdr:sp textlink="">
          <xdr:nvSpPr>
            <xdr:cNvPr id="60451" name="チェック 1874" hidden="1">
              <a:extLst>
                <a:ext uri="{63B3BB69-23CF-44E3-9099-C40C66FF867C}">
                  <a14:compatExt spid="_x0000_s60451"/>
                </a:ext>
              </a:extLst>
            </xdr:cNvPr>
            <xdr:cNvSpPr>
              <a:spLocks noRot="1" noChangeShapeType="1"/>
            </xdr:cNvSpPr>
          </xdr:nvSpPr>
          <xdr:spPr>
            <a:xfrm>
              <a:off x="114300" y="6651625"/>
              <a:ext cx="790575" cy="3613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104775</xdr:colOff>
          <xdr:row>15</xdr:row>
          <xdr:rowOff>196215</xdr:rowOff>
        </xdr:from>
        <xdr:to xmlns:xdr="http://schemas.openxmlformats.org/drawingml/2006/spreadsheetDrawing">
          <xdr:col>2</xdr:col>
          <xdr:colOff>160655</xdr:colOff>
          <xdr:row>17</xdr:row>
          <xdr:rowOff>144780</xdr:rowOff>
        </xdr:to>
        <xdr:sp textlink="">
          <xdr:nvSpPr>
            <xdr:cNvPr id="60454" name="チェック 38" hidden="1">
              <a:extLst>
                <a:ext uri="{63B3BB69-23CF-44E3-9099-C40C66FF867C}">
                  <a14:compatExt spid="_x0000_s60454"/>
                </a:ext>
              </a:extLst>
            </xdr:cNvPr>
            <xdr:cNvSpPr>
              <a:spLocks noRot="1" noChangeShapeType="1"/>
            </xdr:cNvSpPr>
          </xdr:nvSpPr>
          <xdr:spPr>
            <a:xfrm>
              <a:off x="104775" y="5781040"/>
              <a:ext cx="417830" cy="634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245745</xdr:colOff>
          <xdr:row>34</xdr:row>
          <xdr:rowOff>307340</xdr:rowOff>
        </xdr:from>
        <xdr:to xmlns:xdr="http://schemas.openxmlformats.org/drawingml/2006/spreadsheetDrawing">
          <xdr:col>4</xdr:col>
          <xdr:colOff>551180</xdr:colOff>
          <xdr:row>36</xdr:row>
          <xdr:rowOff>59690</xdr:rowOff>
        </xdr:to>
        <xdr:sp textlink="">
          <xdr:nvSpPr>
            <xdr:cNvPr id="60461" name="チェック 1281" hidden="1">
              <a:extLst>
                <a:ext uri="{63B3BB69-23CF-44E3-9099-C40C66FF867C}">
                  <a14:compatExt spid="_x0000_s60461"/>
                </a:ext>
              </a:extLst>
            </xdr:cNvPr>
            <xdr:cNvSpPr>
              <a:spLocks noRot="1" noChangeShapeType="1"/>
            </xdr:cNvSpPr>
          </xdr:nvSpPr>
          <xdr:spPr>
            <a:xfrm>
              <a:off x="4560570" y="12872085"/>
              <a:ext cx="305435" cy="4883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245745</xdr:colOff>
          <xdr:row>35</xdr:row>
          <xdr:rowOff>193675</xdr:rowOff>
        </xdr:from>
        <xdr:to xmlns:xdr="http://schemas.openxmlformats.org/drawingml/2006/spreadsheetDrawing">
          <xdr:col>4</xdr:col>
          <xdr:colOff>551180</xdr:colOff>
          <xdr:row>37</xdr:row>
          <xdr:rowOff>54610</xdr:rowOff>
        </xdr:to>
        <xdr:sp textlink="">
          <xdr:nvSpPr>
            <xdr:cNvPr id="60462" name="チェック 1282" hidden="1">
              <a:extLst>
                <a:ext uri="{63B3BB69-23CF-44E3-9099-C40C66FF867C}">
                  <a14:compatExt spid="_x0000_s60462"/>
                </a:ext>
              </a:extLst>
            </xdr:cNvPr>
            <xdr:cNvSpPr>
              <a:spLocks noRot="1" noChangeShapeType="1"/>
            </xdr:cNvSpPr>
          </xdr:nvSpPr>
          <xdr:spPr>
            <a:xfrm>
              <a:off x="4560570" y="13177520"/>
              <a:ext cx="305435" cy="4946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xdr:col>
          <xdr:colOff>780415</xdr:colOff>
          <xdr:row>36</xdr:row>
          <xdr:rowOff>220980</xdr:rowOff>
        </xdr:from>
        <xdr:to xmlns:xdr="http://schemas.openxmlformats.org/drawingml/2006/spreadsheetDrawing">
          <xdr:col>2</xdr:col>
          <xdr:colOff>1085215</xdr:colOff>
          <xdr:row>38</xdr:row>
          <xdr:rowOff>74295</xdr:rowOff>
        </xdr:to>
        <xdr:sp textlink="">
          <xdr:nvSpPr>
            <xdr:cNvPr id="60463" name="チェック 1281" hidden="1">
              <a:extLst>
                <a:ext uri="{63B3BB69-23CF-44E3-9099-C40C66FF867C}">
                  <a14:compatExt spid="_x0000_s60463"/>
                </a:ext>
              </a:extLst>
            </xdr:cNvPr>
            <xdr:cNvSpPr>
              <a:spLocks noRot="1" noChangeShapeType="1"/>
            </xdr:cNvSpPr>
          </xdr:nvSpPr>
          <xdr:spPr>
            <a:xfrm>
              <a:off x="1142365" y="13521690"/>
              <a:ext cx="304800" cy="4870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69215</xdr:colOff>
          <xdr:row>54</xdr:row>
          <xdr:rowOff>0</xdr:rowOff>
        </xdr:from>
        <xdr:to xmlns:xdr="http://schemas.openxmlformats.org/drawingml/2006/spreadsheetDrawing">
          <xdr:col>3</xdr:col>
          <xdr:colOff>318770</xdr:colOff>
          <xdr:row>55</xdr:row>
          <xdr:rowOff>0</xdr:rowOff>
        </xdr:to>
        <xdr:sp textlink="">
          <xdr:nvSpPr>
            <xdr:cNvPr id="60464" name="チェック 48" hidden="1">
              <a:extLst>
                <a:ext uri="{63B3BB69-23CF-44E3-9099-C40C66FF867C}">
                  <a14:compatExt spid="_x0000_s60464"/>
                </a:ext>
              </a:extLst>
            </xdr:cNvPr>
            <xdr:cNvSpPr>
              <a:spLocks noRot="1" noChangeShapeType="1"/>
            </xdr:cNvSpPr>
          </xdr:nvSpPr>
          <xdr:spPr>
            <a:xfrm>
              <a:off x="431165" y="19738340"/>
              <a:ext cx="2164080"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69215</xdr:colOff>
          <xdr:row>54</xdr:row>
          <xdr:rowOff>219075</xdr:rowOff>
        </xdr:from>
        <xdr:to xmlns:xdr="http://schemas.openxmlformats.org/drawingml/2006/spreadsheetDrawing">
          <xdr:col>3</xdr:col>
          <xdr:colOff>548005</xdr:colOff>
          <xdr:row>55</xdr:row>
          <xdr:rowOff>219075</xdr:rowOff>
        </xdr:to>
        <xdr:sp textlink="">
          <xdr:nvSpPr>
            <xdr:cNvPr id="60465" name="チェック 49" hidden="1">
              <a:extLst>
                <a:ext uri="{63B3BB69-23CF-44E3-9099-C40C66FF867C}">
                  <a14:compatExt spid="_x0000_s60465"/>
                </a:ext>
              </a:extLst>
            </xdr:cNvPr>
            <xdr:cNvSpPr>
              <a:spLocks noRot="1" noChangeShapeType="1"/>
            </xdr:cNvSpPr>
          </xdr:nvSpPr>
          <xdr:spPr>
            <a:xfrm>
              <a:off x="431165" y="19957415"/>
              <a:ext cx="239331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69215</xdr:colOff>
          <xdr:row>55</xdr:row>
          <xdr:rowOff>208915</xdr:rowOff>
        </xdr:from>
        <xdr:to xmlns:xdr="http://schemas.openxmlformats.org/drawingml/2006/spreadsheetDrawing">
          <xdr:col>3</xdr:col>
          <xdr:colOff>358775</xdr:colOff>
          <xdr:row>56</xdr:row>
          <xdr:rowOff>219075</xdr:rowOff>
        </xdr:to>
        <xdr:sp textlink="">
          <xdr:nvSpPr>
            <xdr:cNvPr id="60466" name="チェック 50" hidden="1">
              <a:extLst>
                <a:ext uri="{63B3BB69-23CF-44E3-9099-C40C66FF867C}">
                  <a14:compatExt spid="_x0000_s60466"/>
                </a:ext>
              </a:extLst>
            </xdr:cNvPr>
            <xdr:cNvSpPr>
              <a:spLocks noRot="1" noChangeShapeType="1"/>
            </xdr:cNvSpPr>
          </xdr:nvSpPr>
          <xdr:spPr>
            <a:xfrm>
              <a:off x="431165" y="20202525"/>
              <a:ext cx="220408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1145540</xdr:colOff>
          <xdr:row>54</xdr:row>
          <xdr:rowOff>10160</xdr:rowOff>
        </xdr:from>
        <xdr:to xmlns:xdr="http://schemas.openxmlformats.org/drawingml/2006/spreadsheetDrawing">
          <xdr:col>5</xdr:col>
          <xdr:colOff>5715</xdr:colOff>
          <xdr:row>55</xdr:row>
          <xdr:rowOff>0</xdr:rowOff>
        </xdr:to>
        <xdr:sp textlink="">
          <xdr:nvSpPr>
            <xdr:cNvPr id="60467" name="チェック 51" hidden="1">
              <a:extLst>
                <a:ext uri="{63B3BB69-23CF-44E3-9099-C40C66FF867C}">
                  <a14:compatExt spid="_x0000_s60467"/>
                </a:ext>
              </a:extLst>
            </xdr:cNvPr>
            <xdr:cNvSpPr>
              <a:spLocks noRot="1" noChangeShapeType="1"/>
            </xdr:cNvSpPr>
          </xdr:nvSpPr>
          <xdr:spPr>
            <a:xfrm>
              <a:off x="3422015" y="19748500"/>
              <a:ext cx="2422525" cy="245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1145540</xdr:colOff>
          <xdr:row>54</xdr:row>
          <xdr:rowOff>227965</xdr:rowOff>
        </xdr:from>
        <xdr:to xmlns:xdr="http://schemas.openxmlformats.org/drawingml/2006/spreadsheetDrawing">
          <xdr:col>5</xdr:col>
          <xdr:colOff>5715</xdr:colOff>
          <xdr:row>55</xdr:row>
          <xdr:rowOff>227965</xdr:rowOff>
        </xdr:to>
        <xdr:sp textlink="">
          <xdr:nvSpPr>
            <xdr:cNvPr id="60468" name="チェック 52" hidden="1">
              <a:extLst>
                <a:ext uri="{63B3BB69-23CF-44E3-9099-C40C66FF867C}">
                  <a14:compatExt spid="_x0000_s60468"/>
                </a:ext>
              </a:extLst>
            </xdr:cNvPr>
            <xdr:cNvSpPr>
              <a:spLocks noRot="1" noChangeShapeType="1"/>
            </xdr:cNvSpPr>
          </xdr:nvSpPr>
          <xdr:spPr>
            <a:xfrm>
              <a:off x="3422015" y="19966305"/>
              <a:ext cx="242252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1145540</xdr:colOff>
          <xdr:row>55</xdr:row>
          <xdr:rowOff>227965</xdr:rowOff>
        </xdr:from>
        <xdr:to xmlns:xdr="http://schemas.openxmlformats.org/drawingml/2006/spreadsheetDrawing">
          <xdr:col>5</xdr:col>
          <xdr:colOff>5715</xdr:colOff>
          <xdr:row>56</xdr:row>
          <xdr:rowOff>227965</xdr:rowOff>
        </xdr:to>
        <xdr:sp textlink="">
          <xdr:nvSpPr>
            <xdr:cNvPr id="60469" name="チェック 53" hidden="1">
              <a:extLst>
                <a:ext uri="{63B3BB69-23CF-44E3-9099-C40C66FF867C}">
                  <a14:compatExt spid="_x0000_s60469"/>
                </a:ext>
              </a:extLst>
            </xdr:cNvPr>
            <xdr:cNvSpPr>
              <a:spLocks noRot="1" noChangeShapeType="1"/>
            </xdr:cNvSpPr>
          </xdr:nvSpPr>
          <xdr:spPr>
            <a:xfrm>
              <a:off x="3422015" y="20221575"/>
              <a:ext cx="242252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69215</xdr:colOff>
          <xdr:row>56</xdr:row>
          <xdr:rowOff>219075</xdr:rowOff>
        </xdr:from>
        <xdr:to xmlns:xdr="http://schemas.openxmlformats.org/drawingml/2006/spreadsheetDrawing">
          <xdr:col>2</xdr:col>
          <xdr:colOff>1115695</xdr:colOff>
          <xdr:row>57</xdr:row>
          <xdr:rowOff>227965</xdr:rowOff>
        </xdr:to>
        <xdr:sp textlink="">
          <xdr:nvSpPr>
            <xdr:cNvPr id="60470" name="チェック 54" hidden="1">
              <a:extLst>
                <a:ext uri="{63B3BB69-23CF-44E3-9099-C40C66FF867C}">
                  <a14:compatExt spid="_x0000_s60470"/>
                </a:ext>
              </a:extLst>
            </xdr:cNvPr>
            <xdr:cNvSpPr>
              <a:spLocks noRot="1" noChangeShapeType="1"/>
            </xdr:cNvSpPr>
          </xdr:nvSpPr>
          <xdr:spPr>
            <a:xfrm>
              <a:off x="431165" y="20467955"/>
              <a:ext cx="1046480"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74295</xdr:colOff>
          <xdr:row>54</xdr:row>
          <xdr:rowOff>38100</xdr:rowOff>
        </xdr:from>
        <xdr:to xmlns:xdr="http://schemas.openxmlformats.org/drawingml/2006/spreadsheetDrawing">
          <xdr:col>7</xdr:col>
          <xdr:colOff>1318895</xdr:colOff>
          <xdr:row>54</xdr:row>
          <xdr:rowOff>227965</xdr:rowOff>
        </xdr:to>
        <xdr:sp textlink="">
          <xdr:nvSpPr>
            <xdr:cNvPr id="60471" name="チェック 55" hidden="1">
              <a:extLst>
                <a:ext uri="{63B3BB69-23CF-44E3-9099-C40C66FF867C}">
                  <a14:compatExt spid="_x0000_s60471"/>
                </a:ext>
              </a:extLst>
            </xdr:cNvPr>
            <xdr:cNvSpPr>
              <a:spLocks noRot="1" noChangeShapeType="1"/>
            </xdr:cNvSpPr>
          </xdr:nvSpPr>
          <xdr:spPr>
            <a:xfrm>
              <a:off x="9170670" y="19776440"/>
              <a:ext cx="1244600" cy="1898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313055</xdr:colOff>
          <xdr:row>55</xdr:row>
          <xdr:rowOff>123825</xdr:rowOff>
        </xdr:from>
        <xdr:to xmlns:xdr="http://schemas.openxmlformats.org/drawingml/2006/spreadsheetDrawing">
          <xdr:col>11</xdr:col>
          <xdr:colOff>73660</xdr:colOff>
          <xdr:row>56</xdr:row>
          <xdr:rowOff>123825</xdr:rowOff>
        </xdr:to>
        <xdr:sp textlink="">
          <xdr:nvSpPr>
            <xdr:cNvPr id="60472" name="チェック 56" hidden="1">
              <a:extLst>
                <a:ext uri="{63B3BB69-23CF-44E3-9099-C40C66FF867C}">
                  <a14:compatExt spid="_x0000_s60472"/>
                </a:ext>
              </a:extLst>
            </xdr:cNvPr>
            <xdr:cNvSpPr>
              <a:spLocks noRot="1" noChangeShapeType="1"/>
            </xdr:cNvSpPr>
          </xdr:nvSpPr>
          <xdr:spPr>
            <a:xfrm>
              <a:off x="13314680" y="20117435"/>
              <a:ext cx="3167380"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313055</xdr:colOff>
          <xdr:row>56</xdr:row>
          <xdr:rowOff>76200</xdr:rowOff>
        </xdr:from>
        <xdr:to xmlns:xdr="http://schemas.openxmlformats.org/drawingml/2006/spreadsheetDrawing">
          <xdr:col>10</xdr:col>
          <xdr:colOff>835660</xdr:colOff>
          <xdr:row>57</xdr:row>
          <xdr:rowOff>29210</xdr:rowOff>
        </xdr:to>
        <xdr:sp textlink="">
          <xdr:nvSpPr>
            <xdr:cNvPr id="60473" name="チェック 57" hidden="1">
              <a:extLst>
                <a:ext uri="{63B3BB69-23CF-44E3-9099-C40C66FF867C}">
                  <a14:compatExt spid="_x0000_s60473"/>
                </a:ext>
              </a:extLst>
            </xdr:cNvPr>
            <xdr:cNvSpPr>
              <a:spLocks noRot="1" noChangeShapeType="1"/>
            </xdr:cNvSpPr>
          </xdr:nvSpPr>
          <xdr:spPr>
            <a:xfrm>
              <a:off x="13314680" y="20325080"/>
              <a:ext cx="24752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313055</xdr:colOff>
          <xdr:row>57</xdr:row>
          <xdr:rowOff>29210</xdr:rowOff>
        </xdr:from>
        <xdr:to xmlns:xdr="http://schemas.openxmlformats.org/drawingml/2006/spreadsheetDrawing">
          <xdr:col>9</xdr:col>
          <xdr:colOff>1254125</xdr:colOff>
          <xdr:row>58</xdr:row>
          <xdr:rowOff>48260</xdr:rowOff>
        </xdr:to>
        <xdr:sp textlink="">
          <xdr:nvSpPr>
            <xdr:cNvPr id="60474" name="チェック 58" hidden="1">
              <a:extLst>
                <a:ext uri="{63B3BB69-23CF-44E3-9099-C40C66FF867C}">
                  <a14:compatExt spid="_x0000_s60474"/>
                </a:ext>
              </a:extLst>
            </xdr:cNvPr>
            <xdr:cNvSpPr>
              <a:spLocks noRot="1" noChangeShapeType="1"/>
            </xdr:cNvSpPr>
          </xdr:nvSpPr>
          <xdr:spPr>
            <a:xfrm>
              <a:off x="13314680" y="20533360"/>
              <a:ext cx="941070"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74295</xdr:colOff>
          <xdr:row>57</xdr:row>
          <xdr:rowOff>10160</xdr:rowOff>
        </xdr:from>
        <xdr:to xmlns:xdr="http://schemas.openxmlformats.org/drawingml/2006/spreadsheetDrawing">
          <xdr:col>8</xdr:col>
          <xdr:colOff>610870</xdr:colOff>
          <xdr:row>58</xdr:row>
          <xdr:rowOff>10160</xdr:rowOff>
        </xdr:to>
        <xdr:sp textlink="">
          <xdr:nvSpPr>
            <xdr:cNvPr id="60475" name="チェック 59" hidden="1">
              <a:extLst>
                <a:ext uri="{63B3BB69-23CF-44E3-9099-C40C66FF867C}">
                  <a14:compatExt spid="_x0000_s60475"/>
                </a:ext>
              </a:extLst>
            </xdr:cNvPr>
            <xdr:cNvSpPr>
              <a:spLocks noRot="1" noChangeShapeType="1"/>
            </xdr:cNvSpPr>
          </xdr:nvSpPr>
          <xdr:spPr>
            <a:xfrm>
              <a:off x="9170670" y="20514310"/>
              <a:ext cx="2489200" cy="255270"/>
            </a:xfrm>
            <a:prstGeom prst="rect"/>
          </xdr:spPr>
        </xdr:sp>
        <xdr:clientData/>
      </xdr:twoCellAnchor>
    </mc:Choice>
    <mc:Fallback/>
  </mc:AlternateContent>
  <xdr:twoCellAnchor>
    <xdr:from xmlns:xdr="http://schemas.openxmlformats.org/drawingml/2006/spreadsheetDrawing">
      <xdr:col>7</xdr:col>
      <xdr:colOff>173990</xdr:colOff>
      <xdr:row>54</xdr:row>
      <xdr:rowOff>182880</xdr:rowOff>
    </xdr:from>
    <xdr:to xmlns:xdr="http://schemas.openxmlformats.org/drawingml/2006/spreadsheetDrawing">
      <xdr:col>12</xdr:col>
      <xdr:colOff>558800</xdr:colOff>
      <xdr:row>55</xdr:row>
      <xdr:rowOff>182880</xdr:rowOff>
    </xdr:to>
    <xdr:sp macro="" textlink="">
      <xdr:nvSpPr>
        <xdr:cNvPr id="30" name="テキスト ボックス 71"/>
        <xdr:cNvSpPr txBox="1"/>
      </xdr:nvSpPr>
      <xdr:spPr>
        <a:xfrm>
          <a:off x="9270365" y="19921220"/>
          <a:ext cx="8306435" cy="2552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700"/>
            <a:t>（利用者の自立支援、社会参加・コミュニケーション機会の増加に向けたケアの実施、根拠に基づいた支援の実施等）</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83820</xdr:colOff>
          <xdr:row>55</xdr:row>
          <xdr:rowOff>57150</xdr:rowOff>
        </xdr:from>
        <xdr:to xmlns:xdr="http://schemas.openxmlformats.org/drawingml/2006/spreadsheetDrawing">
          <xdr:col>7</xdr:col>
          <xdr:colOff>1269365</xdr:colOff>
          <xdr:row>56</xdr:row>
          <xdr:rowOff>57150</xdr:rowOff>
        </xdr:to>
        <xdr:sp textlink="">
          <xdr:nvSpPr>
            <xdr:cNvPr id="60477" name="チェック 61" hidden="1">
              <a:extLst>
                <a:ext uri="{63B3BB69-23CF-44E3-9099-C40C66FF867C}">
                  <a14:compatExt spid="_x0000_s60477"/>
                </a:ext>
              </a:extLst>
            </xdr:cNvPr>
            <xdr:cNvSpPr>
              <a:spLocks noRot="1" noChangeShapeType="1"/>
            </xdr:cNvSpPr>
          </xdr:nvSpPr>
          <xdr:spPr>
            <a:xfrm>
              <a:off x="9180195" y="20050760"/>
              <a:ext cx="118554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74295</xdr:colOff>
          <xdr:row>56</xdr:row>
          <xdr:rowOff>67310</xdr:rowOff>
        </xdr:from>
        <xdr:to xmlns:xdr="http://schemas.openxmlformats.org/drawingml/2006/spreadsheetDrawing">
          <xdr:col>7</xdr:col>
          <xdr:colOff>1176020</xdr:colOff>
          <xdr:row>57</xdr:row>
          <xdr:rowOff>10160</xdr:rowOff>
        </xdr:to>
        <xdr:sp textlink="">
          <xdr:nvSpPr>
            <xdr:cNvPr id="60478" name="チェック 62" hidden="1">
              <a:extLst>
                <a:ext uri="{63B3BB69-23CF-44E3-9099-C40C66FF867C}">
                  <a14:compatExt spid="_x0000_s60478"/>
                </a:ext>
              </a:extLst>
            </xdr:cNvPr>
            <xdr:cNvSpPr>
              <a:spLocks noRot="1" noChangeShapeType="1"/>
            </xdr:cNvSpPr>
          </xdr:nvSpPr>
          <xdr:spPr>
            <a:xfrm>
              <a:off x="9170670" y="20316190"/>
              <a:ext cx="1101725" cy="198120"/>
            </a:xfrm>
            <a:prstGeom prst="rec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11</xdr:col>
      <xdr:colOff>76835</xdr:colOff>
      <xdr:row>6</xdr:row>
      <xdr:rowOff>19685</xdr:rowOff>
    </xdr:from>
    <xdr:to xmlns:xdr="http://schemas.openxmlformats.org/drawingml/2006/spreadsheetDrawing">
      <xdr:col>12</xdr:col>
      <xdr:colOff>8255</xdr:colOff>
      <xdr:row>7</xdr:row>
      <xdr:rowOff>267970</xdr:rowOff>
    </xdr:to>
    <xdr:sp macro="" textlink="">
      <xdr:nvSpPr>
        <xdr:cNvPr id="2" name="右大かっこ 1"/>
        <xdr:cNvSpPr/>
      </xdr:nvSpPr>
      <xdr:spPr>
        <a:xfrm>
          <a:off x="8420735" y="2864485"/>
          <a:ext cx="369570" cy="758190"/>
        </a:xfrm>
        <a:prstGeom prst="rightBracket">
          <a:avLst>
            <a:gd name="adj" fmla="val 11412"/>
          </a:avLst>
        </a:prstGeom>
        <a:noFill/>
        <a:ln w="28575">
          <a:solidFill>
            <a:sysClr val="windowText" lastClr="000000"/>
          </a:solidFill>
        </a:ln>
      </xdr:spPr>
      <xdr:txBody>
        <a:bodyPr vertOverflow="overflow" horzOverflow="overflow" upright="1"/>
        <a:lstStyle/>
        <a:p>
          <a:endParaRPr/>
        </a:p>
      </xdr:txBody>
    </xdr:sp>
    <xdr:clientData/>
  </xdr:twoCellAnchor>
  <xdr:twoCellAnchor>
    <xdr:from xmlns:xdr="http://schemas.openxmlformats.org/drawingml/2006/spreadsheetDrawing">
      <xdr:col>12</xdr:col>
      <xdr:colOff>17145</xdr:colOff>
      <xdr:row>6</xdr:row>
      <xdr:rowOff>210185</xdr:rowOff>
    </xdr:from>
    <xdr:to xmlns:xdr="http://schemas.openxmlformats.org/drawingml/2006/spreadsheetDrawing">
      <xdr:col>21</xdr:col>
      <xdr:colOff>274320</xdr:colOff>
      <xdr:row>7</xdr:row>
      <xdr:rowOff>210185</xdr:rowOff>
    </xdr:to>
    <xdr:sp macro="" textlink="">
      <xdr:nvSpPr>
        <xdr:cNvPr id="3" name="テキスト ボックス 2"/>
        <xdr:cNvSpPr txBox="1">
          <a:spLocks noChangeArrowheads="1"/>
        </xdr:cNvSpPr>
      </xdr:nvSpPr>
      <xdr:spPr>
        <a:xfrm>
          <a:off x="8799195" y="3054985"/>
          <a:ext cx="5238750" cy="509905"/>
        </a:xfrm>
        <a:prstGeom prst="rect">
          <a:avLst/>
        </a:prstGeom>
        <a:noFill/>
        <a:ln>
          <a:miter/>
        </a:ln>
      </xdr:spPr>
      <xdr:txBody>
        <a:bodyPr vertOverflow="clip" horzOverflow="overflow" wrap="square" lIns="23812" tIns="4762" rIns="4762" bIns="4762" anchor="t" upright="1"/>
        <a:lstStyle/>
        <a:p>
          <a:pPr algn="l">
            <a:lnSpc>
              <a:spcPts val="1440"/>
            </a:lnSpc>
          </a:pPr>
          <a:r>
            <a:rPr lang="ja-JP" altLang="en-US" sz="1100" b="0"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機器</a:t>
          </a:r>
          <a:r>
            <a:rPr lang="ja-JP" altLang="en-US" sz="1200" b="0"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台数</a:t>
          </a:r>
          <a:r>
            <a:rPr lang="ja-JP" altLang="en-US" sz="1100" b="0"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等との著しい矛盾が生じていないか確認します。</a:t>
          </a:r>
        </a:p>
        <a:p>
          <a:pPr algn="l"/>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18415</xdr:colOff>
          <xdr:row>34</xdr:row>
          <xdr:rowOff>162560</xdr:rowOff>
        </xdr:from>
        <xdr:to xmlns:xdr="http://schemas.openxmlformats.org/drawingml/2006/spreadsheetDrawing">
          <xdr:col>2</xdr:col>
          <xdr:colOff>267335</xdr:colOff>
          <xdr:row>37</xdr:row>
          <xdr:rowOff>104775</xdr:rowOff>
        </xdr:to>
        <xdr:sp textlink="">
          <xdr:nvSpPr>
            <xdr:cNvPr id="66561" name="チェック 1" hidden="1">
              <a:extLst>
                <a:ext uri="{63B3BB69-23CF-44E3-9099-C40C66FF867C}">
                  <a14:compatExt spid="_x0000_s66561"/>
                </a:ext>
              </a:extLst>
            </xdr:cNvPr>
            <xdr:cNvSpPr>
              <a:spLocks noRot="1" noChangeShapeType="1"/>
            </xdr:cNvSpPr>
          </xdr:nvSpPr>
          <xdr:spPr>
            <a:xfrm>
              <a:off x="1247140" y="11668125"/>
              <a:ext cx="248920" cy="4375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1696720</xdr:colOff>
          <xdr:row>37</xdr:row>
          <xdr:rowOff>0</xdr:rowOff>
        </xdr:from>
        <xdr:to xmlns:xdr="http://schemas.openxmlformats.org/drawingml/2006/spreadsheetDrawing">
          <xdr:col>3</xdr:col>
          <xdr:colOff>89535</xdr:colOff>
          <xdr:row>38</xdr:row>
          <xdr:rowOff>48260</xdr:rowOff>
        </xdr:to>
        <xdr:sp textlink="">
          <xdr:nvSpPr>
            <xdr:cNvPr id="66562" name="チェック 2" hidden="1">
              <a:extLst>
                <a:ext uri="{63B3BB69-23CF-44E3-9099-C40C66FF867C}">
                  <a14:compatExt spid="_x0000_s66562"/>
                </a:ext>
              </a:extLst>
            </xdr:cNvPr>
            <xdr:cNvSpPr>
              <a:spLocks noRot="1" noChangeShapeType="1"/>
            </xdr:cNvSpPr>
          </xdr:nvSpPr>
          <xdr:spPr>
            <a:xfrm>
              <a:off x="2925445" y="12000865"/>
              <a:ext cx="478790" cy="2768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1696720</xdr:colOff>
          <xdr:row>35</xdr:row>
          <xdr:rowOff>0</xdr:rowOff>
        </xdr:from>
        <xdr:to xmlns:xdr="http://schemas.openxmlformats.org/drawingml/2006/spreadsheetDrawing">
          <xdr:col>3</xdr:col>
          <xdr:colOff>89535</xdr:colOff>
          <xdr:row>37</xdr:row>
          <xdr:rowOff>38735</xdr:rowOff>
        </xdr:to>
        <xdr:sp textlink="">
          <xdr:nvSpPr>
            <xdr:cNvPr id="66563" name="チェック 3" hidden="1">
              <a:extLst>
                <a:ext uri="{63B3BB69-23CF-44E3-9099-C40C66FF867C}">
                  <a14:compatExt spid="_x0000_s66563"/>
                </a:ext>
              </a:extLst>
            </xdr:cNvPr>
            <xdr:cNvSpPr>
              <a:spLocks noRot="1" noChangeShapeType="1"/>
            </xdr:cNvSpPr>
          </xdr:nvSpPr>
          <xdr:spPr>
            <a:xfrm>
              <a:off x="2925445" y="11734165"/>
              <a:ext cx="478790" cy="3054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95250</xdr:colOff>
          <xdr:row>18</xdr:row>
          <xdr:rowOff>0</xdr:rowOff>
        </xdr:from>
        <xdr:to xmlns:xdr="http://schemas.openxmlformats.org/drawingml/2006/spreadsheetDrawing">
          <xdr:col>1</xdr:col>
          <xdr:colOff>247650</xdr:colOff>
          <xdr:row>19</xdr:row>
          <xdr:rowOff>57150</xdr:rowOff>
        </xdr:to>
        <xdr:sp textlink="">
          <xdr:nvSpPr>
            <xdr:cNvPr id="66564" name="チェック 4" hidden="1">
              <a:extLst>
                <a:ext uri="{63B3BB69-23CF-44E3-9099-C40C66FF867C}">
                  <a14:compatExt spid="_x0000_s66564"/>
                </a:ext>
              </a:extLst>
            </xdr:cNvPr>
            <xdr:cNvSpPr>
              <a:spLocks noRot="1" noChangeShapeType="1"/>
            </xdr:cNvSpPr>
          </xdr:nvSpPr>
          <xdr:spPr>
            <a:xfrm>
              <a:off x="95250" y="5916295"/>
              <a:ext cx="409575" cy="4476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95250</xdr:colOff>
          <xdr:row>18</xdr:row>
          <xdr:rowOff>372110</xdr:rowOff>
        </xdr:from>
        <xdr:to xmlns:xdr="http://schemas.openxmlformats.org/drawingml/2006/spreadsheetDrawing">
          <xdr:col>1</xdr:col>
          <xdr:colOff>257175</xdr:colOff>
          <xdr:row>20</xdr:row>
          <xdr:rowOff>18415</xdr:rowOff>
        </xdr:to>
        <xdr:sp textlink="">
          <xdr:nvSpPr>
            <xdr:cNvPr id="66565" name="チェック 5" hidden="1">
              <a:extLst>
                <a:ext uri="{63B3BB69-23CF-44E3-9099-C40C66FF867C}">
                  <a14:compatExt spid="_x0000_s66565"/>
                </a:ext>
              </a:extLst>
            </xdr:cNvPr>
            <xdr:cNvSpPr>
              <a:spLocks noRot="1" noChangeShapeType="1"/>
            </xdr:cNvSpPr>
          </xdr:nvSpPr>
          <xdr:spPr>
            <a:xfrm>
              <a:off x="95250" y="6288405"/>
              <a:ext cx="419100" cy="465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95250</xdr:colOff>
          <xdr:row>19</xdr:row>
          <xdr:rowOff>381635</xdr:rowOff>
        </xdr:from>
        <xdr:to xmlns:xdr="http://schemas.openxmlformats.org/drawingml/2006/spreadsheetDrawing">
          <xdr:col>1</xdr:col>
          <xdr:colOff>247650</xdr:colOff>
          <xdr:row>21</xdr:row>
          <xdr:rowOff>0</xdr:rowOff>
        </xdr:to>
        <xdr:sp textlink="">
          <xdr:nvSpPr>
            <xdr:cNvPr id="66566" name="チェック 6" hidden="1">
              <a:extLst>
                <a:ext uri="{63B3BB69-23CF-44E3-9099-C40C66FF867C}">
                  <a14:compatExt spid="_x0000_s66566"/>
                </a:ext>
              </a:extLst>
            </xdr:cNvPr>
            <xdr:cNvSpPr>
              <a:spLocks noRot="1" noChangeShapeType="1"/>
            </xdr:cNvSpPr>
          </xdr:nvSpPr>
          <xdr:spPr>
            <a:xfrm>
              <a:off x="95250" y="6688455"/>
              <a:ext cx="409575" cy="4375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18415</xdr:colOff>
          <xdr:row>36</xdr:row>
          <xdr:rowOff>218440</xdr:rowOff>
        </xdr:from>
        <xdr:to xmlns:xdr="http://schemas.openxmlformats.org/drawingml/2006/spreadsheetDrawing">
          <xdr:col>2</xdr:col>
          <xdr:colOff>257175</xdr:colOff>
          <xdr:row>38</xdr:row>
          <xdr:rowOff>38100</xdr:rowOff>
        </xdr:to>
        <xdr:sp textlink="">
          <xdr:nvSpPr>
            <xdr:cNvPr id="66567" name="チェック 7" hidden="1">
              <a:extLst>
                <a:ext uri="{63B3BB69-23CF-44E3-9099-C40C66FF867C}">
                  <a14:compatExt spid="_x0000_s66567"/>
                </a:ext>
              </a:extLst>
            </xdr:cNvPr>
            <xdr:cNvSpPr>
              <a:spLocks noRot="1" noChangeShapeType="1"/>
            </xdr:cNvSpPr>
          </xdr:nvSpPr>
          <xdr:spPr>
            <a:xfrm>
              <a:off x="1247140" y="11990705"/>
              <a:ext cx="238760" cy="2768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806450</xdr:colOff>
          <xdr:row>34</xdr:row>
          <xdr:rowOff>142240</xdr:rowOff>
        </xdr:from>
        <xdr:to xmlns:xdr="http://schemas.openxmlformats.org/drawingml/2006/spreadsheetDrawing">
          <xdr:col>5</xdr:col>
          <xdr:colOff>107315</xdr:colOff>
          <xdr:row>37</xdr:row>
          <xdr:rowOff>114935</xdr:rowOff>
        </xdr:to>
        <xdr:sp textlink="">
          <xdr:nvSpPr>
            <xdr:cNvPr id="66568" name="チェック 8" hidden="1">
              <a:extLst>
                <a:ext uri="{63B3BB69-23CF-44E3-9099-C40C66FF867C}">
                  <a14:compatExt spid="_x0000_s66568"/>
                </a:ext>
              </a:extLst>
            </xdr:cNvPr>
            <xdr:cNvSpPr>
              <a:spLocks noRot="1" noChangeShapeType="1"/>
            </xdr:cNvSpPr>
          </xdr:nvSpPr>
          <xdr:spPr>
            <a:xfrm>
              <a:off x="5340350" y="11647805"/>
              <a:ext cx="396240" cy="4679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xdr:colOff>
          <xdr:row>57</xdr:row>
          <xdr:rowOff>0</xdr:rowOff>
        </xdr:from>
        <xdr:to xmlns:xdr="http://schemas.openxmlformats.org/drawingml/2006/spreadsheetDrawing">
          <xdr:col>2</xdr:col>
          <xdr:colOff>1209040</xdr:colOff>
          <xdr:row>58</xdr:row>
          <xdr:rowOff>9525</xdr:rowOff>
        </xdr:to>
        <xdr:sp textlink="">
          <xdr:nvSpPr>
            <xdr:cNvPr id="66569" name="チェック 9" hidden="1">
              <a:extLst>
                <a:ext uri="{63B3BB69-23CF-44E3-9099-C40C66FF867C}">
                  <a14:compatExt spid="_x0000_s66569"/>
                </a:ext>
              </a:extLst>
            </xdr:cNvPr>
            <xdr:cNvSpPr>
              <a:spLocks noRot="1" noChangeShapeType="1"/>
            </xdr:cNvSpPr>
          </xdr:nvSpPr>
          <xdr:spPr>
            <a:xfrm>
              <a:off x="266700" y="16530955"/>
              <a:ext cx="217106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xdr:colOff>
          <xdr:row>57</xdr:row>
          <xdr:rowOff>219710</xdr:rowOff>
        </xdr:from>
        <xdr:to xmlns:xdr="http://schemas.openxmlformats.org/drawingml/2006/spreadsheetDrawing">
          <xdr:col>2</xdr:col>
          <xdr:colOff>1439545</xdr:colOff>
          <xdr:row>58</xdr:row>
          <xdr:rowOff>228600</xdr:rowOff>
        </xdr:to>
        <xdr:sp textlink="">
          <xdr:nvSpPr>
            <xdr:cNvPr id="66570" name="チェック 10" hidden="1">
              <a:extLst>
                <a:ext uri="{63B3BB69-23CF-44E3-9099-C40C66FF867C}">
                  <a14:compatExt spid="_x0000_s66570"/>
                </a:ext>
              </a:extLst>
            </xdr:cNvPr>
            <xdr:cNvSpPr>
              <a:spLocks noRot="1" noChangeShapeType="1"/>
            </xdr:cNvSpPr>
          </xdr:nvSpPr>
          <xdr:spPr>
            <a:xfrm>
              <a:off x="266700" y="16750665"/>
              <a:ext cx="2401570"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xdr:colOff>
          <xdr:row>58</xdr:row>
          <xdr:rowOff>208915</xdr:rowOff>
        </xdr:from>
        <xdr:to xmlns:xdr="http://schemas.openxmlformats.org/drawingml/2006/spreadsheetDrawing">
          <xdr:col>2</xdr:col>
          <xdr:colOff>1247775</xdr:colOff>
          <xdr:row>60</xdr:row>
          <xdr:rowOff>43815</xdr:rowOff>
        </xdr:to>
        <xdr:sp textlink="">
          <xdr:nvSpPr>
            <xdr:cNvPr id="66571" name="チェック 11" hidden="1">
              <a:extLst>
                <a:ext uri="{63B3BB69-23CF-44E3-9099-C40C66FF867C}">
                  <a14:compatExt spid="_x0000_s66571"/>
                </a:ext>
              </a:extLst>
            </xdr:cNvPr>
            <xdr:cNvSpPr>
              <a:spLocks noRot="1" noChangeShapeType="1"/>
            </xdr:cNvSpPr>
          </xdr:nvSpPr>
          <xdr:spPr>
            <a:xfrm>
              <a:off x="266700" y="16977995"/>
              <a:ext cx="2209800"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1790065</xdr:colOff>
          <xdr:row>57</xdr:row>
          <xdr:rowOff>9525</xdr:rowOff>
        </xdr:from>
        <xdr:to xmlns:xdr="http://schemas.openxmlformats.org/drawingml/2006/spreadsheetDrawing">
          <xdr:col>4</xdr:col>
          <xdr:colOff>886460</xdr:colOff>
          <xdr:row>58</xdr:row>
          <xdr:rowOff>9525</xdr:rowOff>
        </xdr:to>
        <xdr:sp textlink="">
          <xdr:nvSpPr>
            <xdr:cNvPr id="66572" name="チェック 12" hidden="1">
              <a:extLst>
                <a:ext uri="{63B3BB69-23CF-44E3-9099-C40C66FF867C}">
                  <a14:compatExt spid="_x0000_s66572"/>
                </a:ext>
              </a:extLst>
            </xdr:cNvPr>
            <xdr:cNvSpPr>
              <a:spLocks noRot="1" noChangeShapeType="1"/>
            </xdr:cNvSpPr>
          </xdr:nvSpPr>
          <xdr:spPr>
            <a:xfrm>
              <a:off x="3018790" y="16540480"/>
              <a:ext cx="240157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1790065</xdr:colOff>
          <xdr:row>57</xdr:row>
          <xdr:rowOff>228600</xdr:rowOff>
        </xdr:from>
        <xdr:to xmlns:xdr="http://schemas.openxmlformats.org/drawingml/2006/spreadsheetDrawing">
          <xdr:col>4</xdr:col>
          <xdr:colOff>886460</xdr:colOff>
          <xdr:row>59</xdr:row>
          <xdr:rowOff>0</xdr:rowOff>
        </xdr:to>
        <xdr:sp textlink="">
          <xdr:nvSpPr>
            <xdr:cNvPr id="66573" name="チェック 13" hidden="1">
              <a:extLst>
                <a:ext uri="{63B3BB69-23CF-44E3-9099-C40C66FF867C}">
                  <a14:compatExt spid="_x0000_s66573"/>
                </a:ext>
              </a:extLst>
            </xdr:cNvPr>
            <xdr:cNvSpPr>
              <a:spLocks noRot="1" noChangeShapeType="1"/>
            </xdr:cNvSpPr>
          </xdr:nvSpPr>
          <xdr:spPr>
            <a:xfrm>
              <a:off x="3018790" y="16759555"/>
              <a:ext cx="240157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1790065</xdr:colOff>
          <xdr:row>58</xdr:row>
          <xdr:rowOff>228600</xdr:rowOff>
        </xdr:from>
        <xdr:to xmlns:xdr="http://schemas.openxmlformats.org/drawingml/2006/spreadsheetDrawing">
          <xdr:col>4</xdr:col>
          <xdr:colOff>886460</xdr:colOff>
          <xdr:row>60</xdr:row>
          <xdr:rowOff>53340</xdr:rowOff>
        </xdr:to>
        <xdr:sp textlink="">
          <xdr:nvSpPr>
            <xdr:cNvPr id="66574" name="チェック 14" hidden="1">
              <a:extLst>
                <a:ext uri="{63B3BB69-23CF-44E3-9099-C40C66FF867C}">
                  <a14:compatExt spid="_x0000_s66574"/>
                </a:ext>
              </a:extLst>
            </xdr:cNvPr>
            <xdr:cNvSpPr>
              <a:spLocks noRot="1" noChangeShapeType="1"/>
            </xdr:cNvSpPr>
          </xdr:nvSpPr>
          <xdr:spPr>
            <a:xfrm>
              <a:off x="3018790" y="16997680"/>
              <a:ext cx="240157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xdr:colOff>
          <xdr:row>60</xdr:row>
          <xdr:rowOff>18415</xdr:rowOff>
        </xdr:from>
        <xdr:to xmlns:xdr="http://schemas.openxmlformats.org/drawingml/2006/spreadsheetDrawing">
          <xdr:col>2</xdr:col>
          <xdr:colOff>85725</xdr:colOff>
          <xdr:row>61</xdr:row>
          <xdr:rowOff>38100</xdr:rowOff>
        </xdr:to>
        <xdr:sp textlink="">
          <xdr:nvSpPr>
            <xdr:cNvPr id="66575" name="チェック 15" hidden="1">
              <a:extLst>
                <a:ext uri="{63B3BB69-23CF-44E3-9099-C40C66FF867C}">
                  <a14:compatExt spid="_x0000_s66575"/>
                </a:ext>
              </a:extLst>
            </xdr:cNvPr>
            <xdr:cNvSpPr>
              <a:spLocks noRot="1" noChangeShapeType="1"/>
            </xdr:cNvSpPr>
          </xdr:nvSpPr>
          <xdr:spPr>
            <a:xfrm>
              <a:off x="266700" y="17206595"/>
              <a:ext cx="1047750"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75565</xdr:colOff>
          <xdr:row>57</xdr:row>
          <xdr:rowOff>38100</xdr:rowOff>
        </xdr:from>
        <xdr:to xmlns:xdr="http://schemas.openxmlformats.org/drawingml/2006/spreadsheetDrawing">
          <xdr:col>8</xdr:col>
          <xdr:colOff>92075</xdr:colOff>
          <xdr:row>57</xdr:row>
          <xdr:rowOff>228600</xdr:rowOff>
        </xdr:to>
        <xdr:sp textlink="">
          <xdr:nvSpPr>
            <xdr:cNvPr id="66576" name="チェック 16" hidden="1">
              <a:extLst>
                <a:ext uri="{63B3BB69-23CF-44E3-9099-C40C66FF867C}">
                  <a14:compatExt spid="_x0000_s66576"/>
                </a:ext>
              </a:extLst>
            </xdr:cNvPr>
            <xdr:cNvSpPr>
              <a:spLocks noRot="1" noChangeShapeType="1"/>
            </xdr:cNvSpPr>
          </xdr:nvSpPr>
          <xdr:spPr>
            <a:xfrm>
              <a:off x="6508115" y="16569055"/>
              <a:ext cx="1362710"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881380</xdr:colOff>
          <xdr:row>58</xdr:row>
          <xdr:rowOff>124460</xdr:rowOff>
        </xdr:from>
        <xdr:to xmlns:xdr="http://schemas.openxmlformats.org/drawingml/2006/spreadsheetDrawing">
          <xdr:col>13</xdr:col>
          <xdr:colOff>0</xdr:colOff>
          <xdr:row>59</xdr:row>
          <xdr:rowOff>130810</xdr:rowOff>
        </xdr:to>
        <xdr:sp textlink="">
          <xdr:nvSpPr>
            <xdr:cNvPr id="66577" name="チェック 17" hidden="1">
              <a:extLst>
                <a:ext uri="{63B3BB69-23CF-44E3-9099-C40C66FF867C}">
                  <a14:compatExt spid="_x0000_s66577"/>
                </a:ext>
              </a:extLst>
            </xdr:cNvPr>
            <xdr:cNvSpPr>
              <a:spLocks noRot="1" noChangeShapeType="1"/>
            </xdr:cNvSpPr>
          </xdr:nvSpPr>
          <xdr:spPr>
            <a:xfrm>
              <a:off x="9622155" y="16893540"/>
              <a:ext cx="3060065" cy="2444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881380</xdr:colOff>
          <xdr:row>59</xdr:row>
          <xdr:rowOff>55880</xdr:rowOff>
        </xdr:from>
        <xdr:to xmlns:xdr="http://schemas.openxmlformats.org/drawingml/2006/spreadsheetDrawing">
          <xdr:col>12</xdr:col>
          <xdr:colOff>732790</xdr:colOff>
          <xdr:row>60</xdr:row>
          <xdr:rowOff>139065</xdr:rowOff>
        </xdr:to>
        <xdr:sp textlink="">
          <xdr:nvSpPr>
            <xdr:cNvPr id="66578" name="チェック 18" hidden="1">
              <a:extLst>
                <a:ext uri="{63B3BB69-23CF-44E3-9099-C40C66FF867C}">
                  <a14:compatExt spid="_x0000_s66578"/>
                </a:ext>
              </a:extLst>
            </xdr:cNvPr>
            <xdr:cNvSpPr>
              <a:spLocks noRot="1" noChangeShapeType="1"/>
            </xdr:cNvSpPr>
          </xdr:nvSpPr>
          <xdr:spPr>
            <a:xfrm>
              <a:off x="9622155" y="17063085"/>
              <a:ext cx="2411730"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152400</xdr:colOff>
          <xdr:row>60</xdr:row>
          <xdr:rowOff>76835</xdr:rowOff>
        </xdr:from>
        <xdr:to xmlns:xdr="http://schemas.openxmlformats.org/drawingml/2006/spreadsheetDrawing">
          <xdr:col>11</xdr:col>
          <xdr:colOff>247650</xdr:colOff>
          <xdr:row>61</xdr:row>
          <xdr:rowOff>104775</xdr:rowOff>
        </xdr:to>
        <xdr:sp textlink="">
          <xdr:nvSpPr>
            <xdr:cNvPr id="66579" name="チェック 19" hidden="1">
              <a:extLst>
                <a:ext uri="{63B3BB69-23CF-44E3-9099-C40C66FF867C}">
                  <a14:compatExt spid="_x0000_s66579"/>
                </a:ext>
              </a:extLst>
            </xdr:cNvPr>
            <xdr:cNvSpPr>
              <a:spLocks noRot="1" noChangeShapeType="1"/>
            </xdr:cNvSpPr>
          </xdr:nvSpPr>
          <xdr:spPr>
            <a:xfrm>
              <a:off x="9855200" y="17265015"/>
              <a:ext cx="10287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75565</xdr:colOff>
          <xdr:row>60</xdr:row>
          <xdr:rowOff>57150</xdr:rowOff>
        </xdr:from>
        <xdr:to xmlns:xdr="http://schemas.openxmlformats.org/drawingml/2006/spreadsheetDrawing">
          <xdr:col>9</xdr:col>
          <xdr:colOff>496570</xdr:colOff>
          <xdr:row>61</xdr:row>
          <xdr:rowOff>18415</xdr:rowOff>
        </xdr:to>
        <xdr:sp textlink="">
          <xdr:nvSpPr>
            <xdr:cNvPr id="66580" name="チェック 20" hidden="1">
              <a:extLst>
                <a:ext uri="{63B3BB69-23CF-44E3-9099-C40C66FF867C}">
                  <a14:compatExt spid="_x0000_s66580"/>
                </a:ext>
              </a:extLst>
            </xdr:cNvPr>
            <xdr:cNvSpPr>
              <a:spLocks noRot="1" noChangeShapeType="1"/>
            </xdr:cNvSpPr>
          </xdr:nvSpPr>
          <xdr:spPr>
            <a:xfrm>
              <a:off x="6508115" y="17245330"/>
              <a:ext cx="2729230" cy="199390"/>
            </a:xfrm>
            <a:prstGeom prst="rect"/>
          </xdr:spPr>
        </xdr:sp>
        <xdr:clientData/>
      </xdr:twoCellAnchor>
    </mc:Choice>
    <mc:Fallback/>
  </mc:AlternateContent>
  <xdr:twoCellAnchor>
    <xdr:from xmlns:xdr="http://schemas.openxmlformats.org/drawingml/2006/spreadsheetDrawing">
      <xdr:col>7</xdr:col>
      <xdr:colOff>60960</xdr:colOff>
      <xdr:row>57</xdr:row>
      <xdr:rowOff>172085</xdr:rowOff>
    </xdr:from>
    <xdr:to xmlns:xdr="http://schemas.openxmlformats.org/drawingml/2006/spreadsheetDrawing">
      <xdr:col>13</xdr:col>
      <xdr:colOff>142875</xdr:colOff>
      <xdr:row>58</xdr:row>
      <xdr:rowOff>172085</xdr:rowOff>
    </xdr:to>
    <xdr:sp macro="" textlink="">
      <xdr:nvSpPr>
        <xdr:cNvPr id="2" name="テキスト ボックス 1"/>
        <xdr:cNvSpPr txBox="1"/>
      </xdr:nvSpPr>
      <xdr:spPr>
        <a:xfrm>
          <a:off x="7296785" y="16703040"/>
          <a:ext cx="5528310" cy="2381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700"/>
            <a:t>（利用者の自立支援、社会参加・コミュニケーション機会の増加に向けたケアの実施、根拠に基づいた支援の実施等）</a:t>
          </a:r>
        </a:p>
      </xdr:txBody>
    </xdr:sp>
    <xdr:clientData/>
  </xdr:twoCellAnchor>
  <xdr:twoCellAnchor>
    <xdr:from xmlns:xdr="http://schemas.openxmlformats.org/drawingml/2006/spreadsheetDrawing">
      <xdr:col>0</xdr:col>
      <xdr:colOff>219075</xdr:colOff>
      <xdr:row>105</xdr:row>
      <xdr:rowOff>10160</xdr:rowOff>
    </xdr:from>
    <xdr:to xmlns:xdr="http://schemas.openxmlformats.org/drawingml/2006/spreadsheetDrawing">
      <xdr:col>7</xdr:col>
      <xdr:colOff>81915</xdr:colOff>
      <xdr:row>108</xdr:row>
      <xdr:rowOff>54610</xdr:rowOff>
    </xdr:to>
    <xdr:sp macro="" textlink="">
      <xdr:nvSpPr>
        <xdr:cNvPr id="3" name="テキスト ボックス 2"/>
        <xdr:cNvSpPr txBox="1"/>
      </xdr:nvSpPr>
      <xdr:spPr>
        <a:xfrm>
          <a:off x="219075" y="29862780"/>
          <a:ext cx="7098665" cy="8102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※1</a:t>
          </a:r>
          <a:r>
            <a:rPr kumimoji="1" lang="ja-JP" altLang="en-US" sz="1100"/>
            <a:t>　入眠起床支援、利用者とのコミュニケーション、訴えの把握、日常生活の支援</a:t>
          </a:r>
          <a:endParaRPr kumimoji="1" lang="en-US" altLang="ja-JP" sz="1100"/>
        </a:p>
        <a:p>
          <a:r>
            <a:rPr kumimoji="1" lang="en-US" altLang="ja-JP" sz="1100"/>
            <a:t>※2</a:t>
          </a:r>
          <a:r>
            <a:rPr kumimoji="1" lang="ja-JP" altLang="en-US" sz="1100"/>
            <a:t>　徘徊、不潔行為、昼夜逆転等に対する対応等</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95250</xdr:colOff>
          <xdr:row>20</xdr:row>
          <xdr:rowOff>381635</xdr:rowOff>
        </xdr:from>
        <xdr:to xmlns:xdr="http://schemas.openxmlformats.org/drawingml/2006/spreadsheetDrawing">
          <xdr:col>1</xdr:col>
          <xdr:colOff>132715</xdr:colOff>
          <xdr:row>22</xdr:row>
          <xdr:rowOff>6350</xdr:rowOff>
        </xdr:to>
        <xdr:sp textlink="">
          <xdr:nvSpPr>
            <xdr:cNvPr id="66583" name="チェック 23" hidden="1">
              <a:extLst>
                <a:ext uri="{63B3BB69-23CF-44E3-9099-C40C66FF867C}">
                  <a14:compatExt spid="_x0000_s66583"/>
                </a:ext>
              </a:extLst>
            </xdr:cNvPr>
            <xdr:cNvSpPr>
              <a:spLocks noRot="1" noChangeShapeType="1"/>
            </xdr:cNvSpPr>
          </xdr:nvSpPr>
          <xdr:spPr>
            <a:xfrm>
              <a:off x="95250" y="7117080"/>
              <a:ext cx="294640" cy="405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806450</xdr:colOff>
          <xdr:row>36</xdr:row>
          <xdr:rowOff>218440</xdr:rowOff>
        </xdr:from>
        <xdr:to xmlns:xdr="http://schemas.openxmlformats.org/drawingml/2006/spreadsheetDrawing">
          <xdr:col>5</xdr:col>
          <xdr:colOff>107315</xdr:colOff>
          <xdr:row>38</xdr:row>
          <xdr:rowOff>38100</xdr:rowOff>
        </xdr:to>
        <xdr:sp textlink="">
          <xdr:nvSpPr>
            <xdr:cNvPr id="66584" name="チェック 24" hidden="1">
              <a:extLst>
                <a:ext uri="{63B3BB69-23CF-44E3-9099-C40C66FF867C}">
                  <a14:compatExt spid="_x0000_s66584"/>
                </a:ext>
              </a:extLst>
            </xdr:cNvPr>
            <xdr:cNvSpPr>
              <a:spLocks noRot="1" noChangeShapeType="1"/>
            </xdr:cNvSpPr>
          </xdr:nvSpPr>
          <xdr:spPr>
            <a:xfrm>
              <a:off x="5340350" y="11990705"/>
              <a:ext cx="396240" cy="2768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297180</xdr:colOff>
          <xdr:row>36</xdr:row>
          <xdr:rowOff>208280</xdr:rowOff>
        </xdr:from>
        <xdr:to xmlns:xdr="http://schemas.openxmlformats.org/drawingml/2006/spreadsheetDrawing">
          <xdr:col>8</xdr:col>
          <xdr:colOff>106045</xdr:colOff>
          <xdr:row>38</xdr:row>
          <xdr:rowOff>36830</xdr:rowOff>
        </xdr:to>
        <xdr:sp textlink="">
          <xdr:nvSpPr>
            <xdr:cNvPr id="66585" name="チェック 25" hidden="1">
              <a:extLst>
                <a:ext uri="{63B3BB69-23CF-44E3-9099-C40C66FF867C}">
                  <a14:compatExt spid="_x0000_s66585"/>
                </a:ext>
              </a:extLst>
            </xdr:cNvPr>
            <xdr:cNvSpPr>
              <a:spLocks noRot="1" noChangeShapeType="1"/>
            </xdr:cNvSpPr>
          </xdr:nvSpPr>
          <xdr:spPr>
            <a:xfrm>
              <a:off x="7533005" y="11980545"/>
              <a:ext cx="35179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1727200</xdr:colOff>
          <xdr:row>44</xdr:row>
          <xdr:rowOff>143510</xdr:rowOff>
        </xdr:from>
        <xdr:to xmlns:xdr="http://schemas.openxmlformats.org/drawingml/2006/spreadsheetDrawing">
          <xdr:col>3</xdr:col>
          <xdr:colOff>119380</xdr:colOff>
          <xdr:row>46</xdr:row>
          <xdr:rowOff>106680</xdr:rowOff>
        </xdr:to>
        <xdr:sp textlink="">
          <xdr:nvSpPr>
            <xdr:cNvPr id="66586" name="チェック 26" hidden="1">
              <a:extLst>
                <a:ext uri="{63B3BB69-23CF-44E3-9099-C40C66FF867C}">
                  <a14:compatExt spid="_x0000_s66586"/>
                </a:ext>
              </a:extLst>
            </xdr:cNvPr>
            <xdr:cNvSpPr>
              <a:spLocks noRot="1" noChangeShapeType="1"/>
            </xdr:cNvSpPr>
          </xdr:nvSpPr>
          <xdr:spPr>
            <a:xfrm>
              <a:off x="2955925" y="13902690"/>
              <a:ext cx="478155" cy="4298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470535</xdr:colOff>
          <xdr:row>44</xdr:row>
          <xdr:rowOff>143510</xdr:rowOff>
        </xdr:from>
        <xdr:to xmlns:xdr="http://schemas.openxmlformats.org/drawingml/2006/spreadsheetDrawing">
          <xdr:col>6</xdr:col>
          <xdr:colOff>38735</xdr:colOff>
          <xdr:row>46</xdr:row>
          <xdr:rowOff>106680</xdr:rowOff>
        </xdr:to>
        <xdr:sp textlink="">
          <xdr:nvSpPr>
            <xdr:cNvPr id="66587" name="チェック 27" hidden="1">
              <a:extLst>
                <a:ext uri="{63B3BB69-23CF-44E3-9099-C40C66FF867C}">
                  <a14:compatExt spid="_x0000_s66587"/>
                </a:ext>
              </a:extLst>
            </xdr:cNvPr>
            <xdr:cNvSpPr>
              <a:spLocks noRot="1" noChangeShapeType="1"/>
            </xdr:cNvSpPr>
          </xdr:nvSpPr>
          <xdr:spPr>
            <a:xfrm>
              <a:off x="6099810" y="13902690"/>
              <a:ext cx="371475" cy="4298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513715</xdr:colOff>
          <xdr:row>44</xdr:row>
          <xdr:rowOff>124460</xdr:rowOff>
        </xdr:from>
        <xdr:to xmlns:xdr="http://schemas.openxmlformats.org/drawingml/2006/spreadsheetDrawing">
          <xdr:col>2</xdr:col>
          <xdr:colOff>762635</xdr:colOff>
          <xdr:row>46</xdr:row>
          <xdr:rowOff>95250</xdr:rowOff>
        </xdr:to>
        <xdr:sp textlink="">
          <xdr:nvSpPr>
            <xdr:cNvPr id="66588" name="チェック 28" hidden="1">
              <a:extLst>
                <a:ext uri="{63B3BB69-23CF-44E3-9099-C40C66FF867C}">
                  <a14:compatExt spid="_x0000_s66588"/>
                </a:ext>
              </a:extLst>
            </xdr:cNvPr>
            <xdr:cNvSpPr>
              <a:spLocks noRot="1" noChangeShapeType="1"/>
            </xdr:cNvSpPr>
          </xdr:nvSpPr>
          <xdr:spPr>
            <a:xfrm>
              <a:off x="1742440" y="13883640"/>
              <a:ext cx="248920" cy="4375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1113155</xdr:colOff>
          <xdr:row>44</xdr:row>
          <xdr:rowOff>143510</xdr:rowOff>
        </xdr:from>
        <xdr:to xmlns:xdr="http://schemas.openxmlformats.org/drawingml/2006/spreadsheetDrawing">
          <xdr:col>4</xdr:col>
          <xdr:colOff>302260</xdr:colOff>
          <xdr:row>46</xdr:row>
          <xdr:rowOff>106680</xdr:rowOff>
        </xdr:to>
        <xdr:sp textlink="">
          <xdr:nvSpPr>
            <xdr:cNvPr id="66589" name="チェック 29" hidden="1">
              <a:extLst>
                <a:ext uri="{63B3BB69-23CF-44E3-9099-C40C66FF867C}">
                  <a14:compatExt spid="_x0000_s66589"/>
                </a:ext>
              </a:extLst>
            </xdr:cNvPr>
            <xdr:cNvSpPr>
              <a:spLocks noRot="1" noChangeShapeType="1"/>
            </xdr:cNvSpPr>
          </xdr:nvSpPr>
          <xdr:spPr>
            <a:xfrm>
              <a:off x="4427855" y="13902690"/>
              <a:ext cx="408305" cy="4298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523875</xdr:colOff>
          <xdr:row>52</xdr:row>
          <xdr:rowOff>28575</xdr:rowOff>
        </xdr:from>
        <xdr:to xmlns:xdr="http://schemas.openxmlformats.org/drawingml/2006/spreadsheetDrawing">
          <xdr:col>2</xdr:col>
          <xdr:colOff>772795</xdr:colOff>
          <xdr:row>54</xdr:row>
          <xdr:rowOff>113665</xdr:rowOff>
        </xdr:to>
        <xdr:sp textlink="">
          <xdr:nvSpPr>
            <xdr:cNvPr id="66590" name="チェック 30" hidden="1">
              <a:extLst>
                <a:ext uri="{63B3BB69-23CF-44E3-9099-C40C66FF867C}">
                  <a14:compatExt spid="_x0000_s66590"/>
                </a:ext>
              </a:extLst>
            </xdr:cNvPr>
            <xdr:cNvSpPr>
              <a:spLocks noRot="1" noChangeShapeType="1"/>
            </xdr:cNvSpPr>
          </xdr:nvSpPr>
          <xdr:spPr>
            <a:xfrm>
              <a:off x="1752600" y="15549880"/>
              <a:ext cx="248920" cy="4375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513715</xdr:colOff>
          <xdr:row>47</xdr:row>
          <xdr:rowOff>142240</xdr:rowOff>
        </xdr:from>
        <xdr:to xmlns:xdr="http://schemas.openxmlformats.org/drawingml/2006/spreadsheetDrawing">
          <xdr:col>2</xdr:col>
          <xdr:colOff>762635</xdr:colOff>
          <xdr:row>49</xdr:row>
          <xdr:rowOff>133350</xdr:rowOff>
        </xdr:to>
        <xdr:sp textlink="">
          <xdr:nvSpPr>
            <xdr:cNvPr id="66591" name="チェック 31" hidden="1">
              <a:extLst>
                <a:ext uri="{63B3BB69-23CF-44E3-9099-C40C66FF867C}">
                  <a14:compatExt spid="_x0000_s66591"/>
                </a:ext>
              </a:extLst>
            </xdr:cNvPr>
            <xdr:cNvSpPr>
              <a:spLocks noRot="1" noChangeShapeType="1"/>
            </xdr:cNvSpPr>
          </xdr:nvSpPr>
          <xdr:spPr>
            <a:xfrm>
              <a:off x="1742440" y="14596745"/>
              <a:ext cx="248920" cy="4483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523875</xdr:colOff>
          <xdr:row>46</xdr:row>
          <xdr:rowOff>133350</xdr:rowOff>
        </xdr:from>
        <xdr:to xmlns:xdr="http://schemas.openxmlformats.org/drawingml/2006/spreadsheetDrawing">
          <xdr:col>2</xdr:col>
          <xdr:colOff>772795</xdr:colOff>
          <xdr:row>48</xdr:row>
          <xdr:rowOff>114935</xdr:rowOff>
        </xdr:to>
        <xdr:sp textlink="">
          <xdr:nvSpPr>
            <xdr:cNvPr id="66592" name="チェック 32" hidden="1">
              <a:extLst>
                <a:ext uri="{63B3BB69-23CF-44E3-9099-C40C66FF867C}">
                  <a14:compatExt spid="_x0000_s66592"/>
                </a:ext>
              </a:extLst>
            </xdr:cNvPr>
            <xdr:cNvSpPr>
              <a:spLocks noRot="1" noChangeShapeType="1"/>
            </xdr:cNvSpPr>
          </xdr:nvSpPr>
          <xdr:spPr>
            <a:xfrm>
              <a:off x="1752600" y="14359255"/>
              <a:ext cx="248920" cy="438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523875</xdr:colOff>
          <xdr:row>45</xdr:row>
          <xdr:rowOff>152400</xdr:rowOff>
        </xdr:from>
        <xdr:to xmlns:xdr="http://schemas.openxmlformats.org/drawingml/2006/spreadsheetDrawing">
          <xdr:col>2</xdr:col>
          <xdr:colOff>772795</xdr:colOff>
          <xdr:row>47</xdr:row>
          <xdr:rowOff>133350</xdr:rowOff>
        </xdr:to>
        <xdr:sp textlink="">
          <xdr:nvSpPr>
            <xdr:cNvPr id="66593" name="チェック 33" hidden="1">
              <a:extLst>
                <a:ext uri="{63B3BB69-23CF-44E3-9099-C40C66FF867C}">
                  <a14:compatExt spid="_x0000_s66593"/>
                </a:ext>
              </a:extLst>
            </xdr:cNvPr>
            <xdr:cNvSpPr>
              <a:spLocks noRot="1" noChangeShapeType="1"/>
            </xdr:cNvSpPr>
          </xdr:nvSpPr>
          <xdr:spPr>
            <a:xfrm>
              <a:off x="1752600" y="14149705"/>
              <a:ext cx="248920" cy="4381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75565</xdr:colOff>
          <xdr:row>58</xdr:row>
          <xdr:rowOff>85725</xdr:rowOff>
        </xdr:from>
        <xdr:to xmlns:xdr="http://schemas.openxmlformats.org/drawingml/2006/spreadsheetDrawing">
          <xdr:col>8</xdr:col>
          <xdr:colOff>839470</xdr:colOff>
          <xdr:row>59</xdr:row>
          <xdr:rowOff>83820</xdr:rowOff>
        </xdr:to>
        <xdr:sp textlink="">
          <xdr:nvSpPr>
            <xdr:cNvPr id="66594" name="チェック 34" hidden="1">
              <a:extLst>
                <a:ext uri="{63B3BB69-23CF-44E3-9099-C40C66FF867C}">
                  <a14:compatExt spid="_x0000_s66594"/>
                </a:ext>
              </a:extLst>
            </xdr:cNvPr>
            <xdr:cNvSpPr>
              <a:spLocks noRot="1" noChangeShapeType="1"/>
            </xdr:cNvSpPr>
          </xdr:nvSpPr>
          <xdr:spPr>
            <a:xfrm>
              <a:off x="6508115" y="16854805"/>
              <a:ext cx="2110105" cy="236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75565</xdr:colOff>
          <xdr:row>59</xdr:row>
          <xdr:rowOff>65405</xdr:rowOff>
        </xdr:from>
        <xdr:to xmlns:xdr="http://schemas.openxmlformats.org/drawingml/2006/spreadsheetDrawing">
          <xdr:col>8</xdr:col>
          <xdr:colOff>592455</xdr:colOff>
          <xdr:row>60</xdr:row>
          <xdr:rowOff>81915</xdr:rowOff>
        </xdr:to>
        <xdr:sp textlink="">
          <xdr:nvSpPr>
            <xdr:cNvPr id="66595" name="チェック 35" hidden="1">
              <a:extLst>
                <a:ext uri="{63B3BB69-23CF-44E3-9099-C40C66FF867C}">
                  <a14:compatExt spid="_x0000_s66595"/>
                </a:ext>
              </a:extLst>
            </xdr:cNvPr>
            <xdr:cNvSpPr>
              <a:spLocks noRot="1" noChangeShapeType="1"/>
            </xdr:cNvSpPr>
          </xdr:nvSpPr>
          <xdr:spPr>
            <a:xfrm>
              <a:off x="6508115" y="17072610"/>
              <a:ext cx="1863090" cy="1974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95250</xdr:colOff>
          <xdr:row>17</xdr:row>
          <xdr:rowOff>0</xdr:rowOff>
        </xdr:from>
        <xdr:to xmlns:xdr="http://schemas.openxmlformats.org/drawingml/2006/spreadsheetDrawing">
          <xdr:col>1</xdr:col>
          <xdr:colOff>247650</xdr:colOff>
          <xdr:row>18</xdr:row>
          <xdr:rowOff>56515</xdr:rowOff>
        </xdr:to>
        <xdr:sp textlink="">
          <xdr:nvSpPr>
            <xdr:cNvPr id="66596" name="チェック 36" hidden="1">
              <a:extLst>
                <a:ext uri="{63B3BB69-23CF-44E3-9099-C40C66FF867C}">
                  <a14:compatExt spid="_x0000_s66596"/>
                </a:ext>
              </a:extLst>
            </xdr:cNvPr>
            <xdr:cNvSpPr>
              <a:spLocks noRot="1" noChangeShapeType="1"/>
            </xdr:cNvSpPr>
          </xdr:nvSpPr>
          <xdr:spPr>
            <a:xfrm>
              <a:off x="95250" y="5525770"/>
              <a:ext cx="409575" cy="447040"/>
            </a:xfrm>
            <a:prstGeom prst="rec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163195</xdr:colOff>
      <xdr:row>53</xdr:row>
      <xdr:rowOff>121920</xdr:rowOff>
    </xdr:from>
    <xdr:to xmlns:xdr="http://schemas.openxmlformats.org/drawingml/2006/spreadsheetDrawing">
      <xdr:col>21</xdr:col>
      <xdr:colOff>78105</xdr:colOff>
      <xdr:row>58</xdr:row>
      <xdr:rowOff>40005</xdr:rowOff>
    </xdr:to>
    <xdr:pic macro="">
      <xdr:nvPicPr>
        <xdr:cNvPr id="2" name="図 2"/>
        <xdr:cNvPicPr>
          <a:picLocks noChangeAspect="1" noChangeArrowheads="1"/>
        </xdr:cNvPicPr>
      </xdr:nvPicPr>
      <xdr:blipFill>
        <a:blip xmlns:r="http://schemas.openxmlformats.org/officeDocument/2006/relationships" r:embed="rId1"/>
        <a:stretch>
          <a:fillRect/>
        </a:stretch>
      </xdr:blipFill>
      <xdr:spPr>
        <a:xfrm>
          <a:off x="163195" y="18273395"/>
          <a:ext cx="10278110" cy="1194435"/>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2</xdr:col>
          <xdr:colOff>849630</xdr:colOff>
          <xdr:row>33</xdr:row>
          <xdr:rowOff>10160</xdr:rowOff>
        </xdr:from>
        <xdr:to xmlns:xdr="http://schemas.openxmlformats.org/drawingml/2006/spreadsheetDrawing">
          <xdr:col>2</xdr:col>
          <xdr:colOff>978535</xdr:colOff>
          <xdr:row>37</xdr:row>
          <xdr:rowOff>10160</xdr:rowOff>
        </xdr:to>
        <xdr:grpSp>
          <xdr:nvGrpSpPr>
            <xdr:cNvPr id="3" name="グループ化 38"/>
            <xdr:cNvGrpSpPr/>
          </xdr:nvGrpSpPr>
          <xdr:grpSpPr>
            <a:xfrm>
              <a:off x="1211580" y="12149455"/>
              <a:ext cx="128905" cy="1369695"/>
              <a:chOff x="1057275" y="6591296"/>
              <a:chExt cx="247650" cy="971544"/>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515620</xdr:colOff>
          <xdr:row>33</xdr:row>
          <xdr:rowOff>0</xdr:rowOff>
        </xdr:from>
        <xdr:to xmlns:xdr="http://schemas.openxmlformats.org/drawingml/2006/spreadsheetDrawing">
          <xdr:col>4</xdr:col>
          <xdr:colOff>764540</xdr:colOff>
          <xdr:row>37</xdr:row>
          <xdr:rowOff>0</xdr:rowOff>
        </xdr:to>
        <xdr:grpSp>
          <xdr:nvGrpSpPr>
            <xdr:cNvPr id="5" name="グループ化 46"/>
            <xdr:cNvGrpSpPr/>
          </xdr:nvGrpSpPr>
          <xdr:grpSpPr>
            <a:xfrm>
              <a:off x="4830445" y="12139295"/>
              <a:ext cx="248920" cy="1369695"/>
              <a:chOff x="3981450" y="6610347"/>
              <a:chExt cx="247650" cy="952499"/>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xdr:col>
          <xdr:colOff>849630</xdr:colOff>
          <xdr:row>33</xdr:row>
          <xdr:rowOff>10160</xdr:rowOff>
        </xdr:from>
        <xdr:to xmlns:xdr="http://schemas.openxmlformats.org/drawingml/2006/spreadsheetDrawing">
          <xdr:col>2</xdr:col>
          <xdr:colOff>978535</xdr:colOff>
          <xdr:row>37</xdr:row>
          <xdr:rowOff>10160</xdr:rowOff>
        </xdr:to>
        <xdr:grpSp>
          <xdr:nvGrpSpPr>
            <xdr:cNvPr id="7" name="グループ化 38"/>
            <xdr:cNvGrpSpPr/>
          </xdr:nvGrpSpPr>
          <xdr:grpSpPr>
            <a:xfrm>
              <a:off x="1211580" y="12149455"/>
              <a:ext cx="128905" cy="1369695"/>
              <a:chOff x="1057275" y="6591296"/>
              <a:chExt cx="247650" cy="971544"/>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515620</xdr:colOff>
          <xdr:row>33</xdr:row>
          <xdr:rowOff>0</xdr:rowOff>
        </xdr:from>
        <xdr:to xmlns:xdr="http://schemas.openxmlformats.org/drawingml/2006/spreadsheetDrawing">
          <xdr:col>4</xdr:col>
          <xdr:colOff>764540</xdr:colOff>
          <xdr:row>37</xdr:row>
          <xdr:rowOff>0</xdr:rowOff>
        </xdr:to>
        <xdr:grpSp>
          <xdr:nvGrpSpPr>
            <xdr:cNvPr id="9" name="グループ化 46"/>
            <xdr:cNvGrpSpPr/>
          </xdr:nvGrpSpPr>
          <xdr:grpSpPr>
            <a:xfrm>
              <a:off x="4830445" y="12139295"/>
              <a:ext cx="248920" cy="1369695"/>
              <a:chOff x="3981450" y="6610347"/>
              <a:chExt cx="247650" cy="952499"/>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xdr:col>
          <xdr:colOff>806450</xdr:colOff>
          <xdr:row>44</xdr:row>
          <xdr:rowOff>373380</xdr:rowOff>
        </xdr:from>
        <xdr:to xmlns:xdr="http://schemas.openxmlformats.org/drawingml/2006/spreadsheetDrawing">
          <xdr:col>2</xdr:col>
          <xdr:colOff>1122680</xdr:colOff>
          <xdr:row>46</xdr:row>
          <xdr:rowOff>295910</xdr:rowOff>
        </xdr:to>
        <xdr:grpSp>
          <xdr:nvGrpSpPr>
            <xdr:cNvPr id="11" name="グループ化 35"/>
            <xdr:cNvGrpSpPr/>
          </xdr:nvGrpSpPr>
          <xdr:grpSpPr>
            <a:xfrm>
              <a:off x="1168400" y="16530955"/>
              <a:ext cx="316230" cy="760730"/>
              <a:chOff x="1047750" y="8220072"/>
              <a:chExt cx="247650" cy="485755"/>
            </a:xfrm>
          </xdr:grpSpPr>
          <xdr:sp textlink="">
            <xdr:nvSpPr>
              <xdr:cNvPr id="62470" name="チェック 27" hidden="1">
                <a:extLst>
                  <a:ext uri="{63B3BB69-23CF-44E3-9099-C40C66FF867C}">
                    <a14:compatExt spid="_x0000_s62470"/>
                  </a:ext>
                </a:extLst>
              </xdr:cNvPr>
              <xdr:cNvSpPr>
                <a:spLocks noRot="1" noChangeShapeType="1"/>
              </xdr:cNvSpPr>
            </xdr:nvSpPr>
            <xdr:spPr>
              <a:xfrm>
                <a:off x="1047750" y="8220072"/>
                <a:ext cx="247650" cy="257175"/>
              </a:xfrm>
              <a:prstGeom prst="rect"/>
            </xdr:spPr>
          </xdr:sp>
          <xdr:sp textlink="">
            <xdr:nvSpPr>
              <xdr:cNvPr id="62471" name="チェック 28" hidden="1">
                <a:extLst>
                  <a:ext uri="{63B3BB69-23CF-44E3-9099-C40C66FF867C}">
                    <a14:compatExt spid="_x0000_s62471"/>
                  </a:ext>
                </a:extLst>
              </xdr:cNvPr>
              <xdr:cNvSpPr>
                <a:spLocks noRot="1" noChangeShapeType="1"/>
              </xdr:cNvSpPr>
            </xdr:nvSpPr>
            <xdr:spPr>
              <a:xfrm>
                <a:off x="1047750" y="8458177"/>
                <a:ext cx="247650" cy="247650"/>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515620</xdr:colOff>
          <xdr:row>34</xdr:row>
          <xdr:rowOff>18415</xdr:rowOff>
        </xdr:from>
        <xdr:to xmlns:xdr="http://schemas.openxmlformats.org/drawingml/2006/spreadsheetDrawing">
          <xdr:col>4</xdr:col>
          <xdr:colOff>764540</xdr:colOff>
          <xdr:row>36</xdr:row>
          <xdr:rowOff>57150</xdr:rowOff>
        </xdr:to>
        <xdr:grpSp>
          <xdr:nvGrpSpPr>
            <xdr:cNvPr id="13" name="グループ化 46"/>
            <xdr:cNvGrpSpPr/>
          </xdr:nvGrpSpPr>
          <xdr:grpSpPr>
            <a:xfrm>
              <a:off x="4830445" y="12576810"/>
              <a:ext cx="248920" cy="672465"/>
              <a:chOff x="3981450" y="6838932"/>
              <a:chExt cx="247650" cy="495329"/>
            </a:xfrm>
          </xdr:grpSpPr>
          <xdr:sp textlink="">
            <xdr:nvSpPr>
              <xdr:cNvPr id="62473" name="チェック 35" hidden="1">
                <a:extLst>
                  <a:ext uri="{63B3BB69-23CF-44E3-9099-C40C66FF867C}">
                    <a14:compatExt spid="_x0000_s62473"/>
                  </a:ext>
                </a:extLst>
              </xdr:cNvPr>
              <xdr:cNvSpPr>
                <a:spLocks noRot="1" noChangeShapeType="1"/>
              </xdr:cNvSpPr>
            </xdr:nvSpPr>
            <xdr:spPr>
              <a:xfrm>
                <a:off x="3981450" y="6838932"/>
                <a:ext cx="247650" cy="247650"/>
              </a:xfrm>
              <a:prstGeom prst="rect"/>
            </xdr:spPr>
          </xdr:sp>
          <xdr:sp textlink="">
            <xdr:nvSpPr>
              <xdr:cNvPr id="62474" name="チェック 38" hidden="1">
                <a:extLst>
                  <a:ext uri="{63B3BB69-23CF-44E3-9099-C40C66FF867C}">
                    <a14:compatExt spid="_x0000_s62474"/>
                  </a:ext>
                </a:extLst>
              </xdr:cNvPr>
              <xdr:cNvSpPr>
                <a:spLocks noRot="1" noChangeShapeType="1"/>
              </xdr:cNvSpPr>
            </xdr:nvSpPr>
            <xdr:spPr>
              <a:xfrm>
                <a:off x="3981450" y="7086611"/>
                <a:ext cx="247650" cy="247650"/>
              </a:xfrm>
              <a:prstGeom prst="rect"/>
            </xdr:spPr>
          </xdr:sp>
        </xdr:grpSp>
        <xdr:clientData/>
      </xdr:twoCellAnchor>
    </mc:Choice>
    <mc:Fallback/>
  </mc:AlternateContent>
  <xdr:twoCellAnchor>
    <xdr:from xmlns:xdr="http://schemas.openxmlformats.org/drawingml/2006/spreadsheetDrawing">
      <xdr:col>3</xdr:col>
      <xdr:colOff>1456690</xdr:colOff>
      <xdr:row>38</xdr:row>
      <xdr:rowOff>57785</xdr:rowOff>
    </xdr:from>
    <xdr:to xmlns:xdr="http://schemas.openxmlformats.org/drawingml/2006/spreadsheetDrawing">
      <xdr:col>6</xdr:col>
      <xdr:colOff>1072515</xdr:colOff>
      <xdr:row>39</xdr:row>
      <xdr:rowOff>95885</xdr:rowOff>
    </xdr:to>
    <xdr:grpSp>
      <xdr:nvGrpSpPr>
        <xdr:cNvPr id="15" name="グループ化 22"/>
        <xdr:cNvGrpSpPr/>
      </xdr:nvGrpSpPr>
      <xdr:grpSpPr>
        <a:xfrm>
          <a:off x="3733165" y="13883640"/>
          <a:ext cx="5216525" cy="771525"/>
          <a:chOff x="3677160" y="8934450"/>
          <a:chExt cx="5181600" cy="1192784"/>
        </a:xfrm>
      </xdr:grpSpPr>
      <xdr:sp macro="" textlink="">
        <xdr:nvSpPr>
          <xdr:cNvPr id="16" name="テキスト ボックス 23"/>
          <xdr:cNvSpPr txBox="1">
            <a:spLocks noChangeArrowheads="1"/>
          </xdr:cNvSpPr>
        </xdr:nvSpPr>
        <xdr:spPr>
          <a:xfrm>
            <a:off x="3677160" y="9494028"/>
            <a:ext cx="5181600" cy="633206"/>
          </a:xfrm>
          <a:prstGeom prst="rect">
            <a:avLst/>
          </a:prstGeom>
          <a:noFill/>
          <a:ln>
            <a:miter/>
          </a:ln>
        </xdr:spPr>
        <xdr:txBody>
          <a:bodyPr vertOverflow="clip" horzOverflow="overflow" wrap="square" lIns="17462" tIns="4762" rIns="4762" bIns="4762" anchor="t" upright="1"/>
          <a:lstStyle/>
          <a:p>
            <a:pPr algn="l">
              <a:lnSpc>
                <a:spcPts val="1620"/>
              </a:lnSpc>
            </a:pPr>
            <a:r>
              <a:rPr lang="ja-JP" altLang="en-US" sz="1000" b="1" i="0" u="none" strike="noStrike" baseline="0">
                <a:solidFill>
                  <a:srgbClr xmlns:mc="http://schemas.openxmlformats.org/markup-compatibility/2006" xmlns:a14="http://schemas.microsoft.com/office/drawing/2010/main" val="000000" a14:legacySpreadsheetColorIndex="8" mc:Ignorable="a14"/>
                </a:solidFill>
                <a:latin typeface="メイリオ"/>
                <a:ea typeface="メイリオ"/>
              </a:rPr>
              <a:t>＜点線内の機器等の導入に際し、必要な場合のみチェックすること＞</a:t>
            </a:r>
          </a:p>
        </xdr:txBody>
      </xdr:sp>
      <xdr:sp macro="" textlink="">
        <xdr:nvSpPr>
          <xdr:cNvPr id="17" name="下矢印 3"/>
          <xdr:cNvSpPr>
            <a:spLocks noChangeArrowheads="1"/>
          </xdr:cNvSpPr>
        </xdr:nvSpPr>
        <xdr:spPr>
          <a:xfrm>
            <a:off x="4574159" y="8934450"/>
            <a:ext cx="582095" cy="456498"/>
          </a:xfrm>
          <a:prstGeom prst="downArrow">
            <a:avLst>
              <a:gd name="adj1" fmla="val 50000"/>
              <a:gd name="adj2" fmla="val 50000"/>
            </a:avLst>
          </a:prstGeom>
          <a:solidFill>
            <a:srgbClr val="4F81BD"/>
          </a:solidFill>
          <a:ln w="19050">
            <a:solidFill>
              <a:sysClr val="windowText" lastClr="000000"/>
            </a:solidFill>
            <a:miter/>
          </a:ln>
        </xdr:spPr>
        <xdr:txBody>
          <a:bodyPr vertOverflow="overflow" horzOverflow="overflow" upright="1"/>
          <a:lstStyle/>
          <a:p>
            <a:endParaRPr/>
          </a:p>
        </xdr:txBody>
      </xdr:sp>
    </xdr:grp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2</xdr:col>
          <xdr:colOff>806450</xdr:colOff>
          <xdr:row>38</xdr:row>
          <xdr:rowOff>699135</xdr:rowOff>
        </xdr:from>
        <xdr:to xmlns:xdr="http://schemas.openxmlformats.org/drawingml/2006/spreadsheetDrawing">
          <xdr:col>2</xdr:col>
          <xdr:colOff>1098550</xdr:colOff>
          <xdr:row>42</xdr:row>
          <xdr:rowOff>19050</xdr:rowOff>
        </xdr:to>
        <xdr:grpSp>
          <xdr:nvGrpSpPr>
            <xdr:cNvPr id="19" name="グループ化 35"/>
            <xdr:cNvGrpSpPr/>
          </xdr:nvGrpSpPr>
          <xdr:grpSpPr>
            <a:xfrm>
              <a:off x="1168400" y="14524990"/>
              <a:ext cx="292100" cy="1003935"/>
              <a:chOff x="1042890" y="8220069"/>
              <a:chExt cx="252510" cy="624528"/>
            </a:xfrm>
          </xdr:grpSpPr>
          <xdr:sp textlink="">
            <xdr:nvSpPr>
              <xdr:cNvPr id="62479" name="チェック 535" hidden="1">
                <a:extLst>
                  <a:ext uri="{63B3BB69-23CF-44E3-9099-C40C66FF867C}">
                    <a14:compatExt spid="_x0000_s62479"/>
                  </a:ext>
                </a:extLst>
              </xdr:cNvPr>
              <xdr:cNvSpPr>
                <a:spLocks noRot="1" noChangeShapeType="1"/>
              </xdr:cNvSpPr>
            </xdr:nvSpPr>
            <xdr:spPr>
              <a:xfrm>
                <a:off x="1047750" y="8220069"/>
                <a:ext cx="247650" cy="257175"/>
              </a:xfrm>
              <a:prstGeom prst="rect"/>
            </xdr:spPr>
          </xdr:sp>
          <xdr:sp textlink="">
            <xdr:nvSpPr>
              <xdr:cNvPr id="62480" name="チェック 536" hidden="1">
                <a:extLst>
                  <a:ext uri="{63B3BB69-23CF-44E3-9099-C40C66FF867C}">
                    <a14:compatExt spid="_x0000_s62480"/>
                  </a:ext>
                </a:extLst>
              </xdr:cNvPr>
              <xdr:cNvSpPr>
                <a:spLocks noRot="1" noChangeShapeType="1"/>
              </xdr:cNvSpPr>
            </xdr:nvSpPr>
            <xdr:spPr>
              <a:xfrm>
                <a:off x="1047750" y="8414804"/>
                <a:ext cx="247650" cy="247650"/>
              </a:xfrm>
              <a:prstGeom prst="rect"/>
            </xdr:spPr>
          </xdr:sp>
          <xdr:sp textlink="">
            <xdr:nvSpPr>
              <xdr:cNvPr id="62481" name="チェック 559" hidden="1">
                <a:extLst>
                  <a:ext uri="{63B3BB69-23CF-44E3-9099-C40C66FF867C}">
                    <a14:compatExt spid="_x0000_s62481"/>
                  </a:ext>
                </a:extLst>
              </xdr:cNvPr>
              <xdr:cNvSpPr>
                <a:spLocks noRot="1" noChangeShapeType="1"/>
              </xdr:cNvSpPr>
            </xdr:nvSpPr>
            <xdr:spPr>
              <a:xfrm>
                <a:off x="1042890" y="8596947"/>
                <a:ext cx="247650" cy="247650"/>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xdr:col>
          <xdr:colOff>789940</xdr:colOff>
          <xdr:row>46</xdr:row>
          <xdr:rowOff>410845</xdr:rowOff>
        </xdr:from>
        <xdr:to xmlns:xdr="http://schemas.openxmlformats.org/drawingml/2006/spreadsheetDrawing">
          <xdr:col>2</xdr:col>
          <xdr:colOff>1106170</xdr:colOff>
          <xdr:row>48</xdr:row>
          <xdr:rowOff>410845</xdr:rowOff>
        </xdr:to>
        <xdr:grpSp>
          <xdr:nvGrpSpPr>
            <xdr:cNvPr id="21" name="グループ化 35"/>
            <xdr:cNvGrpSpPr/>
          </xdr:nvGrpSpPr>
          <xdr:grpSpPr>
            <a:xfrm>
              <a:off x="1151890" y="17406620"/>
              <a:ext cx="316230" cy="838200"/>
              <a:chOff x="1047750" y="8220073"/>
              <a:chExt cx="247650" cy="485779"/>
            </a:xfrm>
          </xdr:grpSpPr>
          <xdr:sp textlink="">
            <xdr:nvSpPr>
              <xdr:cNvPr id="62483" name="チェック 613" hidden="1">
                <a:extLst>
                  <a:ext uri="{63B3BB69-23CF-44E3-9099-C40C66FF867C}">
                    <a14:compatExt spid="_x0000_s62483"/>
                  </a:ext>
                </a:extLst>
              </xdr:cNvPr>
              <xdr:cNvSpPr>
                <a:spLocks noRot="1" noChangeShapeType="1"/>
              </xdr:cNvSpPr>
            </xdr:nvSpPr>
            <xdr:spPr>
              <a:xfrm>
                <a:off x="1047750" y="8220073"/>
                <a:ext cx="247650" cy="257175"/>
              </a:xfrm>
              <a:prstGeom prst="rect"/>
            </xdr:spPr>
          </xdr:sp>
          <xdr:sp textlink="">
            <xdr:nvSpPr>
              <xdr:cNvPr id="62484" name="チェック 614" hidden="1">
                <a:extLst>
                  <a:ext uri="{63B3BB69-23CF-44E3-9099-C40C66FF867C}">
                    <a14:compatExt spid="_x0000_s62484"/>
                  </a:ext>
                </a:extLst>
              </xdr:cNvPr>
              <xdr:cNvSpPr>
                <a:spLocks noRot="1" noChangeShapeType="1"/>
              </xdr:cNvSpPr>
            </xdr:nvSpPr>
            <xdr:spPr>
              <a:xfrm>
                <a:off x="1047750" y="8458202"/>
                <a:ext cx="247650" cy="247650"/>
              </a:xfrm>
              <a:prstGeom prst="rect"/>
            </xdr:spPr>
          </xdr:sp>
        </xdr:grpSp>
        <xdr:clientData/>
      </xdr:twoCellAnchor>
    </mc:Choice>
    <mc:Fallback/>
  </mc:AlternateContent>
  <xdr:twoCellAnchor>
    <xdr:from xmlns:xdr="http://schemas.openxmlformats.org/drawingml/2006/spreadsheetDrawing">
      <xdr:col>2</xdr:col>
      <xdr:colOff>120015</xdr:colOff>
      <xdr:row>34</xdr:row>
      <xdr:rowOff>38735</xdr:rowOff>
    </xdr:from>
    <xdr:to xmlns:xdr="http://schemas.openxmlformats.org/drawingml/2006/spreadsheetDrawing">
      <xdr:col>6</xdr:col>
      <xdr:colOff>908685</xdr:colOff>
      <xdr:row>36</xdr:row>
      <xdr:rowOff>18415</xdr:rowOff>
    </xdr:to>
    <xdr:sp macro="" textlink="">
      <xdr:nvSpPr>
        <xdr:cNvPr id="22" name="正方形/長方形 32"/>
        <xdr:cNvSpPr>
          <a:spLocks noChangeArrowheads="1"/>
        </xdr:cNvSpPr>
      </xdr:nvSpPr>
      <xdr:spPr>
        <a:xfrm>
          <a:off x="481965" y="12597130"/>
          <a:ext cx="8303895" cy="613410"/>
        </a:xfrm>
        <a:prstGeom prst="rect">
          <a:avLst/>
        </a:prstGeom>
        <a:noFill/>
        <a:ln w="19050">
          <a:solidFill>
            <a:sysClr val="windowText" lastClr="000000"/>
          </a:solidFill>
          <a:prstDash val="sysDash"/>
          <a:miter/>
        </a:ln>
      </xdr:spPr>
      <xdr:txBody>
        <a:bodyPr vertOverflow="overflow" horzOverflow="overflow" upright="1"/>
        <a:lstStyle/>
        <a:p>
          <a:endParaRPr/>
        </a:p>
      </xdr:txBody>
    </xdr:sp>
    <xdr:clientData/>
  </xdr:twoCellAnchor>
  <xdr:twoCellAnchor>
    <xdr:from xmlns:xdr="http://schemas.openxmlformats.org/drawingml/2006/spreadsheetDrawing">
      <xdr:col>2</xdr:col>
      <xdr:colOff>102870</xdr:colOff>
      <xdr:row>36</xdr:row>
      <xdr:rowOff>76835</xdr:rowOff>
    </xdr:from>
    <xdr:to xmlns:xdr="http://schemas.openxmlformats.org/drawingml/2006/spreadsheetDrawing">
      <xdr:col>9</xdr:col>
      <xdr:colOff>34290</xdr:colOff>
      <xdr:row>38</xdr:row>
      <xdr:rowOff>57785</xdr:rowOff>
    </xdr:to>
    <xdr:sp macro="" textlink="">
      <xdr:nvSpPr>
        <xdr:cNvPr id="23" name="正方形/長方形 33"/>
        <xdr:cNvSpPr>
          <a:spLocks noChangeArrowheads="1"/>
        </xdr:cNvSpPr>
      </xdr:nvSpPr>
      <xdr:spPr>
        <a:xfrm>
          <a:off x="464820" y="13268960"/>
          <a:ext cx="13304520" cy="614680"/>
        </a:xfrm>
        <a:prstGeom prst="rect">
          <a:avLst/>
        </a:prstGeom>
        <a:noFill/>
        <a:ln w="19050">
          <a:solidFill>
            <a:sysClr val="windowText" lastClr="000000"/>
          </a:solidFill>
          <a:prstDash val="sysDash"/>
          <a:miter/>
        </a:ln>
      </xdr:spPr>
      <xdr:txBody>
        <a:bodyPr vertOverflow="overflow" horzOverflow="overflow" upright="1"/>
        <a:lstStyle/>
        <a:p>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2</xdr:col>
          <xdr:colOff>806450</xdr:colOff>
          <xdr:row>34</xdr:row>
          <xdr:rowOff>0</xdr:rowOff>
        </xdr:from>
        <xdr:to xmlns:xdr="http://schemas.openxmlformats.org/drawingml/2006/spreadsheetDrawing">
          <xdr:col>2</xdr:col>
          <xdr:colOff>1057275</xdr:colOff>
          <xdr:row>36</xdr:row>
          <xdr:rowOff>38735</xdr:rowOff>
        </xdr:to>
        <xdr:grpSp>
          <xdr:nvGrpSpPr>
            <xdr:cNvPr id="25" name="グループ化 46"/>
            <xdr:cNvGrpSpPr/>
          </xdr:nvGrpSpPr>
          <xdr:grpSpPr>
            <a:xfrm>
              <a:off x="1168400" y="12558395"/>
              <a:ext cx="250825" cy="672465"/>
              <a:chOff x="3981450" y="6838932"/>
              <a:chExt cx="247650" cy="495329"/>
            </a:xfrm>
          </xdr:grpSpPr>
          <xdr:sp textlink="">
            <xdr:nvSpPr>
              <xdr:cNvPr id="62488" name="チェック 1281" hidden="1">
                <a:extLst>
                  <a:ext uri="{63B3BB69-23CF-44E3-9099-C40C66FF867C}">
                    <a14:compatExt spid="_x0000_s62488"/>
                  </a:ext>
                </a:extLst>
              </xdr:cNvPr>
              <xdr:cNvSpPr>
                <a:spLocks noRot="1" noChangeShapeType="1"/>
              </xdr:cNvSpPr>
            </xdr:nvSpPr>
            <xdr:spPr>
              <a:xfrm>
                <a:off x="3981450" y="6838932"/>
                <a:ext cx="247650" cy="247650"/>
              </a:xfrm>
              <a:prstGeom prst="rect"/>
            </xdr:spPr>
          </xdr:sp>
          <xdr:sp textlink="">
            <xdr:nvSpPr>
              <xdr:cNvPr id="62489" name="チェック 1282" hidden="1">
                <a:extLst>
                  <a:ext uri="{63B3BB69-23CF-44E3-9099-C40C66FF867C}">
                    <a14:compatExt spid="_x0000_s62489"/>
                  </a:ext>
                </a:extLst>
              </xdr:cNvPr>
              <xdr:cNvSpPr>
                <a:spLocks noRot="1" noChangeShapeType="1"/>
              </xdr:cNvSpPr>
            </xdr:nvSpPr>
            <xdr:spPr>
              <a:xfrm>
                <a:off x="3981450" y="7086611"/>
                <a:ext cx="247650" cy="247650"/>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xdr:col>
          <xdr:colOff>806450</xdr:colOff>
          <xdr:row>36</xdr:row>
          <xdr:rowOff>38735</xdr:rowOff>
        </xdr:from>
        <xdr:to xmlns:xdr="http://schemas.openxmlformats.org/drawingml/2006/spreadsheetDrawing">
          <xdr:col>2</xdr:col>
          <xdr:colOff>1057275</xdr:colOff>
          <xdr:row>38</xdr:row>
          <xdr:rowOff>77470</xdr:rowOff>
        </xdr:to>
        <xdr:grpSp>
          <xdr:nvGrpSpPr>
            <xdr:cNvPr id="27" name="グループ化 46"/>
            <xdr:cNvGrpSpPr/>
          </xdr:nvGrpSpPr>
          <xdr:grpSpPr>
            <a:xfrm>
              <a:off x="1168400" y="13230860"/>
              <a:ext cx="250825" cy="672465"/>
              <a:chOff x="3981450" y="6838941"/>
              <a:chExt cx="247650" cy="495308"/>
            </a:xfrm>
          </xdr:grpSpPr>
          <xdr:sp textlink="">
            <xdr:nvSpPr>
              <xdr:cNvPr id="62491" name="チェック 1283" hidden="1">
                <a:extLst>
                  <a:ext uri="{63B3BB69-23CF-44E3-9099-C40C66FF867C}">
                    <a14:compatExt spid="_x0000_s62491"/>
                  </a:ext>
                </a:extLst>
              </xdr:cNvPr>
              <xdr:cNvSpPr>
                <a:spLocks noRot="1" noChangeShapeType="1"/>
              </xdr:cNvSpPr>
            </xdr:nvSpPr>
            <xdr:spPr>
              <a:xfrm>
                <a:off x="3981450" y="6838941"/>
                <a:ext cx="247650" cy="247650"/>
              </a:xfrm>
              <a:prstGeom prst="rect"/>
            </xdr:spPr>
          </xdr:sp>
          <xdr:sp textlink="">
            <xdr:nvSpPr>
              <xdr:cNvPr id="62492" name="チェック 1284" hidden="1">
                <a:extLst>
                  <a:ext uri="{63B3BB69-23CF-44E3-9099-C40C66FF867C}">
                    <a14:compatExt spid="_x0000_s62492"/>
                  </a:ext>
                </a:extLst>
              </xdr:cNvPr>
              <xdr:cNvSpPr>
                <a:spLocks noRot="1" noChangeShapeType="1"/>
              </xdr:cNvSpPr>
            </xdr:nvSpPr>
            <xdr:spPr>
              <a:xfrm>
                <a:off x="3981450" y="7086599"/>
                <a:ext cx="247650" cy="247650"/>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18</xdr:row>
          <xdr:rowOff>381000</xdr:rowOff>
        </xdr:from>
        <xdr:to xmlns:xdr="http://schemas.openxmlformats.org/drawingml/2006/spreadsheetDrawing">
          <xdr:col>2</xdr:col>
          <xdr:colOff>542925</xdr:colOff>
          <xdr:row>19</xdr:row>
          <xdr:rowOff>372110</xdr:rowOff>
        </xdr:to>
        <xdr:sp textlink="">
          <xdr:nvSpPr>
            <xdr:cNvPr id="62493" name="チェック 1868" hidden="1">
              <a:extLst>
                <a:ext uri="{63B3BB69-23CF-44E3-9099-C40C66FF867C}">
                  <a14:compatExt spid="_x0000_s62493"/>
                </a:ext>
              </a:extLst>
            </xdr:cNvPr>
            <xdr:cNvSpPr>
              <a:spLocks noRot="1" noChangeShapeType="1"/>
            </xdr:cNvSpPr>
          </xdr:nvSpPr>
          <xdr:spPr>
            <a:xfrm>
              <a:off x="114300" y="6988175"/>
              <a:ext cx="790575" cy="372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0</xdr:colOff>
          <xdr:row>16</xdr:row>
          <xdr:rowOff>0</xdr:rowOff>
        </xdr:from>
        <xdr:to xmlns:xdr="http://schemas.openxmlformats.org/drawingml/2006/spreadsheetDrawing">
          <xdr:col>2</xdr:col>
          <xdr:colOff>542925</xdr:colOff>
          <xdr:row>16</xdr:row>
          <xdr:rowOff>361315</xdr:rowOff>
        </xdr:to>
        <xdr:sp textlink="">
          <xdr:nvSpPr>
            <xdr:cNvPr id="62494" name="チェック 1865" hidden="1">
              <a:extLst>
                <a:ext uri="{63B3BB69-23CF-44E3-9099-C40C66FF867C}">
                  <a14:compatExt spid="_x0000_s62494"/>
                </a:ext>
              </a:extLst>
            </xdr:cNvPr>
            <xdr:cNvSpPr>
              <a:spLocks noRot="1" noChangeShapeType="1"/>
            </xdr:cNvSpPr>
          </xdr:nvSpPr>
          <xdr:spPr>
            <a:xfrm>
              <a:off x="114300" y="5845175"/>
              <a:ext cx="790575" cy="3613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0</xdr:colOff>
          <xdr:row>17</xdr:row>
          <xdr:rowOff>0</xdr:rowOff>
        </xdr:from>
        <xdr:to xmlns:xdr="http://schemas.openxmlformats.org/drawingml/2006/spreadsheetDrawing">
          <xdr:col>2</xdr:col>
          <xdr:colOff>542925</xdr:colOff>
          <xdr:row>17</xdr:row>
          <xdr:rowOff>372110</xdr:rowOff>
        </xdr:to>
        <xdr:sp textlink="">
          <xdr:nvSpPr>
            <xdr:cNvPr id="62495" name="チェック 1866" hidden="1">
              <a:extLst>
                <a:ext uri="{63B3BB69-23CF-44E3-9099-C40C66FF867C}">
                  <a14:compatExt spid="_x0000_s62495"/>
                </a:ext>
              </a:extLst>
            </xdr:cNvPr>
            <xdr:cNvSpPr>
              <a:spLocks noRot="1" noChangeShapeType="1"/>
            </xdr:cNvSpPr>
          </xdr:nvSpPr>
          <xdr:spPr>
            <a:xfrm>
              <a:off x="114300" y="6226175"/>
              <a:ext cx="790575" cy="372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0</xdr:colOff>
          <xdr:row>18</xdr:row>
          <xdr:rowOff>0</xdr:rowOff>
        </xdr:from>
        <xdr:to xmlns:xdr="http://schemas.openxmlformats.org/drawingml/2006/spreadsheetDrawing">
          <xdr:col>2</xdr:col>
          <xdr:colOff>542925</xdr:colOff>
          <xdr:row>18</xdr:row>
          <xdr:rowOff>372110</xdr:rowOff>
        </xdr:to>
        <xdr:sp textlink="">
          <xdr:nvSpPr>
            <xdr:cNvPr id="62496" name="チェック 1867" hidden="1">
              <a:extLst>
                <a:ext uri="{63B3BB69-23CF-44E3-9099-C40C66FF867C}">
                  <a14:compatExt spid="_x0000_s62496"/>
                </a:ext>
              </a:extLst>
            </xdr:cNvPr>
            <xdr:cNvSpPr>
              <a:spLocks noRot="1" noChangeShapeType="1"/>
            </xdr:cNvSpPr>
          </xdr:nvSpPr>
          <xdr:spPr>
            <a:xfrm>
              <a:off x="114300" y="6607175"/>
              <a:ext cx="790575" cy="372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0</xdr:colOff>
          <xdr:row>19</xdr:row>
          <xdr:rowOff>0</xdr:rowOff>
        </xdr:from>
        <xdr:to xmlns:xdr="http://schemas.openxmlformats.org/drawingml/2006/spreadsheetDrawing">
          <xdr:col>2</xdr:col>
          <xdr:colOff>542925</xdr:colOff>
          <xdr:row>19</xdr:row>
          <xdr:rowOff>372110</xdr:rowOff>
        </xdr:to>
        <xdr:sp textlink="">
          <xdr:nvSpPr>
            <xdr:cNvPr id="62497" name="チェック 1869" hidden="1">
              <a:extLst>
                <a:ext uri="{63B3BB69-23CF-44E3-9099-C40C66FF867C}">
                  <a14:compatExt spid="_x0000_s62497"/>
                </a:ext>
              </a:extLst>
            </xdr:cNvPr>
            <xdr:cNvSpPr>
              <a:spLocks noRot="1" noChangeShapeType="1"/>
            </xdr:cNvSpPr>
          </xdr:nvSpPr>
          <xdr:spPr>
            <a:xfrm>
              <a:off x="114300" y="6988175"/>
              <a:ext cx="790575" cy="372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0</xdr:colOff>
          <xdr:row>22</xdr:row>
          <xdr:rowOff>0</xdr:rowOff>
        </xdr:from>
        <xdr:to xmlns:xdr="http://schemas.openxmlformats.org/drawingml/2006/spreadsheetDrawing">
          <xdr:col>2</xdr:col>
          <xdr:colOff>542925</xdr:colOff>
          <xdr:row>22</xdr:row>
          <xdr:rowOff>372110</xdr:rowOff>
        </xdr:to>
        <xdr:sp textlink="">
          <xdr:nvSpPr>
            <xdr:cNvPr id="62500" name="チェック 1910" hidden="1">
              <a:extLst>
                <a:ext uri="{63B3BB69-23CF-44E3-9099-C40C66FF867C}">
                  <a14:compatExt spid="_x0000_s62500"/>
                </a:ext>
              </a:extLst>
            </xdr:cNvPr>
            <xdr:cNvSpPr>
              <a:spLocks noRot="1" noChangeShapeType="1"/>
            </xdr:cNvSpPr>
          </xdr:nvSpPr>
          <xdr:spPr>
            <a:xfrm>
              <a:off x="114300" y="8131175"/>
              <a:ext cx="790575" cy="372110"/>
            </a:xfrm>
            <a:prstGeom prst="rec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11</xdr:col>
      <xdr:colOff>76835</xdr:colOff>
      <xdr:row>6</xdr:row>
      <xdr:rowOff>19685</xdr:rowOff>
    </xdr:from>
    <xdr:to xmlns:xdr="http://schemas.openxmlformats.org/drawingml/2006/spreadsheetDrawing">
      <xdr:col>12</xdr:col>
      <xdr:colOff>8255</xdr:colOff>
      <xdr:row>7</xdr:row>
      <xdr:rowOff>267970</xdr:rowOff>
    </xdr:to>
    <xdr:sp macro="" textlink="">
      <xdr:nvSpPr>
        <xdr:cNvPr id="2" name="右大かっこ 1"/>
        <xdr:cNvSpPr/>
      </xdr:nvSpPr>
      <xdr:spPr>
        <a:xfrm>
          <a:off x="8420735" y="2864485"/>
          <a:ext cx="369570" cy="758190"/>
        </a:xfrm>
        <a:prstGeom prst="rightBracket">
          <a:avLst>
            <a:gd name="adj" fmla="val 11412"/>
          </a:avLst>
        </a:prstGeom>
        <a:noFill/>
        <a:ln w="28575">
          <a:solidFill>
            <a:sysClr val="windowText" lastClr="000000"/>
          </a:solidFill>
        </a:ln>
      </xdr:spPr>
      <xdr:txBody>
        <a:bodyPr vertOverflow="overflow" horzOverflow="overflow" upright="1"/>
        <a:lstStyle/>
        <a:p>
          <a:endParaRPr/>
        </a:p>
      </xdr:txBody>
    </xdr:sp>
    <xdr:clientData/>
  </xdr:twoCellAnchor>
  <xdr:twoCellAnchor>
    <xdr:from xmlns:xdr="http://schemas.openxmlformats.org/drawingml/2006/spreadsheetDrawing">
      <xdr:col>12</xdr:col>
      <xdr:colOff>17145</xdr:colOff>
      <xdr:row>6</xdr:row>
      <xdr:rowOff>210185</xdr:rowOff>
    </xdr:from>
    <xdr:to xmlns:xdr="http://schemas.openxmlformats.org/drawingml/2006/spreadsheetDrawing">
      <xdr:col>21</xdr:col>
      <xdr:colOff>274320</xdr:colOff>
      <xdr:row>7</xdr:row>
      <xdr:rowOff>210185</xdr:rowOff>
    </xdr:to>
    <xdr:sp macro="" textlink="">
      <xdr:nvSpPr>
        <xdr:cNvPr id="3" name="テキスト ボックス 2"/>
        <xdr:cNvSpPr txBox="1">
          <a:spLocks noChangeArrowheads="1"/>
        </xdr:cNvSpPr>
      </xdr:nvSpPr>
      <xdr:spPr>
        <a:xfrm>
          <a:off x="8799195" y="3054985"/>
          <a:ext cx="5238750" cy="509905"/>
        </a:xfrm>
        <a:prstGeom prst="rect">
          <a:avLst/>
        </a:prstGeom>
        <a:noFill/>
        <a:ln>
          <a:miter/>
        </a:ln>
      </xdr:spPr>
      <xdr:txBody>
        <a:bodyPr vertOverflow="clip" horzOverflow="overflow" wrap="square" lIns="23812" tIns="4762" rIns="4762" bIns="4762" anchor="t" upright="1"/>
        <a:lstStyle/>
        <a:p>
          <a:pPr algn="l">
            <a:lnSpc>
              <a:spcPts val="1440"/>
            </a:lnSpc>
          </a:pPr>
          <a:r>
            <a:rPr lang="ja-JP" altLang="en-US" sz="1100" b="0"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機器</a:t>
          </a:r>
          <a:r>
            <a:rPr lang="ja-JP" altLang="en-US" sz="1200" b="0"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台数</a:t>
          </a:r>
          <a:r>
            <a:rPr lang="ja-JP" altLang="en-US" sz="1100" b="0"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等との著しい矛盾が生じていないか確認します。</a:t>
          </a:r>
          <a:endParaRPr lang="ja-JP" altLang="en-US" sz="1100" b="0"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a:p>
          <a:pPr algn="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38</xdr:col>
      <xdr:colOff>136525</xdr:colOff>
      <xdr:row>18</xdr:row>
      <xdr:rowOff>130175</xdr:rowOff>
    </xdr:from>
    <xdr:to xmlns:xdr="http://schemas.openxmlformats.org/drawingml/2006/spreadsheetDrawing">
      <xdr:col>40</xdr:col>
      <xdr:colOff>53340</xdr:colOff>
      <xdr:row>19</xdr:row>
      <xdr:rowOff>109220</xdr:rowOff>
    </xdr:to>
    <xdr:sp macro="" textlink="">
      <xdr:nvSpPr>
        <xdr:cNvPr id="2" name="楕円 1"/>
        <xdr:cNvSpPr/>
      </xdr:nvSpPr>
      <xdr:spPr>
        <a:xfrm>
          <a:off x="7013575" y="4725035"/>
          <a:ext cx="278765" cy="23431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a:lstStyle/>
        <a:p>
          <a:endParaRPr kumimoji="1" lang="ja-JP" altLang="en-US"/>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Genlsv\&#29983;&#28079;&#23398;&#32722;&#35506;&#20849;&#36890;\&#23478;&#24237;&#25391;&#33288;\&#12415;&#12406;&#65306;&#12487;&#12473;&#12463;&#12488;&#12483;&#12503;&#12501;&#12457;&#12523;&#12480;&#12540;\&#37117;&#36947;&#24220;&#30476;&#29031;&#20250;\&#20877;&#22996;&#35351;&#21332;&#35696;&#20250;&#35519;&#12409;\&#65296;&#65304;&#33576;&#22478;&#30476;&#65306;&#21029;&#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集計表１"/>
      <sheetName val="集計表２"/>
      <sheetName val="Sheet2"/>
      <sheetName val="リスト参照"/>
      <sheetName val="Sheet1"/>
      <sheetName val="様式2-1-①・②"/>
      <sheetName val="リスト"/>
      <sheetName val="参考"/>
      <sheetName val="Sheet3"/>
    </sheetNames>
    <sheetDataSet>
      <sheetData sheetId="0"/>
      <sheetData sheetId="1">
        <row r="4">
          <cell r="E4" t="str">
            <v>協議会</v>
          </cell>
          <cell r="F4" t="str">
            <v>サポーターリーダー</v>
          </cell>
          <cell r="G4">
            <v>0</v>
          </cell>
          <cell r="H4">
            <v>0</v>
          </cell>
          <cell r="I4">
            <v>0</v>
          </cell>
          <cell r="J4">
            <v>0</v>
          </cell>
          <cell r="K4">
            <v>0</v>
          </cell>
          <cell r="L4">
            <v>0</v>
          </cell>
          <cell r="M4">
            <v>0</v>
          </cell>
          <cell r="N4">
            <v>0</v>
          </cell>
          <cell r="O4">
            <v>0</v>
          </cell>
          <cell r="P4">
            <v>0</v>
          </cell>
          <cell r="Q4">
            <v>0</v>
          </cell>
          <cell r="R4" t="str">
            <v>サポーターリーダー</v>
          </cell>
        </row>
        <row r="5">
          <cell r="C5" t="str">
            <v>諸謝金</v>
          </cell>
          <cell r="D5" t="str">
            <v>旅費</v>
          </cell>
          <cell r="E5" t="str">
            <v>消耗品費</v>
          </cell>
          <cell r="F5" t="str">
            <v>印刷製本</v>
          </cell>
          <cell r="G5" t="str">
            <v>通信運搬</v>
          </cell>
          <cell r="H5" t="str">
            <v>借料損料</v>
          </cell>
          <cell r="I5" t="str">
            <v>会議費</v>
          </cell>
          <cell r="J5" t="str">
            <v>賃金</v>
          </cell>
          <cell r="K5" t="str">
            <v>保険料</v>
          </cell>
          <cell r="L5" t="str">
            <v>雑役務</v>
          </cell>
          <cell r="M5" t="str">
            <v>小計</v>
          </cell>
          <cell r="N5" t="str">
            <v>講座数</v>
          </cell>
          <cell r="O5" t="str">
            <v>リーダー</v>
          </cell>
          <cell r="P5" t="str">
            <v>諸謝金</v>
          </cell>
          <cell r="Q5" t="str">
            <v>旅費</v>
          </cell>
          <cell r="R5" t="str">
            <v>消耗品費</v>
          </cell>
          <cell r="S5" t="str">
            <v>印刷製本</v>
          </cell>
          <cell r="T5" t="str">
            <v>通信運搬</v>
          </cell>
          <cell r="U5" t="str">
            <v>借料損料</v>
          </cell>
          <cell r="V5" t="str">
            <v>会議費</v>
          </cell>
          <cell r="W5" t="str">
            <v>賃金</v>
          </cell>
          <cell r="X5" t="str">
            <v>保険料</v>
          </cell>
          <cell r="Y5" t="str">
            <v>雑役務</v>
          </cell>
          <cell r="Z5" t="str">
            <v>小計</v>
          </cell>
          <cell r="AA5" t="str">
            <v>講座数</v>
          </cell>
          <cell r="AB5" t="str">
            <v>総回数</v>
          </cell>
          <cell r="AC5" t="str">
            <v>諸謝金</v>
          </cell>
          <cell r="AD5" t="str">
            <v>旅費</v>
          </cell>
        </row>
        <row r="6">
          <cell r="A6">
            <v>1</v>
          </cell>
          <cell r="B6" t="str">
            <v>　水戸市</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row>
        <row r="7">
          <cell r="A7">
            <v>2</v>
          </cell>
          <cell r="B7" t="str">
            <v>　日立市</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row>
        <row r="8">
          <cell r="A8">
            <v>3</v>
          </cell>
          <cell r="B8" t="str">
            <v>　土浦市</v>
          </cell>
          <cell r="C8">
            <v>18000</v>
          </cell>
          <cell r="D8">
            <v>10600</v>
          </cell>
          <cell r="E8">
            <v>10600</v>
          </cell>
          <cell r="F8">
            <v>37217</v>
          </cell>
          <cell r="G8">
            <v>0</v>
          </cell>
          <cell r="H8">
            <v>17</v>
          </cell>
          <cell r="I8">
            <v>8617</v>
          </cell>
          <cell r="J8">
            <v>119000</v>
          </cell>
          <cell r="K8">
            <v>0</v>
          </cell>
          <cell r="L8">
            <v>0</v>
          </cell>
          <cell r="M8">
            <v>37217</v>
          </cell>
          <cell r="N8">
            <v>0</v>
          </cell>
          <cell r="O8">
            <v>0</v>
          </cell>
          <cell r="P8">
            <v>0</v>
          </cell>
          <cell r="Q8">
            <v>0</v>
          </cell>
          <cell r="R8">
            <v>0</v>
          </cell>
          <cell r="S8">
            <v>0</v>
          </cell>
          <cell r="T8">
            <v>0</v>
          </cell>
          <cell r="U8">
            <v>0</v>
          </cell>
          <cell r="V8">
            <v>0</v>
          </cell>
          <cell r="W8">
            <v>0</v>
          </cell>
          <cell r="X8">
            <v>0</v>
          </cell>
          <cell r="Y8">
            <v>0</v>
          </cell>
          <cell r="Z8">
            <v>0</v>
          </cell>
          <cell r="AA8">
            <v>17</v>
          </cell>
          <cell r="AB8">
            <v>17</v>
          </cell>
          <cell r="AC8">
            <v>119000</v>
          </cell>
        </row>
        <row r="9">
          <cell r="A9">
            <v>4</v>
          </cell>
          <cell r="B9" t="str">
            <v>　古河市</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row>
        <row r="10">
          <cell r="A10">
            <v>5</v>
          </cell>
          <cell r="B10" t="str">
            <v>　石岡市</v>
          </cell>
          <cell r="C10">
            <v>18000</v>
          </cell>
          <cell r="D10">
            <v>2000</v>
          </cell>
          <cell r="E10">
            <v>2000</v>
          </cell>
          <cell r="F10">
            <v>0</v>
          </cell>
          <cell r="G10">
            <v>13</v>
          </cell>
          <cell r="H10">
            <v>13</v>
          </cell>
          <cell r="I10">
            <v>195000</v>
          </cell>
          <cell r="J10">
            <v>0</v>
          </cell>
          <cell r="K10">
            <v>0</v>
          </cell>
          <cell r="L10">
            <v>0</v>
          </cell>
          <cell r="M10">
            <v>20000</v>
          </cell>
          <cell r="N10">
            <v>0</v>
          </cell>
          <cell r="O10">
            <v>0</v>
          </cell>
          <cell r="P10">
            <v>0</v>
          </cell>
          <cell r="Q10">
            <v>0</v>
          </cell>
          <cell r="R10">
            <v>0</v>
          </cell>
          <cell r="S10">
            <v>0</v>
          </cell>
          <cell r="T10">
            <v>0</v>
          </cell>
          <cell r="U10">
            <v>0</v>
          </cell>
          <cell r="V10">
            <v>0</v>
          </cell>
          <cell r="W10">
            <v>0</v>
          </cell>
          <cell r="X10">
            <v>0</v>
          </cell>
          <cell r="Y10">
            <v>0</v>
          </cell>
          <cell r="Z10">
            <v>0</v>
          </cell>
          <cell r="AA10">
            <v>13</v>
          </cell>
          <cell r="AB10">
            <v>13</v>
          </cell>
          <cell r="AC10">
            <v>195000</v>
          </cell>
        </row>
        <row r="11">
          <cell r="A11">
            <v>6</v>
          </cell>
          <cell r="B11" t="str">
            <v>　下館市</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row>
        <row r="12">
          <cell r="A12">
            <v>7</v>
          </cell>
          <cell r="B12" t="str">
            <v>　結城市</v>
          </cell>
          <cell r="C12">
            <v>4000</v>
          </cell>
          <cell r="D12">
            <v>4000</v>
          </cell>
          <cell r="E12">
            <v>4000</v>
          </cell>
          <cell r="F12">
            <v>18000</v>
          </cell>
          <cell r="G12">
            <v>4000</v>
          </cell>
          <cell r="H12">
            <v>2000</v>
          </cell>
          <cell r="I12">
            <v>18000</v>
          </cell>
          <cell r="J12">
            <v>10</v>
          </cell>
          <cell r="K12">
            <v>50000</v>
          </cell>
          <cell r="L12">
            <v>2000</v>
          </cell>
          <cell r="M12">
            <v>28000</v>
          </cell>
          <cell r="N12">
            <v>0</v>
          </cell>
          <cell r="O12">
            <v>0</v>
          </cell>
          <cell r="P12">
            <v>0</v>
          </cell>
          <cell r="Q12">
            <v>0</v>
          </cell>
          <cell r="R12">
            <v>0</v>
          </cell>
          <cell r="S12">
            <v>0</v>
          </cell>
          <cell r="T12">
            <v>0</v>
          </cell>
          <cell r="U12">
            <v>0</v>
          </cell>
          <cell r="V12">
            <v>0</v>
          </cell>
          <cell r="W12">
            <v>0</v>
          </cell>
          <cell r="X12">
            <v>0</v>
          </cell>
          <cell r="Y12">
            <v>0</v>
          </cell>
          <cell r="Z12">
            <v>0</v>
          </cell>
          <cell r="AA12">
            <v>10</v>
          </cell>
          <cell r="AB12">
            <v>10</v>
          </cell>
          <cell r="AC12">
            <v>50000</v>
          </cell>
          <cell r="AD12">
            <v>2000</v>
          </cell>
        </row>
        <row r="13">
          <cell r="A13">
            <v>8</v>
          </cell>
          <cell r="B13" t="str">
            <v>　龍ヶ崎市</v>
          </cell>
          <cell r="C13">
            <v>8000</v>
          </cell>
          <cell r="D13">
            <v>8000</v>
          </cell>
          <cell r="E13">
            <v>35000</v>
          </cell>
          <cell r="F13">
            <v>100000</v>
          </cell>
          <cell r="G13">
            <v>18240</v>
          </cell>
          <cell r="H13">
            <v>0</v>
          </cell>
          <cell r="I13">
            <v>17</v>
          </cell>
          <cell r="J13">
            <v>17</v>
          </cell>
          <cell r="K13">
            <v>340000</v>
          </cell>
          <cell r="L13">
            <v>0</v>
          </cell>
          <cell r="M13">
            <v>161240</v>
          </cell>
          <cell r="N13">
            <v>0</v>
          </cell>
          <cell r="O13">
            <v>0</v>
          </cell>
          <cell r="P13">
            <v>0</v>
          </cell>
          <cell r="Q13">
            <v>0</v>
          </cell>
          <cell r="R13">
            <v>0</v>
          </cell>
          <cell r="S13">
            <v>0</v>
          </cell>
          <cell r="T13">
            <v>0</v>
          </cell>
          <cell r="U13">
            <v>0</v>
          </cell>
          <cell r="V13">
            <v>0</v>
          </cell>
          <cell r="W13">
            <v>0</v>
          </cell>
          <cell r="X13">
            <v>0</v>
          </cell>
          <cell r="Y13">
            <v>0</v>
          </cell>
          <cell r="Z13">
            <v>0</v>
          </cell>
          <cell r="AA13">
            <v>17</v>
          </cell>
          <cell r="AB13">
            <v>17</v>
          </cell>
          <cell r="AC13">
            <v>340000</v>
          </cell>
        </row>
        <row r="14">
          <cell r="A14">
            <v>9</v>
          </cell>
          <cell r="B14" t="str">
            <v>　下妻市</v>
          </cell>
          <cell r="C14">
            <v>32000</v>
          </cell>
          <cell r="D14">
            <v>20000</v>
          </cell>
          <cell r="E14">
            <v>4800</v>
          </cell>
          <cell r="F14">
            <v>20000</v>
          </cell>
          <cell r="G14">
            <v>0</v>
          </cell>
          <cell r="H14">
            <v>2</v>
          </cell>
          <cell r="I14">
            <v>4800</v>
          </cell>
          <cell r="J14">
            <v>52000</v>
          </cell>
          <cell r="K14">
            <v>0</v>
          </cell>
          <cell r="L14">
            <v>0</v>
          </cell>
          <cell r="M14">
            <v>56800</v>
          </cell>
          <cell r="N14">
            <v>0</v>
          </cell>
          <cell r="O14">
            <v>0</v>
          </cell>
          <cell r="P14">
            <v>0</v>
          </cell>
          <cell r="Q14">
            <v>0</v>
          </cell>
          <cell r="R14">
            <v>0</v>
          </cell>
          <cell r="S14">
            <v>0</v>
          </cell>
          <cell r="T14">
            <v>0</v>
          </cell>
          <cell r="U14">
            <v>0</v>
          </cell>
          <cell r="V14">
            <v>0</v>
          </cell>
          <cell r="W14">
            <v>0</v>
          </cell>
          <cell r="X14">
            <v>0</v>
          </cell>
          <cell r="Y14">
            <v>0</v>
          </cell>
          <cell r="Z14">
            <v>0</v>
          </cell>
          <cell r="AA14">
            <v>2</v>
          </cell>
          <cell r="AB14">
            <v>2</v>
          </cell>
          <cell r="AC14">
            <v>52000</v>
          </cell>
        </row>
        <row r="15">
          <cell r="A15">
            <v>10</v>
          </cell>
          <cell r="B15" t="str">
            <v>　水海道市</v>
          </cell>
          <cell r="C15">
            <v>30000</v>
          </cell>
          <cell r="D15">
            <v>3000</v>
          </cell>
          <cell r="E15">
            <v>3000</v>
          </cell>
          <cell r="F15">
            <v>0</v>
          </cell>
          <cell r="G15">
            <v>32</v>
          </cell>
          <cell r="H15">
            <v>32</v>
          </cell>
          <cell r="I15">
            <v>420000</v>
          </cell>
          <cell r="J15">
            <v>0</v>
          </cell>
          <cell r="K15">
            <v>0</v>
          </cell>
          <cell r="L15">
            <v>0</v>
          </cell>
          <cell r="M15">
            <v>33000</v>
          </cell>
          <cell r="N15">
            <v>0</v>
          </cell>
          <cell r="O15">
            <v>0</v>
          </cell>
          <cell r="P15">
            <v>0</v>
          </cell>
          <cell r="Q15">
            <v>0</v>
          </cell>
          <cell r="R15">
            <v>0</v>
          </cell>
          <cell r="S15">
            <v>0</v>
          </cell>
          <cell r="T15">
            <v>0</v>
          </cell>
          <cell r="U15">
            <v>0</v>
          </cell>
          <cell r="V15">
            <v>0</v>
          </cell>
          <cell r="W15">
            <v>0</v>
          </cell>
          <cell r="X15">
            <v>0</v>
          </cell>
          <cell r="Y15">
            <v>0</v>
          </cell>
          <cell r="Z15">
            <v>0</v>
          </cell>
          <cell r="AA15">
            <v>32</v>
          </cell>
          <cell r="AB15">
            <v>32</v>
          </cell>
          <cell r="AC15">
            <v>420000</v>
          </cell>
        </row>
        <row r="16">
          <cell r="A16">
            <v>11</v>
          </cell>
          <cell r="B16" t="str">
            <v>　常陸太田市</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row>
        <row r="17">
          <cell r="A17">
            <v>12</v>
          </cell>
          <cell r="B17" t="str">
            <v xml:space="preserve">  高萩市</v>
          </cell>
          <cell r="C17">
            <v>65600</v>
          </cell>
          <cell r="D17">
            <v>3200</v>
          </cell>
          <cell r="E17">
            <v>8400</v>
          </cell>
          <cell r="F17">
            <v>77200</v>
          </cell>
          <cell r="G17">
            <v>3200</v>
          </cell>
          <cell r="H17">
            <v>15</v>
          </cell>
          <cell r="I17">
            <v>8400</v>
          </cell>
          <cell r="J17">
            <v>75000</v>
          </cell>
          <cell r="K17">
            <v>0</v>
          </cell>
          <cell r="L17">
            <v>0</v>
          </cell>
          <cell r="M17">
            <v>77200</v>
          </cell>
          <cell r="N17">
            <v>0</v>
          </cell>
          <cell r="O17">
            <v>0</v>
          </cell>
          <cell r="P17">
            <v>0</v>
          </cell>
          <cell r="Q17">
            <v>0</v>
          </cell>
          <cell r="R17">
            <v>0</v>
          </cell>
          <cell r="S17">
            <v>0</v>
          </cell>
          <cell r="T17">
            <v>0</v>
          </cell>
          <cell r="U17">
            <v>0</v>
          </cell>
          <cell r="V17">
            <v>0</v>
          </cell>
          <cell r="W17">
            <v>0</v>
          </cell>
          <cell r="X17">
            <v>0</v>
          </cell>
          <cell r="Y17">
            <v>0</v>
          </cell>
          <cell r="Z17">
            <v>0</v>
          </cell>
          <cell r="AA17">
            <v>15</v>
          </cell>
          <cell r="AB17">
            <v>15</v>
          </cell>
          <cell r="AC17">
            <v>75000</v>
          </cell>
        </row>
        <row r="18">
          <cell r="A18">
            <v>13</v>
          </cell>
          <cell r="B18" t="str">
            <v>　北茨城市</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row>
        <row r="19">
          <cell r="A19">
            <v>14</v>
          </cell>
          <cell r="B19" t="str">
            <v>　笠間市</v>
          </cell>
          <cell r="C19">
            <v>0</v>
          </cell>
          <cell r="D19">
            <v>0</v>
          </cell>
          <cell r="E19">
            <v>15</v>
          </cell>
          <cell r="F19">
            <v>15</v>
          </cell>
          <cell r="G19">
            <v>100000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15</v>
          </cell>
          <cell r="AB19">
            <v>15</v>
          </cell>
          <cell r="AC19">
            <v>100000</v>
          </cell>
        </row>
        <row r="20">
          <cell r="A20">
            <v>15</v>
          </cell>
          <cell r="B20" t="str">
            <v>　取手市</v>
          </cell>
          <cell r="C20">
            <v>21600</v>
          </cell>
          <cell r="D20">
            <v>21600</v>
          </cell>
          <cell r="E20">
            <v>0</v>
          </cell>
          <cell r="F20">
            <v>36</v>
          </cell>
          <cell r="G20">
            <v>36</v>
          </cell>
          <cell r="H20">
            <v>303000</v>
          </cell>
          <cell r="I20">
            <v>21600</v>
          </cell>
          <cell r="J20">
            <v>0</v>
          </cell>
          <cell r="K20">
            <v>0</v>
          </cell>
          <cell r="L20">
            <v>0</v>
          </cell>
          <cell r="M20">
            <v>21600</v>
          </cell>
          <cell r="N20">
            <v>0</v>
          </cell>
          <cell r="O20">
            <v>0</v>
          </cell>
          <cell r="P20">
            <v>0</v>
          </cell>
          <cell r="Q20">
            <v>0</v>
          </cell>
          <cell r="R20">
            <v>0</v>
          </cell>
          <cell r="S20">
            <v>0</v>
          </cell>
          <cell r="T20">
            <v>0</v>
          </cell>
          <cell r="U20">
            <v>0</v>
          </cell>
          <cell r="V20">
            <v>0</v>
          </cell>
          <cell r="W20">
            <v>0</v>
          </cell>
          <cell r="X20">
            <v>0</v>
          </cell>
          <cell r="Y20">
            <v>0</v>
          </cell>
          <cell r="Z20">
            <v>0</v>
          </cell>
          <cell r="AA20">
            <v>36</v>
          </cell>
          <cell r="AB20">
            <v>36</v>
          </cell>
          <cell r="AC20">
            <v>303000</v>
          </cell>
        </row>
        <row r="21">
          <cell r="A21">
            <v>16</v>
          </cell>
          <cell r="B21" t="str">
            <v>　岩井市</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row>
        <row r="22">
          <cell r="A22">
            <v>17</v>
          </cell>
          <cell r="B22" t="str">
            <v>　牛久市</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3">
          <cell r="A23">
            <v>18</v>
          </cell>
          <cell r="B23" t="str">
            <v>　つくば市</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row>
        <row r="24">
          <cell r="A24">
            <v>19</v>
          </cell>
          <cell r="B24" t="str">
            <v>　ひたちなか市</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row>
        <row r="25">
          <cell r="A25">
            <v>20</v>
          </cell>
          <cell r="B25" t="str">
            <v>　鹿嶋市</v>
          </cell>
          <cell r="C25">
            <v>2000</v>
          </cell>
          <cell r="D25">
            <v>2000</v>
          </cell>
          <cell r="E25">
            <v>2000</v>
          </cell>
          <cell r="F25">
            <v>21</v>
          </cell>
          <cell r="G25">
            <v>21</v>
          </cell>
          <cell r="H25">
            <v>392000</v>
          </cell>
          <cell r="I25">
            <v>0</v>
          </cell>
          <cell r="J25">
            <v>0</v>
          </cell>
          <cell r="K25">
            <v>0</v>
          </cell>
          <cell r="L25">
            <v>0</v>
          </cell>
          <cell r="M25">
            <v>2000</v>
          </cell>
          <cell r="N25">
            <v>0</v>
          </cell>
          <cell r="O25">
            <v>0</v>
          </cell>
          <cell r="P25">
            <v>0</v>
          </cell>
          <cell r="Q25">
            <v>0</v>
          </cell>
          <cell r="R25">
            <v>0</v>
          </cell>
          <cell r="S25">
            <v>0</v>
          </cell>
          <cell r="T25">
            <v>0</v>
          </cell>
          <cell r="U25">
            <v>0</v>
          </cell>
          <cell r="V25">
            <v>0</v>
          </cell>
          <cell r="W25">
            <v>0</v>
          </cell>
          <cell r="X25">
            <v>0</v>
          </cell>
          <cell r="Y25">
            <v>0</v>
          </cell>
          <cell r="Z25">
            <v>0</v>
          </cell>
          <cell r="AA25">
            <v>21</v>
          </cell>
          <cell r="AB25">
            <v>21</v>
          </cell>
          <cell r="AC25">
            <v>392000</v>
          </cell>
        </row>
        <row r="26">
          <cell r="A26">
            <v>21</v>
          </cell>
          <cell r="B26" t="str">
            <v>　潮来市</v>
          </cell>
          <cell r="C26">
            <v>18000</v>
          </cell>
          <cell r="D26">
            <v>10000</v>
          </cell>
          <cell r="E26">
            <v>28000</v>
          </cell>
          <cell r="F26">
            <v>0</v>
          </cell>
          <cell r="G26">
            <v>15</v>
          </cell>
          <cell r="H26">
            <v>16</v>
          </cell>
          <cell r="I26">
            <v>10000</v>
          </cell>
          <cell r="J26">
            <v>0</v>
          </cell>
          <cell r="K26">
            <v>0</v>
          </cell>
          <cell r="L26">
            <v>0</v>
          </cell>
          <cell r="M26">
            <v>28000</v>
          </cell>
          <cell r="N26">
            <v>0</v>
          </cell>
          <cell r="O26">
            <v>0</v>
          </cell>
          <cell r="P26">
            <v>0</v>
          </cell>
          <cell r="Q26">
            <v>0</v>
          </cell>
          <cell r="R26">
            <v>0</v>
          </cell>
          <cell r="S26">
            <v>0</v>
          </cell>
          <cell r="T26">
            <v>0</v>
          </cell>
          <cell r="U26">
            <v>0</v>
          </cell>
          <cell r="V26">
            <v>0</v>
          </cell>
          <cell r="W26">
            <v>0</v>
          </cell>
          <cell r="X26">
            <v>0</v>
          </cell>
          <cell r="Y26">
            <v>0</v>
          </cell>
          <cell r="Z26">
            <v>0</v>
          </cell>
          <cell r="AA26">
            <v>15</v>
          </cell>
          <cell r="AB26">
            <v>16</v>
          </cell>
          <cell r="AC26">
            <v>100000</v>
          </cell>
        </row>
        <row r="27">
          <cell r="A27">
            <v>22</v>
          </cell>
          <cell r="B27" t="str">
            <v>　守谷市</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row>
        <row r="28">
          <cell r="B28" t="str">
            <v>小　　計</v>
          </cell>
          <cell r="C28">
            <v>181600</v>
          </cell>
          <cell r="D28">
            <v>8000</v>
          </cell>
          <cell r="E28">
            <v>56600</v>
          </cell>
          <cell r="F28">
            <v>120000</v>
          </cell>
          <cell r="G28">
            <v>25440</v>
          </cell>
          <cell r="H28">
            <v>2000</v>
          </cell>
          <cell r="I28">
            <v>71417</v>
          </cell>
          <cell r="J28">
            <v>0</v>
          </cell>
          <cell r="K28">
            <v>0</v>
          </cell>
          <cell r="L28">
            <v>0</v>
          </cell>
          <cell r="M28">
            <v>465057</v>
          </cell>
          <cell r="N28">
            <v>0</v>
          </cell>
          <cell r="O28">
            <v>0</v>
          </cell>
          <cell r="P28">
            <v>0</v>
          </cell>
          <cell r="Q28">
            <v>0</v>
          </cell>
          <cell r="R28">
            <v>0</v>
          </cell>
          <cell r="S28">
            <v>0</v>
          </cell>
          <cell r="T28">
            <v>0</v>
          </cell>
          <cell r="U28">
            <v>0</v>
          </cell>
          <cell r="V28">
            <v>0</v>
          </cell>
          <cell r="W28">
            <v>0</v>
          </cell>
          <cell r="X28">
            <v>0</v>
          </cell>
          <cell r="Y28">
            <v>0</v>
          </cell>
          <cell r="Z28">
            <v>0</v>
          </cell>
          <cell r="AA28">
            <v>193</v>
          </cell>
          <cell r="AB28">
            <v>194</v>
          </cell>
          <cell r="AC28">
            <v>2146000</v>
          </cell>
          <cell r="AD28">
            <v>2000</v>
          </cell>
        </row>
        <row r="29">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M30">
            <v>0</v>
          </cell>
          <cell r="N30">
            <v>0</v>
          </cell>
          <cell r="O30">
            <v>0</v>
          </cell>
          <cell r="P30">
            <v>0</v>
          </cell>
          <cell r="Q30">
            <v>0</v>
          </cell>
          <cell r="R30">
            <v>0</v>
          </cell>
          <cell r="S30">
            <v>0</v>
          </cell>
          <cell r="T30">
            <v>0</v>
          </cell>
          <cell r="U30">
            <v>0</v>
          </cell>
          <cell r="V30">
            <v>0</v>
          </cell>
          <cell r="W30">
            <v>0</v>
          </cell>
          <cell r="X30">
            <v>0</v>
          </cell>
          <cell r="Y30">
            <v>0</v>
          </cell>
          <cell r="Z30">
            <v>0</v>
          </cell>
        </row>
        <row r="31">
          <cell r="M31">
            <v>0</v>
          </cell>
          <cell r="N31">
            <v>0</v>
          </cell>
          <cell r="O31">
            <v>0</v>
          </cell>
          <cell r="P31">
            <v>0</v>
          </cell>
          <cell r="Q31">
            <v>0</v>
          </cell>
          <cell r="R31">
            <v>0</v>
          </cell>
          <cell r="S31">
            <v>0</v>
          </cell>
          <cell r="T31">
            <v>0</v>
          </cell>
          <cell r="U31">
            <v>0</v>
          </cell>
          <cell r="V31">
            <v>0</v>
          </cell>
          <cell r="W31">
            <v>0</v>
          </cell>
          <cell r="X31">
            <v>0</v>
          </cell>
          <cell r="Y31">
            <v>0</v>
          </cell>
          <cell r="Z31">
            <v>0</v>
          </cell>
        </row>
        <row r="32">
          <cell r="A32">
            <v>23</v>
          </cell>
          <cell r="B32" t="str">
            <v>　茨城町</v>
          </cell>
          <cell r="C32">
            <v>16000</v>
          </cell>
          <cell r="D32">
            <v>2000</v>
          </cell>
          <cell r="E32">
            <v>2000</v>
          </cell>
          <cell r="F32">
            <v>20000</v>
          </cell>
          <cell r="G32">
            <v>0</v>
          </cell>
          <cell r="H32">
            <v>13</v>
          </cell>
          <cell r="I32">
            <v>2000</v>
          </cell>
          <cell r="J32">
            <v>190000</v>
          </cell>
          <cell r="K32">
            <v>0</v>
          </cell>
          <cell r="L32">
            <v>0</v>
          </cell>
          <cell r="M32">
            <v>20000</v>
          </cell>
          <cell r="N32">
            <v>0</v>
          </cell>
          <cell r="O32">
            <v>0</v>
          </cell>
          <cell r="P32">
            <v>0</v>
          </cell>
          <cell r="Q32">
            <v>0</v>
          </cell>
          <cell r="R32">
            <v>0</v>
          </cell>
          <cell r="S32">
            <v>0</v>
          </cell>
          <cell r="T32">
            <v>0</v>
          </cell>
          <cell r="U32">
            <v>0</v>
          </cell>
          <cell r="V32">
            <v>0</v>
          </cell>
          <cell r="W32">
            <v>0</v>
          </cell>
          <cell r="X32">
            <v>0</v>
          </cell>
          <cell r="Y32">
            <v>0</v>
          </cell>
          <cell r="Z32">
            <v>0</v>
          </cell>
          <cell r="AA32">
            <v>13</v>
          </cell>
          <cell r="AB32">
            <v>13</v>
          </cell>
          <cell r="AC32">
            <v>190000</v>
          </cell>
        </row>
        <row r="33">
          <cell r="A33">
            <v>24</v>
          </cell>
          <cell r="B33" t="str">
            <v>　小川町</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row>
        <row r="34">
          <cell r="A34">
            <v>25</v>
          </cell>
          <cell r="B34" t="str">
            <v>　美野里町</v>
          </cell>
          <cell r="C34">
            <v>157500</v>
          </cell>
          <cell r="D34">
            <v>16754</v>
          </cell>
          <cell r="E34">
            <v>16754</v>
          </cell>
          <cell r="F34">
            <v>6300</v>
          </cell>
          <cell r="G34">
            <v>4000</v>
          </cell>
          <cell r="H34">
            <v>0</v>
          </cell>
          <cell r="I34">
            <v>6300</v>
          </cell>
          <cell r="J34">
            <v>4</v>
          </cell>
          <cell r="K34">
            <v>40000</v>
          </cell>
          <cell r="L34">
            <v>4400</v>
          </cell>
          <cell r="M34">
            <v>184554</v>
          </cell>
          <cell r="N34">
            <v>0</v>
          </cell>
          <cell r="O34">
            <v>0</v>
          </cell>
          <cell r="P34">
            <v>0</v>
          </cell>
          <cell r="Q34">
            <v>0</v>
          </cell>
          <cell r="R34">
            <v>0</v>
          </cell>
          <cell r="S34">
            <v>0</v>
          </cell>
          <cell r="T34">
            <v>0</v>
          </cell>
          <cell r="U34">
            <v>0</v>
          </cell>
          <cell r="V34">
            <v>0</v>
          </cell>
          <cell r="W34">
            <v>0</v>
          </cell>
          <cell r="X34">
            <v>0</v>
          </cell>
          <cell r="Y34">
            <v>0</v>
          </cell>
          <cell r="Z34">
            <v>0</v>
          </cell>
          <cell r="AA34">
            <v>1</v>
          </cell>
          <cell r="AB34">
            <v>4</v>
          </cell>
          <cell r="AC34">
            <v>40000</v>
          </cell>
          <cell r="AD34">
            <v>4400</v>
          </cell>
        </row>
        <row r="35">
          <cell r="A35">
            <v>26</v>
          </cell>
          <cell r="B35" t="str">
            <v>　内原町</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row>
        <row r="36">
          <cell r="A36">
            <v>27</v>
          </cell>
          <cell r="B36" t="str">
            <v>　常北町</v>
          </cell>
          <cell r="C36">
            <v>7200</v>
          </cell>
          <cell r="D36">
            <v>7200</v>
          </cell>
          <cell r="E36">
            <v>0</v>
          </cell>
          <cell r="F36">
            <v>4</v>
          </cell>
          <cell r="G36">
            <v>4</v>
          </cell>
          <cell r="H36">
            <v>28000</v>
          </cell>
          <cell r="I36">
            <v>7200</v>
          </cell>
          <cell r="J36">
            <v>0</v>
          </cell>
          <cell r="K36">
            <v>0</v>
          </cell>
          <cell r="L36">
            <v>0</v>
          </cell>
          <cell r="M36">
            <v>7200</v>
          </cell>
          <cell r="N36">
            <v>0</v>
          </cell>
          <cell r="O36">
            <v>0</v>
          </cell>
          <cell r="P36">
            <v>0</v>
          </cell>
          <cell r="Q36">
            <v>0</v>
          </cell>
          <cell r="R36">
            <v>0</v>
          </cell>
          <cell r="S36">
            <v>0</v>
          </cell>
          <cell r="T36">
            <v>0</v>
          </cell>
          <cell r="U36">
            <v>0</v>
          </cell>
          <cell r="V36">
            <v>0</v>
          </cell>
          <cell r="W36">
            <v>0</v>
          </cell>
          <cell r="X36">
            <v>0</v>
          </cell>
          <cell r="Y36">
            <v>0</v>
          </cell>
          <cell r="Z36">
            <v>0</v>
          </cell>
          <cell r="AA36">
            <v>4</v>
          </cell>
          <cell r="AB36">
            <v>4</v>
          </cell>
          <cell r="AC36">
            <v>28000</v>
          </cell>
        </row>
        <row r="37">
          <cell r="A37">
            <v>28</v>
          </cell>
          <cell r="B37" t="str">
            <v>　大洗町</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row>
        <row r="38">
          <cell r="A38">
            <v>29</v>
          </cell>
          <cell r="B38" t="str">
            <v>　友部町</v>
          </cell>
          <cell r="C38">
            <v>0</v>
          </cell>
          <cell r="D38">
            <v>0</v>
          </cell>
          <cell r="E38">
            <v>7</v>
          </cell>
          <cell r="F38">
            <v>7</v>
          </cell>
          <cell r="G38">
            <v>120000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7</v>
          </cell>
          <cell r="AB38">
            <v>7</v>
          </cell>
          <cell r="AC38">
            <v>120000</v>
          </cell>
        </row>
        <row r="39">
          <cell r="A39">
            <v>30</v>
          </cell>
          <cell r="B39" t="str">
            <v>　岩間町</v>
          </cell>
          <cell r="C39">
            <v>2000</v>
          </cell>
          <cell r="D39">
            <v>2400</v>
          </cell>
          <cell r="E39">
            <v>2000</v>
          </cell>
          <cell r="F39">
            <v>0</v>
          </cell>
          <cell r="G39">
            <v>2400</v>
          </cell>
          <cell r="H39">
            <v>25</v>
          </cell>
          <cell r="I39">
            <v>232000</v>
          </cell>
          <cell r="J39">
            <v>0</v>
          </cell>
          <cell r="K39">
            <v>0</v>
          </cell>
          <cell r="L39">
            <v>0</v>
          </cell>
          <cell r="M39">
            <v>4400</v>
          </cell>
          <cell r="N39">
            <v>0</v>
          </cell>
          <cell r="O39">
            <v>0</v>
          </cell>
          <cell r="P39">
            <v>0</v>
          </cell>
          <cell r="Q39">
            <v>0</v>
          </cell>
          <cell r="R39">
            <v>0</v>
          </cell>
          <cell r="S39">
            <v>0</v>
          </cell>
          <cell r="T39">
            <v>0</v>
          </cell>
          <cell r="U39">
            <v>0</v>
          </cell>
          <cell r="V39">
            <v>0</v>
          </cell>
          <cell r="W39">
            <v>0</v>
          </cell>
          <cell r="X39">
            <v>0</v>
          </cell>
          <cell r="Y39">
            <v>0</v>
          </cell>
          <cell r="Z39">
            <v>0</v>
          </cell>
          <cell r="AA39">
            <v>25</v>
          </cell>
          <cell r="AB39">
            <v>25</v>
          </cell>
          <cell r="AC39">
            <v>232000</v>
          </cell>
        </row>
        <row r="40">
          <cell r="A40">
            <v>31</v>
          </cell>
          <cell r="B40" t="str">
            <v>　岩瀬町</v>
          </cell>
          <cell r="C40">
            <v>0</v>
          </cell>
          <cell r="D40">
            <v>0</v>
          </cell>
          <cell r="E40">
            <v>5</v>
          </cell>
          <cell r="F40">
            <v>5</v>
          </cell>
          <cell r="G40">
            <v>50000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5</v>
          </cell>
          <cell r="AB40">
            <v>5</v>
          </cell>
          <cell r="AC40">
            <v>50000</v>
          </cell>
        </row>
        <row r="41">
          <cell r="A41">
            <v>32</v>
          </cell>
          <cell r="B41" t="str">
            <v>　那珂町</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row>
        <row r="42">
          <cell r="A42">
            <v>33</v>
          </cell>
          <cell r="B42" t="str">
            <v>　瓜連町</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row>
        <row r="43">
          <cell r="A43">
            <v>34</v>
          </cell>
          <cell r="B43" t="str">
            <v>　大宮町</v>
          </cell>
          <cell r="C43">
            <v>0</v>
          </cell>
          <cell r="D43">
            <v>0</v>
          </cell>
          <cell r="E43">
            <v>15</v>
          </cell>
          <cell r="F43">
            <v>15</v>
          </cell>
          <cell r="G43">
            <v>490000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15</v>
          </cell>
          <cell r="AB43">
            <v>15</v>
          </cell>
          <cell r="AC43">
            <v>490000</v>
          </cell>
        </row>
        <row r="44">
          <cell r="A44">
            <v>35</v>
          </cell>
          <cell r="B44" t="str">
            <v>　山方町</v>
          </cell>
          <cell r="C44">
            <v>47000</v>
          </cell>
          <cell r="D44">
            <v>12000</v>
          </cell>
          <cell r="E44">
            <v>47000</v>
          </cell>
          <cell r="F44">
            <v>87500</v>
          </cell>
          <cell r="G44">
            <v>12000</v>
          </cell>
          <cell r="H44">
            <v>6</v>
          </cell>
          <cell r="I44">
            <v>28500</v>
          </cell>
          <cell r="J44">
            <v>180000</v>
          </cell>
          <cell r="K44">
            <v>0</v>
          </cell>
          <cell r="L44">
            <v>0</v>
          </cell>
          <cell r="M44">
            <v>87500</v>
          </cell>
          <cell r="N44">
            <v>0</v>
          </cell>
          <cell r="O44">
            <v>0</v>
          </cell>
          <cell r="P44">
            <v>0</v>
          </cell>
          <cell r="Q44">
            <v>0</v>
          </cell>
          <cell r="R44">
            <v>0</v>
          </cell>
          <cell r="S44">
            <v>0</v>
          </cell>
          <cell r="T44">
            <v>0</v>
          </cell>
          <cell r="U44">
            <v>0</v>
          </cell>
          <cell r="V44">
            <v>0</v>
          </cell>
          <cell r="W44">
            <v>0</v>
          </cell>
          <cell r="X44">
            <v>0</v>
          </cell>
          <cell r="Y44">
            <v>0</v>
          </cell>
          <cell r="Z44">
            <v>0</v>
          </cell>
          <cell r="AA44">
            <v>6</v>
          </cell>
          <cell r="AB44">
            <v>6</v>
          </cell>
          <cell r="AC44">
            <v>180000</v>
          </cell>
        </row>
        <row r="45">
          <cell r="A45">
            <v>36</v>
          </cell>
          <cell r="B45" t="str">
            <v>　金砂郷町</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row>
        <row r="46">
          <cell r="A46">
            <v>37</v>
          </cell>
          <cell r="B46" t="str">
            <v>　大子町</v>
          </cell>
          <cell r="C46">
            <v>151500</v>
          </cell>
          <cell r="D46">
            <v>10000</v>
          </cell>
          <cell r="E46">
            <v>10000</v>
          </cell>
          <cell r="F46">
            <v>3000</v>
          </cell>
          <cell r="G46">
            <v>2600</v>
          </cell>
          <cell r="H46">
            <v>197100</v>
          </cell>
          <cell r="I46">
            <v>30000</v>
          </cell>
          <cell r="J46">
            <v>22</v>
          </cell>
          <cell r="K46">
            <v>34</v>
          </cell>
          <cell r="L46">
            <v>340000</v>
          </cell>
          <cell r="M46">
            <v>197100</v>
          </cell>
          <cell r="N46">
            <v>0</v>
          </cell>
          <cell r="O46">
            <v>0</v>
          </cell>
          <cell r="P46">
            <v>0</v>
          </cell>
          <cell r="Q46">
            <v>0</v>
          </cell>
          <cell r="R46">
            <v>0</v>
          </cell>
          <cell r="S46">
            <v>0</v>
          </cell>
          <cell r="T46">
            <v>0</v>
          </cell>
          <cell r="U46">
            <v>0</v>
          </cell>
          <cell r="V46">
            <v>0</v>
          </cell>
          <cell r="W46">
            <v>0</v>
          </cell>
          <cell r="X46">
            <v>0</v>
          </cell>
          <cell r="Y46">
            <v>0</v>
          </cell>
          <cell r="Z46">
            <v>0</v>
          </cell>
          <cell r="AA46">
            <v>22</v>
          </cell>
          <cell r="AB46">
            <v>34</v>
          </cell>
          <cell r="AC46">
            <v>340000</v>
          </cell>
          <cell r="AD46">
            <v>170000</v>
          </cell>
        </row>
        <row r="47">
          <cell r="A47">
            <v>38</v>
          </cell>
          <cell r="B47" t="str">
            <v>　十王町</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row>
        <row r="48">
          <cell r="A48">
            <v>39</v>
          </cell>
          <cell r="B48" t="str">
            <v>　鉾田町</v>
          </cell>
          <cell r="C48">
            <v>8600</v>
          </cell>
          <cell r="D48">
            <v>15200</v>
          </cell>
          <cell r="E48">
            <v>8600</v>
          </cell>
          <cell r="F48">
            <v>0</v>
          </cell>
          <cell r="G48">
            <v>17</v>
          </cell>
          <cell r="H48">
            <v>17</v>
          </cell>
          <cell r="I48">
            <v>15200</v>
          </cell>
          <cell r="J48">
            <v>0</v>
          </cell>
          <cell r="K48">
            <v>0</v>
          </cell>
          <cell r="L48">
            <v>0</v>
          </cell>
          <cell r="M48">
            <v>23800</v>
          </cell>
          <cell r="N48">
            <v>0</v>
          </cell>
          <cell r="O48">
            <v>0</v>
          </cell>
          <cell r="P48">
            <v>0</v>
          </cell>
          <cell r="Q48">
            <v>0</v>
          </cell>
          <cell r="R48">
            <v>0</v>
          </cell>
          <cell r="S48">
            <v>0</v>
          </cell>
          <cell r="T48">
            <v>0</v>
          </cell>
          <cell r="U48">
            <v>0</v>
          </cell>
          <cell r="V48">
            <v>0</v>
          </cell>
          <cell r="W48">
            <v>0</v>
          </cell>
          <cell r="X48">
            <v>0</v>
          </cell>
          <cell r="Y48">
            <v>0</v>
          </cell>
          <cell r="Z48">
            <v>0</v>
          </cell>
          <cell r="AA48">
            <v>17</v>
          </cell>
          <cell r="AB48">
            <v>17</v>
          </cell>
          <cell r="AC48">
            <v>176000</v>
          </cell>
        </row>
        <row r="49">
          <cell r="A49">
            <v>40</v>
          </cell>
          <cell r="B49" t="str">
            <v>　神栖町</v>
          </cell>
          <cell r="C49">
            <v>46500</v>
          </cell>
          <cell r="D49">
            <v>45000</v>
          </cell>
          <cell r="E49">
            <v>1000</v>
          </cell>
          <cell r="F49">
            <v>3600</v>
          </cell>
          <cell r="G49">
            <v>3600</v>
          </cell>
          <cell r="H49">
            <v>100600</v>
          </cell>
          <cell r="I49">
            <v>4500</v>
          </cell>
          <cell r="J49">
            <v>11</v>
          </cell>
          <cell r="K49">
            <v>11</v>
          </cell>
          <cell r="L49">
            <v>210640</v>
          </cell>
          <cell r="M49">
            <v>100600</v>
          </cell>
          <cell r="N49">
            <v>0</v>
          </cell>
          <cell r="O49">
            <v>0</v>
          </cell>
          <cell r="P49">
            <v>0</v>
          </cell>
          <cell r="Q49">
            <v>0</v>
          </cell>
          <cell r="R49">
            <v>0</v>
          </cell>
          <cell r="S49">
            <v>0</v>
          </cell>
          <cell r="T49">
            <v>0</v>
          </cell>
          <cell r="U49">
            <v>0</v>
          </cell>
          <cell r="V49">
            <v>0</v>
          </cell>
          <cell r="W49">
            <v>0</v>
          </cell>
          <cell r="X49">
            <v>0</v>
          </cell>
          <cell r="Y49">
            <v>0</v>
          </cell>
          <cell r="Z49">
            <v>0</v>
          </cell>
          <cell r="AA49">
            <v>11</v>
          </cell>
          <cell r="AB49">
            <v>11</v>
          </cell>
          <cell r="AC49">
            <v>210640</v>
          </cell>
          <cell r="AD49">
            <v>11000</v>
          </cell>
        </row>
        <row r="50">
          <cell r="A50">
            <v>41</v>
          </cell>
          <cell r="B50" t="str">
            <v>　波崎町</v>
          </cell>
          <cell r="C50">
            <v>18000</v>
          </cell>
          <cell r="D50">
            <v>3000</v>
          </cell>
          <cell r="E50">
            <v>3000</v>
          </cell>
          <cell r="F50">
            <v>1280</v>
          </cell>
          <cell r="G50">
            <v>1280</v>
          </cell>
          <cell r="H50">
            <v>29280</v>
          </cell>
          <cell r="I50">
            <v>4000</v>
          </cell>
          <cell r="J50">
            <v>16</v>
          </cell>
          <cell r="K50">
            <v>16</v>
          </cell>
          <cell r="L50">
            <v>228900</v>
          </cell>
          <cell r="M50">
            <v>29280</v>
          </cell>
          <cell r="N50">
            <v>0</v>
          </cell>
          <cell r="O50">
            <v>0</v>
          </cell>
          <cell r="P50">
            <v>0</v>
          </cell>
          <cell r="Q50">
            <v>0</v>
          </cell>
          <cell r="R50">
            <v>0</v>
          </cell>
          <cell r="S50">
            <v>0</v>
          </cell>
          <cell r="T50">
            <v>0</v>
          </cell>
          <cell r="U50">
            <v>0</v>
          </cell>
          <cell r="V50">
            <v>0</v>
          </cell>
          <cell r="W50">
            <v>0</v>
          </cell>
          <cell r="X50">
            <v>0</v>
          </cell>
          <cell r="Y50">
            <v>0</v>
          </cell>
          <cell r="Z50">
            <v>0</v>
          </cell>
          <cell r="AA50">
            <v>16</v>
          </cell>
          <cell r="AB50">
            <v>16</v>
          </cell>
          <cell r="AC50">
            <v>228900</v>
          </cell>
        </row>
        <row r="51">
          <cell r="A51">
            <v>42</v>
          </cell>
          <cell r="B51" t="str">
            <v>　麻生町</v>
          </cell>
          <cell r="C51">
            <v>18000</v>
          </cell>
          <cell r="D51">
            <v>480</v>
          </cell>
          <cell r="E51">
            <v>10000</v>
          </cell>
          <cell r="F51">
            <v>28480</v>
          </cell>
          <cell r="G51">
            <v>480</v>
          </cell>
          <cell r="H51">
            <v>17</v>
          </cell>
          <cell r="I51">
            <v>10000</v>
          </cell>
          <cell r="J51">
            <v>100000</v>
          </cell>
          <cell r="K51">
            <v>0</v>
          </cell>
          <cell r="L51">
            <v>0</v>
          </cell>
          <cell r="M51">
            <v>28480</v>
          </cell>
          <cell r="N51">
            <v>0</v>
          </cell>
          <cell r="O51">
            <v>0</v>
          </cell>
          <cell r="P51">
            <v>0</v>
          </cell>
          <cell r="Q51">
            <v>0</v>
          </cell>
          <cell r="R51">
            <v>0</v>
          </cell>
          <cell r="S51">
            <v>0</v>
          </cell>
          <cell r="T51">
            <v>0</v>
          </cell>
          <cell r="U51">
            <v>0</v>
          </cell>
          <cell r="V51">
            <v>0</v>
          </cell>
          <cell r="W51">
            <v>0</v>
          </cell>
          <cell r="X51">
            <v>0</v>
          </cell>
          <cell r="Y51">
            <v>0</v>
          </cell>
          <cell r="Z51">
            <v>0</v>
          </cell>
          <cell r="AA51">
            <v>17</v>
          </cell>
          <cell r="AB51">
            <v>17</v>
          </cell>
          <cell r="AC51">
            <v>100000</v>
          </cell>
        </row>
        <row r="52">
          <cell r="A52">
            <v>43</v>
          </cell>
          <cell r="B52" t="str">
            <v>　北浦町</v>
          </cell>
          <cell r="C52">
            <v>40000</v>
          </cell>
          <cell r="D52">
            <v>5250</v>
          </cell>
          <cell r="E52">
            <v>5250</v>
          </cell>
          <cell r="F52">
            <v>21000</v>
          </cell>
          <cell r="G52">
            <v>1600</v>
          </cell>
          <cell r="H52">
            <v>0</v>
          </cell>
          <cell r="I52">
            <v>21000</v>
          </cell>
          <cell r="J52">
            <v>7</v>
          </cell>
          <cell r="K52">
            <v>110000</v>
          </cell>
          <cell r="L52">
            <v>14000</v>
          </cell>
          <cell r="M52">
            <v>67850</v>
          </cell>
          <cell r="N52">
            <v>0</v>
          </cell>
          <cell r="O52">
            <v>0</v>
          </cell>
          <cell r="P52">
            <v>0</v>
          </cell>
          <cell r="Q52">
            <v>0</v>
          </cell>
          <cell r="R52">
            <v>0</v>
          </cell>
          <cell r="S52">
            <v>0</v>
          </cell>
          <cell r="T52">
            <v>0</v>
          </cell>
          <cell r="U52">
            <v>0</v>
          </cell>
          <cell r="V52">
            <v>0</v>
          </cell>
          <cell r="W52">
            <v>0</v>
          </cell>
          <cell r="X52">
            <v>0</v>
          </cell>
          <cell r="Y52">
            <v>0</v>
          </cell>
          <cell r="Z52">
            <v>0</v>
          </cell>
          <cell r="AA52">
            <v>7</v>
          </cell>
          <cell r="AB52">
            <v>7</v>
          </cell>
          <cell r="AC52">
            <v>110000</v>
          </cell>
          <cell r="AD52">
            <v>14000</v>
          </cell>
        </row>
        <row r="53">
          <cell r="A53">
            <v>44</v>
          </cell>
          <cell r="B53" t="str">
            <v>　玉造町</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row>
        <row r="54">
          <cell r="A54">
            <v>45</v>
          </cell>
          <cell r="B54" t="str">
            <v>　江戸崎町</v>
          </cell>
          <cell r="C54">
            <v>20000</v>
          </cell>
          <cell r="D54">
            <v>20000</v>
          </cell>
          <cell r="E54">
            <v>5</v>
          </cell>
          <cell r="F54">
            <v>20</v>
          </cell>
          <cell r="G54">
            <v>75000</v>
          </cell>
          <cell r="H54">
            <v>75000</v>
          </cell>
          <cell r="I54">
            <v>20000</v>
          </cell>
          <cell r="J54">
            <v>7</v>
          </cell>
          <cell r="K54">
            <v>105000</v>
          </cell>
          <cell r="L54">
            <v>0</v>
          </cell>
          <cell r="M54">
            <v>20000</v>
          </cell>
          <cell r="N54">
            <v>5</v>
          </cell>
          <cell r="O54">
            <v>20</v>
          </cell>
          <cell r="P54">
            <v>75000</v>
          </cell>
          <cell r="Q54">
            <v>0</v>
          </cell>
          <cell r="R54">
            <v>0</v>
          </cell>
          <cell r="S54">
            <v>0</v>
          </cell>
          <cell r="T54">
            <v>0</v>
          </cell>
          <cell r="U54">
            <v>0</v>
          </cell>
          <cell r="V54">
            <v>0</v>
          </cell>
          <cell r="W54">
            <v>0</v>
          </cell>
          <cell r="X54">
            <v>0</v>
          </cell>
          <cell r="Y54">
            <v>0</v>
          </cell>
          <cell r="Z54">
            <v>75000</v>
          </cell>
          <cell r="AA54">
            <v>7</v>
          </cell>
          <cell r="AB54">
            <v>7</v>
          </cell>
          <cell r="AC54">
            <v>105000</v>
          </cell>
        </row>
        <row r="55">
          <cell r="A55">
            <v>46</v>
          </cell>
          <cell r="B55" t="str">
            <v>　阿見町</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row>
        <row r="56">
          <cell r="A56">
            <v>47</v>
          </cell>
          <cell r="B56" t="str">
            <v>　新利根町</v>
          </cell>
          <cell r="C56">
            <v>500</v>
          </cell>
          <cell r="D56">
            <v>800</v>
          </cell>
          <cell r="E56">
            <v>500</v>
          </cell>
          <cell r="F56">
            <v>5300</v>
          </cell>
          <cell r="G56">
            <v>800</v>
          </cell>
          <cell r="H56">
            <v>3</v>
          </cell>
          <cell r="I56">
            <v>4000</v>
          </cell>
          <cell r="J56">
            <v>18000</v>
          </cell>
          <cell r="K56">
            <v>0</v>
          </cell>
          <cell r="L56">
            <v>0</v>
          </cell>
          <cell r="M56">
            <v>5300</v>
          </cell>
          <cell r="N56">
            <v>0</v>
          </cell>
          <cell r="O56">
            <v>0</v>
          </cell>
          <cell r="P56">
            <v>0</v>
          </cell>
          <cell r="Q56">
            <v>0</v>
          </cell>
          <cell r="R56">
            <v>0</v>
          </cell>
          <cell r="S56">
            <v>0</v>
          </cell>
          <cell r="T56">
            <v>0</v>
          </cell>
          <cell r="U56">
            <v>0</v>
          </cell>
          <cell r="V56">
            <v>0</v>
          </cell>
          <cell r="W56">
            <v>0</v>
          </cell>
          <cell r="X56">
            <v>0</v>
          </cell>
          <cell r="Y56">
            <v>0</v>
          </cell>
          <cell r="Z56">
            <v>0</v>
          </cell>
          <cell r="AA56">
            <v>3</v>
          </cell>
          <cell r="AB56">
            <v>3</v>
          </cell>
          <cell r="AC56">
            <v>18000</v>
          </cell>
        </row>
        <row r="57">
          <cell r="A57">
            <v>48</v>
          </cell>
          <cell r="B57" t="str">
            <v>　河内町</v>
          </cell>
          <cell r="C57">
            <v>52000</v>
          </cell>
          <cell r="D57">
            <v>30000</v>
          </cell>
          <cell r="E57">
            <v>52000</v>
          </cell>
          <cell r="F57">
            <v>30000</v>
          </cell>
          <cell r="G57">
            <v>0</v>
          </cell>
          <cell r="H57">
            <v>9</v>
          </cell>
          <cell r="I57">
            <v>6000</v>
          </cell>
          <cell r="J57">
            <v>80000</v>
          </cell>
          <cell r="K57">
            <v>0</v>
          </cell>
          <cell r="L57">
            <v>0</v>
          </cell>
          <cell r="M57">
            <v>88000</v>
          </cell>
          <cell r="N57">
            <v>0</v>
          </cell>
          <cell r="O57">
            <v>0</v>
          </cell>
          <cell r="P57">
            <v>0</v>
          </cell>
          <cell r="Q57">
            <v>0</v>
          </cell>
          <cell r="R57">
            <v>0</v>
          </cell>
          <cell r="S57">
            <v>0</v>
          </cell>
          <cell r="T57">
            <v>0</v>
          </cell>
          <cell r="U57">
            <v>0</v>
          </cell>
          <cell r="V57">
            <v>0</v>
          </cell>
          <cell r="W57">
            <v>0</v>
          </cell>
          <cell r="X57">
            <v>0</v>
          </cell>
          <cell r="Y57">
            <v>0</v>
          </cell>
          <cell r="Z57">
            <v>0</v>
          </cell>
          <cell r="AA57">
            <v>9</v>
          </cell>
          <cell r="AB57">
            <v>9</v>
          </cell>
          <cell r="AC57">
            <v>80000</v>
          </cell>
        </row>
        <row r="58">
          <cell r="A58">
            <v>49</v>
          </cell>
          <cell r="B58" t="str">
            <v>　東町</v>
          </cell>
          <cell r="C58">
            <v>0</v>
          </cell>
          <cell r="D58">
            <v>0</v>
          </cell>
          <cell r="E58">
            <v>5</v>
          </cell>
          <cell r="F58">
            <v>5</v>
          </cell>
          <cell r="G58">
            <v>100000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5</v>
          </cell>
          <cell r="AB58">
            <v>5</v>
          </cell>
          <cell r="AC58">
            <v>100000</v>
          </cell>
        </row>
        <row r="59">
          <cell r="A59">
            <v>50</v>
          </cell>
          <cell r="B59" t="str">
            <v>　霞ヶ浦町</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row>
        <row r="60">
          <cell r="A60">
            <v>51</v>
          </cell>
          <cell r="B60" t="str">
            <v>　八郷町</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row>
        <row r="61">
          <cell r="A61">
            <v>52</v>
          </cell>
          <cell r="B61" t="str">
            <v>　千代田町</v>
          </cell>
          <cell r="C61">
            <v>0</v>
          </cell>
          <cell r="D61">
            <v>0</v>
          </cell>
          <cell r="E61">
            <v>6</v>
          </cell>
          <cell r="F61">
            <v>6</v>
          </cell>
          <cell r="G61">
            <v>60000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6</v>
          </cell>
          <cell r="AB61">
            <v>6</v>
          </cell>
          <cell r="AC61">
            <v>60000</v>
          </cell>
        </row>
        <row r="62">
          <cell r="A62">
            <v>53</v>
          </cell>
          <cell r="B62" t="str">
            <v>　伊奈町</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row>
        <row r="63">
          <cell r="A63">
            <v>54</v>
          </cell>
          <cell r="B63" t="str">
            <v>　関城町</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row>
        <row r="64">
          <cell r="A64">
            <v>55</v>
          </cell>
          <cell r="B64" t="str">
            <v>　明野町</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row>
        <row r="65">
          <cell r="A65">
            <v>56</v>
          </cell>
          <cell r="B65" t="str">
            <v>　真壁町</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row>
        <row r="66">
          <cell r="A66">
            <v>57</v>
          </cell>
          <cell r="B66" t="str">
            <v>　協和町</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row>
        <row r="67">
          <cell r="A67">
            <v>58</v>
          </cell>
          <cell r="B67" t="str">
            <v>　八千代町</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row>
        <row r="68">
          <cell r="A68">
            <v>59</v>
          </cell>
          <cell r="B68" t="str">
            <v>　石下町</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row>
        <row r="69">
          <cell r="A69">
            <v>60</v>
          </cell>
          <cell r="B69" t="str">
            <v>　総和町</v>
          </cell>
          <cell r="C69">
            <v>2400</v>
          </cell>
          <cell r="D69">
            <v>1600</v>
          </cell>
          <cell r="E69">
            <v>2400</v>
          </cell>
          <cell r="F69">
            <v>29600</v>
          </cell>
          <cell r="G69">
            <v>1600</v>
          </cell>
          <cell r="H69">
            <v>14</v>
          </cell>
          <cell r="I69">
            <v>25600</v>
          </cell>
          <cell r="J69">
            <v>220000</v>
          </cell>
          <cell r="K69">
            <v>0</v>
          </cell>
          <cell r="L69">
            <v>0</v>
          </cell>
          <cell r="M69">
            <v>29600</v>
          </cell>
          <cell r="N69">
            <v>0</v>
          </cell>
          <cell r="O69">
            <v>0</v>
          </cell>
          <cell r="P69">
            <v>0</v>
          </cell>
          <cell r="Q69">
            <v>0</v>
          </cell>
          <cell r="R69">
            <v>0</v>
          </cell>
          <cell r="S69">
            <v>0</v>
          </cell>
          <cell r="T69">
            <v>0</v>
          </cell>
          <cell r="U69">
            <v>0</v>
          </cell>
          <cell r="V69">
            <v>0</v>
          </cell>
          <cell r="W69">
            <v>0</v>
          </cell>
          <cell r="X69">
            <v>0</v>
          </cell>
          <cell r="Y69">
            <v>0</v>
          </cell>
          <cell r="Z69">
            <v>0</v>
          </cell>
          <cell r="AA69">
            <v>14</v>
          </cell>
          <cell r="AB69">
            <v>22</v>
          </cell>
          <cell r="AC69">
            <v>220000</v>
          </cell>
        </row>
        <row r="70">
          <cell r="A70">
            <v>61</v>
          </cell>
          <cell r="B70" t="str">
            <v>　五霞町</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row>
        <row r="71">
          <cell r="A71">
            <v>62</v>
          </cell>
          <cell r="B71" t="str">
            <v>　三和町</v>
          </cell>
          <cell r="C71">
            <v>11000</v>
          </cell>
          <cell r="D71">
            <v>9000</v>
          </cell>
          <cell r="E71">
            <v>11000</v>
          </cell>
          <cell r="F71">
            <v>0</v>
          </cell>
          <cell r="G71">
            <v>10</v>
          </cell>
          <cell r="H71">
            <v>10</v>
          </cell>
          <cell r="I71">
            <v>9000</v>
          </cell>
          <cell r="J71">
            <v>0</v>
          </cell>
          <cell r="K71">
            <v>0</v>
          </cell>
          <cell r="L71">
            <v>0</v>
          </cell>
          <cell r="M71">
            <v>20000</v>
          </cell>
          <cell r="N71">
            <v>0</v>
          </cell>
          <cell r="O71">
            <v>0</v>
          </cell>
          <cell r="P71">
            <v>0</v>
          </cell>
          <cell r="Q71">
            <v>0</v>
          </cell>
          <cell r="R71">
            <v>0</v>
          </cell>
          <cell r="S71">
            <v>0</v>
          </cell>
          <cell r="T71">
            <v>0</v>
          </cell>
          <cell r="U71">
            <v>0</v>
          </cell>
          <cell r="V71">
            <v>0</v>
          </cell>
          <cell r="W71">
            <v>0</v>
          </cell>
          <cell r="X71">
            <v>0</v>
          </cell>
          <cell r="Y71">
            <v>0</v>
          </cell>
          <cell r="Z71">
            <v>0</v>
          </cell>
          <cell r="AA71">
            <v>10</v>
          </cell>
          <cell r="AB71">
            <v>10</v>
          </cell>
          <cell r="AC71">
            <v>200000</v>
          </cell>
        </row>
        <row r="72">
          <cell r="A72">
            <v>63</v>
          </cell>
          <cell r="B72" t="str">
            <v>　猿島町</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row>
        <row r="73">
          <cell r="A73">
            <v>64</v>
          </cell>
          <cell r="B73" t="str">
            <v>　境町</v>
          </cell>
          <cell r="C73">
            <v>42000</v>
          </cell>
          <cell r="D73">
            <v>5000</v>
          </cell>
          <cell r="E73">
            <v>5000</v>
          </cell>
          <cell r="F73">
            <v>42000</v>
          </cell>
          <cell r="G73">
            <v>4000</v>
          </cell>
          <cell r="H73">
            <v>0</v>
          </cell>
          <cell r="I73">
            <v>42000</v>
          </cell>
          <cell r="J73">
            <v>10</v>
          </cell>
          <cell r="K73">
            <v>310000</v>
          </cell>
          <cell r="L73">
            <v>22000</v>
          </cell>
          <cell r="M73">
            <v>93000</v>
          </cell>
          <cell r="N73">
            <v>0</v>
          </cell>
          <cell r="O73">
            <v>0</v>
          </cell>
          <cell r="P73">
            <v>0</v>
          </cell>
          <cell r="Q73">
            <v>0</v>
          </cell>
          <cell r="R73">
            <v>0</v>
          </cell>
          <cell r="S73">
            <v>0</v>
          </cell>
          <cell r="T73">
            <v>0</v>
          </cell>
          <cell r="U73">
            <v>0</v>
          </cell>
          <cell r="V73">
            <v>0</v>
          </cell>
          <cell r="W73">
            <v>0</v>
          </cell>
          <cell r="X73">
            <v>0</v>
          </cell>
          <cell r="Y73">
            <v>0</v>
          </cell>
          <cell r="Z73">
            <v>0</v>
          </cell>
          <cell r="AA73">
            <v>10</v>
          </cell>
          <cell r="AB73">
            <v>10</v>
          </cell>
          <cell r="AC73">
            <v>310000</v>
          </cell>
          <cell r="AD73">
            <v>22000</v>
          </cell>
        </row>
        <row r="74">
          <cell r="A74">
            <v>65</v>
          </cell>
          <cell r="B74" t="str">
            <v>　藤代町</v>
          </cell>
          <cell r="C74">
            <v>0</v>
          </cell>
          <cell r="D74">
            <v>0</v>
          </cell>
          <cell r="E74">
            <v>9</v>
          </cell>
          <cell r="F74">
            <v>9</v>
          </cell>
          <cell r="G74">
            <v>180000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9</v>
          </cell>
          <cell r="AB74">
            <v>9</v>
          </cell>
          <cell r="AC74">
            <v>180000</v>
          </cell>
        </row>
        <row r="75">
          <cell r="A75">
            <v>66</v>
          </cell>
          <cell r="B75" t="str">
            <v>　利根町</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row>
        <row r="76">
          <cell r="B76" t="str">
            <v>小　　計</v>
          </cell>
          <cell r="C76">
            <v>489500</v>
          </cell>
          <cell r="D76">
            <v>48000</v>
          </cell>
          <cell r="E76">
            <v>166504</v>
          </cell>
          <cell r="F76">
            <v>33000</v>
          </cell>
          <cell r="G76">
            <v>34360</v>
          </cell>
          <cell r="H76">
            <v>0</v>
          </cell>
          <cell r="I76">
            <v>235300</v>
          </cell>
          <cell r="J76">
            <v>0</v>
          </cell>
          <cell r="K76">
            <v>0</v>
          </cell>
          <cell r="L76">
            <v>0</v>
          </cell>
          <cell r="M76">
            <v>1006664</v>
          </cell>
          <cell r="N76">
            <v>5</v>
          </cell>
          <cell r="O76">
            <v>20</v>
          </cell>
          <cell r="P76">
            <v>75000</v>
          </cell>
          <cell r="Q76">
            <v>0</v>
          </cell>
          <cell r="R76">
            <v>0</v>
          </cell>
          <cell r="S76">
            <v>0</v>
          </cell>
          <cell r="T76">
            <v>0</v>
          </cell>
          <cell r="U76">
            <v>0</v>
          </cell>
          <cell r="V76">
            <v>0</v>
          </cell>
          <cell r="W76">
            <v>0</v>
          </cell>
          <cell r="X76">
            <v>0</v>
          </cell>
          <cell r="Y76">
            <v>0</v>
          </cell>
          <cell r="Z76">
            <v>75000</v>
          </cell>
          <cell r="AA76">
            <v>239</v>
          </cell>
          <cell r="AB76">
            <v>262</v>
          </cell>
          <cell r="AC76">
            <v>3768540</v>
          </cell>
          <cell r="AD76">
            <v>221400</v>
          </cell>
        </row>
        <row r="77">
          <cell r="M77">
            <v>0</v>
          </cell>
          <cell r="N77">
            <v>0</v>
          </cell>
          <cell r="O77">
            <v>0</v>
          </cell>
          <cell r="P77">
            <v>0</v>
          </cell>
          <cell r="Q77">
            <v>0</v>
          </cell>
          <cell r="R77">
            <v>0</v>
          </cell>
          <cell r="S77">
            <v>0</v>
          </cell>
          <cell r="T77">
            <v>0</v>
          </cell>
          <cell r="U77">
            <v>0</v>
          </cell>
          <cell r="V77">
            <v>0</v>
          </cell>
          <cell r="W77">
            <v>0</v>
          </cell>
          <cell r="X77">
            <v>0</v>
          </cell>
          <cell r="Y77">
            <v>0</v>
          </cell>
          <cell r="Z77">
            <v>0</v>
          </cell>
        </row>
        <row r="78">
          <cell r="M78">
            <v>0</v>
          </cell>
          <cell r="N78">
            <v>0</v>
          </cell>
          <cell r="O78">
            <v>0</v>
          </cell>
          <cell r="P78">
            <v>0</v>
          </cell>
          <cell r="Q78">
            <v>0</v>
          </cell>
          <cell r="R78">
            <v>0</v>
          </cell>
          <cell r="S78">
            <v>0</v>
          </cell>
          <cell r="T78">
            <v>0</v>
          </cell>
          <cell r="U78">
            <v>0</v>
          </cell>
          <cell r="V78">
            <v>0</v>
          </cell>
          <cell r="W78">
            <v>0</v>
          </cell>
          <cell r="X78">
            <v>0</v>
          </cell>
          <cell r="Y78">
            <v>0</v>
          </cell>
          <cell r="Z78">
            <v>0</v>
          </cell>
        </row>
        <row r="79">
          <cell r="M79">
            <v>0</v>
          </cell>
          <cell r="N79">
            <v>0</v>
          </cell>
          <cell r="O79">
            <v>0</v>
          </cell>
          <cell r="P79">
            <v>0</v>
          </cell>
          <cell r="Q79">
            <v>0</v>
          </cell>
          <cell r="R79">
            <v>0</v>
          </cell>
          <cell r="S79">
            <v>0</v>
          </cell>
          <cell r="T79">
            <v>0</v>
          </cell>
          <cell r="U79">
            <v>0</v>
          </cell>
          <cell r="V79">
            <v>0</v>
          </cell>
          <cell r="W79">
            <v>0</v>
          </cell>
          <cell r="X79">
            <v>0</v>
          </cell>
          <cell r="Y79">
            <v>0</v>
          </cell>
          <cell r="Z79">
            <v>0</v>
          </cell>
        </row>
        <row r="80">
          <cell r="A80">
            <v>67</v>
          </cell>
          <cell r="B80" t="str">
            <v>　桂村</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row>
        <row r="81">
          <cell r="A81">
            <v>68</v>
          </cell>
          <cell r="B81" t="str">
            <v>　御前山村</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row>
        <row r="82">
          <cell r="A82">
            <v>69</v>
          </cell>
          <cell r="B82" t="str">
            <v>　七会村</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row>
        <row r="83">
          <cell r="A83">
            <v>70</v>
          </cell>
          <cell r="B83" t="str">
            <v>　東海村</v>
          </cell>
          <cell r="C83">
            <v>13700</v>
          </cell>
          <cell r="D83">
            <v>14400</v>
          </cell>
          <cell r="E83">
            <v>13700</v>
          </cell>
          <cell r="F83">
            <v>0</v>
          </cell>
          <cell r="G83">
            <v>8</v>
          </cell>
          <cell r="H83">
            <v>8</v>
          </cell>
          <cell r="I83">
            <v>14400</v>
          </cell>
          <cell r="J83">
            <v>0</v>
          </cell>
          <cell r="K83">
            <v>0</v>
          </cell>
          <cell r="L83">
            <v>0</v>
          </cell>
          <cell r="M83">
            <v>28100</v>
          </cell>
          <cell r="N83">
            <v>0</v>
          </cell>
          <cell r="O83">
            <v>0</v>
          </cell>
          <cell r="P83">
            <v>0</v>
          </cell>
          <cell r="Q83">
            <v>0</v>
          </cell>
          <cell r="R83">
            <v>0</v>
          </cell>
          <cell r="S83">
            <v>0</v>
          </cell>
          <cell r="T83">
            <v>0</v>
          </cell>
          <cell r="U83">
            <v>0</v>
          </cell>
          <cell r="V83">
            <v>0</v>
          </cell>
          <cell r="W83">
            <v>0</v>
          </cell>
          <cell r="X83">
            <v>0</v>
          </cell>
          <cell r="Y83">
            <v>0</v>
          </cell>
          <cell r="Z83">
            <v>0</v>
          </cell>
          <cell r="AA83">
            <v>8</v>
          </cell>
          <cell r="AB83">
            <v>8</v>
          </cell>
          <cell r="AC83">
            <v>108000</v>
          </cell>
        </row>
        <row r="84">
          <cell r="A84">
            <v>71</v>
          </cell>
          <cell r="B84" t="str">
            <v>　美和村</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row>
        <row r="85">
          <cell r="A85">
            <v>72</v>
          </cell>
          <cell r="B85" t="str">
            <v>　緒川村</v>
          </cell>
          <cell r="C85">
            <v>0</v>
          </cell>
          <cell r="D85">
            <v>0</v>
          </cell>
          <cell r="E85">
            <v>3</v>
          </cell>
          <cell r="F85">
            <v>3</v>
          </cell>
          <cell r="G85">
            <v>90000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3</v>
          </cell>
          <cell r="AB85">
            <v>3</v>
          </cell>
          <cell r="AC85">
            <v>90000</v>
          </cell>
        </row>
        <row r="86">
          <cell r="A86">
            <v>73</v>
          </cell>
          <cell r="B86" t="str">
            <v>　水府村</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row>
        <row r="87">
          <cell r="A87">
            <v>74</v>
          </cell>
          <cell r="B87" t="str">
            <v>　里美村</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row>
        <row r="88">
          <cell r="A88">
            <v>75</v>
          </cell>
          <cell r="B88" t="str">
            <v>　旭村</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row>
        <row r="89">
          <cell r="A89">
            <v>76</v>
          </cell>
          <cell r="B89" t="str">
            <v>　大洋村</v>
          </cell>
          <cell r="C89">
            <v>0</v>
          </cell>
          <cell r="D89">
            <v>0</v>
          </cell>
          <cell r="E89">
            <v>10</v>
          </cell>
          <cell r="F89">
            <v>10</v>
          </cell>
          <cell r="G89">
            <v>200000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10</v>
          </cell>
          <cell r="AB89">
            <v>10</v>
          </cell>
          <cell r="AC89">
            <v>200000</v>
          </cell>
        </row>
        <row r="90">
          <cell r="A90">
            <v>77</v>
          </cell>
          <cell r="B90" t="str">
            <v>　美浦村</v>
          </cell>
          <cell r="C90">
            <v>50000</v>
          </cell>
          <cell r="D90">
            <v>1600</v>
          </cell>
          <cell r="E90">
            <v>4000</v>
          </cell>
          <cell r="F90">
            <v>55600</v>
          </cell>
          <cell r="G90">
            <v>1600</v>
          </cell>
          <cell r="H90">
            <v>9</v>
          </cell>
          <cell r="I90">
            <v>4000</v>
          </cell>
          <cell r="J90">
            <v>90000</v>
          </cell>
          <cell r="K90">
            <v>18000</v>
          </cell>
          <cell r="L90">
            <v>0</v>
          </cell>
          <cell r="M90">
            <v>55600</v>
          </cell>
          <cell r="N90">
            <v>0</v>
          </cell>
          <cell r="O90">
            <v>0</v>
          </cell>
          <cell r="P90">
            <v>0</v>
          </cell>
          <cell r="Q90">
            <v>0</v>
          </cell>
          <cell r="R90">
            <v>0</v>
          </cell>
          <cell r="S90">
            <v>0</v>
          </cell>
          <cell r="T90">
            <v>0</v>
          </cell>
          <cell r="U90">
            <v>0</v>
          </cell>
          <cell r="V90">
            <v>0</v>
          </cell>
          <cell r="W90">
            <v>0</v>
          </cell>
          <cell r="X90">
            <v>0</v>
          </cell>
          <cell r="Y90">
            <v>0</v>
          </cell>
          <cell r="Z90">
            <v>0</v>
          </cell>
          <cell r="AA90">
            <v>9</v>
          </cell>
          <cell r="AB90">
            <v>9</v>
          </cell>
          <cell r="AC90">
            <v>90000</v>
          </cell>
          <cell r="AD90">
            <v>18000</v>
          </cell>
        </row>
        <row r="91">
          <cell r="A91">
            <v>78</v>
          </cell>
          <cell r="B91" t="str">
            <v>　桜川村</v>
          </cell>
          <cell r="C91">
            <v>74000</v>
          </cell>
          <cell r="D91">
            <v>2000</v>
          </cell>
          <cell r="E91">
            <v>2000</v>
          </cell>
          <cell r="F91">
            <v>95200</v>
          </cell>
          <cell r="G91">
            <v>0</v>
          </cell>
          <cell r="H91">
            <v>4</v>
          </cell>
          <cell r="I91">
            <v>19200</v>
          </cell>
          <cell r="J91">
            <v>80000</v>
          </cell>
          <cell r="K91">
            <v>4400</v>
          </cell>
          <cell r="L91">
            <v>0</v>
          </cell>
          <cell r="M91">
            <v>95200</v>
          </cell>
          <cell r="N91">
            <v>0</v>
          </cell>
          <cell r="O91">
            <v>0</v>
          </cell>
          <cell r="P91">
            <v>0</v>
          </cell>
          <cell r="Q91">
            <v>0</v>
          </cell>
          <cell r="R91">
            <v>0</v>
          </cell>
          <cell r="S91">
            <v>0</v>
          </cell>
          <cell r="T91">
            <v>0</v>
          </cell>
          <cell r="U91">
            <v>0</v>
          </cell>
          <cell r="V91">
            <v>0</v>
          </cell>
          <cell r="W91">
            <v>0</v>
          </cell>
          <cell r="X91">
            <v>0</v>
          </cell>
          <cell r="Y91">
            <v>0</v>
          </cell>
          <cell r="Z91">
            <v>0</v>
          </cell>
          <cell r="AA91">
            <v>4</v>
          </cell>
          <cell r="AB91">
            <v>4</v>
          </cell>
          <cell r="AC91">
            <v>80000</v>
          </cell>
          <cell r="AD91">
            <v>4400</v>
          </cell>
        </row>
        <row r="92">
          <cell r="A92">
            <v>79</v>
          </cell>
          <cell r="B92" t="str">
            <v>　玉里村</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row>
        <row r="93">
          <cell r="A93">
            <v>80</v>
          </cell>
          <cell r="B93" t="str">
            <v>　新治村</v>
          </cell>
          <cell r="C93">
            <v>0</v>
          </cell>
          <cell r="D93">
            <v>0</v>
          </cell>
          <cell r="E93">
            <v>3</v>
          </cell>
          <cell r="F93">
            <v>3</v>
          </cell>
          <cell r="G93">
            <v>30000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3</v>
          </cell>
          <cell r="AB93">
            <v>3</v>
          </cell>
          <cell r="AC93">
            <v>30000</v>
          </cell>
        </row>
        <row r="94">
          <cell r="A94">
            <v>81</v>
          </cell>
          <cell r="B94" t="str">
            <v>　谷和原村</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row>
        <row r="95">
          <cell r="A95">
            <v>82</v>
          </cell>
          <cell r="B95" t="str">
            <v>　大和村</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row>
        <row r="96">
          <cell r="A96">
            <v>83</v>
          </cell>
          <cell r="B96" t="str">
            <v>　千代川村</v>
          </cell>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row>
        <row r="97">
          <cell r="B97" t="str">
            <v>小　　計</v>
          </cell>
          <cell r="C97">
            <v>124000</v>
          </cell>
          <cell r="D97">
            <v>0</v>
          </cell>
          <cell r="E97">
            <v>15700</v>
          </cell>
          <cell r="F97">
            <v>0</v>
          </cell>
          <cell r="G97">
            <v>1600</v>
          </cell>
          <cell r="H97">
            <v>0</v>
          </cell>
          <cell r="I97">
            <v>37600</v>
          </cell>
          <cell r="J97">
            <v>0</v>
          </cell>
          <cell r="K97">
            <v>0</v>
          </cell>
          <cell r="L97">
            <v>0</v>
          </cell>
          <cell r="M97">
            <v>178900</v>
          </cell>
          <cell r="N97">
            <v>0</v>
          </cell>
          <cell r="O97">
            <v>0</v>
          </cell>
          <cell r="P97">
            <v>0</v>
          </cell>
          <cell r="Q97">
            <v>0</v>
          </cell>
          <cell r="R97">
            <v>0</v>
          </cell>
          <cell r="S97">
            <v>0</v>
          </cell>
          <cell r="T97">
            <v>0</v>
          </cell>
          <cell r="U97">
            <v>0</v>
          </cell>
          <cell r="V97">
            <v>0</v>
          </cell>
          <cell r="W97">
            <v>0</v>
          </cell>
          <cell r="X97">
            <v>0</v>
          </cell>
          <cell r="Y97">
            <v>0</v>
          </cell>
          <cell r="Z97">
            <v>0</v>
          </cell>
          <cell r="AA97">
            <v>37</v>
          </cell>
          <cell r="AB97">
            <v>37</v>
          </cell>
          <cell r="AC97">
            <v>598000</v>
          </cell>
          <cell r="AD97">
            <v>22400</v>
          </cell>
        </row>
        <row r="98">
          <cell r="M98">
            <v>0</v>
          </cell>
          <cell r="N98">
            <v>0</v>
          </cell>
          <cell r="O98">
            <v>0</v>
          </cell>
          <cell r="P98">
            <v>0</v>
          </cell>
          <cell r="Q98">
            <v>0</v>
          </cell>
          <cell r="R98">
            <v>0</v>
          </cell>
          <cell r="S98">
            <v>0</v>
          </cell>
          <cell r="T98">
            <v>0</v>
          </cell>
          <cell r="U98">
            <v>0</v>
          </cell>
          <cell r="V98">
            <v>0</v>
          </cell>
          <cell r="W98">
            <v>0</v>
          </cell>
          <cell r="X98">
            <v>0</v>
          </cell>
          <cell r="Y98">
            <v>0</v>
          </cell>
          <cell r="Z98">
            <v>0</v>
          </cell>
        </row>
        <row r="99">
          <cell r="A99">
            <v>1</v>
          </cell>
          <cell r="B99" t="str">
            <v>ニューライフカシマ</v>
          </cell>
          <cell r="C99">
            <v>0</v>
          </cell>
          <cell r="D99">
            <v>0</v>
          </cell>
          <cell r="E99">
            <v>12</v>
          </cell>
          <cell r="F99">
            <v>12</v>
          </cell>
          <cell r="G99">
            <v>120000</v>
          </cell>
          <cell r="H99">
            <v>40000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12</v>
          </cell>
          <cell r="AB99">
            <v>12</v>
          </cell>
          <cell r="AC99">
            <v>120000</v>
          </cell>
          <cell r="AD99">
            <v>40000</v>
          </cell>
        </row>
        <row r="100">
          <cell r="A100">
            <v>2</v>
          </cell>
          <cell r="B100" t="str">
            <v>スカイスポーツ取手</v>
          </cell>
          <cell r="C100">
            <v>0</v>
          </cell>
          <cell r="D100">
            <v>0</v>
          </cell>
          <cell r="E100">
            <v>4</v>
          </cell>
          <cell r="F100">
            <v>4</v>
          </cell>
          <cell r="G100">
            <v>65000</v>
          </cell>
          <cell r="H100">
            <v>11000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4</v>
          </cell>
          <cell r="AB100">
            <v>4</v>
          </cell>
          <cell r="AC100">
            <v>65000</v>
          </cell>
          <cell r="AD100">
            <v>11000</v>
          </cell>
        </row>
        <row r="101">
          <cell r="A101">
            <v>3</v>
          </cell>
          <cell r="B101" t="str">
            <v>ふれあい坂下</v>
          </cell>
          <cell r="C101">
            <v>0</v>
          </cell>
          <cell r="D101">
            <v>0</v>
          </cell>
          <cell r="E101">
            <v>7</v>
          </cell>
          <cell r="F101">
            <v>7</v>
          </cell>
          <cell r="G101">
            <v>80000</v>
          </cell>
          <cell r="H101">
            <v>133000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7</v>
          </cell>
          <cell r="AB101">
            <v>7</v>
          </cell>
          <cell r="AC101">
            <v>80000</v>
          </cell>
          <cell r="AD101">
            <v>133000</v>
          </cell>
        </row>
        <row r="102">
          <cell r="A102">
            <v>4</v>
          </cell>
          <cell r="B102" t="str">
            <v>未来の子ども</v>
          </cell>
          <cell r="C102">
            <v>0</v>
          </cell>
          <cell r="D102">
            <v>0</v>
          </cell>
          <cell r="E102">
            <v>6</v>
          </cell>
          <cell r="F102">
            <v>6</v>
          </cell>
          <cell r="G102">
            <v>150000</v>
          </cell>
          <cell r="H102">
            <v>13940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6</v>
          </cell>
          <cell r="AB102">
            <v>6</v>
          </cell>
          <cell r="AC102">
            <v>150000</v>
          </cell>
          <cell r="AD102">
            <v>13940</v>
          </cell>
        </row>
        <row r="103">
          <cell r="A103">
            <v>5</v>
          </cell>
          <cell r="B103" t="str">
            <v>水戸こどもの劇場</v>
          </cell>
          <cell r="C103">
            <v>0</v>
          </cell>
          <cell r="D103">
            <v>0</v>
          </cell>
          <cell r="E103">
            <v>13</v>
          </cell>
          <cell r="F103">
            <v>13</v>
          </cell>
          <cell r="G103">
            <v>260000</v>
          </cell>
          <cell r="H103">
            <v>26000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13</v>
          </cell>
          <cell r="AB103">
            <v>13</v>
          </cell>
          <cell r="AC103">
            <v>260000</v>
          </cell>
          <cell r="AD103">
            <v>26000</v>
          </cell>
        </row>
        <row r="104">
          <cell r="B104" t="str">
            <v>小計</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42</v>
          </cell>
          <cell r="AB104">
            <v>42</v>
          </cell>
          <cell r="AC104">
            <v>675000</v>
          </cell>
          <cell r="AD104">
            <v>223940</v>
          </cell>
        </row>
        <row r="105">
          <cell r="B105" t="str">
            <v>市町村等計</v>
          </cell>
          <cell r="C105">
            <v>795100</v>
          </cell>
          <cell r="D105">
            <v>56000</v>
          </cell>
          <cell r="E105">
            <v>238804</v>
          </cell>
          <cell r="F105">
            <v>153000</v>
          </cell>
          <cell r="G105">
            <v>61400</v>
          </cell>
          <cell r="H105">
            <v>2000</v>
          </cell>
          <cell r="I105">
            <v>344317</v>
          </cell>
          <cell r="J105">
            <v>0</v>
          </cell>
          <cell r="K105">
            <v>0</v>
          </cell>
          <cell r="L105">
            <v>0</v>
          </cell>
          <cell r="M105">
            <v>1650621</v>
          </cell>
          <cell r="N105">
            <v>5</v>
          </cell>
          <cell r="O105">
            <v>20</v>
          </cell>
          <cell r="P105">
            <v>75000</v>
          </cell>
          <cell r="Q105">
            <v>0</v>
          </cell>
          <cell r="R105">
            <v>0</v>
          </cell>
          <cell r="S105">
            <v>0</v>
          </cell>
          <cell r="T105">
            <v>0</v>
          </cell>
          <cell r="U105">
            <v>0</v>
          </cell>
          <cell r="V105">
            <v>0</v>
          </cell>
          <cell r="W105">
            <v>0</v>
          </cell>
          <cell r="X105">
            <v>0</v>
          </cell>
          <cell r="Y105">
            <v>0</v>
          </cell>
          <cell r="Z105">
            <v>75000</v>
          </cell>
          <cell r="AA105">
            <v>511</v>
          </cell>
          <cell r="AB105">
            <v>535</v>
          </cell>
          <cell r="AC105">
            <v>7187540</v>
          </cell>
          <cell r="AD105">
            <v>469740</v>
          </cell>
        </row>
        <row r="106">
          <cell r="B106" t="str">
            <v>市町村等計</v>
          </cell>
          <cell r="C106">
            <v>795100</v>
          </cell>
          <cell r="D106">
            <v>56000</v>
          </cell>
          <cell r="E106">
            <v>238804</v>
          </cell>
          <cell r="F106">
            <v>153000</v>
          </cell>
          <cell r="G106">
            <v>61400</v>
          </cell>
          <cell r="H106">
            <v>2000</v>
          </cell>
          <cell r="I106">
            <v>344317</v>
          </cell>
          <cell r="J106">
            <v>0</v>
          </cell>
          <cell r="K106">
            <v>0</v>
          </cell>
          <cell r="L106">
            <v>0</v>
          </cell>
          <cell r="M106">
            <v>1650621</v>
          </cell>
          <cell r="N106">
            <v>5</v>
          </cell>
          <cell r="O106">
            <v>20</v>
          </cell>
          <cell r="P106">
            <v>75000</v>
          </cell>
          <cell r="Q106">
            <v>0</v>
          </cell>
          <cell r="R106">
            <v>0</v>
          </cell>
          <cell r="S106">
            <v>0</v>
          </cell>
          <cell r="T106">
            <v>0</v>
          </cell>
          <cell r="U106">
            <v>0</v>
          </cell>
          <cell r="V106">
            <v>0</v>
          </cell>
          <cell r="W106">
            <v>0</v>
          </cell>
          <cell r="X106">
            <v>0</v>
          </cell>
          <cell r="Y106">
            <v>0</v>
          </cell>
          <cell r="Z106">
            <v>75000</v>
          </cell>
          <cell r="AA106">
            <v>511</v>
          </cell>
          <cell r="AB106">
            <v>535</v>
          </cell>
          <cell r="AC106">
            <v>7187540</v>
          </cell>
          <cell r="AD106">
            <v>469740</v>
          </cell>
        </row>
        <row r="107">
          <cell r="B107" t="str">
            <v>茨城県</v>
          </cell>
          <cell r="C107">
            <v>164000</v>
          </cell>
          <cell r="D107">
            <v>252000</v>
          </cell>
          <cell r="E107">
            <v>21000</v>
          </cell>
          <cell r="F107">
            <v>882000</v>
          </cell>
          <cell r="G107">
            <v>12400</v>
          </cell>
          <cell r="H107">
            <v>0</v>
          </cell>
          <cell r="I107">
            <v>37800</v>
          </cell>
          <cell r="J107">
            <v>180000</v>
          </cell>
          <cell r="K107">
            <v>0</v>
          </cell>
          <cell r="L107">
            <v>95130</v>
          </cell>
          <cell r="M107">
            <v>1644330</v>
          </cell>
          <cell r="N107">
            <v>0</v>
          </cell>
          <cell r="O107">
            <v>0</v>
          </cell>
          <cell r="P107">
            <v>0</v>
          </cell>
          <cell r="Q107">
            <v>0</v>
          </cell>
          <cell r="R107">
            <v>0</v>
          </cell>
          <cell r="S107">
            <v>0</v>
          </cell>
          <cell r="T107">
            <v>0</v>
          </cell>
          <cell r="U107">
            <v>0</v>
          </cell>
          <cell r="V107">
            <v>0</v>
          </cell>
          <cell r="W107">
            <v>0</v>
          </cell>
          <cell r="X107">
            <v>0</v>
          </cell>
          <cell r="Y107">
            <v>0</v>
          </cell>
          <cell r="Z107">
            <v>0</v>
          </cell>
        </row>
        <row r="108">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row>
        <row r="109">
          <cell r="B109" t="str">
            <v>合　　計</v>
          </cell>
          <cell r="C109">
            <v>959100</v>
          </cell>
          <cell r="D109">
            <v>308000</v>
          </cell>
          <cell r="E109">
            <v>259804</v>
          </cell>
          <cell r="F109">
            <v>1035000</v>
          </cell>
          <cell r="G109">
            <v>73800</v>
          </cell>
          <cell r="H109">
            <v>2000</v>
          </cell>
          <cell r="I109">
            <v>382117</v>
          </cell>
          <cell r="J109">
            <v>180000</v>
          </cell>
          <cell r="K109">
            <v>0</v>
          </cell>
          <cell r="L109">
            <v>95130</v>
          </cell>
          <cell r="M109">
            <v>3294951</v>
          </cell>
          <cell r="N109">
            <v>5</v>
          </cell>
          <cell r="O109">
            <v>20</v>
          </cell>
          <cell r="P109">
            <v>75000</v>
          </cell>
          <cell r="Q109">
            <v>0</v>
          </cell>
          <cell r="R109">
            <v>0</v>
          </cell>
          <cell r="S109">
            <v>0</v>
          </cell>
          <cell r="T109">
            <v>0</v>
          </cell>
          <cell r="U109">
            <v>0</v>
          </cell>
          <cell r="V109">
            <v>0</v>
          </cell>
          <cell r="W109">
            <v>0</v>
          </cell>
          <cell r="X109">
            <v>0</v>
          </cell>
          <cell r="Y109">
            <v>0</v>
          </cell>
          <cell r="Z109">
            <v>75000</v>
          </cell>
          <cell r="AA109">
            <v>511</v>
          </cell>
          <cell r="AB109">
            <v>535</v>
          </cell>
          <cell r="AC109">
            <v>7187540</v>
          </cell>
          <cell r="AD109">
            <v>469740</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6.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7.xml" /><Relationship Id="rId3" Type="http://schemas.openxmlformats.org/officeDocument/2006/relationships/vmlDrawing" Target="../drawings/vmlDrawing4.vml" /><Relationship Id="rId4" Type="http://schemas.openxmlformats.org/officeDocument/2006/relationships/ctrlProp" Target="../ctrlProps/ctrlProp96.xml" /><Relationship Id="rId5" Type="http://schemas.openxmlformats.org/officeDocument/2006/relationships/ctrlProp" Target="../ctrlProps/ctrlProp97.xml" /><Relationship Id="rId6" Type="http://schemas.openxmlformats.org/officeDocument/2006/relationships/ctrlProp" Target="../ctrlProps/ctrlProp98.xml" /><Relationship Id="rId7" Type="http://schemas.openxmlformats.org/officeDocument/2006/relationships/ctrlProp" Target="../ctrlProps/ctrlProp99.xml" /><Relationship Id="rId8" Type="http://schemas.openxmlformats.org/officeDocument/2006/relationships/ctrlProp" Target="../ctrlProps/ctrlProp100.xml" /><Relationship Id="rId9" Type="http://schemas.openxmlformats.org/officeDocument/2006/relationships/ctrlProp" Target="../ctrlProps/ctrlProp101.xml" /><Relationship Id="rId10" Type="http://schemas.openxmlformats.org/officeDocument/2006/relationships/ctrlProp" Target="../ctrlProps/ctrlProp102.xml" /><Relationship Id="rId11" Type="http://schemas.openxmlformats.org/officeDocument/2006/relationships/ctrlProp" Target="../ctrlProps/ctrlProp103.xml" /><Relationship Id="rId12" Type="http://schemas.openxmlformats.org/officeDocument/2006/relationships/ctrlProp" Target="../ctrlProps/ctrlProp104.xml" /><Relationship Id="rId13" Type="http://schemas.openxmlformats.org/officeDocument/2006/relationships/ctrlProp" Target="../ctrlProps/ctrlProp105.xml" /><Relationship Id="rId14" Type="http://schemas.openxmlformats.org/officeDocument/2006/relationships/ctrlProp" Target="../ctrlProps/ctrlProp106.xml" /><Relationship Id="rId15" Type="http://schemas.openxmlformats.org/officeDocument/2006/relationships/ctrlProp" Target="../ctrlProps/ctrlProp107.xml" /><Relationship Id="rId16" Type="http://schemas.openxmlformats.org/officeDocument/2006/relationships/ctrlProp" Target="../ctrlProps/ctrlProp108.xml" /><Relationship Id="rId17" Type="http://schemas.openxmlformats.org/officeDocument/2006/relationships/ctrlProp" Target="../ctrlProps/ctrlProp109.xml" /><Relationship Id="rId18" Type="http://schemas.openxmlformats.org/officeDocument/2006/relationships/ctrlProp" Target="../ctrlProps/ctrlProp110.xml" /><Relationship Id="rId19" Type="http://schemas.openxmlformats.org/officeDocument/2006/relationships/ctrlProp" Target="../ctrlProps/ctrlProp111.xml" /><Relationship Id="rId20" Type="http://schemas.openxmlformats.org/officeDocument/2006/relationships/ctrlProp" Target="../ctrlProps/ctrlProp112.xml" /><Relationship Id="rId21" Type="http://schemas.openxmlformats.org/officeDocument/2006/relationships/ctrlProp" Target="../ctrlProps/ctrlProp113.xml" /><Relationship Id="rId22" Type="http://schemas.openxmlformats.org/officeDocument/2006/relationships/ctrlProp" Target="../ctrlProps/ctrlProp114.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8.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9.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10.xml" /><Relationship Id="rId3" Type="http://schemas.openxmlformats.org/officeDocument/2006/relationships/vmlDrawing" Target="../drawings/vmlDrawing5.vml" /><Relationship Id="rId4" Type="http://schemas.openxmlformats.org/officeDocument/2006/relationships/ctrlProp" Target="../ctrlProps/ctrlProp115.xml" /><Relationship Id="rId5" Type="http://schemas.openxmlformats.org/officeDocument/2006/relationships/ctrlProp" Target="../ctrlProps/ctrlProp116.xml" /><Relationship Id="rId6" Type="http://schemas.openxmlformats.org/officeDocument/2006/relationships/ctrlProp" Target="../ctrlProps/ctrlProp117.xml" /><Relationship Id="rId7" Type="http://schemas.openxmlformats.org/officeDocument/2006/relationships/ctrlProp" Target="../ctrlProps/ctrlProp118.xml" /><Relationship Id="rId8" Type="http://schemas.openxmlformats.org/officeDocument/2006/relationships/ctrlProp" Target="../ctrlProps/ctrlProp119.xml" /><Relationship Id="rId9" Type="http://schemas.openxmlformats.org/officeDocument/2006/relationships/ctrlProp" Target="../ctrlProps/ctrlProp120.xml" /><Relationship Id="rId10" Type="http://schemas.openxmlformats.org/officeDocument/2006/relationships/ctrlProp" Target="../ctrlProps/ctrlProp121.xml" /><Relationship Id="rId11" Type="http://schemas.openxmlformats.org/officeDocument/2006/relationships/ctrlProp" Target="../ctrlProps/ctrlProp122.xml" /><Relationship Id="rId12" Type="http://schemas.openxmlformats.org/officeDocument/2006/relationships/ctrlProp" Target="../ctrlProps/ctrlProp123.xml" /><Relationship Id="rId13" Type="http://schemas.openxmlformats.org/officeDocument/2006/relationships/ctrlProp" Target="../ctrlProps/ctrlProp124.xml" /><Relationship Id="rId14" Type="http://schemas.openxmlformats.org/officeDocument/2006/relationships/ctrlProp" Target="../ctrlProps/ctrlProp125.xml" /><Relationship Id="rId15" Type="http://schemas.openxmlformats.org/officeDocument/2006/relationships/ctrlProp" Target="../ctrlProps/ctrlProp126.xml" /><Relationship Id="rId16" Type="http://schemas.openxmlformats.org/officeDocument/2006/relationships/ctrlProp" Target="../ctrlProps/ctrlProp127.xml" /><Relationship Id="rId17" Type="http://schemas.openxmlformats.org/officeDocument/2006/relationships/ctrlProp" Target="../ctrlProps/ctrlProp128.xml" /><Relationship Id="rId18" Type="http://schemas.openxmlformats.org/officeDocument/2006/relationships/ctrlProp" Target="../ctrlProps/ctrlProp129.xml" /><Relationship Id="rId19" Type="http://schemas.openxmlformats.org/officeDocument/2006/relationships/ctrlProp" Target="../ctrlProps/ctrlProp130.xml" /><Relationship Id="rId20" Type="http://schemas.openxmlformats.org/officeDocument/2006/relationships/ctrlProp" Target="../ctrlProps/ctrlProp131.xml" /><Relationship Id="rId21" Type="http://schemas.openxmlformats.org/officeDocument/2006/relationships/ctrlProp" Target="../ctrlProps/ctrlProp132.xml" /><Relationship Id="rId22" Type="http://schemas.openxmlformats.org/officeDocument/2006/relationships/ctrlProp" Target="../ctrlProps/ctrlProp133.xml" /><Relationship Id="rId23" Type="http://schemas.openxmlformats.org/officeDocument/2006/relationships/ctrlProp" Target="../ctrlProps/ctrlProp134.xml" /><Relationship Id="rId24" Type="http://schemas.openxmlformats.org/officeDocument/2006/relationships/ctrlProp" Target="../ctrlProps/ctrlProp135.xml" /><Relationship Id="rId25" Type="http://schemas.openxmlformats.org/officeDocument/2006/relationships/ctrlProp" Target="../ctrlProps/ctrlProp136.xml" /><Relationship Id="rId26" Type="http://schemas.openxmlformats.org/officeDocument/2006/relationships/ctrlProp" Target="../ctrlProps/ctrlProp137.xml" /><Relationship Id="rId27" Type="http://schemas.openxmlformats.org/officeDocument/2006/relationships/ctrlProp" Target="../ctrlProps/ctrlProp138.xml" /><Relationship Id="rId28" Type="http://schemas.openxmlformats.org/officeDocument/2006/relationships/ctrlProp" Target="../ctrlProps/ctrlProp139.xml" /><Relationship Id="rId29" Type="http://schemas.openxmlformats.org/officeDocument/2006/relationships/ctrlProp" Target="../ctrlProps/ctrlProp140.xml" /><Relationship Id="rId30" Type="http://schemas.openxmlformats.org/officeDocument/2006/relationships/ctrlProp" Target="../ctrlProps/ctrlProp141.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drawing" Target="../drawings/drawing11.xml" /><Relationship Id="rId3" Type="http://schemas.openxmlformats.org/officeDocument/2006/relationships/vmlDrawing" Target="../drawings/vmlDrawing6.vml" /><Relationship Id="rId4" Type="http://schemas.openxmlformats.org/officeDocument/2006/relationships/ctrlProp" Target="../ctrlProps/ctrlProp142.xml" /><Relationship Id="rId5" Type="http://schemas.openxmlformats.org/officeDocument/2006/relationships/ctrlProp" Target="../ctrlProps/ctrlProp143.xml" /><Relationship Id="rId6" Type="http://schemas.openxmlformats.org/officeDocument/2006/relationships/ctrlProp" Target="../ctrlProps/ctrlProp144.xml" /><Relationship Id="rId7" Type="http://schemas.openxmlformats.org/officeDocument/2006/relationships/ctrlProp" Target="../ctrlProps/ctrlProp145.xml" /><Relationship Id="rId8" Type="http://schemas.openxmlformats.org/officeDocument/2006/relationships/ctrlProp" Target="../ctrlProps/ctrlProp146.xml" /><Relationship Id="rId9" Type="http://schemas.openxmlformats.org/officeDocument/2006/relationships/ctrlProp" Target="../ctrlProps/ctrlProp147.xml" /><Relationship Id="rId10" Type="http://schemas.openxmlformats.org/officeDocument/2006/relationships/ctrlProp" Target="../ctrlProps/ctrlProp148.xml" /><Relationship Id="rId11" Type="http://schemas.openxmlformats.org/officeDocument/2006/relationships/ctrlProp" Target="../ctrlProps/ctrlProp149.xml" /><Relationship Id="rId12" Type="http://schemas.openxmlformats.org/officeDocument/2006/relationships/ctrlProp" Target="../ctrlProps/ctrlProp150.xml" /><Relationship Id="rId13" Type="http://schemas.openxmlformats.org/officeDocument/2006/relationships/ctrlProp" Target="../ctrlProps/ctrlProp151.xml" /><Relationship Id="rId14" Type="http://schemas.openxmlformats.org/officeDocument/2006/relationships/ctrlProp" Target="../ctrlProps/ctrlProp152.xml" /><Relationship Id="rId15" Type="http://schemas.openxmlformats.org/officeDocument/2006/relationships/ctrlProp" Target="../ctrlProps/ctrlProp153.xml" /><Relationship Id="rId16" Type="http://schemas.openxmlformats.org/officeDocument/2006/relationships/ctrlProp" Target="../ctrlProps/ctrlProp154.xml" /><Relationship Id="rId17" Type="http://schemas.openxmlformats.org/officeDocument/2006/relationships/ctrlProp" Target="../ctrlProps/ctrlProp155.xml" /><Relationship Id="rId18" Type="http://schemas.openxmlformats.org/officeDocument/2006/relationships/ctrlProp" Target="../ctrlProps/ctrlProp156.xml" /><Relationship Id="rId19" Type="http://schemas.openxmlformats.org/officeDocument/2006/relationships/ctrlProp" Target="../ctrlProps/ctrlProp157.xml" /><Relationship Id="rId20" Type="http://schemas.openxmlformats.org/officeDocument/2006/relationships/ctrlProp" Target="../ctrlProps/ctrlProp158.xml" /><Relationship Id="rId21" Type="http://schemas.openxmlformats.org/officeDocument/2006/relationships/ctrlProp" Target="../ctrlProps/ctrlProp159.xml" /><Relationship Id="rId22" Type="http://schemas.openxmlformats.org/officeDocument/2006/relationships/ctrlProp" Target="../ctrlProps/ctrlProp160.xml" /><Relationship Id="rId23" Type="http://schemas.openxmlformats.org/officeDocument/2006/relationships/ctrlProp" Target="../ctrlProps/ctrlProp161.xml" /><Relationship Id="rId24" Type="http://schemas.openxmlformats.org/officeDocument/2006/relationships/ctrlProp" Target="../ctrlProps/ctrlProp162.xml" /><Relationship Id="rId25" Type="http://schemas.openxmlformats.org/officeDocument/2006/relationships/ctrlProp" Target="../ctrlProps/ctrlProp163.xml" /><Relationship Id="rId26" Type="http://schemas.openxmlformats.org/officeDocument/2006/relationships/ctrlProp" Target="../ctrlProps/ctrlProp164.xml" /><Relationship Id="rId27" Type="http://schemas.openxmlformats.org/officeDocument/2006/relationships/ctrlProp" Target="../ctrlProps/ctrlProp165.xml" /><Relationship Id="rId28" Type="http://schemas.openxmlformats.org/officeDocument/2006/relationships/ctrlProp" Target="../ctrlProps/ctrlProp166.xml" /><Relationship Id="rId29" Type="http://schemas.openxmlformats.org/officeDocument/2006/relationships/ctrlProp" Target="../ctrlProps/ctrlProp167.xml" /><Relationship Id="rId30" Type="http://schemas.openxmlformats.org/officeDocument/2006/relationships/ctrlProp" Target="../ctrlProps/ctrlProp168.xml" /><Relationship Id="rId31" Type="http://schemas.openxmlformats.org/officeDocument/2006/relationships/ctrlProp" Target="../ctrlProps/ctrlProp169.xml" /><Relationship Id="rId32" Type="http://schemas.openxmlformats.org/officeDocument/2006/relationships/ctrlProp" Target="../ctrlProps/ctrlProp170.xml" /><Relationship Id="rId33" Type="http://schemas.openxmlformats.org/officeDocument/2006/relationships/ctrlProp" Target="../ctrlProps/ctrlProp171.xml" /><Relationship Id="rId34" Type="http://schemas.openxmlformats.org/officeDocument/2006/relationships/ctrlProp" Target="../ctrlProps/ctrlProp172.xml" /><Relationship Id="rId35" Type="http://schemas.openxmlformats.org/officeDocument/2006/relationships/ctrlProp" Target="../ctrlProps/ctrlProp173.xml" /><Relationship Id="rId36" Type="http://schemas.openxmlformats.org/officeDocument/2006/relationships/ctrlProp" Target="../ctrlProps/ctrlProp174.xml" /><Relationship Id="rId37" Type="http://schemas.openxmlformats.org/officeDocument/2006/relationships/ctrlProp" Target="../ctrlProps/ctrlProp175.xml" /><Relationship Id="rId38" Type="http://schemas.openxmlformats.org/officeDocument/2006/relationships/ctrlProp" Target="../ctrlProps/ctrlProp176.xml"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drawing" Target="../drawings/drawing1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drawing" Target="../drawings/drawing13.xml" /><Relationship Id="rId3" Type="http://schemas.openxmlformats.org/officeDocument/2006/relationships/vmlDrawing" Target="../drawings/vmlDrawing7.vml" /><Relationship Id="rId4" Type="http://schemas.openxmlformats.org/officeDocument/2006/relationships/ctrlProp" Target="../ctrlProps/ctrlProp177.xml" /><Relationship Id="rId5" Type="http://schemas.openxmlformats.org/officeDocument/2006/relationships/ctrlProp" Target="../ctrlProps/ctrlProp178.xml" /><Relationship Id="rId6" Type="http://schemas.openxmlformats.org/officeDocument/2006/relationships/ctrlProp" Target="../ctrlProps/ctrlProp179.xml" /><Relationship Id="rId7" Type="http://schemas.openxmlformats.org/officeDocument/2006/relationships/ctrlProp" Target="../ctrlProps/ctrlProp180.xml" /><Relationship Id="rId8" Type="http://schemas.openxmlformats.org/officeDocument/2006/relationships/ctrlProp" Target="../ctrlProps/ctrlProp181.xml" /><Relationship Id="rId9" Type="http://schemas.openxmlformats.org/officeDocument/2006/relationships/ctrlProp" Target="../ctrlProps/ctrlProp182.xml" /><Relationship Id="rId10" Type="http://schemas.openxmlformats.org/officeDocument/2006/relationships/ctrlProp" Target="../ctrlProps/ctrlProp183.xml" /><Relationship Id="rId11" Type="http://schemas.openxmlformats.org/officeDocument/2006/relationships/ctrlProp" Target="../ctrlProps/ctrlProp184.xml" /><Relationship Id="rId12" Type="http://schemas.openxmlformats.org/officeDocument/2006/relationships/ctrlProp" Target="../ctrlProps/ctrlProp185.xml" /><Relationship Id="rId13" Type="http://schemas.openxmlformats.org/officeDocument/2006/relationships/ctrlProp" Target="../ctrlProps/ctrlProp186.xml" /><Relationship Id="rId14" Type="http://schemas.openxmlformats.org/officeDocument/2006/relationships/ctrlProp" Target="../ctrlProps/ctrlProp187.xml" /><Relationship Id="rId15" Type="http://schemas.openxmlformats.org/officeDocument/2006/relationships/ctrlProp" Target="../ctrlProps/ctrlProp188.xml" /><Relationship Id="rId16" Type="http://schemas.openxmlformats.org/officeDocument/2006/relationships/ctrlProp" Target="../ctrlProps/ctrlProp189.xml" /><Relationship Id="rId17" Type="http://schemas.openxmlformats.org/officeDocument/2006/relationships/ctrlProp" Target="../ctrlProps/ctrlProp190.xml" /><Relationship Id="rId18" Type="http://schemas.openxmlformats.org/officeDocument/2006/relationships/ctrlProp" Target="../ctrlProps/ctrlProp191.xml" /><Relationship Id="rId19" Type="http://schemas.openxmlformats.org/officeDocument/2006/relationships/ctrlProp" Target="../ctrlProps/ctrlProp192.xml" /><Relationship Id="rId20" Type="http://schemas.openxmlformats.org/officeDocument/2006/relationships/ctrlProp" Target="../ctrlProps/ctrlProp193.xml" /><Relationship Id="rId21" Type="http://schemas.openxmlformats.org/officeDocument/2006/relationships/ctrlProp" Target="../ctrlProps/ctrlProp194.xml" /><Relationship Id="rId22" Type="http://schemas.openxmlformats.org/officeDocument/2006/relationships/ctrlProp" Target="../ctrlProps/ctrlProp195.xml" /><Relationship Id="rId23" Type="http://schemas.openxmlformats.org/officeDocument/2006/relationships/ctrlProp" Target="../ctrlProps/ctrlProp196.xml" /><Relationship Id="rId24" Type="http://schemas.openxmlformats.org/officeDocument/2006/relationships/ctrlProp" Target="../ctrlProps/ctrlProp197.xml" /><Relationship Id="rId25" Type="http://schemas.openxmlformats.org/officeDocument/2006/relationships/ctrlProp" Target="../ctrlProps/ctrlProp198.xml" /><Relationship Id="rId26" Type="http://schemas.openxmlformats.org/officeDocument/2006/relationships/ctrlProp" Target="../ctrlProps/ctrlProp199.xml" /><Relationship Id="rId27" Type="http://schemas.openxmlformats.org/officeDocument/2006/relationships/ctrlProp" Target="../ctrlProps/ctrlProp200.xml" /><Relationship Id="rId28" Type="http://schemas.openxmlformats.org/officeDocument/2006/relationships/ctrlProp" Target="../ctrlProps/ctrlProp201.xml" /><Relationship Id="rId29" Type="http://schemas.openxmlformats.org/officeDocument/2006/relationships/ctrlProp" Target="../ctrlProps/ctrlProp202.xml" /><Relationship Id="rId30" Type="http://schemas.openxmlformats.org/officeDocument/2006/relationships/ctrlProp" Target="../ctrlProps/ctrlProp203.xml" /><Relationship Id="rId31" Type="http://schemas.openxmlformats.org/officeDocument/2006/relationships/ctrlProp" Target="../ctrlProps/ctrlProp204.xml" /><Relationship Id="rId32" Type="http://schemas.openxmlformats.org/officeDocument/2006/relationships/ctrlProp" Target="../ctrlProps/ctrlProp205.xml" /><Relationship Id="rId33" Type="http://schemas.openxmlformats.org/officeDocument/2006/relationships/ctrlProp" Target="../ctrlProps/ctrlProp206.xml" /><Relationship Id="rId34" Type="http://schemas.openxmlformats.org/officeDocument/2006/relationships/ctrlProp" Target="../ctrlProps/ctrlProp207.xml" /><Relationship Id="rId35" Type="http://schemas.openxmlformats.org/officeDocument/2006/relationships/ctrlProp" Target="../ctrlProps/ctrlProp208.xml" /><Relationship Id="rId36" Type="http://schemas.openxmlformats.org/officeDocument/2006/relationships/ctrlProp" Target="../ctrlProps/ctrlProp209.xml" /><Relationship Id="rId37" Type="http://schemas.openxmlformats.org/officeDocument/2006/relationships/ctrlProp" Target="../ctrlProps/ctrlProp210.xml" /><Relationship Id="rId38" Type="http://schemas.openxmlformats.org/officeDocument/2006/relationships/ctrlProp" Target="../ctrlProps/ctrlProp211.xml"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 Id="rId2" Type="http://schemas.openxmlformats.org/officeDocument/2006/relationships/drawing" Target="../drawings/drawing14.xml" /><Relationship Id="rId3" Type="http://schemas.openxmlformats.org/officeDocument/2006/relationships/vmlDrawing" Target="../drawings/vmlDrawing8.vml" /><Relationship Id="rId4" Type="http://schemas.openxmlformats.org/officeDocument/2006/relationships/ctrlProp" Target="../ctrlProps/ctrlProp212.xml" /><Relationship Id="rId5" Type="http://schemas.openxmlformats.org/officeDocument/2006/relationships/ctrlProp" Target="../ctrlProps/ctrlProp213.xml" /><Relationship Id="rId6" Type="http://schemas.openxmlformats.org/officeDocument/2006/relationships/ctrlProp" Target="../ctrlProps/ctrlProp214.xml" /><Relationship Id="rId7" Type="http://schemas.openxmlformats.org/officeDocument/2006/relationships/ctrlProp" Target="../ctrlProps/ctrlProp215.xml" /><Relationship Id="rId8" Type="http://schemas.openxmlformats.org/officeDocument/2006/relationships/ctrlProp" Target="../ctrlProps/ctrlProp216.xml" /><Relationship Id="rId9" Type="http://schemas.openxmlformats.org/officeDocument/2006/relationships/ctrlProp" Target="../ctrlProps/ctrlProp217.xml" /><Relationship Id="rId10" Type="http://schemas.openxmlformats.org/officeDocument/2006/relationships/ctrlProp" Target="../ctrlProps/ctrlProp218.xml" /><Relationship Id="rId11" Type="http://schemas.openxmlformats.org/officeDocument/2006/relationships/ctrlProp" Target="../ctrlProps/ctrlProp219.xml" /><Relationship Id="rId12" Type="http://schemas.openxmlformats.org/officeDocument/2006/relationships/ctrlProp" Target="../ctrlProps/ctrlProp220.xml" /><Relationship Id="rId13" Type="http://schemas.openxmlformats.org/officeDocument/2006/relationships/ctrlProp" Target="../ctrlProps/ctrlProp221.xml" /><Relationship Id="rId14" Type="http://schemas.openxmlformats.org/officeDocument/2006/relationships/ctrlProp" Target="../ctrlProps/ctrlProp222.xml" /><Relationship Id="rId15" Type="http://schemas.openxmlformats.org/officeDocument/2006/relationships/ctrlProp" Target="../ctrlProps/ctrlProp223.xml" /><Relationship Id="rId16" Type="http://schemas.openxmlformats.org/officeDocument/2006/relationships/ctrlProp" Target="../ctrlProps/ctrlProp224.xml" /><Relationship Id="rId17" Type="http://schemas.openxmlformats.org/officeDocument/2006/relationships/ctrlProp" Target="../ctrlProps/ctrlProp225.xml" /><Relationship Id="rId18" Type="http://schemas.openxmlformats.org/officeDocument/2006/relationships/ctrlProp" Target="../ctrlProps/ctrlProp226.xml" /><Relationship Id="rId19" Type="http://schemas.openxmlformats.org/officeDocument/2006/relationships/ctrlProp" Target="../ctrlProps/ctrlProp227.xml" /><Relationship Id="rId20" Type="http://schemas.openxmlformats.org/officeDocument/2006/relationships/ctrlProp" Target="../ctrlProps/ctrlProp228.xml" /><Relationship Id="rId21" Type="http://schemas.openxmlformats.org/officeDocument/2006/relationships/ctrlProp" Target="../ctrlProps/ctrlProp229.xml"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 Id="rId2" Type="http://schemas.openxmlformats.org/officeDocument/2006/relationships/drawing" Target="../drawings/drawing15.xml"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3.xml" /><Relationship Id="rId3" Type="http://schemas.openxmlformats.org/officeDocument/2006/relationships/vmlDrawing" Target="../drawings/vmlDrawing2.vml" /><Relationship Id="rId4" Type="http://schemas.openxmlformats.org/officeDocument/2006/relationships/ctrlProp" Target="../ctrlProps/ctrlProp26.xml" /><Relationship Id="rId5" Type="http://schemas.openxmlformats.org/officeDocument/2006/relationships/ctrlProp" Target="../ctrlProps/ctrlProp27.xml" /><Relationship Id="rId6" Type="http://schemas.openxmlformats.org/officeDocument/2006/relationships/ctrlProp" Target="../ctrlProps/ctrlProp28.xml" /><Relationship Id="rId7" Type="http://schemas.openxmlformats.org/officeDocument/2006/relationships/ctrlProp" Target="../ctrlProps/ctrlProp29.xml" /><Relationship Id="rId8" Type="http://schemas.openxmlformats.org/officeDocument/2006/relationships/ctrlProp" Target="../ctrlProps/ctrlProp30.xml" /><Relationship Id="rId9" Type="http://schemas.openxmlformats.org/officeDocument/2006/relationships/ctrlProp" Target="../ctrlProps/ctrlProp31.xml" /><Relationship Id="rId10" Type="http://schemas.openxmlformats.org/officeDocument/2006/relationships/ctrlProp" Target="../ctrlProps/ctrlProp32.xml" /><Relationship Id="rId11" Type="http://schemas.openxmlformats.org/officeDocument/2006/relationships/ctrlProp" Target="../ctrlProps/ctrlProp33.xml" /><Relationship Id="rId12" Type="http://schemas.openxmlformats.org/officeDocument/2006/relationships/ctrlProp" Target="../ctrlProps/ctrlProp34.xml" /><Relationship Id="rId13" Type="http://schemas.openxmlformats.org/officeDocument/2006/relationships/ctrlProp" Target="../ctrlProps/ctrlProp35.xml" /><Relationship Id="rId14" Type="http://schemas.openxmlformats.org/officeDocument/2006/relationships/ctrlProp" Target="../ctrlProps/ctrlProp36.xml" /><Relationship Id="rId15" Type="http://schemas.openxmlformats.org/officeDocument/2006/relationships/ctrlProp" Target="../ctrlProps/ctrlProp37.xml" /><Relationship Id="rId16" Type="http://schemas.openxmlformats.org/officeDocument/2006/relationships/ctrlProp" Target="../ctrlProps/ctrlProp38.xml" /><Relationship Id="rId17" Type="http://schemas.openxmlformats.org/officeDocument/2006/relationships/ctrlProp" Target="../ctrlProps/ctrlProp39.xml" /><Relationship Id="rId18" Type="http://schemas.openxmlformats.org/officeDocument/2006/relationships/ctrlProp" Target="../ctrlProps/ctrlProp40.xml" /><Relationship Id="rId19" Type="http://schemas.openxmlformats.org/officeDocument/2006/relationships/ctrlProp" Target="../ctrlProps/ctrlProp41.xml" /><Relationship Id="rId20" Type="http://schemas.openxmlformats.org/officeDocument/2006/relationships/ctrlProp" Target="../ctrlProps/ctrlProp42.xml" /><Relationship Id="rId21" Type="http://schemas.openxmlformats.org/officeDocument/2006/relationships/ctrlProp" Target="../ctrlProps/ctrlProp43.xml" /><Relationship Id="rId22" Type="http://schemas.openxmlformats.org/officeDocument/2006/relationships/ctrlProp" Target="../ctrlProps/ctrlProp44.xml" /><Relationship Id="rId23" Type="http://schemas.openxmlformats.org/officeDocument/2006/relationships/ctrlProp" Target="../ctrlProps/ctrlProp45.xml" /><Relationship Id="rId24" Type="http://schemas.openxmlformats.org/officeDocument/2006/relationships/ctrlProp" Target="../ctrlProps/ctrlProp46.xml" /><Relationship Id="rId25" Type="http://schemas.openxmlformats.org/officeDocument/2006/relationships/ctrlProp" Target="../ctrlProps/ctrlProp47.xml" /><Relationship Id="rId26" Type="http://schemas.openxmlformats.org/officeDocument/2006/relationships/ctrlProp" Target="../ctrlProps/ctrlProp48.xml" /><Relationship Id="rId27" Type="http://schemas.openxmlformats.org/officeDocument/2006/relationships/ctrlProp" Target="../ctrlProps/ctrlProp49.xml" /><Relationship Id="rId28" Type="http://schemas.openxmlformats.org/officeDocument/2006/relationships/ctrlProp" Target="../ctrlProps/ctrlProp50.xml" /><Relationship Id="rId29" Type="http://schemas.openxmlformats.org/officeDocument/2006/relationships/ctrlProp" Target="../ctrlProps/ctrlProp51.xml" /><Relationship Id="rId30" Type="http://schemas.openxmlformats.org/officeDocument/2006/relationships/ctrlProp" Target="../ctrlProps/ctrlProp52.xml" /><Relationship Id="rId31" Type="http://schemas.openxmlformats.org/officeDocument/2006/relationships/ctrlProp" Target="../ctrlProps/ctrlProp53.xml" /><Relationship Id="rId32" Type="http://schemas.openxmlformats.org/officeDocument/2006/relationships/ctrlProp" Target="../ctrlProps/ctrlProp54.xml" /><Relationship Id="rId33" Type="http://schemas.openxmlformats.org/officeDocument/2006/relationships/ctrlProp" Target="../ctrlProps/ctrlProp55.xml" /><Relationship Id="rId34" Type="http://schemas.openxmlformats.org/officeDocument/2006/relationships/ctrlProp" Target="../ctrlProps/ctrlProp56.xml" /><Relationship Id="rId35" Type="http://schemas.openxmlformats.org/officeDocument/2006/relationships/ctrlProp" Target="../ctrlProps/ctrlProp57.xml" /><Relationship Id="rId36" Type="http://schemas.openxmlformats.org/officeDocument/2006/relationships/ctrlProp" Target="../ctrlProps/ctrlProp58.xml" /><Relationship Id="rId37" Type="http://schemas.openxmlformats.org/officeDocument/2006/relationships/ctrlProp" Target="../ctrlProps/ctrlProp59.xml" /><Relationship Id="rId38" Type="http://schemas.openxmlformats.org/officeDocument/2006/relationships/ctrlProp" Target="../ctrlProps/ctrlProp60.xml" /><Relationship Id="rId39" Type="http://schemas.openxmlformats.org/officeDocument/2006/relationships/ctrlProp" Target="../ctrlProps/ctrlProp61.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4.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5.xml" /><Relationship Id="rId3" Type="http://schemas.openxmlformats.org/officeDocument/2006/relationships/vmlDrawing" Target="../drawings/vmlDrawing3.vml" /><Relationship Id="rId4" Type="http://schemas.openxmlformats.org/officeDocument/2006/relationships/ctrlProp" Target="../ctrlProps/ctrlProp62.xml" /><Relationship Id="rId5" Type="http://schemas.openxmlformats.org/officeDocument/2006/relationships/ctrlProp" Target="../ctrlProps/ctrlProp63.xml" /><Relationship Id="rId6" Type="http://schemas.openxmlformats.org/officeDocument/2006/relationships/ctrlProp" Target="../ctrlProps/ctrlProp64.xml" /><Relationship Id="rId7" Type="http://schemas.openxmlformats.org/officeDocument/2006/relationships/ctrlProp" Target="../ctrlProps/ctrlProp65.xml" /><Relationship Id="rId8" Type="http://schemas.openxmlformats.org/officeDocument/2006/relationships/ctrlProp" Target="../ctrlProps/ctrlProp66.xml" /><Relationship Id="rId9" Type="http://schemas.openxmlformats.org/officeDocument/2006/relationships/ctrlProp" Target="../ctrlProps/ctrlProp67.xml" /><Relationship Id="rId10" Type="http://schemas.openxmlformats.org/officeDocument/2006/relationships/ctrlProp" Target="../ctrlProps/ctrlProp68.xml" /><Relationship Id="rId11" Type="http://schemas.openxmlformats.org/officeDocument/2006/relationships/ctrlProp" Target="../ctrlProps/ctrlProp69.xml" /><Relationship Id="rId12" Type="http://schemas.openxmlformats.org/officeDocument/2006/relationships/ctrlProp" Target="../ctrlProps/ctrlProp70.xml" /><Relationship Id="rId13" Type="http://schemas.openxmlformats.org/officeDocument/2006/relationships/ctrlProp" Target="../ctrlProps/ctrlProp71.xml" /><Relationship Id="rId14" Type="http://schemas.openxmlformats.org/officeDocument/2006/relationships/ctrlProp" Target="../ctrlProps/ctrlProp72.xml" /><Relationship Id="rId15" Type="http://schemas.openxmlformats.org/officeDocument/2006/relationships/ctrlProp" Target="../ctrlProps/ctrlProp73.xml" /><Relationship Id="rId16" Type="http://schemas.openxmlformats.org/officeDocument/2006/relationships/ctrlProp" Target="../ctrlProps/ctrlProp74.xml" /><Relationship Id="rId17" Type="http://schemas.openxmlformats.org/officeDocument/2006/relationships/ctrlProp" Target="../ctrlProps/ctrlProp75.xml" /><Relationship Id="rId18" Type="http://schemas.openxmlformats.org/officeDocument/2006/relationships/ctrlProp" Target="../ctrlProps/ctrlProp76.xml" /><Relationship Id="rId19" Type="http://schemas.openxmlformats.org/officeDocument/2006/relationships/ctrlProp" Target="../ctrlProps/ctrlProp77.xml" /><Relationship Id="rId20" Type="http://schemas.openxmlformats.org/officeDocument/2006/relationships/ctrlProp" Target="../ctrlProps/ctrlProp78.xml" /><Relationship Id="rId21" Type="http://schemas.openxmlformats.org/officeDocument/2006/relationships/ctrlProp" Target="../ctrlProps/ctrlProp79.xml" /><Relationship Id="rId22" Type="http://schemas.openxmlformats.org/officeDocument/2006/relationships/ctrlProp" Target="../ctrlProps/ctrlProp80.xml" /><Relationship Id="rId23" Type="http://schemas.openxmlformats.org/officeDocument/2006/relationships/ctrlProp" Target="../ctrlProps/ctrlProp81.xml" /><Relationship Id="rId24" Type="http://schemas.openxmlformats.org/officeDocument/2006/relationships/ctrlProp" Target="../ctrlProps/ctrlProp82.xml" /><Relationship Id="rId25" Type="http://schemas.openxmlformats.org/officeDocument/2006/relationships/ctrlProp" Target="../ctrlProps/ctrlProp83.xml" /><Relationship Id="rId26" Type="http://schemas.openxmlformats.org/officeDocument/2006/relationships/ctrlProp" Target="../ctrlProps/ctrlProp84.xml" /><Relationship Id="rId27" Type="http://schemas.openxmlformats.org/officeDocument/2006/relationships/ctrlProp" Target="../ctrlProps/ctrlProp85.xml" /><Relationship Id="rId28" Type="http://schemas.openxmlformats.org/officeDocument/2006/relationships/ctrlProp" Target="../ctrlProps/ctrlProp86.xml" /><Relationship Id="rId29" Type="http://schemas.openxmlformats.org/officeDocument/2006/relationships/ctrlProp" Target="../ctrlProps/ctrlProp87.xml" /><Relationship Id="rId30" Type="http://schemas.openxmlformats.org/officeDocument/2006/relationships/ctrlProp" Target="../ctrlProps/ctrlProp88.xml" /><Relationship Id="rId31" Type="http://schemas.openxmlformats.org/officeDocument/2006/relationships/ctrlProp" Target="../ctrlProps/ctrlProp89.xml" /><Relationship Id="rId32" Type="http://schemas.openxmlformats.org/officeDocument/2006/relationships/ctrlProp" Target="../ctrlProps/ctrlProp90.xml" /><Relationship Id="rId33" Type="http://schemas.openxmlformats.org/officeDocument/2006/relationships/ctrlProp" Target="../ctrlProps/ctrlProp91.xml" /><Relationship Id="rId34" Type="http://schemas.openxmlformats.org/officeDocument/2006/relationships/ctrlProp" Target="../ctrlProps/ctrlProp92.xml" /><Relationship Id="rId35" Type="http://schemas.openxmlformats.org/officeDocument/2006/relationships/ctrlProp" Target="../ctrlProps/ctrlProp93.xml" /><Relationship Id="rId36" Type="http://schemas.openxmlformats.org/officeDocument/2006/relationships/ctrlProp" Target="../ctrlProps/ctrlProp94.xml" /><Relationship Id="rId37" Type="http://schemas.openxmlformats.org/officeDocument/2006/relationships/ctrlProp" Target="../ctrlProps/ctrlProp95.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2:AJ132"/>
  <sheetViews>
    <sheetView showGridLines="0" tabSelected="1" view="pageBreakPreview" topLeftCell="A97" zoomScaleSheetLayoutView="100" workbookViewId="0">
      <selection activeCell="AD117" sqref="AD117"/>
    </sheetView>
  </sheetViews>
  <sheetFormatPr defaultColWidth="8.875" defaultRowHeight="14.25"/>
  <cols>
    <col min="1" max="2" width="3.25" style="1" customWidth="1"/>
    <col min="3" max="38" width="2.625" style="1" customWidth="1"/>
    <col min="39" max="44" width="2.375" style="1" customWidth="1"/>
    <col min="45" max="45" width="8.875" style="1" bestFit="1" customWidth="0"/>
    <col min="46" max="16384" width="8.875" style="1"/>
  </cols>
  <sheetData>
    <row r="1" spans="2:36" ht="15" customHeight="1"/>
    <row r="2" spans="2:36" ht="15" customHeight="1">
      <c r="B2" s="2" t="s">
        <v>6</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row>
    <row r="3" spans="2:36" ht="33.75" customHeight="1"/>
    <row r="4" spans="2:36" ht="15" customHeight="1">
      <c r="B4" s="1" t="s">
        <v>20</v>
      </c>
    </row>
    <row r="5" spans="2:36" ht="15" customHeight="1">
      <c r="B5" s="1" t="s">
        <v>420</v>
      </c>
    </row>
    <row r="6" spans="2:36" ht="15" customHeight="1">
      <c r="C6" s="1" t="s">
        <v>421</v>
      </c>
    </row>
    <row r="7" spans="2:36" ht="15" customHeight="1">
      <c r="C7" s="1" t="s">
        <v>320</v>
      </c>
    </row>
    <row r="8" spans="2:36" ht="15" customHeight="1">
      <c r="B8" s="3"/>
      <c r="C8" s="1" t="s">
        <v>64</v>
      </c>
    </row>
    <row r="9" spans="2:36" ht="15" customHeight="1">
      <c r="B9" s="3"/>
    </row>
    <row r="10" spans="2:36" ht="15" customHeight="1">
      <c r="B10" s="1" t="s">
        <v>30</v>
      </c>
    </row>
    <row r="11" spans="2:36" ht="15" customHeight="1">
      <c r="B11" s="1" t="s">
        <v>99</v>
      </c>
    </row>
    <row r="12" spans="2:36" ht="15" customHeight="1">
      <c r="C12" s="1" t="s">
        <v>419</v>
      </c>
    </row>
    <row r="13" spans="2:36" ht="15" customHeight="1">
      <c r="C13" s="1" t="s">
        <v>333</v>
      </c>
    </row>
    <row r="14" spans="2:36" ht="15" customHeight="1">
      <c r="D14" s="4" t="s">
        <v>551</v>
      </c>
    </row>
    <row r="15" spans="2:36" ht="15" customHeight="1">
      <c r="B15" s="3"/>
      <c r="C15" s="1" t="s">
        <v>102</v>
      </c>
    </row>
    <row r="16" spans="2:36" ht="15" customHeight="1">
      <c r="B16" s="3"/>
    </row>
    <row r="17" spans="2:3" ht="15" customHeight="1">
      <c r="B17" s="1" t="s">
        <v>547</v>
      </c>
    </row>
    <row r="18" spans="2:3" ht="15" customHeight="1">
      <c r="B18" s="1" t="s">
        <v>35</v>
      </c>
      <c r="C18" s="1" t="s">
        <v>604</v>
      </c>
    </row>
    <row r="19" spans="2:3" ht="15" customHeight="1">
      <c r="B19" s="3"/>
      <c r="C19" s="1" t="s">
        <v>528</v>
      </c>
    </row>
    <row r="20" spans="2:3" ht="15" customHeight="1">
      <c r="B20" s="3"/>
      <c r="C20" s="1" t="s">
        <v>432</v>
      </c>
    </row>
    <row r="21" spans="2:3" ht="15" customHeight="1">
      <c r="B21" s="3"/>
    </row>
    <row r="22" spans="2:3" ht="15" customHeight="1">
      <c r="B22" s="1" t="s">
        <v>548</v>
      </c>
    </row>
    <row r="23" spans="2:3" s="1" customFormat="1" ht="15" customHeight="1">
      <c r="B23" s="1" t="s">
        <v>35</v>
      </c>
      <c r="C23" s="1" t="s">
        <v>234</v>
      </c>
    </row>
    <row r="24" spans="2:3" s="1" customFormat="1" ht="15" customHeight="1">
      <c r="C24" s="1" t="s">
        <v>117</v>
      </c>
    </row>
    <row r="25" spans="2:3" s="1" customFormat="1" ht="15" customHeight="1">
      <c r="C25" s="1" t="s">
        <v>606</v>
      </c>
    </row>
    <row r="26" spans="2:3" s="1" customFormat="1" ht="15" customHeight="1">
      <c r="C26" s="1" t="s">
        <v>532</v>
      </c>
    </row>
    <row r="27" spans="2:3" ht="15" customHeight="1">
      <c r="B27" s="3"/>
    </row>
    <row r="28" spans="2:3" ht="15" customHeight="1">
      <c r="B28" s="1" t="s">
        <v>423</v>
      </c>
    </row>
    <row r="29" spans="2:3" ht="15" customHeight="1">
      <c r="B29" s="1" t="s">
        <v>549</v>
      </c>
    </row>
    <row r="30" spans="2:3" ht="15" customHeight="1">
      <c r="C30" s="1" t="s">
        <v>245</v>
      </c>
    </row>
    <row r="31" spans="2:3" ht="15" customHeight="1">
      <c r="C31" s="1" t="s">
        <v>600</v>
      </c>
    </row>
    <row r="32" spans="2:3" ht="15" customHeight="1">
      <c r="C32" s="1" t="s">
        <v>383</v>
      </c>
    </row>
    <row r="33" spans="2:3" ht="15" customHeight="1">
      <c r="C33" s="1" t="s">
        <v>255</v>
      </c>
    </row>
    <row r="34" spans="2:3" ht="15" customHeight="1">
      <c r="B34" s="3"/>
      <c r="C34" s="1" t="s">
        <v>338</v>
      </c>
    </row>
    <row r="35" spans="2:3" ht="15" customHeight="1">
      <c r="B35" s="3"/>
      <c r="C35" s="1" t="s">
        <v>54</v>
      </c>
    </row>
    <row r="36" spans="2:3" ht="15" customHeight="1">
      <c r="B36" s="3"/>
    </row>
    <row r="37" spans="2:3" ht="15" customHeight="1">
      <c r="B37" s="1" t="s">
        <v>33</v>
      </c>
    </row>
    <row r="38" spans="2:3" ht="15" customHeight="1">
      <c r="B38" s="1" t="s">
        <v>363</v>
      </c>
    </row>
    <row r="39" spans="2:3" ht="15" customHeight="1">
      <c r="B39" s="3"/>
      <c r="C39" s="1" t="s">
        <v>560</v>
      </c>
    </row>
    <row r="40" spans="2:3" ht="15" customHeight="1">
      <c r="B40" s="3"/>
      <c r="C40" s="1" t="s">
        <v>516</v>
      </c>
    </row>
    <row r="41" spans="2:3" ht="15" customHeight="1">
      <c r="B41" s="3"/>
      <c r="C41" s="1" t="s">
        <v>85</v>
      </c>
    </row>
    <row r="42" spans="2:3" ht="15" customHeight="1">
      <c r="B42" s="1" t="s">
        <v>63</v>
      </c>
    </row>
    <row r="43" spans="2:3" ht="15" customHeight="1">
      <c r="B43" s="1" t="s">
        <v>66</v>
      </c>
    </row>
    <row r="44" spans="2:3" ht="15" customHeight="1">
      <c r="B44" s="1" t="s">
        <v>416</v>
      </c>
    </row>
    <row r="45" spans="2:3" ht="15" customHeight="1">
      <c r="B45" s="1" t="s">
        <v>442</v>
      </c>
    </row>
    <row r="46" spans="2:3" ht="15" customHeight="1">
      <c r="B46" s="1" t="s">
        <v>213</v>
      </c>
    </row>
    <row r="47" spans="2:3" ht="15" customHeight="1">
      <c r="B47" s="1" t="s">
        <v>431</v>
      </c>
    </row>
    <row r="48" spans="2:3" ht="15" customHeight="1">
      <c r="C48" s="1" t="s">
        <v>433</v>
      </c>
    </row>
    <row r="49" spans="2:4" ht="15" customHeight="1">
      <c r="B49" s="1" t="s">
        <v>435</v>
      </c>
    </row>
    <row r="50" spans="2:4" ht="15" customHeight="1">
      <c r="C50" s="1" t="s">
        <v>77</v>
      </c>
    </row>
    <row r="51" spans="2:4" ht="15" customHeight="1">
      <c r="C51" s="1" t="s">
        <v>207</v>
      </c>
    </row>
    <row r="52" spans="2:4" ht="15" customHeight="1">
      <c r="C52" s="1" t="s">
        <v>356</v>
      </c>
    </row>
    <row r="53" spans="2:4" ht="15" customHeight="1">
      <c r="C53" s="1" t="s">
        <v>443</v>
      </c>
    </row>
    <row r="54" spans="2:4" ht="15" customHeight="1">
      <c r="C54" s="1" t="s">
        <v>444</v>
      </c>
    </row>
    <row r="55" spans="2:4" ht="15" customHeight="1">
      <c r="B55" s="1" t="s">
        <v>169</v>
      </c>
    </row>
    <row r="56" spans="2:4" ht="15" customHeight="1">
      <c r="C56" s="1" t="s">
        <v>446</v>
      </c>
    </row>
    <row r="57" spans="2:4" ht="15" customHeight="1">
      <c r="B57" s="1" t="s">
        <v>438</v>
      </c>
    </row>
    <row r="58" spans="2:4" ht="15" customHeight="1">
      <c r="C58" s="1" t="s">
        <v>344</v>
      </c>
    </row>
    <row r="59" spans="2:4" ht="15" customHeight="1">
      <c r="B59" s="1" t="s">
        <v>447</v>
      </c>
    </row>
    <row r="60" spans="2:4" ht="15" customHeight="1">
      <c r="C60" s="1" t="s">
        <v>411</v>
      </c>
    </row>
    <row r="61" spans="2:4" ht="15" customHeight="1">
      <c r="C61" s="1" t="s">
        <v>605</v>
      </c>
    </row>
    <row r="62" spans="2:4" ht="15" customHeight="1">
      <c r="C62" s="1" t="s">
        <v>448</v>
      </c>
    </row>
    <row r="63" spans="2:4" ht="15" customHeight="1">
      <c r="D63" s="1" t="s">
        <v>125</v>
      </c>
    </row>
    <row r="64" spans="2:4" ht="15" customHeight="1">
      <c r="C64" s="1" t="s">
        <v>450</v>
      </c>
    </row>
    <row r="65" spans="2:3" ht="15" customHeight="1">
      <c r="B65" s="1" t="s">
        <v>451</v>
      </c>
    </row>
    <row r="66" spans="2:3" ht="15" customHeight="1">
      <c r="C66" s="1" t="s">
        <v>453</v>
      </c>
    </row>
    <row r="67" spans="2:3" ht="15" customHeight="1">
      <c r="C67" s="1" t="s">
        <v>455</v>
      </c>
    </row>
    <row r="68" spans="2:3" ht="15" customHeight="1">
      <c r="C68" s="1" t="s">
        <v>427</v>
      </c>
    </row>
    <row r="69" spans="2:3" ht="15" customHeight="1">
      <c r="C69" s="1" t="s">
        <v>377</v>
      </c>
    </row>
    <row r="70" spans="2:3" ht="15" customHeight="1">
      <c r="C70" s="1" t="s">
        <v>132</v>
      </c>
    </row>
    <row r="71" spans="2:3" ht="15" customHeight="1">
      <c r="C71" s="1" t="s">
        <v>457</v>
      </c>
    </row>
    <row r="72" spans="2:3" ht="15" customHeight="1"/>
    <row r="73" spans="2:3" ht="15" customHeight="1">
      <c r="B73" s="1" t="s">
        <v>86</v>
      </c>
    </row>
    <row r="74" spans="2:3" ht="15" customHeight="1">
      <c r="B74" s="1" t="s">
        <v>523</v>
      </c>
    </row>
    <row r="75" spans="2:3" ht="15" customHeight="1">
      <c r="B75" s="3"/>
      <c r="C75" s="1" t="s">
        <v>602</v>
      </c>
    </row>
    <row r="76" spans="2:3" ht="15" customHeight="1">
      <c r="B76" s="3"/>
      <c r="C76" s="1" t="s">
        <v>376</v>
      </c>
    </row>
    <row r="77" spans="2:3" ht="15" customHeight="1">
      <c r="B77" s="3"/>
    </row>
    <row r="78" spans="2:3" ht="15" customHeight="1">
      <c r="B78" s="1" t="s">
        <v>48</v>
      </c>
    </row>
    <row r="79" spans="2:3" ht="15" customHeight="1">
      <c r="B79" s="1" t="s">
        <v>260</v>
      </c>
    </row>
    <row r="80" spans="2:3" ht="15" customHeight="1">
      <c r="B80" s="3"/>
      <c r="C80" s="1" t="s">
        <v>418</v>
      </c>
    </row>
    <row r="81" spans="2:3" ht="15" customHeight="1">
      <c r="B81" s="3"/>
      <c r="C81" s="1" t="s">
        <v>430</v>
      </c>
    </row>
    <row r="82" spans="2:3" ht="15" customHeight="1">
      <c r="B82" s="3"/>
    </row>
    <row r="83" spans="2:3" ht="15" customHeight="1">
      <c r="B83" s="4" t="s">
        <v>639</v>
      </c>
    </row>
    <row r="84" spans="2:3" ht="15" customHeight="1">
      <c r="B84" s="4" t="s">
        <v>640</v>
      </c>
    </row>
    <row r="85" spans="2:3" ht="15" customHeight="1">
      <c r="B85" s="3"/>
      <c r="C85" s="1" t="s">
        <v>231</v>
      </c>
    </row>
    <row r="86" spans="2:3" ht="15" customHeight="1">
      <c r="B86" s="3"/>
      <c r="C86" s="1" t="s">
        <v>314</v>
      </c>
    </row>
    <row r="87" spans="2:3" ht="15" customHeight="1">
      <c r="B87" s="3"/>
      <c r="C87" s="1" t="s">
        <v>641</v>
      </c>
    </row>
    <row r="88" spans="2:3" ht="15" customHeight="1">
      <c r="B88" s="3"/>
      <c r="C88" s="1" t="s">
        <v>642</v>
      </c>
    </row>
    <row r="89" spans="2:3" ht="15" customHeight="1">
      <c r="B89" s="3"/>
      <c r="C89" s="1" t="s">
        <v>643</v>
      </c>
    </row>
    <row r="90" spans="2:3" ht="15" customHeight="1">
      <c r="B90" s="3"/>
    </row>
    <row r="91" spans="2:3" ht="15" customHeight="1">
      <c r="B91" s="1" t="s">
        <v>12</v>
      </c>
    </row>
    <row r="92" spans="2:3" ht="15" customHeight="1">
      <c r="B92" s="1" t="s">
        <v>407</v>
      </c>
    </row>
    <row r="93" spans="2:3" ht="15" customHeight="1">
      <c r="B93" s="3"/>
      <c r="C93" s="1" t="s">
        <v>31</v>
      </c>
    </row>
    <row r="94" spans="2:3" ht="15" customHeight="1">
      <c r="B94" s="3"/>
    </row>
    <row r="95" spans="2:3" ht="15" customHeight="1">
      <c r="B95" s="1" t="s">
        <v>94</v>
      </c>
    </row>
    <row r="96" spans="2:3" ht="15" customHeight="1">
      <c r="B96" s="1" t="s">
        <v>18</v>
      </c>
    </row>
    <row r="97" spans="1:2" ht="15" customHeight="1">
      <c r="B97" s="1" t="s">
        <v>95</v>
      </c>
    </row>
    <row r="98" spans="1:2" ht="15" customHeight="1"/>
    <row r="99" spans="1:2">
      <c r="B99" s="1" t="s">
        <v>94</v>
      </c>
    </row>
    <row r="100" spans="1:2">
      <c r="B100" s="1" t="s">
        <v>96</v>
      </c>
    </row>
    <row r="101" spans="1:2" ht="15" customHeight="1">
      <c r="B101" s="3"/>
    </row>
    <row r="102" spans="1:2" ht="15" customHeight="1">
      <c r="B102" s="1" t="s">
        <v>94</v>
      </c>
    </row>
    <row r="103" spans="1:2">
      <c r="B103" s="1" t="s">
        <v>37</v>
      </c>
    </row>
    <row r="105" spans="1:2">
      <c r="B105" s="1" t="s">
        <v>98</v>
      </c>
    </row>
    <row r="106" spans="1:2">
      <c r="B106" s="1" t="s">
        <v>101</v>
      </c>
    </row>
    <row r="107" spans="1:2">
      <c r="B107" s="1" t="s">
        <v>270</v>
      </c>
    </row>
    <row r="108" spans="1:2">
      <c r="A108" s="1" t="s">
        <v>202</v>
      </c>
    </row>
    <row r="110" spans="1:2">
      <c r="B110" s="1" t="s">
        <v>98</v>
      </c>
    </row>
    <row r="111" spans="1:2">
      <c r="B111" s="1" t="s">
        <v>106</v>
      </c>
    </row>
    <row r="113" spans="2:2">
      <c r="B113" s="1" t="s">
        <v>98</v>
      </c>
    </row>
    <row r="114" spans="2:2">
      <c r="B114" s="1" t="s">
        <v>110</v>
      </c>
    </row>
    <row r="116" spans="2:2">
      <c r="B116" s="1" t="s">
        <v>98</v>
      </c>
    </row>
    <row r="117" spans="2:2">
      <c r="B117" s="1" t="s">
        <v>28</v>
      </c>
    </row>
    <row r="119" spans="2:2">
      <c r="B119" s="1" t="s">
        <v>98</v>
      </c>
    </row>
    <row r="120" spans="2:2">
      <c r="B120" s="1" t="s">
        <v>460</v>
      </c>
    </row>
    <row r="122" spans="2:2">
      <c r="B122" s="1" t="s">
        <v>98</v>
      </c>
    </row>
    <row r="123" spans="2:2">
      <c r="B123" s="1" t="s">
        <v>414</v>
      </c>
    </row>
    <row r="124" spans="2:2">
      <c r="B124" s="1" t="s">
        <v>529</v>
      </c>
    </row>
    <row r="125" spans="2:2">
      <c r="B125" s="1" t="s">
        <v>530</v>
      </c>
    </row>
    <row r="126" spans="2:2">
      <c r="B126" s="1" t="s">
        <v>550</v>
      </c>
    </row>
    <row r="127" spans="2:2">
      <c r="B127" s="1" t="s">
        <v>346</v>
      </c>
    </row>
    <row r="129" spans="2:2">
      <c r="B129" s="1" t="s">
        <v>98</v>
      </c>
    </row>
    <row r="130" spans="2:2">
      <c r="B130" s="1" t="s">
        <v>644</v>
      </c>
    </row>
    <row r="131" spans="2:2">
      <c r="B131" s="1" t="s">
        <v>529</v>
      </c>
    </row>
    <row r="132" spans="2:2">
      <c r="B132" s="1" t="s">
        <v>601</v>
      </c>
    </row>
  </sheetData>
  <mergeCells count="1">
    <mergeCell ref="B2:AJ2"/>
  </mergeCells>
  <phoneticPr fontId="23"/>
  <printOptions horizontalCentered="1"/>
  <pageMargins left="0.23622047244094491" right="0.23622047244094491" top="0.74803149606299213" bottom="0.74803149606299213" header="0.31496062992125984" footer="0.31496062992125984"/>
  <pageSetup paperSize="9" scale="81" fitToWidth="1" fitToHeight="1" orientation="portrait" usePrinterDefaults="1" r:id="rId1"/>
  <rowBreaks count="1" manualBreakCount="1">
    <brk id="58" min="1" max="37" man="1"/>
  </rowBreaks>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1:W54"/>
  <sheetViews>
    <sheetView showGridLines="0" view="pageBreakPreview" zoomScale="70" zoomScaleNormal="30" zoomScaleSheetLayoutView="70" workbookViewId="0">
      <selection activeCell="D9" sqref="D9:E9"/>
    </sheetView>
  </sheetViews>
  <sheetFormatPr defaultColWidth="5.625" defaultRowHeight="14.25"/>
  <cols>
    <col min="1" max="1" width="3.875" style="343" customWidth="1"/>
    <col min="2" max="2" width="5.625" style="343"/>
    <col min="3" max="3" width="12.875" style="343" customWidth="1"/>
    <col min="4" max="4" width="5.625" style="343"/>
    <col min="5" max="5" width="18" style="343" customWidth="1"/>
    <col min="6" max="21" width="5.625" style="343"/>
    <col min="22" max="22" width="3.875" style="343" customWidth="1"/>
    <col min="23" max="23" width="2.75" style="343" customWidth="1"/>
    <col min="24" max="16384" width="5.625" style="343"/>
  </cols>
  <sheetData>
    <row r="1" spans="1:23" ht="17.25">
      <c r="A1" s="58" t="s">
        <v>512</v>
      </c>
    </row>
    <row r="2" spans="1:23" ht="24.95" customHeight="1">
      <c r="A2" s="546" t="s">
        <v>440</v>
      </c>
      <c r="B2" s="232"/>
      <c r="C2" s="232"/>
      <c r="D2" s="232"/>
      <c r="E2" s="232"/>
      <c r="F2" s="232"/>
      <c r="G2" s="232"/>
      <c r="H2" s="232"/>
      <c r="I2" s="232"/>
      <c r="J2" s="232"/>
      <c r="K2" s="232"/>
      <c r="L2" s="232"/>
      <c r="M2" s="232"/>
      <c r="N2" s="232"/>
      <c r="O2" s="232"/>
      <c r="P2" s="232"/>
      <c r="Q2" s="232"/>
      <c r="R2" s="232"/>
      <c r="S2" s="232"/>
      <c r="T2" s="232"/>
      <c r="U2" s="232"/>
      <c r="V2" s="232"/>
      <c r="W2" s="232"/>
    </row>
    <row r="3" spans="1:23" ht="32.25" customHeight="1">
      <c r="A3" s="232"/>
      <c r="B3" s="232"/>
      <c r="C3" s="232"/>
      <c r="D3" s="232"/>
      <c r="E3" s="232"/>
      <c r="F3" s="232"/>
      <c r="G3" s="232"/>
      <c r="H3" s="232"/>
      <c r="I3" s="232"/>
      <c r="J3" s="232"/>
      <c r="K3" s="232"/>
      <c r="L3" s="232"/>
      <c r="M3" s="232"/>
      <c r="N3" s="232"/>
      <c r="O3" s="232"/>
      <c r="P3" s="232"/>
      <c r="Q3" s="232"/>
      <c r="R3" s="232"/>
      <c r="S3" s="232"/>
      <c r="T3" s="232"/>
      <c r="U3" s="232"/>
      <c r="V3" s="232"/>
      <c r="W3" s="232"/>
    </row>
    <row r="4" spans="1:23" s="61" customFormat="1" ht="18.75">
      <c r="B4" s="547"/>
      <c r="C4" s="547"/>
      <c r="D4" s="547"/>
      <c r="E4" s="547"/>
      <c r="F4" s="547"/>
      <c r="G4" s="547"/>
      <c r="P4" s="606"/>
      <c r="Q4" s="606"/>
      <c r="R4" s="606"/>
      <c r="S4" s="611"/>
      <c r="T4" s="611"/>
      <c r="U4" s="611"/>
      <c r="V4" s="611"/>
    </row>
    <row r="5" spans="1:23" s="61" customFormat="1" ht="18.75">
      <c r="B5" s="547"/>
      <c r="C5" s="547"/>
      <c r="D5" s="547"/>
      <c r="E5" s="547"/>
      <c r="F5" s="547"/>
      <c r="G5" s="547"/>
      <c r="P5" s="606"/>
      <c r="Q5" s="606"/>
      <c r="R5" s="606"/>
      <c r="S5" s="611"/>
      <c r="T5" s="611"/>
      <c r="U5" s="611"/>
      <c r="V5" s="611"/>
    </row>
    <row r="6" spans="1:23" s="60" customFormat="1" ht="15">
      <c r="A6" s="60"/>
      <c r="B6" s="60"/>
      <c r="C6" s="65" t="s">
        <v>181</v>
      </c>
      <c r="D6" s="60"/>
      <c r="E6" s="60"/>
      <c r="F6" s="60"/>
      <c r="G6" s="60"/>
      <c r="H6" s="60"/>
      <c r="I6" s="60"/>
      <c r="J6" s="60"/>
      <c r="K6" s="60"/>
      <c r="L6" s="60"/>
      <c r="M6" s="60"/>
      <c r="N6" s="60"/>
      <c r="O6" s="60"/>
      <c r="P6" s="60"/>
      <c r="Q6" s="60"/>
      <c r="R6" s="60"/>
      <c r="S6" s="60"/>
      <c r="T6" s="60"/>
      <c r="U6" s="60"/>
      <c r="V6" s="60"/>
      <c r="W6" s="60"/>
    </row>
    <row r="7" spans="1:23" s="60" customFormat="1" ht="28.5" customHeight="1">
      <c r="A7" s="60"/>
      <c r="B7" s="60"/>
      <c r="C7" s="558" t="s">
        <v>185</v>
      </c>
      <c r="D7" s="571">
        <f>'様式第４号の１（パッケージ型導入支援事業計画）'!D7</f>
        <v>0</v>
      </c>
      <c r="E7" s="578"/>
      <c r="F7" s="578"/>
      <c r="G7" s="578"/>
      <c r="H7" s="578"/>
      <c r="I7" s="578"/>
      <c r="J7" s="578"/>
      <c r="K7" s="594"/>
      <c r="L7" s="60"/>
      <c r="M7" s="60"/>
      <c r="N7" s="60"/>
      <c r="O7" s="60"/>
      <c r="P7" s="60"/>
      <c r="Q7" s="60"/>
      <c r="R7" s="60"/>
      <c r="S7" s="60"/>
      <c r="T7" s="60"/>
      <c r="U7" s="60"/>
      <c r="V7" s="60"/>
      <c r="W7" s="60"/>
    </row>
    <row r="8" spans="1:23" s="60" customFormat="1" ht="28.5" customHeight="1">
      <c r="A8" s="60"/>
      <c r="B8" s="60"/>
      <c r="C8" s="559" t="s">
        <v>187</v>
      </c>
      <c r="D8" s="572">
        <f>'様式第４号の１（パッケージ型導入支援事業計画）'!D9</f>
        <v>0</v>
      </c>
      <c r="E8" s="579"/>
      <c r="F8" s="579"/>
      <c r="G8" s="579"/>
      <c r="H8" s="579"/>
      <c r="I8" s="579"/>
      <c r="J8" s="579"/>
      <c r="K8" s="595"/>
      <c r="L8" s="60"/>
      <c r="M8" s="60"/>
      <c r="N8" s="60"/>
      <c r="O8" s="60"/>
      <c r="P8" s="60"/>
      <c r="Q8" s="60"/>
      <c r="R8" s="60"/>
      <c r="S8" s="60"/>
      <c r="T8" s="60"/>
      <c r="U8" s="60"/>
      <c r="V8" s="60"/>
      <c r="W8" s="60"/>
    </row>
    <row r="9" spans="1:23" s="60" customFormat="1" ht="28.5" customHeight="1">
      <c r="A9" s="60"/>
      <c r="B9" s="60"/>
      <c r="C9" s="560" t="s">
        <v>93</v>
      </c>
      <c r="D9" s="573"/>
      <c r="E9" s="580"/>
      <c r="F9" s="586" t="s">
        <v>300</v>
      </c>
      <c r="G9" s="586"/>
      <c r="H9" s="586"/>
      <c r="I9" s="586"/>
      <c r="J9" s="586"/>
      <c r="K9" s="596"/>
      <c r="L9" s="60"/>
      <c r="M9" s="60"/>
      <c r="N9" s="60"/>
      <c r="O9" s="60"/>
      <c r="P9" s="60"/>
      <c r="Q9" s="60"/>
      <c r="R9" s="60"/>
      <c r="S9" s="60"/>
      <c r="T9" s="60"/>
      <c r="U9" s="60"/>
      <c r="V9" s="60"/>
      <c r="W9" s="60"/>
    </row>
    <row r="10" spans="1:23" s="60" customFormat="1" ht="28.5" customHeight="1">
      <c r="A10" s="60"/>
      <c r="B10" s="60"/>
      <c r="C10" s="561" t="s">
        <v>41</v>
      </c>
      <c r="D10" s="574"/>
      <c r="E10" s="581"/>
      <c r="F10" s="587" t="s">
        <v>300</v>
      </c>
      <c r="G10" s="587"/>
      <c r="H10" s="587"/>
      <c r="I10" s="587"/>
      <c r="J10" s="587"/>
      <c r="K10" s="597"/>
      <c r="L10" s="60"/>
      <c r="M10" s="60"/>
      <c r="N10" s="60"/>
      <c r="O10" s="60"/>
      <c r="P10" s="60"/>
      <c r="Q10" s="60"/>
      <c r="R10" s="60"/>
      <c r="S10" s="60"/>
      <c r="T10" s="60"/>
      <c r="U10" s="60"/>
      <c r="V10" s="60"/>
      <c r="W10" s="60"/>
    </row>
    <row r="11" spans="1:23" ht="9.9499999999999993" customHeight="1"/>
    <row r="12" spans="1:23" ht="20.100000000000001" customHeight="1">
      <c r="B12" s="235" t="s">
        <v>60</v>
      </c>
      <c r="C12" s="235"/>
      <c r="D12" s="235"/>
      <c r="E12" s="582">
        <f>$C$16+$E$16-$G$16+B42</f>
        <v>0</v>
      </c>
      <c r="F12" s="588"/>
      <c r="G12" s="588"/>
      <c r="H12" s="588"/>
      <c r="I12" s="588"/>
      <c r="J12" s="270" t="s">
        <v>32</v>
      </c>
      <c r="K12" s="270"/>
      <c r="M12" s="343"/>
      <c r="N12" s="343"/>
      <c r="O12" s="343"/>
      <c r="P12" s="343"/>
      <c r="Q12" s="343"/>
      <c r="R12" s="343"/>
      <c r="T12" s="61"/>
      <c r="U12" s="61"/>
    </row>
    <row r="13" spans="1:23" ht="20.100000000000001" customHeight="1">
      <c r="B13" s="235"/>
      <c r="C13" s="235"/>
      <c r="D13" s="235"/>
      <c r="E13" s="583"/>
      <c r="F13" s="583"/>
      <c r="G13" s="583"/>
      <c r="H13" s="583"/>
      <c r="I13" s="583"/>
      <c r="J13" s="270"/>
      <c r="K13" s="270"/>
      <c r="M13" s="343"/>
      <c r="N13" s="343"/>
      <c r="O13" s="343"/>
      <c r="P13" s="343"/>
      <c r="Q13" s="343"/>
      <c r="R13" s="343"/>
      <c r="T13" s="61"/>
      <c r="U13" s="61"/>
    </row>
    <row r="14" spans="1:23" ht="9.9499999999999993" customHeight="1"/>
    <row r="15" spans="1:23" ht="39.950000000000003" customHeight="1">
      <c r="C15" s="562" t="s">
        <v>81</v>
      </c>
      <c r="D15" s="550"/>
      <c r="E15" s="584" t="s">
        <v>104</v>
      </c>
      <c r="F15" s="589"/>
      <c r="G15" s="584" t="s">
        <v>210</v>
      </c>
      <c r="H15" s="589"/>
      <c r="I15" s="416"/>
      <c r="J15" s="416"/>
    </row>
    <row r="16" spans="1:23" ht="24.95" customHeight="1">
      <c r="C16" s="551">
        <f>$P$25+$P$38</f>
        <v>0</v>
      </c>
      <c r="D16" s="564"/>
      <c r="E16" s="585">
        <f>$S$25+$S$38</f>
        <v>0</v>
      </c>
      <c r="F16" s="590"/>
      <c r="G16" s="267"/>
      <c r="H16" s="268"/>
      <c r="I16" s="269"/>
      <c r="J16" s="269"/>
    </row>
    <row r="17" spans="2:21" ht="9.9499999999999993" customHeight="1"/>
    <row r="18" spans="2:21" ht="18" customHeight="1">
      <c r="B18" s="343" t="s">
        <v>5</v>
      </c>
    </row>
    <row r="19" spans="2:21" s="416" customFormat="1" ht="24.95" customHeight="1">
      <c r="B19" s="548" t="s">
        <v>216</v>
      </c>
      <c r="C19" s="548" t="s">
        <v>304</v>
      </c>
      <c r="D19" s="548"/>
      <c r="E19" s="548"/>
      <c r="F19" s="548"/>
      <c r="G19" s="548"/>
      <c r="H19" s="548"/>
      <c r="I19" s="548"/>
      <c r="J19" s="548"/>
      <c r="K19" s="548" t="s">
        <v>306</v>
      </c>
      <c r="L19" s="548"/>
      <c r="M19" s="548" t="s">
        <v>309</v>
      </c>
      <c r="N19" s="548"/>
      <c r="O19" s="548"/>
      <c r="P19" s="548" t="s">
        <v>311</v>
      </c>
      <c r="Q19" s="548"/>
      <c r="R19" s="548"/>
      <c r="S19" s="550" t="s">
        <v>312</v>
      </c>
      <c r="T19" s="550"/>
      <c r="U19" s="550"/>
    </row>
    <row r="20" spans="2:21" ht="24.95" customHeight="1">
      <c r="B20" s="237">
        <v>1</v>
      </c>
      <c r="C20" s="289"/>
      <c r="D20" s="289"/>
      <c r="E20" s="289"/>
      <c r="F20" s="289"/>
      <c r="G20" s="289"/>
      <c r="H20" s="289"/>
      <c r="I20" s="289"/>
      <c r="J20" s="289"/>
      <c r="K20" s="275"/>
      <c r="L20" s="593" t="s">
        <v>219</v>
      </c>
      <c r="M20" s="277"/>
      <c r="N20" s="277"/>
      <c r="O20" s="277"/>
      <c r="P20" s="607">
        <f>K20*M20</f>
        <v>0</v>
      </c>
      <c r="Q20" s="607"/>
      <c r="R20" s="607"/>
      <c r="S20" s="277"/>
      <c r="T20" s="277"/>
      <c r="U20" s="277"/>
    </row>
    <row r="21" spans="2:21" ht="24.95" customHeight="1">
      <c r="B21" s="237">
        <v>2</v>
      </c>
      <c r="C21" s="563"/>
      <c r="D21" s="575"/>
      <c r="E21" s="575"/>
      <c r="F21" s="575"/>
      <c r="G21" s="575"/>
      <c r="H21" s="575"/>
      <c r="I21" s="575"/>
      <c r="J21" s="593"/>
      <c r="K21" s="275"/>
      <c r="L21" s="593" t="s">
        <v>219</v>
      </c>
      <c r="M21" s="603"/>
      <c r="N21" s="604"/>
      <c r="O21" s="605"/>
      <c r="P21" s="607">
        <f>K21*M21</f>
        <v>0</v>
      </c>
      <c r="Q21" s="607"/>
      <c r="R21" s="607"/>
      <c r="S21" s="603"/>
      <c r="T21" s="604"/>
      <c r="U21" s="605"/>
    </row>
    <row r="22" spans="2:21" ht="24.95" customHeight="1">
      <c r="B22" s="237">
        <v>3</v>
      </c>
      <c r="C22" s="563"/>
      <c r="D22" s="575"/>
      <c r="E22" s="575"/>
      <c r="F22" s="575"/>
      <c r="G22" s="575"/>
      <c r="H22" s="575"/>
      <c r="I22" s="575"/>
      <c r="J22" s="593"/>
      <c r="K22" s="275"/>
      <c r="L22" s="593" t="s">
        <v>219</v>
      </c>
      <c r="M22" s="603"/>
      <c r="N22" s="604"/>
      <c r="O22" s="605"/>
      <c r="P22" s="607">
        <f>K22*M22</f>
        <v>0</v>
      </c>
      <c r="Q22" s="607"/>
      <c r="R22" s="607"/>
      <c r="S22" s="603"/>
      <c r="T22" s="604"/>
      <c r="U22" s="605"/>
    </row>
    <row r="23" spans="2:21" ht="24.95" customHeight="1">
      <c r="B23" s="237">
        <v>4</v>
      </c>
      <c r="C23" s="563"/>
      <c r="D23" s="575"/>
      <c r="E23" s="575"/>
      <c r="F23" s="575"/>
      <c r="G23" s="575"/>
      <c r="H23" s="575"/>
      <c r="I23" s="575"/>
      <c r="J23" s="593"/>
      <c r="K23" s="275"/>
      <c r="L23" s="593" t="s">
        <v>219</v>
      </c>
      <c r="M23" s="603"/>
      <c r="N23" s="604"/>
      <c r="O23" s="605"/>
      <c r="P23" s="607">
        <f>K23*M23</f>
        <v>0</v>
      </c>
      <c r="Q23" s="607"/>
      <c r="R23" s="607"/>
      <c r="S23" s="603"/>
      <c r="T23" s="604"/>
      <c r="U23" s="605"/>
    </row>
    <row r="24" spans="2:21" ht="24.95" customHeight="1">
      <c r="B24" s="237">
        <v>5</v>
      </c>
      <c r="C24" s="563"/>
      <c r="D24" s="575"/>
      <c r="E24" s="575"/>
      <c r="F24" s="575"/>
      <c r="G24" s="575"/>
      <c r="H24" s="575"/>
      <c r="I24" s="575"/>
      <c r="J24" s="593"/>
      <c r="K24" s="275"/>
      <c r="L24" s="593" t="s">
        <v>219</v>
      </c>
      <c r="M24" s="603"/>
      <c r="N24" s="604"/>
      <c r="O24" s="605"/>
      <c r="P24" s="607">
        <f>K24*M24</f>
        <v>0</v>
      </c>
      <c r="Q24" s="607"/>
      <c r="R24" s="607"/>
      <c r="S24" s="603"/>
      <c r="T24" s="604"/>
      <c r="U24" s="605"/>
    </row>
    <row r="25" spans="2:21" ht="24.95" customHeight="1">
      <c r="M25" s="548" t="s">
        <v>313</v>
      </c>
      <c r="N25" s="548"/>
      <c r="O25" s="548"/>
      <c r="P25" s="608">
        <f>SUM(P20:R24)</f>
        <v>0</v>
      </c>
      <c r="Q25" s="609"/>
      <c r="R25" s="610"/>
      <c r="S25" s="608">
        <f>SUM(S20:U24)</f>
        <v>0</v>
      </c>
      <c r="T25" s="609"/>
      <c r="U25" s="610"/>
    </row>
    <row r="26" spans="2:21" ht="20.100000000000001" customHeight="1">
      <c r="B26" s="343" t="s">
        <v>337</v>
      </c>
      <c r="M26" s="278"/>
      <c r="N26" s="278"/>
      <c r="O26" s="278"/>
      <c r="P26" s="281"/>
      <c r="Q26" s="281"/>
      <c r="R26" s="281"/>
      <c r="S26" s="281"/>
      <c r="T26" s="281"/>
      <c r="U26" s="281"/>
    </row>
    <row r="27" spans="2:21" s="416" customFormat="1" ht="24.95" customHeight="1">
      <c r="B27" s="548" t="s">
        <v>216</v>
      </c>
      <c r="C27" s="548" t="s">
        <v>304</v>
      </c>
      <c r="D27" s="548"/>
      <c r="E27" s="548"/>
      <c r="F27" s="548"/>
      <c r="G27" s="548"/>
      <c r="H27" s="548"/>
      <c r="I27" s="548"/>
      <c r="J27" s="548"/>
      <c r="K27" s="548" t="s">
        <v>306</v>
      </c>
      <c r="L27" s="548"/>
      <c r="M27" s="548" t="s">
        <v>309</v>
      </c>
      <c r="N27" s="548"/>
      <c r="O27" s="548"/>
      <c r="P27" s="548" t="s">
        <v>311</v>
      </c>
      <c r="Q27" s="548"/>
      <c r="R27" s="548"/>
      <c r="S27" s="550" t="s">
        <v>312</v>
      </c>
      <c r="T27" s="550"/>
      <c r="U27" s="550"/>
    </row>
    <row r="28" spans="2:21" ht="24.95" customHeight="1">
      <c r="B28" s="237">
        <v>1</v>
      </c>
      <c r="C28" s="289"/>
      <c r="D28" s="289"/>
      <c r="E28" s="289"/>
      <c r="F28" s="289"/>
      <c r="G28" s="289"/>
      <c r="H28" s="289"/>
      <c r="I28" s="289"/>
      <c r="J28" s="289"/>
      <c r="K28" s="275"/>
      <c r="L28" s="602"/>
      <c r="M28" s="277"/>
      <c r="N28" s="277"/>
      <c r="O28" s="277"/>
      <c r="P28" s="607">
        <f t="shared" ref="P28:P37" si="0">K28*M28</f>
        <v>0</v>
      </c>
      <c r="Q28" s="607"/>
      <c r="R28" s="607"/>
      <c r="S28" s="277"/>
      <c r="T28" s="277"/>
      <c r="U28" s="277"/>
    </row>
    <row r="29" spans="2:21" ht="24.95" customHeight="1">
      <c r="B29" s="237">
        <v>2</v>
      </c>
      <c r="C29" s="289"/>
      <c r="D29" s="289"/>
      <c r="E29" s="289"/>
      <c r="F29" s="289"/>
      <c r="G29" s="289"/>
      <c r="H29" s="289"/>
      <c r="I29" s="289"/>
      <c r="J29" s="289"/>
      <c r="K29" s="275"/>
      <c r="L29" s="602"/>
      <c r="M29" s="277"/>
      <c r="N29" s="277"/>
      <c r="O29" s="277"/>
      <c r="P29" s="607">
        <f t="shared" si="0"/>
        <v>0</v>
      </c>
      <c r="Q29" s="607"/>
      <c r="R29" s="607"/>
      <c r="S29" s="277"/>
      <c r="T29" s="277"/>
      <c r="U29" s="277"/>
    </row>
    <row r="30" spans="2:21" ht="24.95" customHeight="1">
      <c r="B30" s="237">
        <v>3</v>
      </c>
      <c r="C30" s="289"/>
      <c r="D30" s="289"/>
      <c r="E30" s="289"/>
      <c r="F30" s="289"/>
      <c r="G30" s="289"/>
      <c r="H30" s="289"/>
      <c r="I30" s="289"/>
      <c r="J30" s="289"/>
      <c r="K30" s="275"/>
      <c r="L30" s="602"/>
      <c r="M30" s="277"/>
      <c r="N30" s="277"/>
      <c r="O30" s="277"/>
      <c r="P30" s="607">
        <f t="shared" si="0"/>
        <v>0</v>
      </c>
      <c r="Q30" s="607"/>
      <c r="R30" s="607"/>
      <c r="S30" s="277"/>
      <c r="T30" s="277"/>
      <c r="U30" s="277"/>
    </row>
    <row r="31" spans="2:21" ht="24.95" customHeight="1">
      <c r="B31" s="237">
        <v>4</v>
      </c>
      <c r="C31" s="289"/>
      <c r="D31" s="289"/>
      <c r="E31" s="289"/>
      <c r="F31" s="289"/>
      <c r="G31" s="289"/>
      <c r="H31" s="289"/>
      <c r="I31" s="289"/>
      <c r="J31" s="289"/>
      <c r="K31" s="275"/>
      <c r="L31" s="602"/>
      <c r="M31" s="277"/>
      <c r="N31" s="277"/>
      <c r="O31" s="277"/>
      <c r="P31" s="607">
        <f t="shared" si="0"/>
        <v>0</v>
      </c>
      <c r="Q31" s="607"/>
      <c r="R31" s="607"/>
      <c r="S31" s="277"/>
      <c r="T31" s="277"/>
      <c r="U31" s="277"/>
    </row>
    <row r="32" spans="2:21" ht="24.95" customHeight="1">
      <c r="B32" s="237">
        <v>5</v>
      </c>
      <c r="C32" s="289"/>
      <c r="D32" s="289"/>
      <c r="E32" s="289"/>
      <c r="F32" s="289"/>
      <c r="G32" s="289"/>
      <c r="H32" s="289"/>
      <c r="I32" s="289"/>
      <c r="J32" s="289"/>
      <c r="K32" s="275"/>
      <c r="L32" s="602"/>
      <c r="M32" s="277"/>
      <c r="N32" s="277"/>
      <c r="O32" s="277"/>
      <c r="P32" s="607">
        <f t="shared" si="0"/>
        <v>0</v>
      </c>
      <c r="Q32" s="607"/>
      <c r="R32" s="607"/>
      <c r="S32" s="277"/>
      <c r="T32" s="277"/>
      <c r="U32" s="277"/>
    </row>
    <row r="33" spans="2:21" ht="24.95" customHeight="1">
      <c r="B33" s="237">
        <v>6</v>
      </c>
      <c r="C33" s="289"/>
      <c r="D33" s="289"/>
      <c r="E33" s="289"/>
      <c r="F33" s="289"/>
      <c r="G33" s="289"/>
      <c r="H33" s="289"/>
      <c r="I33" s="289"/>
      <c r="J33" s="289"/>
      <c r="K33" s="275"/>
      <c r="L33" s="602"/>
      <c r="M33" s="277"/>
      <c r="N33" s="277"/>
      <c r="O33" s="277"/>
      <c r="P33" s="607">
        <f t="shared" si="0"/>
        <v>0</v>
      </c>
      <c r="Q33" s="607"/>
      <c r="R33" s="607"/>
      <c r="S33" s="277"/>
      <c r="T33" s="277"/>
      <c r="U33" s="277"/>
    </row>
    <row r="34" spans="2:21" ht="24.95" customHeight="1">
      <c r="B34" s="237">
        <v>7</v>
      </c>
      <c r="C34" s="289"/>
      <c r="D34" s="289"/>
      <c r="E34" s="289"/>
      <c r="F34" s="289"/>
      <c r="G34" s="289"/>
      <c r="H34" s="289"/>
      <c r="I34" s="289"/>
      <c r="J34" s="289"/>
      <c r="K34" s="275"/>
      <c r="L34" s="602"/>
      <c r="M34" s="277"/>
      <c r="N34" s="277"/>
      <c r="O34" s="277"/>
      <c r="P34" s="607">
        <f t="shared" si="0"/>
        <v>0</v>
      </c>
      <c r="Q34" s="607"/>
      <c r="R34" s="607"/>
      <c r="S34" s="277"/>
      <c r="T34" s="277"/>
      <c r="U34" s="277"/>
    </row>
    <row r="35" spans="2:21" ht="24.95" customHeight="1">
      <c r="B35" s="237">
        <v>8</v>
      </c>
      <c r="C35" s="289"/>
      <c r="D35" s="289"/>
      <c r="E35" s="289"/>
      <c r="F35" s="289"/>
      <c r="G35" s="289"/>
      <c r="H35" s="289"/>
      <c r="I35" s="289"/>
      <c r="J35" s="289"/>
      <c r="K35" s="275"/>
      <c r="L35" s="602"/>
      <c r="M35" s="277"/>
      <c r="N35" s="277"/>
      <c r="O35" s="277"/>
      <c r="P35" s="607">
        <f t="shared" si="0"/>
        <v>0</v>
      </c>
      <c r="Q35" s="607"/>
      <c r="R35" s="607"/>
      <c r="S35" s="277"/>
      <c r="T35" s="277"/>
      <c r="U35" s="277"/>
    </row>
    <row r="36" spans="2:21" ht="24.95" customHeight="1">
      <c r="B36" s="237">
        <v>9</v>
      </c>
      <c r="C36" s="289"/>
      <c r="D36" s="289"/>
      <c r="E36" s="289"/>
      <c r="F36" s="289"/>
      <c r="G36" s="289"/>
      <c r="H36" s="289"/>
      <c r="I36" s="289"/>
      <c r="J36" s="289"/>
      <c r="K36" s="275"/>
      <c r="L36" s="602"/>
      <c r="M36" s="277"/>
      <c r="N36" s="277"/>
      <c r="O36" s="277"/>
      <c r="P36" s="607">
        <f t="shared" si="0"/>
        <v>0</v>
      </c>
      <c r="Q36" s="607"/>
      <c r="R36" s="607"/>
      <c r="S36" s="277"/>
      <c r="T36" s="277"/>
      <c r="U36" s="277"/>
    </row>
    <row r="37" spans="2:21" ht="24.95" customHeight="1">
      <c r="B37" s="237">
        <v>10</v>
      </c>
      <c r="C37" s="289"/>
      <c r="D37" s="289"/>
      <c r="E37" s="289"/>
      <c r="F37" s="289"/>
      <c r="G37" s="289"/>
      <c r="H37" s="289"/>
      <c r="I37" s="289"/>
      <c r="J37" s="289"/>
      <c r="K37" s="275"/>
      <c r="L37" s="602"/>
      <c r="M37" s="277"/>
      <c r="N37" s="277"/>
      <c r="O37" s="277"/>
      <c r="P37" s="607">
        <f t="shared" si="0"/>
        <v>0</v>
      </c>
      <c r="Q37" s="607"/>
      <c r="R37" s="607"/>
      <c r="S37" s="277"/>
      <c r="T37" s="277"/>
      <c r="U37" s="277"/>
    </row>
    <row r="38" spans="2:21" ht="24.95" customHeight="1">
      <c r="M38" s="548" t="s">
        <v>313</v>
      </c>
      <c r="N38" s="548"/>
      <c r="O38" s="548"/>
      <c r="P38" s="608">
        <f>SUM(P28:R37)</f>
        <v>0</v>
      </c>
      <c r="Q38" s="609"/>
      <c r="R38" s="610"/>
      <c r="S38" s="608">
        <f>SUM(S28:U37)</f>
        <v>0</v>
      </c>
      <c r="T38" s="609"/>
      <c r="U38" s="610"/>
    </row>
    <row r="39" spans="2:21" ht="29.25" customHeight="1"/>
    <row r="40" spans="2:21" ht="24.95" customHeight="1">
      <c r="B40" s="549" t="s">
        <v>116</v>
      </c>
      <c r="M40" s="278"/>
      <c r="N40" s="278"/>
      <c r="O40" s="278"/>
      <c r="P40" s="281"/>
      <c r="Q40" s="281"/>
      <c r="R40" s="281"/>
      <c r="S40" s="281"/>
      <c r="T40" s="281"/>
      <c r="U40" s="281"/>
    </row>
    <row r="41" spans="2:21" ht="24.95" customHeight="1">
      <c r="B41" s="550" t="s">
        <v>26</v>
      </c>
      <c r="C41" s="550"/>
      <c r="M41" s="278"/>
      <c r="N41" s="278"/>
      <c r="O41" s="278"/>
      <c r="P41" s="281"/>
      <c r="Q41" s="281"/>
      <c r="R41" s="281"/>
      <c r="S41" s="281"/>
      <c r="T41" s="281"/>
      <c r="U41" s="281"/>
    </row>
    <row r="42" spans="2:21" ht="24.95" customHeight="1">
      <c r="B42" s="551">
        <f>H48</f>
        <v>0</v>
      </c>
      <c r="C42" s="564"/>
      <c r="M42" s="278"/>
      <c r="N42" s="278"/>
      <c r="O42" s="278"/>
      <c r="P42" s="281"/>
      <c r="Q42" s="281"/>
      <c r="R42" s="281"/>
      <c r="S42" s="281"/>
      <c r="T42" s="281"/>
      <c r="U42" s="281"/>
    </row>
    <row r="43" spans="2:21" ht="26.25" customHeight="1">
      <c r="M43" s="278"/>
      <c r="N43" s="278"/>
      <c r="O43" s="278"/>
      <c r="P43" s="281"/>
      <c r="Q43" s="281"/>
      <c r="R43" s="281"/>
      <c r="S43" s="281"/>
      <c r="T43" s="281"/>
      <c r="U43" s="281"/>
    </row>
    <row r="44" spans="2:21" ht="19.5" customHeight="1">
      <c r="B44" s="552" t="s">
        <v>510</v>
      </c>
      <c r="C44" s="565"/>
      <c r="D44" s="565"/>
      <c r="E44" s="565"/>
      <c r="F44" s="565"/>
      <c r="G44" s="565"/>
      <c r="H44" s="565"/>
      <c r="I44" s="565"/>
      <c r="J44" s="565"/>
      <c r="K44" s="598"/>
      <c r="M44" s="278"/>
      <c r="N44" s="278"/>
      <c r="O44" s="278"/>
      <c r="P44" s="281"/>
      <c r="Q44" s="281"/>
      <c r="R44" s="281"/>
      <c r="S44" s="281"/>
      <c r="T44" s="281"/>
      <c r="U44" s="281"/>
    </row>
    <row r="45" spans="2:21" ht="50.1" customHeight="1">
      <c r="B45" s="553"/>
      <c r="C45" s="566"/>
      <c r="D45" s="566"/>
      <c r="E45" s="566"/>
      <c r="F45" s="566"/>
      <c r="G45" s="566"/>
      <c r="H45" s="566"/>
      <c r="I45" s="566"/>
      <c r="J45" s="566"/>
      <c r="K45" s="599"/>
      <c r="M45" s="278"/>
      <c r="N45" s="278"/>
      <c r="O45" s="278"/>
      <c r="P45" s="281"/>
      <c r="Q45" s="281"/>
      <c r="R45" s="281"/>
      <c r="S45" s="281"/>
      <c r="T45" s="281"/>
      <c r="U45" s="281"/>
    </row>
    <row r="46" spans="2:21" ht="50.1" customHeight="1">
      <c r="B46" s="554"/>
      <c r="C46" s="567"/>
      <c r="D46" s="567"/>
      <c r="E46" s="567"/>
      <c r="F46" s="567"/>
      <c r="G46" s="567"/>
      <c r="H46" s="567"/>
      <c r="I46" s="567"/>
      <c r="J46" s="567"/>
      <c r="K46" s="600"/>
      <c r="M46" s="278"/>
      <c r="N46" s="278"/>
      <c r="O46" s="278"/>
      <c r="P46" s="281"/>
      <c r="Q46" s="281"/>
      <c r="R46" s="281"/>
      <c r="S46" s="281"/>
      <c r="T46" s="281"/>
      <c r="U46" s="281"/>
    </row>
    <row r="47" spans="2:21" ht="50.1" customHeight="1">
      <c r="B47" s="555"/>
      <c r="C47" s="568"/>
      <c r="D47" s="568"/>
      <c r="E47" s="568"/>
      <c r="F47" s="568"/>
      <c r="G47" s="568"/>
      <c r="H47" s="568"/>
      <c r="I47" s="568"/>
      <c r="J47" s="568"/>
      <c r="K47" s="601"/>
      <c r="M47" s="278"/>
      <c r="N47" s="278"/>
      <c r="O47" s="278"/>
      <c r="P47" s="281"/>
      <c r="Q47" s="281"/>
      <c r="R47" s="281"/>
      <c r="S47" s="281"/>
      <c r="T47" s="281"/>
      <c r="U47" s="281"/>
    </row>
    <row r="48" spans="2:21" ht="29.25" customHeight="1">
      <c r="B48" s="275" t="s">
        <v>321</v>
      </c>
      <c r="C48" s="569"/>
      <c r="D48" s="569"/>
      <c r="E48" s="569"/>
      <c r="F48" s="569"/>
      <c r="G48" s="569"/>
      <c r="H48" s="563"/>
      <c r="I48" s="575"/>
      <c r="J48" s="575"/>
      <c r="K48" s="593"/>
      <c r="M48" s="278"/>
      <c r="N48" s="278"/>
      <c r="O48" s="278"/>
      <c r="P48" s="281"/>
      <c r="Q48" s="281"/>
      <c r="R48" s="281"/>
      <c r="S48" s="281"/>
      <c r="T48" s="281"/>
      <c r="U48" s="281"/>
    </row>
    <row r="49" spans="2:21" ht="29.25" customHeight="1">
      <c r="B49" s="556"/>
      <c r="C49" s="556"/>
      <c r="D49" s="576"/>
      <c r="E49" s="576"/>
      <c r="F49" s="591"/>
      <c r="G49" s="592"/>
      <c r="H49" s="592"/>
      <c r="I49" s="592"/>
      <c r="M49" s="278"/>
      <c r="N49" s="278"/>
      <c r="O49" s="278"/>
      <c r="P49" s="281"/>
      <c r="Q49" s="281"/>
      <c r="R49" s="281"/>
      <c r="S49" s="281"/>
      <c r="T49" s="281"/>
      <c r="U49" s="281"/>
    </row>
    <row r="50" spans="2:21" ht="20.100000000000001" customHeight="1">
      <c r="B50" s="557" t="s">
        <v>555</v>
      </c>
      <c r="C50" s="548"/>
      <c r="D50" s="252"/>
      <c r="E50" s="252"/>
      <c r="F50" s="252"/>
      <c r="G50" s="252"/>
      <c r="H50" s="252"/>
      <c r="I50" s="252"/>
      <c r="J50" s="252"/>
      <c r="K50" s="252"/>
      <c r="L50" s="252"/>
      <c r="M50" s="252"/>
      <c r="N50" s="252"/>
      <c r="O50" s="252"/>
      <c r="P50" s="252"/>
      <c r="Q50" s="252"/>
      <c r="R50" s="252"/>
      <c r="S50" s="252"/>
      <c r="T50" s="252"/>
      <c r="U50" s="252"/>
    </row>
    <row r="51" spans="2:21" ht="20.100000000000001" customHeight="1">
      <c r="B51" s="548"/>
      <c r="C51" s="548"/>
      <c r="D51" s="252"/>
      <c r="E51" s="252"/>
      <c r="F51" s="252"/>
      <c r="G51" s="252"/>
      <c r="H51" s="252"/>
      <c r="I51" s="252"/>
      <c r="J51" s="252"/>
      <c r="K51" s="252"/>
      <c r="L51" s="252"/>
      <c r="M51" s="252"/>
      <c r="N51" s="252"/>
      <c r="O51" s="252"/>
      <c r="P51" s="252"/>
      <c r="Q51" s="252"/>
      <c r="R51" s="252"/>
      <c r="S51" s="252"/>
      <c r="T51" s="252"/>
      <c r="U51" s="252"/>
    </row>
    <row r="52" spans="2:21" ht="20.100000000000001" customHeight="1">
      <c r="B52" s="548"/>
      <c r="C52" s="548"/>
      <c r="D52" s="252"/>
      <c r="E52" s="252"/>
      <c r="F52" s="252"/>
      <c r="G52" s="252"/>
      <c r="H52" s="252"/>
      <c r="I52" s="252"/>
      <c r="J52" s="252"/>
      <c r="K52" s="252"/>
      <c r="L52" s="252"/>
      <c r="M52" s="252"/>
      <c r="N52" s="252"/>
      <c r="O52" s="252"/>
      <c r="P52" s="252"/>
      <c r="Q52" s="252"/>
      <c r="R52" s="252"/>
      <c r="S52" s="252"/>
      <c r="T52" s="252"/>
      <c r="U52" s="252"/>
    </row>
    <row r="53" spans="2:21" ht="122.25" customHeight="1">
      <c r="B53" s="548"/>
      <c r="C53" s="548"/>
      <c r="D53" s="252"/>
      <c r="E53" s="252"/>
      <c r="F53" s="252"/>
      <c r="G53" s="252"/>
      <c r="H53" s="252"/>
      <c r="I53" s="252"/>
      <c r="J53" s="252"/>
      <c r="K53" s="252"/>
      <c r="L53" s="252"/>
      <c r="M53" s="252"/>
      <c r="N53" s="252"/>
      <c r="O53" s="252"/>
      <c r="P53" s="252"/>
      <c r="Q53" s="252"/>
      <c r="R53" s="252"/>
      <c r="S53" s="252"/>
      <c r="T53" s="252"/>
      <c r="U53" s="252"/>
    </row>
    <row r="54" spans="2:21" ht="20.100000000000001" customHeight="1">
      <c r="B54" s="278"/>
      <c r="C54" s="570"/>
      <c r="D54" s="577"/>
      <c r="E54" s="577"/>
      <c r="F54" s="577"/>
      <c r="G54" s="577"/>
      <c r="H54" s="577"/>
      <c r="I54" s="577"/>
      <c r="J54" s="577"/>
      <c r="K54" s="577"/>
      <c r="L54" s="577"/>
      <c r="M54" s="577"/>
      <c r="N54" s="577"/>
      <c r="O54" s="577"/>
      <c r="P54" s="577"/>
    </row>
    <row r="55" spans="2:21" ht="20.100000000000001" customHeight="1"/>
    <row r="56" spans="2:21" ht="20.100000000000001" customHeight="1"/>
    <row r="57" spans="2:21" ht="20.100000000000001" customHeight="1"/>
    <row r="58" spans="2:21" ht="20.100000000000001" customHeight="1"/>
    <row r="59" spans="2:21" ht="20.100000000000001" customHeight="1"/>
    <row r="60" spans="2:21" ht="20.100000000000001" customHeight="1"/>
    <row r="61" spans="2:21" ht="20.100000000000001" customHeight="1"/>
    <row r="62" spans="2:21" ht="20.100000000000001" customHeight="1"/>
    <row r="63" spans="2:21" ht="20.100000000000001" customHeight="1"/>
    <row r="64" spans="2:21" ht="20.100000000000001" customHeight="1"/>
    <row r="65" ht="20.100000000000001" customHeight="1"/>
    <row r="66" ht="20.100000000000001" customHeight="1"/>
    <row r="67" ht="20.100000000000001" customHeight="1"/>
    <row r="68" ht="20.100000000000001" customHeight="1"/>
    <row r="69" ht="20.100000000000001" customHeight="1"/>
  </sheetData>
  <mergeCells count="104">
    <mergeCell ref="P4:R4"/>
    <mergeCell ref="S4:V4"/>
    <mergeCell ref="D7:K7"/>
    <mergeCell ref="D8:K8"/>
    <mergeCell ref="D9:E9"/>
    <mergeCell ref="F9:K9"/>
    <mergeCell ref="D10:E10"/>
    <mergeCell ref="F10:K10"/>
    <mergeCell ref="M12:R12"/>
    <mergeCell ref="M13:R13"/>
    <mergeCell ref="C15:D15"/>
    <mergeCell ref="E15:F15"/>
    <mergeCell ref="G15:H15"/>
    <mergeCell ref="C16:D16"/>
    <mergeCell ref="E16:F16"/>
    <mergeCell ref="G16:H16"/>
    <mergeCell ref="C19:J19"/>
    <mergeCell ref="K19:L19"/>
    <mergeCell ref="M19:O19"/>
    <mergeCell ref="P19:R19"/>
    <mergeCell ref="S19:U19"/>
    <mergeCell ref="C20:J20"/>
    <mergeCell ref="M20:O20"/>
    <mergeCell ref="P20:R20"/>
    <mergeCell ref="S20:U20"/>
    <mergeCell ref="C21:J21"/>
    <mergeCell ref="M21:O21"/>
    <mergeCell ref="P21:R21"/>
    <mergeCell ref="S21:U21"/>
    <mergeCell ref="C22:J22"/>
    <mergeCell ref="M22:O22"/>
    <mergeCell ref="P22:R22"/>
    <mergeCell ref="S22:U22"/>
    <mergeCell ref="C23:J23"/>
    <mergeCell ref="M23:O23"/>
    <mergeCell ref="P23:R23"/>
    <mergeCell ref="S23:U23"/>
    <mergeCell ref="C24:J24"/>
    <mergeCell ref="M24:O24"/>
    <mergeCell ref="P24:R24"/>
    <mergeCell ref="S24:U24"/>
    <mergeCell ref="M25:O25"/>
    <mergeCell ref="P25:R25"/>
    <mergeCell ref="S25:U25"/>
    <mergeCell ref="C27:J27"/>
    <mergeCell ref="K27:L27"/>
    <mergeCell ref="M27:O27"/>
    <mergeCell ref="P27:R27"/>
    <mergeCell ref="S27:U27"/>
    <mergeCell ref="C28:J28"/>
    <mergeCell ref="M28:O28"/>
    <mergeCell ref="P28:R28"/>
    <mergeCell ref="S28:U28"/>
    <mergeCell ref="C29:J29"/>
    <mergeCell ref="M29:O29"/>
    <mergeCell ref="P29:R29"/>
    <mergeCell ref="S29:U29"/>
    <mergeCell ref="C30:J30"/>
    <mergeCell ref="M30:O30"/>
    <mergeCell ref="P30:R30"/>
    <mergeCell ref="S30:U30"/>
    <mergeCell ref="C31:J31"/>
    <mergeCell ref="M31:O31"/>
    <mergeCell ref="P31:R31"/>
    <mergeCell ref="S31:U31"/>
    <mergeCell ref="C32:J32"/>
    <mergeCell ref="M32:O32"/>
    <mergeCell ref="P32:R32"/>
    <mergeCell ref="S32:U32"/>
    <mergeCell ref="C33:J33"/>
    <mergeCell ref="M33:O33"/>
    <mergeCell ref="P33:R33"/>
    <mergeCell ref="S33:U33"/>
    <mergeCell ref="C34:J34"/>
    <mergeCell ref="M34:O34"/>
    <mergeCell ref="P34:R34"/>
    <mergeCell ref="S34:U34"/>
    <mergeCell ref="C35:J35"/>
    <mergeCell ref="M35:O35"/>
    <mergeCell ref="P35:R35"/>
    <mergeCell ref="S35:U35"/>
    <mergeCell ref="C36:J36"/>
    <mergeCell ref="M36:O36"/>
    <mergeCell ref="P36:R36"/>
    <mergeCell ref="S36:U36"/>
    <mergeCell ref="C37:J37"/>
    <mergeCell ref="M37:O37"/>
    <mergeCell ref="P37:R37"/>
    <mergeCell ref="S37:U37"/>
    <mergeCell ref="M38:O38"/>
    <mergeCell ref="P38:R38"/>
    <mergeCell ref="S38:U38"/>
    <mergeCell ref="B41:C41"/>
    <mergeCell ref="B42:C42"/>
    <mergeCell ref="B44:K44"/>
    <mergeCell ref="B48:G48"/>
    <mergeCell ref="H48:K48"/>
    <mergeCell ref="A2:W3"/>
    <mergeCell ref="B12:D13"/>
    <mergeCell ref="E12:I13"/>
    <mergeCell ref="J12:K13"/>
    <mergeCell ref="B45:K47"/>
    <mergeCell ref="B50:C53"/>
    <mergeCell ref="D50:U53"/>
  </mergeCells>
  <phoneticPr fontId="23"/>
  <dataValidations count="5">
    <dataValidation type="whole" allowBlank="1" showDropDown="0" showInputMessage="1" showErrorMessage="1" sqref="D9:D10">
      <formula1>0</formula1>
      <formula2>9999</formula2>
    </dataValidation>
    <dataValidation imeMode="halfAlpha" allowBlank="1" showDropDown="0" showInputMessage="1" showErrorMessage="1" sqref="M20:M24 N20:O20 P20:R24 M28:R37"/>
    <dataValidation type="whole" allowBlank="1" showDropDown="0" showInputMessage="1" showErrorMessage="1" sqref="K20:K24 K28:K37">
      <formula1>1</formula1>
      <formula2>100</formula2>
    </dataValidation>
    <dataValidation type="list" allowBlank="0" showDropDown="1" showInputMessage="1" showErrorMessage="1" sqref="L20:L24">
      <formula1>"式,台"</formula1>
    </dataValidation>
    <dataValidation type="list" allowBlank="1" showDropDown="0" showInputMessage="1" showErrorMessage="1" sqref="L28:L37">
      <formula1>"式,台"</formula1>
    </dataValidation>
  </dataValidations>
  <printOptions horizontalCentered="1"/>
  <pageMargins left="0.23622047244094491" right="0.23622047244094491" top="0.74803149606299213" bottom="0.74803149606299213" header="0.31496062992125984" footer="0.31496062992125984"/>
  <pageSetup paperSize="9" scale="51" fitToWidth="1" fitToHeight="1" orientation="portrait" usePrinterDefaults="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pageSetUpPr fitToPage="1"/>
  </sheetPr>
  <dimension ref="A1:AB53"/>
  <sheetViews>
    <sheetView showGridLines="0" showZeros="0" view="pageBreakPreview" zoomScale="55" zoomScaleNormal="55" zoomScaleSheetLayoutView="55" workbookViewId="0">
      <selection activeCell="F42" sqref="F42"/>
    </sheetView>
  </sheetViews>
  <sheetFormatPr defaultColWidth="8" defaultRowHeight="14.25"/>
  <cols>
    <col min="1" max="1" width="15.625" style="63" customWidth="1"/>
    <col min="2" max="2" width="28" style="63" bestFit="1" customWidth="1"/>
    <col min="3" max="3" width="25.375" style="63" customWidth="1"/>
    <col min="4" max="4" width="32.875" style="63" customWidth="1"/>
    <col min="5" max="5" width="29.875" style="63" hidden="1" customWidth="1"/>
    <col min="6" max="6" width="25.625" style="284" customWidth="1"/>
    <col min="7" max="7" width="28" style="284" customWidth="1"/>
    <col min="8" max="8" width="17.625" style="284" bestFit="1" customWidth="1"/>
    <col min="9" max="9" width="12" style="284" bestFit="1" customWidth="1"/>
    <col min="10" max="10" width="23.875" style="284" customWidth="1"/>
    <col min="11" max="11" width="32.25" style="284" customWidth="1"/>
    <col min="12" max="12" width="26.75" style="284" bestFit="1" customWidth="1"/>
    <col min="13" max="13" width="17.625" style="284" bestFit="1" customWidth="1"/>
    <col min="14" max="14" width="27.125" style="63" customWidth="1"/>
    <col min="15" max="15" width="27.875" style="63" customWidth="1"/>
    <col min="16" max="16" width="35" style="63" customWidth="1"/>
    <col min="17" max="17" width="30.625" style="63" customWidth="1"/>
    <col min="18" max="18" width="4.875" style="63" customWidth="1"/>
    <col min="19" max="19" width="8" style="63"/>
    <col min="20" max="22" width="8" style="63" hidden="1" customWidth="1"/>
    <col min="23" max="25" width="8" style="63"/>
    <col min="26" max="26" width="3.375" style="63" customWidth="1"/>
    <col min="27" max="27" width="11" style="63" customWidth="1"/>
    <col min="28" max="28" width="11.625" style="63" customWidth="1"/>
    <col min="29" max="29" width="15.875" style="63" customWidth="1"/>
    <col min="30" max="253" width="8" style="63"/>
    <col min="254" max="254" width="15.625" style="63" customWidth="1"/>
    <col min="255" max="255" width="13.125" style="63" customWidth="1"/>
    <col min="256" max="256" width="28" style="63" bestFit="1" customWidth="1"/>
    <col min="257" max="257" width="25.375" style="63" customWidth="1"/>
    <col min="258" max="258" width="32.875" style="63" customWidth="1"/>
    <col min="259" max="259" width="8" style="63" hidden="1" customWidth="1"/>
    <col min="260" max="260" width="25.625" style="63" customWidth="1"/>
    <col min="261" max="261" width="30.625" style="63" bestFit="1" customWidth="1"/>
    <col min="262" max="262" width="17.625" style="63" bestFit="1" customWidth="1"/>
    <col min="263" max="263" width="12" style="63" bestFit="1" customWidth="1"/>
    <col min="264" max="264" width="28.125" style="63" bestFit="1" customWidth="1"/>
    <col min="265" max="265" width="26.75" style="63" bestFit="1" customWidth="1"/>
    <col min="266" max="266" width="32.875" style="63" customWidth="1"/>
    <col min="267" max="267" width="32.125" style="63" bestFit="1" customWidth="1"/>
    <col min="268" max="268" width="17.625" style="63" bestFit="1" customWidth="1"/>
    <col min="269" max="269" width="28.5" style="63" bestFit="1" customWidth="1"/>
    <col min="270" max="270" width="29.875" style="63" customWidth="1"/>
    <col min="271" max="271" width="23.625" style="63" customWidth="1"/>
    <col min="272" max="281" width="8" style="63"/>
    <col min="282" max="285" width="8" style="63" hidden="1" customWidth="1"/>
    <col min="286" max="509" width="8" style="63"/>
    <col min="510" max="510" width="15.625" style="63" customWidth="1"/>
    <col min="511" max="511" width="13.125" style="63" customWidth="1"/>
    <col min="512" max="512" width="28" style="63" bestFit="1" customWidth="1"/>
    <col min="513" max="513" width="25.375" style="63" customWidth="1"/>
    <col min="514" max="514" width="32.875" style="63" customWidth="1"/>
    <col min="515" max="515" width="8" style="63" hidden="1" customWidth="1"/>
    <col min="516" max="516" width="25.625" style="63" customWidth="1"/>
    <col min="517" max="517" width="30.625" style="63" bestFit="1" customWidth="1"/>
    <col min="518" max="518" width="17.625" style="63" bestFit="1" customWidth="1"/>
    <col min="519" max="519" width="12" style="63" bestFit="1" customWidth="1"/>
    <col min="520" max="520" width="28.125" style="63" bestFit="1" customWidth="1"/>
    <col min="521" max="521" width="26.75" style="63" bestFit="1" customWidth="1"/>
    <col min="522" max="522" width="32.875" style="63" customWidth="1"/>
    <col min="523" max="523" width="32.125" style="63" bestFit="1" customWidth="1"/>
    <col min="524" max="524" width="17.625" style="63" bestFit="1" customWidth="1"/>
    <col min="525" max="525" width="28.5" style="63" bestFit="1" customWidth="1"/>
    <col min="526" max="526" width="29.875" style="63" customWidth="1"/>
    <col min="527" max="527" width="23.625" style="63" customWidth="1"/>
    <col min="528" max="537" width="8" style="63"/>
    <col min="538" max="541" width="8" style="63" hidden="1" customWidth="1"/>
    <col min="542" max="765" width="8" style="63"/>
    <col min="766" max="766" width="15.625" style="63" customWidth="1"/>
    <col min="767" max="767" width="13.125" style="63" customWidth="1"/>
    <col min="768" max="768" width="28" style="63" bestFit="1" customWidth="1"/>
    <col min="769" max="769" width="25.375" style="63" customWidth="1"/>
    <col min="770" max="770" width="32.875" style="63" customWidth="1"/>
    <col min="771" max="771" width="8" style="63" hidden="1" customWidth="1"/>
    <col min="772" max="772" width="25.625" style="63" customWidth="1"/>
    <col min="773" max="773" width="30.625" style="63" bestFit="1" customWidth="1"/>
    <col min="774" max="774" width="17.625" style="63" bestFit="1" customWidth="1"/>
    <col min="775" max="775" width="12" style="63" bestFit="1" customWidth="1"/>
    <col min="776" max="776" width="28.125" style="63" bestFit="1" customWidth="1"/>
    <col min="777" max="777" width="26.75" style="63" bestFit="1" customWidth="1"/>
    <col min="778" max="778" width="32.875" style="63" customWidth="1"/>
    <col min="779" max="779" width="32.125" style="63" bestFit="1" customWidth="1"/>
    <col min="780" max="780" width="17.625" style="63" bestFit="1" customWidth="1"/>
    <col min="781" max="781" width="28.5" style="63" bestFit="1" customWidth="1"/>
    <col min="782" max="782" width="29.875" style="63" customWidth="1"/>
    <col min="783" max="783" width="23.625" style="63" customWidth="1"/>
    <col min="784" max="793" width="8" style="63"/>
    <col min="794" max="797" width="8" style="63" hidden="1" customWidth="1"/>
    <col min="798" max="1021" width="8" style="63"/>
    <col min="1022" max="1022" width="15.625" style="63" customWidth="1"/>
    <col min="1023" max="1023" width="13.125" style="63" customWidth="1"/>
    <col min="1024" max="1024" width="28" style="63" bestFit="1" customWidth="1"/>
    <col min="1025" max="1025" width="25.375" style="63" customWidth="1"/>
    <col min="1026" max="1026" width="32.875" style="63" customWidth="1"/>
    <col min="1027" max="1027" width="8" style="63" hidden="1" customWidth="1"/>
    <col min="1028" max="1028" width="25.625" style="63" customWidth="1"/>
    <col min="1029" max="1029" width="30.625" style="63" bestFit="1" customWidth="1"/>
    <col min="1030" max="1030" width="17.625" style="63" bestFit="1" customWidth="1"/>
    <col min="1031" max="1031" width="12" style="63" bestFit="1" customWidth="1"/>
    <col min="1032" max="1032" width="28.125" style="63" bestFit="1" customWidth="1"/>
    <col min="1033" max="1033" width="26.75" style="63" bestFit="1" customWidth="1"/>
    <col min="1034" max="1034" width="32.875" style="63" customWidth="1"/>
    <col min="1035" max="1035" width="32.125" style="63" bestFit="1" customWidth="1"/>
    <col min="1036" max="1036" width="17.625" style="63" bestFit="1" customWidth="1"/>
    <col min="1037" max="1037" width="28.5" style="63" bestFit="1" customWidth="1"/>
    <col min="1038" max="1038" width="29.875" style="63" customWidth="1"/>
    <col min="1039" max="1039" width="23.625" style="63" customWidth="1"/>
    <col min="1040" max="1049" width="8" style="63"/>
    <col min="1050" max="1053" width="8" style="63" hidden="1" customWidth="1"/>
    <col min="1054" max="1277" width="8" style="63"/>
    <col min="1278" max="1278" width="15.625" style="63" customWidth="1"/>
    <col min="1279" max="1279" width="13.125" style="63" customWidth="1"/>
    <col min="1280" max="1280" width="28" style="63" bestFit="1" customWidth="1"/>
    <col min="1281" max="1281" width="25.375" style="63" customWidth="1"/>
    <col min="1282" max="1282" width="32.875" style="63" customWidth="1"/>
    <col min="1283" max="1283" width="8" style="63" hidden="1" customWidth="1"/>
    <col min="1284" max="1284" width="25.625" style="63" customWidth="1"/>
    <col min="1285" max="1285" width="30.625" style="63" bestFit="1" customWidth="1"/>
    <col min="1286" max="1286" width="17.625" style="63" bestFit="1" customWidth="1"/>
    <col min="1287" max="1287" width="12" style="63" bestFit="1" customWidth="1"/>
    <col min="1288" max="1288" width="28.125" style="63" bestFit="1" customWidth="1"/>
    <col min="1289" max="1289" width="26.75" style="63" bestFit="1" customWidth="1"/>
    <col min="1290" max="1290" width="32.875" style="63" customWidth="1"/>
    <col min="1291" max="1291" width="32.125" style="63" bestFit="1" customWidth="1"/>
    <col min="1292" max="1292" width="17.625" style="63" bestFit="1" customWidth="1"/>
    <col min="1293" max="1293" width="28.5" style="63" bestFit="1" customWidth="1"/>
    <col min="1294" max="1294" width="29.875" style="63" customWidth="1"/>
    <col min="1295" max="1295" width="23.625" style="63" customWidth="1"/>
    <col min="1296" max="1305" width="8" style="63"/>
    <col min="1306" max="1309" width="8" style="63" hidden="1" customWidth="1"/>
    <col min="1310" max="1533" width="8" style="63"/>
    <col min="1534" max="1534" width="15.625" style="63" customWidth="1"/>
    <col min="1535" max="1535" width="13.125" style="63" customWidth="1"/>
    <col min="1536" max="1536" width="28" style="63" bestFit="1" customWidth="1"/>
    <col min="1537" max="1537" width="25.375" style="63" customWidth="1"/>
    <col min="1538" max="1538" width="32.875" style="63" customWidth="1"/>
    <col min="1539" max="1539" width="8" style="63" hidden="1" customWidth="1"/>
    <col min="1540" max="1540" width="25.625" style="63" customWidth="1"/>
    <col min="1541" max="1541" width="30.625" style="63" bestFit="1" customWidth="1"/>
    <col min="1542" max="1542" width="17.625" style="63" bestFit="1" customWidth="1"/>
    <col min="1543" max="1543" width="12" style="63" bestFit="1" customWidth="1"/>
    <col min="1544" max="1544" width="28.125" style="63" bestFit="1" customWidth="1"/>
    <col min="1545" max="1545" width="26.75" style="63" bestFit="1" customWidth="1"/>
    <col min="1546" max="1546" width="32.875" style="63" customWidth="1"/>
    <col min="1547" max="1547" width="32.125" style="63" bestFit="1" customWidth="1"/>
    <col min="1548" max="1548" width="17.625" style="63" bestFit="1" customWidth="1"/>
    <col min="1549" max="1549" width="28.5" style="63" bestFit="1" customWidth="1"/>
    <col min="1550" max="1550" width="29.875" style="63" customWidth="1"/>
    <col min="1551" max="1551" width="23.625" style="63" customWidth="1"/>
    <col min="1552" max="1561" width="8" style="63"/>
    <col min="1562" max="1565" width="8" style="63" hidden="1" customWidth="1"/>
    <col min="1566" max="1789" width="8" style="63"/>
    <col min="1790" max="1790" width="15.625" style="63" customWidth="1"/>
    <col min="1791" max="1791" width="13.125" style="63" customWidth="1"/>
    <col min="1792" max="1792" width="28" style="63" bestFit="1" customWidth="1"/>
    <col min="1793" max="1793" width="25.375" style="63" customWidth="1"/>
    <col min="1794" max="1794" width="32.875" style="63" customWidth="1"/>
    <col min="1795" max="1795" width="8" style="63" hidden="1" customWidth="1"/>
    <col min="1796" max="1796" width="25.625" style="63" customWidth="1"/>
    <col min="1797" max="1797" width="30.625" style="63" bestFit="1" customWidth="1"/>
    <col min="1798" max="1798" width="17.625" style="63" bestFit="1" customWidth="1"/>
    <col min="1799" max="1799" width="12" style="63" bestFit="1" customWidth="1"/>
    <col min="1800" max="1800" width="28.125" style="63" bestFit="1" customWidth="1"/>
    <col min="1801" max="1801" width="26.75" style="63" bestFit="1" customWidth="1"/>
    <col min="1802" max="1802" width="32.875" style="63" customWidth="1"/>
    <col min="1803" max="1803" width="32.125" style="63" bestFit="1" customWidth="1"/>
    <col min="1804" max="1804" width="17.625" style="63" bestFit="1" customWidth="1"/>
    <col min="1805" max="1805" width="28.5" style="63" bestFit="1" customWidth="1"/>
    <col min="1806" max="1806" width="29.875" style="63" customWidth="1"/>
    <col min="1807" max="1807" width="23.625" style="63" customWidth="1"/>
    <col min="1808" max="1817" width="8" style="63"/>
    <col min="1818" max="1821" width="8" style="63" hidden="1" customWidth="1"/>
    <col min="1822" max="2045" width="8" style="63"/>
    <col min="2046" max="2046" width="15.625" style="63" customWidth="1"/>
    <col min="2047" max="2047" width="13.125" style="63" customWidth="1"/>
    <col min="2048" max="2048" width="28" style="63" bestFit="1" customWidth="1"/>
    <col min="2049" max="2049" width="25.375" style="63" customWidth="1"/>
    <col min="2050" max="2050" width="32.875" style="63" customWidth="1"/>
    <col min="2051" max="2051" width="8" style="63" hidden="1" customWidth="1"/>
    <col min="2052" max="2052" width="25.625" style="63" customWidth="1"/>
    <col min="2053" max="2053" width="30.625" style="63" bestFit="1" customWidth="1"/>
    <col min="2054" max="2054" width="17.625" style="63" bestFit="1" customWidth="1"/>
    <col min="2055" max="2055" width="12" style="63" bestFit="1" customWidth="1"/>
    <col min="2056" max="2056" width="28.125" style="63" bestFit="1" customWidth="1"/>
    <col min="2057" max="2057" width="26.75" style="63" bestFit="1" customWidth="1"/>
    <col min="2058" max="2058" width="32.875" style="63" customWidth="1"/>
    <col min="2059" max="2059" width="32.125" style="63" bestFit="1" customWidth="1"/>
    <col min="2060" max="2060" width="17.625" style="63" bestFit="1" customWidth="1"/>
    <col min="2061" max="2061" width="28.5" style="63" bestFit="1" customWidth="1"/>
    <col min="2062" max="2062" width="29.875" style="63" customWidth="1"/>
    <col min="2063" max="2063" width="23.625" style="63" customWidth="1"/>
    <col min="2064" max="2073" width="8" style="63"/>
    <col min="2074" max="2077" width="8" style="63" hidden="1" customWidth="1"/>
    <col min="2078" max="2301" width="8" style="63"/>
    <col min="2302" max="2302" width="15.625" style="63" customWidth="1"/>
    <col min="2303" max="2303" width="13.125" style="63" customWidth="1"/>
    <col min="2304" max="2304" width="28" style="63" bestFit="1" customWidth="1"/>
    <col min="2305" max="2305" width="25.375" style="63" customWidth="1"/>
    <col min="2306" max="2306" width="32.875" style="63" customWidth="1"/>
    <col min="2307" max="2307" width="8" style="63" hidden="1" customWidth="1"/>
    <col min="2308" max="2308" width="25.625" style="63" customWidth="1"/>
    <col min="2309" max="2309" width="30.625" style="63" bestFit="1" customWidth="1"/>
    <col min="2310" max="2310" width="17.625" style="63" bestFit="1" customWidth="1"/>
    <col min="2311" max="2311" width="12" style="63" bestFit="1" customWidth="1"/>
    <col min="2312" max="2312" width="28.125" style="63" bestFit="1" customWidth="1"/>
    <col min="2313" max="2313" width="26.75" style="63" bestFit="1" customWidth="1"/>
    <col min="2314" max="2314" width="32.875" style="63" customWidth="1"/>
    <col min="2315" max="2315" width="32.125" style="63" bestFit="1" customWidth="1"/>
    <col min="2316" max="2316" width="17.625" style="63" bestFit="1" customWidth="1"/>
    <col min="2317" max="2317" width="28.5" style="63" bestFit="1" customWidth="1"/>
    <col min="2318" max="2318" width="29.875" style="63" customWidth="1"/>
    <col min="2319" max="2319" width="23.625" style="63" customWidth="1"/>
    <col min="2320" max="2329" width="8" style="63"/>
    <col min="2330" max="2333" width="8" style="63" hidden="1" customWidth="1"/>
    <col min="2334" max="2557" width="8" style="63"/>
    <col min="2558" max="2558" width="15.625" style="63" customWidth="1"/>
    <col min="2559" max="2559" width="13.125" style="63" customWidth="1"/>
    <col min="2560" max="2560" width="28" style="63" bestFit="1" customWidth="1"/>
    <col min="2561" max="2561" width="25.375" style="63" customWidth="1"/>
    <col min="2562" max="2562" width="32.875" style="63" customWidth="1"/>
    <col min="2563" max="2563" width="8" style="63" hidden="1" customWidth="1"/>
    <col min="2564" max="2564" width="25.625" style="63" customWidth="1"/>
    <col min="2565" max="2565" width="30.625" style="63" bestFit="1" customWidth="1"/>
    <col min="2566" max="2566" width="17.625" style="63" bestFit="1" customWidth="1"/>
    <col min="2567" max="2567" width="12" style="63" bestFit="1" customWidth="1"/>
    <col min="2568" max="2568" width="28.125" style="63" bestFit="1" customWidth="1"/>
    <col min="2569" max="2569" width="26.75" style="63" bestFit="1" customWidth="1"/>
    <col min="2570" max="2570" width="32.875" style="63" customWidth="1"/>
    <col min="2571" max="2571" width="32.125" style="63" bestFit="1" customWidth="1"/>
    <col min="2572" max="2572" width="17.625" style="63" bestFit="1" customWidth="1"/>
    <col min="2573" max="2573" width="28.5" style="63" bestFit="1" customWidth="1"/>
    <col min="2574" max="2574" width="29.875" style="63" customWidth="1"/>
    <col min="2575" max="2575" width="23.625" style="63" customWidth="1"/>
    <col min="2576" max="2585" width="8" style="63"/>
    <col min="2586" max="2589" width="8" style="63" hidden="1" customWidth="1"/>
    <col min="2590" max="2813" width="8" style="63"/>
    <col min="2814" max="2814" width="15.625" style="63" customWidth="1"/>
    <col min="2815" max="2815" width="13.125" style="63" customWidth="1"/>
    <col min="2816" max="2816" width="28" style="63" bestFit="1" customWidth="1"/>
    <col min="2817" max="2817" width="25.375" style="63" customWidth="1"/>
    <col min="2818" max="2818" width="32.875" style="63" customWidth="1"/>
    <col min="2819" max="2819" width="8" style="63" hidden="1" customWidth="1"/>
    <col min="2820" max="2820" width="25.625" style="63" customWidth="1"/>
    <col min="2821" max="2821" width="30.625" style="63" bestFit="1" customWidth="1"/>
    <col min="2822" max="2822" width="17.625" style="63" bestFit="1" customWidth="1"/>
    <col min="2823" max="2823" width="12" style="63" bestFit="1" customWidth="1"/>
    <col min="2824" max="2824" width="28.125" style="63" bestFit="1" customWidth="1"/>
    <col min="2825" max="2825" width="26.75" style="63" bestFit="1" customWidth="1"/>
    <col min="2826" max="2826" width="32.875" style="63" customWidth="1"/>
    <col min="2827" max="2827" width="32.125" style="63" bestFit="1" customWidth="1"/>
    <col min="2828" max="2828" width="17.625" style="63" bestFit="1" customWidth="1"/>
    <col min="2829" max="2829" width="28.5" style="63" bestFit="1" customWidth="1"/>
    <col min="2830" max="2830" width="29.875" style="63" customWidth="1"/>
    <col min="2831" max="2831" width="23.625" style="63" customWidth="1"/>
    <col min="2832" max="2841" width="8" style="63"/>
    <col min="2842" max="2845" width="8" style="63" hidden="1" customWidth="1"/>
    <col min="2846" max="3069" width="8" style="63"/>
    <col min="3070" max="3070" width="15.625" style="63" customWidth="1"/>
    <col min="3071" max="3071" width="13.125" style="63" customWidth="1"/>
    <col min="3072" max="3072" width="28" style="63" bestFit="1" customWidth="1"/>
    <col min="3073" max="3073" width="25.375" style="63" customWidth="1"/>
    <col min="3074" max="3074" width="32.875" style="63" customWidth="1"/>
    <col min="3075" max="3075" width="8" style="63" hidden="1" customWidth="1"/>
    <col min="3076" max="3076" width="25.625" style="63" customWidth="1"/>
    <col min="3077" max="3077" width="30.625" style="63" bestFit="1" customWidth="1"/>
    <col min="3078" max="3078" width="17.625" style="63" bestFit="1" customWidth="1"/>
    <col min="3079" max="3079" width="12" style="63" bestFit="1" customWidth="1"/>
    <col min="3080" max="3080" width="28.125" style="63" bestFit="1" customWidth="1"/>
    <col min="3081" max="3081" width="26.75" style="63" bestFit="1" customWidth="1"/>
    <col min="3082" max="3082" width="32.875" style="63" customWidth="1"/>
    <col min="3083" max="3083" width="32.125" style="63" bestFit="1" customWidth="1"/>
    <col min="3084" max="3084" width="17.625" style="63" bestFit="1" customWidth="1"/>
    <col min="3085" max="3085" width="28.5" style="63" bestFit="1" customWidth="1"/>
    <col min="3086" max="3086" width="29.875" style="63" customWidth="1"/>
    <col min="3087" max="3087" width="23.625" style="63" customWidth="1"/>
    <col min="3088" max="3097" width="8" style="63"/>
    <col min="3098" max="3101" width="8" style="63" hidden="1" customWidth="1"/>
    <col min="3102" max="3325" width="8" style="63"/>
    <col min="3326" max="3326" width="15.625" style="63" customWidth="1"/>
    <col min="3327" max="3327" width="13.125" style="63" customWidth="1"/>
    <col min="3328" max="3328" width="28" style="63" bestFit="1" customWidth="1"/>
    <col min="3329" max="3329" width="25.375" style="63" customWidth="1"/>
    <col min="3330" max="3330" width="32.875" style="63" customWidth="1"/>
    <col min="3331" max="3331" width="8" style="63" hidden="1" customWidth="1"/>
    <col min="3332" max="3332" width="25.625" style="63" customWidth="1"/>
    <col min="3333" max="3333" width="30.625" style="63" bestFit="1" customWidth="1"/>
    <col min="3334" max="3334" width="17.625" style="63" bestFit="1" customWidth="1"/>
    <col min="3335" max="3335" width="12" style="63" bestFit="1" customWidth="1"/>
    <col min="3336" max="3336" width="28.125" style="63" bestFit="1" customWidth="1"/>
    <col min="3337" max="3337" width="26.75" style="63" bestFit="1" customWidth="1"/>
    <col min="3338" max="3338" width="32.875" style="63" customWidth="1"/>
    <col min="3339" max="3339" width="32.125" style="63" bestFit="1" customWidth="1"/>
    <col min="3340" max="3340" width="17.625" style="63" bestFit="1" customWidth="1"/>
    <col min="3341" max="3341" width="28.5" style="63" bestFit="1" customWidth="1"/>
    <col min="3342" max="3342" width="29.875" style="63" customWidth="1"/>
    <col min="3343" max="3343" width="23.625" style="63" customWidth="1"/>
    <col min="3344" max="3353" width="8" style="63"/>
    <col min="3354" max="3357" width="8" style="63" hidden="1" customWidth="1"/>
    <col min="3358" max="3581" width="8" style="63"/>
    <col min="3582" max="3582" width="15.625" style="63" customWidth="1"/>
    <col min="3583" max="3583" width="13.125" style="63" customWidth="1"/>
    <col min="3584" max="3584" width="28" style="63" bestFit="1" customWidth="1"/>
    <col min="3585" max="3585" width="25.375" style="63" customWidth="1"/>
    <col min="3586" max="3586" width="32.875" style="63" customWidth="1"/>
    <col min="3587" max="3587" width="8" style="63" hidden="1" customWidth="1"/>
    <col min="3588" max="3588" width="25.625" style="63" customWidth="1"/>
    <col min="3589" max="3589" width="30.625" style="63" bestFit="1" customWidth="1"/>
    <col min="3590" max="3590" width="17.625" style="63" bestFit="1" customWidth="1"/>
    <col min="3591" max="3591" width="12" style="63" bestFit="1" customWidth="1"/>
    <col min="3592" max="3592" width="28.125" style="63" bestFit="1" customWidth="1"/>
    <col min="3593" max="3593" width="26.75" style="63" bestFit="1" customWidth="1"/>
    <col min="3594" max="3594" width="32.875" style="63" customWidth="1"/>
    <col min="3595" max="3595" width="32.125" style="63" bestFit="1" customWidth="1"/>
    <col min="3596" max="3596" width="17.625" style="63" bestFit="1" customWidth="1"/>
    <col min="3597" max="3597" width="28.5" style="63" bestFit="1" customWidth="1"/>
    <col min="3598" max="3598" width="29.875" style="63" customWidth="1"/>
    <col min="3599" max="3599" width="23.625" style="63" customWidth="1"/>
    <col min="3600" max="3609" width="8" style="63"/>
    <col min="3610" max="3613" width="8" style="63" hidden="1" customWidth="1"/>
    <col min="3614" max="3837" width="8" style="63"/>
    <col min="3838" max="3838" width="15.625" style="63" customWidth="1"/>
    <col min="3839" max="3839" width="13.125" style="63" customWidth="1"/>
    <col min="3840" max="3840" width="28" style="63" bestFit="1" customWidth="1"/>
    <col min="3841" max="3841" width="25.375" style="63" customWidth="1"/>
    <col min="3842" max="3842" width="32.875" style="63" customWidth="1"/>
    <col min="3843" max="3843" width="8" style="63" hidden="1" customWidth="1"/>
    <col min="3844" max="3844" width="25.625" style="63" customWidth="1"/>
    <col min="3845" max="3845" width="30.625" style="63" bestFit="1" customWidth="1"/>
    <col min="3846" max="3846" width="17.625" style="63" bestFit="1" customWidth="1"/>
    <col min="3847" max="3847" width="12" style="63" bestFit="1" customWidth="1"/>
    <col min="3848" max="3848" width="28.125" style="63" bestFit="1" customWidth="1"/>
    <col min="3849" max="3849" width="26.75" style="63" bestFit="1" customWidth="1"/>
    <col min="3850" max="3850" width="32.875" style="63" customWidth="1"/>
    <col min="3851" max="3851" width="32.125" style="63" bestFit="1" customWidth="1"/>
    <col min="3852" max="3852" width="17.625" style="63" bestFit="1" customWidth="1"/>
    <col min="3853" max="3853" width="28.5" style="63" bestFit="1" customWidth="1"/>
    <col min="3854" max="3854" width="29.875" style="63" customWidth="1"/>
    <col min="3855" max="3855" width="23.625" style="63" customWidth="1"/>
    <col min="3856" max="3865" width="8" style="63"/>
    <col min="3866" max="3869" width="8" style="63" hidden="1" customWidth="1"/>
    <col min="3870" max="4093" width="8" style="63"/>
    <col min="4094" max="4094" width="15.625" style="63" customWidth="1"/>
    <col min="4095" max="4095" width="13.125" style="63" customWidth="1"/>
    <col min="4096" max="4096" width="28" style="63" bestFit="1" customWidth="1"/>
    <col min="4097" max="4097" width="25.375" style="63" customWidth="1"/>
    <col min="4098" max="4098" width="32.875" style="63" customWidth="1"/>
    <col min="4099" max="4099" width="8" style="63" hidden="1" customWidth="1"/>
    <col min="4100" max="4100" width="25.625" style="63" customWidth="1"/>
    <col min="4101" max="4101" width="30.625" style="63" bestFit="1" customWidth="1"/>
    <col min="4102" max="4102" width="17.625" style="63" bestFit="1" customWidth="1"/>
    <col min="4103" max="4103" width="12" style="63" bestFit="1" customWidth="1"/>
    <col min="4104" max="4104" width="28.125" style="63" bestFit="1" customWidth="1"/>
    <col min="4105" max="4105" width="26.75" style="63" bestFit="1" customWidth="1"/>
    <col min="4106" max="4106" width="32.875" style="63" customWidth="1"/>
    <col min="4107" max="4107" width="32.125" style="63" bestFit="1" customWidth="1"/>
    <col min="4108" max="4108" width="17.625" style="63" bestFit="1" customWidth="1"/>
    <col min="4109" max="4109" width="28.5" style="63" bestFit="1" customWidth="1"/>
    <col min="4110" max="4110" width="29.875" style="63" customWidth="1"/>
    <col min="4111" max="4111" width="23.625" style="63" customWidth="1"/>
    <col min="4112" max="4121" width="8" style="63"/>
    <col min="4122" max="4125" width="8" style="63" hidden="1" customWidth="1"/>
    <col min="4126" max="4349" width="8" style="63"/>
    <col min="4350" max="4350" width="15.625" style="63" customWidth="1"/>
    <col min="4351" max="4351" width="13.125" style="63" customWidth="1"/>
    <col min="4352" max="4352" width="28" style="63" bestFit="1" customWidth="1"/>
    <col min="4353" max="4353" width="25.375" style="63" customWidth="1"/>
    <col min="4354" max="4354" width="32.875" style="63" customWidth="1"/>
    <col min="4355" max="4355" width="8" style="63" hidden="1" customWidth="1"/>
    <col min="4356" max="4356" width="25.625" style="63" customWidth="1"/>
    <col min="4357" max="4357" width="30.625" style="63" bestFit="1" customWidth="1"/>
    <col min="4358" max="4358" width="17.625" style="63" bestFit="1" customWidth="1"/>
    <col min="4359" max="4359" width="12" style="63" bestFit="1" customWidth="1"/>
    <col min="4360" max="4360" width="28.125" style="63" bestFit="1" customWidth="1"/>
    <col min="4361" max="4361" width="26.75" style="63" bestFit="1" customWidth="1"/>
    <col min="4362" max="4362" width="32.875" style="63" customWidth="1"/>
    <col min="4363" max="4363" width="32.125" style="63" bestFit="1" customWidth="1"/>
    <col min="4364" max="4364" width="17.625" style="63" bestFit="1" customWidth="1"/>
    <col min="4365" max="4365" width="28.5" style="63" bestFit="1" customWidth="1"/>
    <col min="4366" max="4366" width="29.875" style="63" customWidth="1"/>
    <col min="4367" max="4367" width="23.625" style="63" customWidth="1"/>
    <col min="4368" max="4377" width="8" style="63"/>
    <col min="4378" max="4381" width="8" style="63" hidden="1" customWidth="1"/>
    <col min="4382" max="4605" width="8" style="63"/>
    <col min="4606" max="4606" width="15.625" style="63" customWidth="1"/>
    <col min="4607" max="4607" width="13.125" style="63" customWidth="1"/>
    <col min="4608" max="4608" width="28" style="63" bestFit="1" customWidth="1"/>
    <col min="4609" max="4609" width="25.375" style="63" customWidth="1"/>
    <col min="4610" max="4610" width="32.875" style="63" customWidth="1"/>
    <col min="4611" max="4611" width="8" style="63" hidden="1" customWidth="1"/>
    <col min="4612" max="4612" width="25.625" style="63" customWidth="1"/>
    <col min="4613" max="4613" width="30.625" style="63" bestFit="1" customWidth="1"/>
    <col min="4614" max="4614" width="17.625" style="63" bestFit="1" customWidth="1"/>
    <col min="4615" max="4615" width="12" style="63" bestFit="1" customWidth="1"/>
    <col min="4616" max="4616" width="28.125" style="63" bestFit="1" customWidth="1"/>
    <col min="4617" max="4617" width="26.75" style="63" bestFit="1" customWidth="1"/>
    <col min="4618" max="4618" width="32.875" style="63" customWidth="1"/>
    <col min="4619" max="4619" width="32.125" style="63" bestFit="1" customWidth="1"/>
    <col min="4620" max="4620" width="17.625" style="63" bestFit="1" customWidth="1"/>
    <col min="4621" max="4621" width="28.5" style="63" bestFit="1" customWidth="1"/>
    <col min="4622" max="4622" width="29.875" style="63" customWidth="1"/>
    <col min="4623" max="4623" width="23.625" style="63" customWidth="1"/>
    <col min="4624" max="4633" width="8" style="63"/>
    <col min="4634" max="4637" width="8" style="63" hidden="1" customWidth="1"/>
    <col min="4638" max="4861" width="8" style="63"/>
    <col min="4862" max="4862" width="15.625" style="63" customWidth="1"/>
    <col min="4863" max="4863" width="13.125" style="63" customWidth="1"/>
    <col min="4864" max="4864" width="28" style="63" bestFit="1" customWidth="1"/>
    <col min="4865" max="4865" width="25.375" style="63" customWidth="1"/>
    <col min="4866" max="4866" width="32.875" style="63" customWidth="1"/>
    <col min="4867" max="4867" width="8" style="63" hidden="1" customWidth="1"/>
    <col min="4868" max="4868" width="25.625" style="63" customWidth="1"/>
    <col min="4869" max="4869" width="30.625" style="63" bestFit="1" customWidth="1"/>
    <col min="4870" max="4870" width="17.625" style="63" bestFit="1" customWidth="1"/>
    <col min="4871" max="4871" width="12" style="63" bestFit="1" customWidth="1"/>
    <col min="4872" max="4872" width="28.125" style="63" bestFit="1" customWidth="1"/>
    <col min="4873" max="4873" width="26.75" style="63" bestFit="1" customWidth="1"/>
    <col min="4874" max="4874" width="32.875" style="63" customWidth="1"/>
    <col min="4875" max="4875" width="32.125" style="63" bestFit="1" customWidth="1"/>
    <col min="4876" max="4876" width="17.625" style="63" bestFit="1" customWidth="1"/>
    <col min="4877" max="4877" width="28.5" style="63" bestFit="1" customWidth="1"/>
    <col min="4878" max="4878" width="29.875" style="63" customWidth="1"/>
    <col min="4879" max="4879" width="23.625" style="63" customWidth="1"/>
    <col min="4880" max="4889" width="8" style="63"/>
    <col min="4890" max="4893" width="8" style="63" hidden="1" customWidth="1"/>
    <col min="4894" max="5117" width="8" style="63"/>
    <col min="5118" max="5118" width="15.625" style="63" customWidth="1"/>
    <col min="5119" max="5119" width="13.125" style="63" customWidth="1"/>
    <col min="5120" max="5120" width="28" style="63" bestFit="1" customWidth="1"/>
    <col min="5121" max="5121" width="25.375" style="63" customWidth="1"/>
    <col min="5122" max="5122" width="32.875" style="63" customWidth="1"/>
    <col min="5123" max="5123" width="8" style="63" hidden="1" customWidth="1"/>
    <col min="5124" max="5124" width="25.625" style="63" customWidth="1"/>
    <col min="5125" max="5125" width="30.625" style="63" bestFit="1" customWidth="1"/>
    <col min="5126" max="5126" width="17.625" style="63" bestFit="1" customWidth="1"/>
    <col min="5127" max="5127" width="12" style="63" bestFit="1" customWidth="1"/>
    <col min="5128" max="5128" width="28.125" style="63" bestFit="1" customWidth="1"/>
    <col min="5129" max="5129" width="26.75" style="63" bestFit="1" customWidth="1"/>
    <col min="5130" max="5130" width="32.875" style="63" customWidth="1"/>
    <col min="5131" max="5131" width="32.125" style="63" bestFit="1" customWidth="1"/>
    <col min="5132" max="5132" width="17.625" style="63" bestFit="1" customWidth="1"/>
    <col min="5133" max="5133" width="28.5" style="63" bestFit="1" customWidth="1"/>
    <col min="5134" max="5134" width="29.875" style="63" customWidth="1"/>
    <col min="5135" max="5135" width="23.625" style="63" customWidth="1"/>
    <col min="5136" max="5145" width="8" style="63"/>
    <col min="5146" max="5149" width="8" style="63" hidden="1" customWidth="1"/>
    <col min="5150" max="5373" width="8" style="63"/>
    <col min="5374" max="5374" width="15.625" style="63" customWidth="1"/>
    <col min="5375" max="5375" width="13.125" style="63" customWidth="1"/>
    <col min="5376" max="5376" width="28" style="63" bestFit="1" customWidth="1"/>
    <col min="5377" max="5377" width="25.375" style="63" customWidth="1"/>
    <col min="5378" max="5378" width="32.875" style="63" customWidth="1"/>
    <col min="5379" max="5379" width="8" style="63" hidden="1" customWidth="1"/>
    <col min="5380" max="5380" width="25.625" style="63" customWidth="1"/>
    <col min="5381" max="5381" width="30.625" style="63" bestFit="1" customWidth="1"/>
    <col min="5382" max="5382" width="17.625" style="63" bestFit="1" customWidth="1"/>
    <col min="5383" max="5383" width="12" style="63" bestFit="1" customWidth="1"/>
    <col min="5384" max="5384" width="28.125" style="63" bestFit="1" customWidth="1"/>
    <col min="5385" max="5385" width="26.75" style="63" bestFit="1" customWidth="1"/>
    <col min="5386" max="5386" width="32.875" style="63" customWidth="1"/>
    <col min="5387" max="5387" width="32.125" style="63" bestFit="1" customWidth="1"/>
    <col min="5388" max="5388" width="17.625" style="63" bestFit="1" customWidth="1"/>
    <col min="5389" max="5389" width="28.5" style="63" bestFit="1" customWidth="1"/>
    <col min="5390" max="5390" width="29.875" style="63" customWidth="1"/>
    <col min="5391" max="5391" width="23.625" style="63" customWidth="1"/>
    <col min="5392" max="5401" width="8" style="63"/>
    <col min="5402" max="5405" width="8" style="63" hidden="1" customWidth="1"/>
    <col min="5406" max="5629" width="8" style="63"/>
    <col min="5630" max="5630" width="15.625" style="63" customWidth="1"/>
    <col min="5631" max="5631" width="13.125" style="63" customWidth="1"/>
    <col min="5632" max="5632" width="28" style="63" bestFit="1" customWidth="1"/>
    <col min="5633" max="5633" width="25.375" style="63" customWidth="1"/>
    <col min="5634" max="5634" width="32.875" style="63" customWidth="1"/>
    <col min="5635" max="5635" width="8" style="63" hidden="1" customWidth="1"/>
    <col min="5636" max="5636" width="25.625" style="63" customWidth="1"/>
    <col min="5637" max="5637" width="30.625" style="63" bestFit="1" customWidth="1"/>
    <col min="5638" max="5638" width="17.625" style="63" bestFit="1" customWidth="1"/>
    <col min="5639" max="5639" width="12" style="63" bestFit="1" customWidth="1"/>
    <col min="5640" max="5640" width="28.125" style="63" bestFit="1" customWidth="1"/>
    <col min="5641" max="5641" width="26.75" style="63" bestFit="1" customWidth="1"/>
    <col min="5642" max="5642" width="32.875" style="63" customWidth="1"/>
    <col min="5643" max="5643" width="32.125" style="63" bestFit="1" customWidth="1"/>
    <col min="5644" max="5644" width="17.625" style="63" bestFit="1" customWidth="1"/>
    <col min="5645" max="5645" width="28.5" style="63" bestFit="1" customWidth="1"/>
    <col min="5646" max="5646" width="29.875" style="63" customWidth="1"/>
    <col min="5647" max="5647" width="23.625" style="63" customWidth="1"/>
    <col min="5648" max="5657" width="8" style="63"/>
    <col min="5658" max="5661" width="8" style="63" hidden="1" customWidth="1"/>
    <col min="5662" max="5885" width="8" style="63"/>
    <col min="5886" max="5886" width="15.625" style="63" customWidth="1"/>
    <col min="5887" max="5887" width="13.125" style="63" customWidth="1"/>
    <col min="5888" max="5888" width="28" style="63" bestFit="1" customWidth="1"/>
    <col min="5889" max="5889" width="25.375" style="63" customWidth="1"/>
    <col min="5890" max="5890" width="32.875" style="63" customWidth="1"/>
    <col min="5891" max="5891" width="8" style="63" hidden="1" customWidth="1"/>
    <col min="5892" max="5892" width="25.625" style="63" customWidth="1"/>
    <col min="5893" max="5893" width="30.625" style="63" bestFit="1" customWidth="1"/>
    <col min="5894" max="5894" width="17.625" style="63" bestFit="1" customWidth="1"/>
    <col min="5895" max="5895" width="12" style="63" bestFit="1" customWidth="1"/>
    <col min="5896" max="5896" width="28.125" style="63" bestFit="1" customWidth="1"/>
    <col min="5897" max="5897" width="26.75" style="63" bestFit="1" customWidth="1"/>
    <col min="5898" max="5898" width="32.875" style="63" customWidth="1"/>
    <col min="5899" max="5899" width="32.125" style="63" bestFit="1" customWidth="1"/>
    <col min="5900" max="5900" width="17.625" style="63" bestFit="1" customWidth="1"/>
    <col min="5901" max="5901" width="28.5" style="63" bestFit="1" customWidth="1"/>
    <col min="5902" max="5902" width="29.875" style="63" customWidth="1"/>
    <col min="5903" max="5903" width="23.625" style="63" customWidth="1"/>
    <col min="5904" max="5913" width="8" style="63"/>
    <col min="5914" max="5917" width="8" style="63" hidden="1" customWidth="1"/>
    <col min="5918" max="6141" width="8" style="63"/>
    <col min="6142" max="6142" width="15.625" style="63" customWidth="1"/>
    <col min="6143" max="6143" width="13.125" style="63" customWidth="1"/>
    <col min="6144" max="6144" width="28" style="63" bestFit="1" customWidth="1"/>
    <col min="6145" max="6145" width="25.375" style="63" customWidth="1"/>
    <col min="6146" max="6146" width="32.875" style="63" customWidth="1"/>
    <col min="6147" max="6147" width="8" style="63" hidden="1" customWidth="1"/>
    <col min="6148" max="6148" width="25.625" style="63" customWidth="1"/>
    <col min="6149" max="6149" width="30.625" style="63" bestFit="1" customWidth="1"/>
    <col min="6150" max="6150" width="17.625" style="63" bestFit="1" customWidth="1"/>
    <col min="6151" max="6151" width="12" style="63" bestFit="1" customWidth="1"/>
    <col min="6152" max="6152" width="28.125" style="63" bestFit="1" customWidth="1"/>
    <col min="6153" max="6153" width="26.75" style="63" bestFit="1" customWidth="1"/>
    <col min="6154" max="6154" width="32.875" style="63" customWidth="1"/>
    <col min="6155" max="6155" width="32.125" style="63" bestFit="1" customWidth="1"/>
    <col min="6156" max="6156" width="17.625" style="63" bestFit="1" customWidth="1"/>
    <col min="6157" max="6157" width="28.5" style="63" bestFit="1" customWidth="1"/>
    <col min="6158" max="6158" width="29.875" style="63" customWidth="1"/>
    <col min="6159" max="6159" width="23.625" style="63" customWidth="1"/>
    <col min="6160" max="6169" width="8" style="63"/>
    <col min="6170" max="6173" width="8" style="63" hidden="1" customWidth="1"/>
    <col min="6174" max="6397" width="8" style="63"/>
    <col min="6398" max="6398" width="15.625" style="63" customWidth="1"/>
    <col min="6399" max="6399" width="13.125" style="63" customWidth="1"/>
    <col min="6400" max="6400" width="28" style="63" bestFit="1" customWidth="1"/>
    <col min="6401" max="6401" width="25.375" style="63" customWidth="1"/>
    <col min="6402" max="6402" width="32.875" style="63" customWidth="1"/>
    <col min="6403" max="6403" width="8" style="63" hidden="1" customWidth="1"/>
    <col min="6404" max="6404" width="25.625" style="63" customWidth="1"/>
    <col min="6405" max="6405" width="30.625" style="63" bestFit="1" customWidth="1"/>
    <col min="6406" max="6406" width="17.625" style="63" bestFit="1" customWidth="1"/>
    <col min="6407" max="6407" width="12" style="63" bestFit="1" customWidth="1"/>
    <col min="6408" max="6408" width="28.125" style="63" bestFit="1" customWidth="1"/>
    <col min="6409" max="6409" width="26.75" style="63" bestFit="1" customWidth="1"/>
    <col min="6410" max="6410" width="32.875" style="63" customWidth="1"/>
    <col min="6411" max="6411" width="32.125" style="63" bestFit="1" customWidth="1"/>
    <col min="6412" max="6412" width="17.625" style="63" bestFit="1" customWidth="1"/>
    <col min="6413" max="6413" width="28.5" style="63" bestFit="1" customWidth="1"/>
    <col min="6414" max="6414" width="29.875" style="63" customWidth="1"/>
    <col min="6415" max="6415" width="23.625" style="63" customWidth="1"/>
    <col min="6416" max="6425" width="8" style="63"/>
    <col min="6426" max="6429" width="8" style="63" hidden="1" customWidth="1"/>
    <col min="6430" max="6653" width="8" style="63"/>
    <col min="6654" max="6654" width="15.625" style="63" customWidth="1"/>
    <col min="6655" max="6655" width="13.125" style="63" customWidth="1"/>
    <col min="6656" max="6656" width="28" style="63" bestFit="1" customWidth="1"/>
    <col min="6657" max="6657" width="25.375" style="63" customWidth="1"/>
    <col min="6658" max="6658" width="32.875" style="63" customWidth="1"/>
    <col min="6659" max="6659" width="8" style="63" hidden="1" customWidth="1"/>
    <col min="6660" max="6660" width="25.625" style="63" customWidth="1"/>
    <col min="6661" max="6661" width="30.625" style="63" bestFit="1" customWidth="1"/>
    <col min="6662" max="6662" width="17.625" style="63" bestFit="1" customWidth="1"/>
    <col min="6663" max="6663" width="12" style="63" bestFit="1" customWidth="1"/>
    <col min="6664" max="6664" width="28.125" style="63" bestFit="1" customWidth="1"/>
    <col min="6665" max="6665" width="26.75" style="63" bestFit="1" customWidth="1"/>
    <col min="6666" max="6666" width="32.875" style="63" customWidth="1"/>
    <col min="6667" max="6667" width="32.125" style="63" bestFit="1" customWidth="1"/>
    <col min="6668" max="6668" width="17.625" style="63" bestFit="1" customWidth="1"/>
    <col min="6669" max="6669" width="28.5" style="63" bestFit="1" customWidth="1"/>
    <col min="6670" max="6670" width="29.875" style="63" customWidth="1"/>
    <col min="6671" max="6671" width="23.625" style="63" customWidth="1"/>
    <col min="6672" max="6681" width="8" style="63"/>
    <col min="6682" max="6685" width="8" style="63" hidden="1" customWidth="1"/>
    <col min="6686" max="6909" width="8" style="63"/>
    <col min="6910" max="6910" width="15.625" style="63" customWidth="1"/>
    <col min="6911" max="6911" width="13.125" style="63" customWidth="1"/>
    <col min="6912" max="6912" width="28" style="63" bestFit="1" customWidth="1"/>
    <col min="6913" max="6913" width="25.375" style="63" customWidth="1"/>
    <col min="6914" max="6914" width="32.875" style="63" customWidth="1"/>
    <col min="6915" max="6915" width="8" style="63" hidden="1" customWidth="1"/>
    <col min="6916" max="6916" width="25.625" style="63" customWidth="1"/>
    <col min="6917" max="6917" width="30.625" style="63" bestFit="1" customWidth="1"/>
    <col min="6918" max="6918" width="17.625" style="63" bestFit="1" customWidth="1"/>
    <col min="6919" max="6919" width="12" style="63" bestFit="1" customWidth="1"/>
    <col min="6920" max="6920" width="28.125" style="63" bestFit="1" customWidth="1"/>
    <col min="6921" max="6921" width="26.75" style="63" bestFit="1" customWidth="1"/>
    <col min="6922" max="6922" width="32.875" style="63" customWidth="1"/>
    <col min="6923" max="6923" width="32.125" style="63" bestFit="1" customWidth="1"/>
    <col min="6924" max="6924" width="17.625" style="63" bestFit="1" customWidth="1"/>
    <col min="6925" max="6925" width="28.5" style="63" bestFit="1" customWidth="1"/>
    <col min="6926" max="6926" width="29.875" style="63" customWidth="1"/>
    <col min="6927" max="6927" width="23.625" style="63" customWidth="1"/>
    <col min="6928" max="6937" width="8" style="63"/>
    <col min="6938" max="6941" width="8" style="63" hidden="1" customWidth="1"/>
    <col min="6942" max="7165" width="8" style="63"/>
    <col min="7166" max="7166" width="15.625" style="63" customWidth="1"/>
    <col min="7167" max="7167" width="13.125" style="63" customWidth="1"/>
    <col min="7168" max="7168" width="28" style="63" bestFit="1" customWidth="1"/>
    <col min="7169" max="7169" width="25.375" style="63" customWidth="1"/>
    <col min="7170" max="7170" width="32.875" style="63" customWidth="1"/>
    <col min="7171" max="7171" width="8" style="63" hidden="1" customWidth="1"/>
    <col min="7172" max="7172" width="25.625" style="63" customWidth="1"/>
    <col min="7173" max="7173" width="30.625" style="63" bestFit="1" customWidth="1"/>
    <col min="7174" max="7174" width="17.625" style="63" bestFit="1" customWidth="1"/>
    <col min="7175" max="7175" width="12" style="63" bestFit="1" customWidth="1"/>
    <col min="7176" max="7176" width="28.125" style="63" bestFit="1" customWidth="1"/>
    <col min="7177" max="7177" width="26.75" style="63" bestFit="1" customWidth="1"/>
    <col min="7178" max="7178" width="32.875" style="63" customWidth="1"/>
    <col min="7179" max="7179" width="32.125" style="63" bestFit="1" customWidth="1"/>
    <col min="7180" max="7180" width="17.625" style="63" bestFit="1" customWidth="1"/>
    <col min="7181" max="7181" width="28.5" style="63" bestFit="1" customWidth="1"/>
    <col min="7182" max="7182" width="29.875" style="63" customWidth="1"/>
    <col min="7183" max="7183" width="23.625" style="63" customWidth="1"/>
    <col min="7184" max="7193" width="8" style="63"/>
    <col min="7194" max="7197" width="8" style="63" hidden="1" customWidth="1"/>
    <col min="7198" max="7421" width="8" style="63"/>
    <col min="7422" max="7422" width="15.625" style="63" customWidth="1"/>
    <col min="7423" max="7423" width="13.125" style="63" customWidth="1"/>
    <col min="7424" max="7424" width="28" style="63" bestFit="1" customWidth="1"/>
    <col min="7425" max="7425" width="25.375" style="63" customWidth="1"/>
    <col min="7426" max="7426" width="32.875" style="63" customWidth="1"/>
    <col min="7427" max="7427" width="8" style="63" hidden="1" customWidth="1"/>
    <col min="7428" max="7428" width="25.625" style="63" customWidth="1"/>
    <col min="7429" max="7429" width="30.625" style="63" bestFit="1" customWidth="1"/>
    <col min="7430" max="7430" width="17.625" style="63" bestFit="1" customWidth="1"/>
    <col min="7431" max="7431" width="12" style="63" bestFit="1" customWidth="1"/>
    <col min="7432" max="7432" width="28.125" style="63" bestFit="1" customWidth="1"/>
    <col min="7433" max="7433" width="26.75" style="63" bestFit="1" customWidth="1"/>
    <col min="7434" max="7434" width="32.875" style="63" customWidth="1"/>
    <col min="7435" max="7435" width="32.125" style="63" bestFit="1" customWidth="1"/>
    <col min="7436" max="7436" width="17.625" style="63" bestFit="1" customWidth="1"/>
    <col min="7437" max="7437" width="28.5" style="63" bestFit="1" customWidth="1"/>
    <col min="7438" max="7438" width="29.875" style="63" customWidth="1"/>
    <col min="7439" max="7439" width="23.625" style="63" customWidth="1"/>
    <col min="7440" max="7449" width="8" style="63"/>
    <col min="7450" max="7453" width="8" style="63" hidden="1" customWidth="1"/>
    <col min="7454" max="7677" width="8" style="63"/>
    <col min="7678" max="7678" width="15.625" style="63" customWidth="1"/>
    <col min="7679" max="7679" width="13.125" style="63" customWidth="1"/>
    <col min="7680" max="7680" width="28" style="63" bestFit="1" customWidth="1"/>
    <col min="7681" max="7681" width="25.375" style="63" customWidth="1"/>
    <col min="7682" max="7682" width="32.875" style="63" customWidth="1"/>
    <col min="7683" max="7683" width="8" style="63" hidden="1" customWidth="1"/>
    <col min="7684" max="7684" width="25.625" style="63" customWidth="1"/>
    <col min="7685" max="7685" width="30.625" style="63" bestFit="1" customWidth="1"/>
    <col min="7686" max="7686" width="17.625" style="63" bestFit="1" customWidth="1"/>
    <col min="7687" max="7687" width="12" style="63" bestFit="1" customWidth="1"/>
    <col min="7688" max="7688" width="28.125" style="63" bestFit="1" customWidth="1"/>
    <col min="7689" max="7689" width="26.75" style="63" bestFit="1" customWidth="1"/>
    <col min="7690" max="7690" width="32.875" style="63" customWidth="1"/>
    <col min="7691" max="7691" width="32.125" style="63" bestFit="1" customWidth="1"/>
    <col min="7692" max="7692" width="17.625" style="63" bestFit="1" customWidth="1"/>
    <col min="7693" max="7693" width="28.5" style="63" bestFit="1" customWidth="1"/>
    <col min="7694" max="7694" width="29.875" style="63" customWidth="1"/>
    <col min="7695" max="7695" width="23.625" style="63" customWidth="1"/>
    <col min="7696" max="7705" width="8" style="63"/>
    <col min="7706" max="7709" width="8" style="63" hidden="1" customWidth="1"/>
    <col min="7710" max="7933" width="8" style="63"/>
    <col min="7934" max="7934" width="15.625" style="63" customWidth="1"/>
    <col min="7935" max="7935" width="13.125" style="63" customWidth="1"/>
    <col min="7936" max="7936" width="28" style="63" bestFit="1" customWidth="1"/>
    <col min="7937" max="7937" width="25.375" style="63" customWidth="1"/>
    <col min="7938" max="7938" width="32.875" style="63" customWidth="1"/>
    <col min="7939" max="7939" width="8" style="63" hidden="1" customWidth="1"/>
    <col min="7940" max="7940" width="25.625" style="63" customWidth="1"/>
    <col min="7941" max="7941" width="30.625" style="63" bestFit="1" customWidth="1"/>
    <col min="7942" max="7942" width="17.625" style="63" bestFit="1" customWidth="1"/>
    <col min="7943" max="7943" width="12" style="63" bestFit="1" customWidth="1"/>
    <col min="7944" max="7944" width="28.125" style="63" bestFit="1" customWidth="1"/>
    <col min="7945" max="7945" width="26.75" style="63" bestFit="1" customWidth="1"/>
    <col min="7946" max="7946" width="32.875" style="63" customWidth="1"/>
    <col min="7947" max="7947" width="32.125" style="63" bestFit="1" customWidth="1"/>
    <col min="7948" max="7948" width="17.625" style="63" bestFit="1" customWidth="1"/>
    <col min="7949" max="7949" width="28.5" style="63" bestFit="1" customWidth="1"/>
    <col min="7950" max="7950" width="29.875" style="63" customWidth="1"/>
    <col min="7951" max="7951" width="23.625" style="63" customWidth="1"/>
    <col min="7952" max="7961" width="8" style="63"/>
    <col min="7962" max="7965" width="8" style="63" hidden="1" customWidth="1"/>
    <col min="7966" max="8189" width="8" style="63"/>
    <col min="8190" max="8190" width="15.625" style="63" customWidth="1"/>
    <col min="8191" max="8191" width="13.125" style="63" customWidth="1"/>
    <col min="8192" max="8192" width="28" style="63" bestFit="1" customWidth="1"/>
    <col min="8193" max="8193" width="25.375" style="63" customWidth="1"/>
    <col min="8194" max="8194" width="32.875" style="63" customWidth="1"/>
    <col min="8195" max="8195" width="8" style="63" hidden="1" customWidth="1"/>
    <col min="8196" max="8196" width="25.625" style="63" customWidth="1"/>
    <col min="8197" max="8197" width="30.625" style="63" bestFit="1" customWidth="1"/>
    <col min="8198" max="8198" width="17.625" style="63" bestFit="1" customWidth="1"/>
    <col min="8199" max="8199" width="12" style="63" bestFit="1" customWidth="1"/>
    <col min="8200" max="8200" width="28.125" style="63" bestFit="1" customWidth="1"/>
    <col min="8201" max="8201" width="26.75" style="63" bestFit="1" customWidth="1"/>
    <col min="8202" max="8202" width="32.875" style="63" customWidth="1"/>
    <col min="8203" max="8203" width="32.125" style="63" bestFit="1" customWidth="1"/>
    <col min="8204" max="8204" width="17.625" style="63" bestFit="1" customWidth="1"/>
    <col min="8205" max="8205" width="28.5" style="63" bestFit="1" customWidth="1"/>
    <col min="8206" max="8206" width="29.875" style="63" customWidth="1"/>
    <col min="8207" max="8207" width="23.625" style="63" customWidth="1"/>
    <col min="8208" max="8217" width="8" style="63"/>
    <col min="8218" max="8221" width="8" style="63" hidden="1" customWidth="1"/>
    <col min="8222" max="8445" width="8" style="63"/>
    <col min="8446" max="8446" width="15.625" style="63" customWidth="1"/>
    <col min="8447" max="8447" width="13.125" style="63" customWidth="1"/>
    <col min="8448" max="8448" width="28" style="63" bestFit="1" customWidth="1"/>
    <col min="8449" max="8449" width="25.375" style="63" customWidth="1"/>
    <col min="8450" max="8450" width="32.875" style="63" customWidth="1"/>
    <col min="8451" max="8451" width="8" style="63" hidden="1" customWidth="1"/>
    <col min="8452" max="8452" width="25.625" style="63" customWidth="1"/>
    <col min="8453" max="8453" width="30.625" style="63" bestFit="1" customWidth="1"/>
    <col min="8454" max="8454" width="17.625" style="63" bestFit="1" customWidth="1"/>
    <col min="8455" max="8455" width="12" style="63" bestFit="1" customWidth="1"/>
    <col min="8456" max="8456" width="28.125" style="63" bestFit="1" customWidth="1"/>
    <col min="8457" max="8457" width="26.75" style="63" bestFit="1" customWidth="1"/>
    <col min="8458" max="8458" width="32.875" style="63" customWidth="1"/>
    <col min="8459" max="8459" width="32.125" style="63" bestFit="1" customWidth="1"/>
    <col min="8460" max="8460" width="17.625" style="63" bestFit="1" customWidth="1"/>
    <col min="8461" max="8461" width="28.5" style="63" bestFit="1" customWidth="1"/>
    <col min="8462" max="8462" width="29.875" style="63" customWidth="1"/>
    <col min="8463" max="8463" width="23.625" style="63" customWidth="1"/>
    <col min="8464" max="8473" width="8" style="63"/>
    <col min="8474" max="8477" width="8" style="63" hidden="1" customWidth="1"/>
    <col min="8478" max="8701" width="8" style="63"/>
    <col min="8702" max="8702" width="15.625" style="63" customWidth="1"/>
    <col min="8703" max="8703" width="13.125" style="63" customWidth="1"/>
    <col min="8704" max="8704" width="28" style="63" bestFit="1" customWidth="1"/>
    <col min="8705" max="8705" width="25.375" style="63" customWidth="1"/>
    <col min="8706" max="8706" width="32.875" style="63" customWidth="1"/>
    <col min="8707" max="8707" width="8" style="63" hidden="1" customWidth="1"/>
    <col min="8708" max="8708" width="25.625" style="63" customWidth="1"/>
    <col min="8709" max="8709" width="30.625" style="63" bestFit="1" customWidth="1"/>
    <col min="8710" max="8710" width="17.625" style="63" bestFit="1" customWidth="1"/>
    <col min="8711" max="8711" width="12" style="63" bestFit="1" customWidth="1"/>
    <col min="8712" max="8712" width="28.125" style="63" bestFit="1" customWidth="1"/>
    <col min="8713" max="8713" width="26.75" style="63" bestFit="1" customWidth="1"/>
    <col min="8714" max="8714" width="32.875" style="63" customWidth="1"/>
    <col min="8715" max="8715" width="32.125" style="63" bestFit="1" customWidth="1"/>
    <col min="8716" max="8716" width="17.625" style="63" bestFit="1" customWidth="1"/>
    <col min="8717" max="8717" width="28.5" style="63" bestFit="1" customWidth="1"/>
    <col min="8718" max="8718" width="29.875" style="63" customWidth="1"/>
    <col min="8719" max="8719" width="23.625" style="63" customWidth="1"/>
    <col min="8720" max="8729" width="8" style="63"/>
    <col min="8730" max="8733" width="8" style="63" hidden="1" customWidth="1"/>
    <col min="8734" max="8957" width="8" style="63"/>
    <col min="8958" max="8958" width="15.625" style="63" customWidth="1"/>
    <col min="8959" max="8959" width="13.125" style="63" customWidth="1"/>
    <col min="8960" max="8960" width="28" style="63" bestFit="1" customWidth="1"/>
    <col min="8961" max="8961" width="25.375" style="63" customWidth="1"/>
    <col min="8962" max="8962" width="32.875" style="63" customWidth="1"/>
    <col min="8963" max="8963" width="8" style="63" hidden="1" customWidth="1"/>
    <col min="8964" max="8964" width="25.625" style="63" customWidth="1"/>
    <col min="8965" max="8965" width="30.625" style="63" bestFit="1" customWidth="1"/>
    <col min="8966" max="8966" width="17.625" style="63" bestFit="1" customWidth="1"/>
    <col min="8967" max="8967" width="12" style="63" bestFit="1" customWidth="1"/>
    <col min="8968" max="8968" width="28.125" style="63" bestFit="1" customWidth="1"/>
    <col min="8969" max="8969" width="26.75" style="63" bestFit="1" customWidth="1"/>
    <col min="8970" max="8970" width="32.875" style="63" customWidth="1"/>
    <col min="8971" max="8971" width="32.125" style="63" bestFit="1" customWidth="1"/>
    <col min="8972" max="8972" width="17.625" style="63" bestFit="1" customWidth="1"/>
    <col min="8973" max="8973" width="28.5" style="63" bestFit="1" customWidth="1"/>
    <col min="8974" max="8974" width="29.875" style="63" customWidth="1"/>
    <col min="8975" max="8975" width="23.625" style="63" customWidth="1"/>
    <col min="8976" max="8985" width="8" style="63"/>
    <col min="8986" max="8989" width="8" style="63" hidden="1" customWidth="1"/>
    <col min="8990" max="9213" width="8" style="63"/>
    <col min="9214" max="9214" width="15.625" style="63" customWidth="1"/>
    <col min="9215" max="9215" width="13.125" style="63" customWidth="1"/>
    <col min="9216" max="9216" width="28" style="63" bestFit="1" customWidth="1"/>
    <col min="9217" max="9217" width="25.375" style="63" customWidth="1"/>
    <col min="9218" max="9218" width="32.875" style="63" customWidth="1"/>
    <col min="9219" max="9219" width="8" style="63" hidden="1" customWidth="1"/>
    <col min="9220" max="9220" width="25.625" style="63" customWidth="1"/>
    <col min="9221" max="9221" width="30.625" style="63" bestFit="1" customWidth="1"/>
    <col min="9222" max="9222" width="17.625" style="63" bestFit="1" customWidth="1"/>
    <col min="9223" max="9223" width="12" style="63" bestFit="1" customWidth="1"/>
    <col min="9224" max="9224" width="28.125" style="63" bestFit="1" customWidth="1"/>
    <col min="9225" max="9225" width="26.75" style="63" bestFit="1" customWidth="1"/>
    <col min="9226" max="9226" width="32.875" style="63" customWidth="1"/>
    <col min="9227" max="9227" width="32.125" style="63" bestFit="1" customWidth="1"/>
    <col min="9228" max="9228" width="17.625" style="63" bestFit="1" customWidth="1"/>
    <col min="9229" max="9229" width="28.5" style="63" bestFit="1" customWidth="1"/>
    <col min="9230" max="9230" width="29.875" style="63" customWidth="1"/>
    <col min="9231" max="9231" width="23.625" style="63" customWidth="1"/>
    <col min="9232" max="9241" width="8" style="63"/>
    <col min="9242" max="9245" width="8" style="63" hidden="1" customWidth="1"/>
    <col min="9246" max="9469" width="8" style="63"/>
    <col min="9470" max="9470" width="15.625" style="63" customWidth="1"/>
    <col min="9471" max="9471" width="13.125" style="63" customWidth="1"/>
    <col min="9472" max="9472" width="28" style="63" bestFit="1" customWidth="1"/>
    <col min="9473" max="9473" width="25.375" style="63" customWidth="1"/>
    <col min="9474" max="9474" width="32.875" style="63" customWidth="1"/>
    <col min="9475" max="9475" width="8" style="63" hidden="1" customWidth="1"/>
    <col min="9476" max="9476" width="25.625" style="63" customWidth="1"/>
    <col min="9477" max="9477" width="30.625" style="63" bestFit="1" customWidth="1"/>
    <col min="9478" max="9478" width="17.625" style="63" bestFit="1" customWidth="1"/>
    <col min="9479" max="9479" width="12" style="63" bestFit="1" customWidth="1"/>
    <col min="9480" max="9480" width="28.125" style="63" bestFit="1" customWidth="1"/>
    <col min="9481" max="9481" width="26.75" style="63" bestFit="1" customWidth="1"/>
    <col min="9482" max="9482" width="32.875" style="63" customWidth="1"/>
    <col min="9483" max="9483" width="32.125" style="63" bestFit="1" customWidth="1"/>
    <col min="9484" max="9484" width="17.625" style="63" bestFit="1" customWidth="1"/>
    <col min="9485" max="9485" width="28.5" style="63" bestFit="1" customWidth="1"/>
    <col min="9486" max="9486" width="29.875" style="63" customWidth="1"/>
    <col min="9487" max="9487" width="23.625" style="63" customWidth="1"/>
    <col min="9488" max="9497" width="8" style="63"/>
    <col min="9498" max="9501" width="8" style="63" hidden="1" customWidth="1"/>
    <col min="9502" max="9725" width="8" style="63"/>
    <col min="9726" max="9726" width="15.625" style="63" customWidth="1"/>
    <col min="9727" max="9727" width="13.125" style="63" customWidth="1"/>
    <col min="9728" max="9728" width="28" style="63" bestFit="1" customWidth="1"/>
    <col min="9729" max="9729" width="25.375" style="63" customWidth="1"/>
    <col min="9730" max="9730" width="32.875" style="63" customWidth="1"/>
    <col min="9731" max="9731" width="8" style="63" hidden="1" customWidth="1"/>
    <col min="9732" max="9732" width="25.625" style="63" customWidth="1"/>
    <col min="9733" max="9733" width="30.625" style="63" bestFit="1" customWidth="1"/>
    <col min="9734" max="9734" width="17.625" style="63" bestFit="1" customWidth="1"/>
    <col min="9735" max="9735" width="12" style="63" bestFit="1" customWidth="1"/>
    <col min="9736" max="9736" width="28.125" style="63" bestFit="1" customWidth="1"/>
    <col min="9737" max="9737" width="26.75" style="63" bestFit="1" customWidth="1"/>
    <col min="9738" max="9738" width="32.875" style="63" customWidth="1"/>
    <col min="9739" max="9739" width="32.125" style="63" bestFit="1" customWidth="1"/>
    <col min="9740" max="9740" width="17.625" style="63" bestFit="1" customWidth="1"/>
    <col min="9741" max="9741" width="28.5" style="63" bestFit="1" customWidth="1"/>
    <col min="9742" max="9742" width="29.875" style="63" customWidth="1"/>
    <col min="9743" max="9743" width="23.625" style="63" customWidth="1"/>
    <col min="9744" max="9753" width="8" style="63"/>
    <col min="9754" max="9757" width="8" style="63" hidden="1" customWidth="1"/>
    <col min="9758" max="9981" width="8" style="63"/>
    <col min="9982" max="9982" width="15.625" style="63" customWidth="1"/>
    <col min="9983" max="9983" width="13.125" style="63" customWidth="1"/>
    <col min="9984" max="9984" width="28" style="63" bestFit="1" customWidth="1"/>
    <col min="9985" max="9985" width="25.375" style="63" customWidth="1"/>
    <col min="9986" max="9986" width="32.875" style="63" customWidth="1"/>
    <col min="9987" max="9987" width="8" style="63" hidden="1" customWidth="1"/>
    <col min="9988" max="9988" width="25.625" style="63" customWidth="1"/>
    <col min="9989" max="9989" width="30.625" style="63" bestFit="1" customWidth="1"/>
    <col min="9990" max="9990" width="17.625" style="63" bestFit="1" customWidth="1"/>
    <col min="9991" max="9991" width="12" style="63" bestFit="1" customWidth="1"/>
    <col min="9992" max="9992" width="28.125" style="63" bestFit="1" customWidth="1"/>
    <col min="9993" max="9993" width="26.75" style="63" bestFit="1" customWidth="1"/>
    <col min="9994" max="9994" width="32.875" style="63" customWidth="1"/>
    <col min="9995" max="9995" width="32.125" style="63" bestFit="1" customWidth="1"/>
    <col min="9996" max="9996" width="17.625" style="63" bestFit="1" customWidth="1"/>
    <col min="9997" max="9997" width="28.5" style="63" bestFit="1" customWidth="1"/>
    <col min="9998" max="9998" width="29.875" style="63" customWidth="1"/>
    <col min="9999" max="9999" width="23.625" style="63" customWidth="1"/>
    <col min="10000" max="10009" width="8" style="63"/>
    <col min="10010" max="10013" width="8" style="63" hidden="1" customWidth="1"/>
    <col min="10014" max="10237" width="8" style="63"/>
    <col min="10238" max="10238" width="15.625" style="63" customWidth="1"/>
    <col min="10239" max="10239" width="13.125" style="63" customWidth="1"/>
    <col min="10240" max="10240" width="28" style="63" bestFit="1" customWidth="1"/>
    <col min="10241" max="10241" width="25.375" style="63" customWidth="1"/>
    <col min="10242" max="10242" width="32.875" style="63" customWidth="1"/>
    <col min="10243" max="10243" width="8" style="63" hidden="1" customWidth="1"/>
    <col min="10244" max="10244" width="25.625" style="63" customWidth="1"/>
    <col min="10245" max="10245" width="30.625" style="63" bestFit="1" customWidth="1"/>
    <col min="10246" max="10246" width="17.625" style="63" bestFit="1" customWidth="1"/>
    <col min="10247" max="10247" width="12" style="63" bestFit="1" customWidth="1"/>
    <col min="10248" max="10248" width="28.125" style="63" bestFit="1" customWidth="1"/>
    <col min="10249" max="10249" width="26.75" style="63" bestFit="1" customWidth="1"/>
    <col min="10250" max="10250" width="32.875" style="63" customWidth="1"/>
    <col min="10251" max="10251" width="32.125" style="63" bestFit="1" customWidth="1"/>
    <col min="10252" max="10252" width="17.625" style="63" bestFit="1" customWidth="1"/>
    <col min="10253" max="10253" width="28.5" style="63" bestFit="1" customWidth="1"/>
    <col min="10254" max="10254" width="29.875" style="63" customWidth="1"/>
    <col min="10255" max="10255" width="23.625" style="63" customWidth="1"/>
    <col min="10256" max="10265" width="8" style="63"/>
    <col min="10266" max="10269" width="8" style="63" hidden="1" customWidth="1"/>
    <col min="10270" max="10493" width="8" style="63"/>
    <col min="10494" max="10494" width="15.625" style="63" customWidth="1"/>
    <col min="10495" max="10495" width="13.125" style="63" customWidth="1"/>
    <col min="10496" max="10496" width="28" style="63" bestFit="1" customWidth="1"/>
    <col min="10497" max="10497" width="25.375" style="63" customWidth="1"/>
    <col min="10498" max="10498" width="32.875" style="63" customWidth="1"/>
    <col min="10499" max="10499" width="8" style="63" hidden="1" customWidth="1"/>
    <col min="10500" max="10500" width="25.625" style="63" customWidth="1"/>
    <col min="10501" max="10501" width="30.625" style="63" bestFit="1" customWidth="1"/>
    <col min="10502" max="10502" width="17.625" style="63" bestFit="1" customWidth="1"/>
    <col min="10503" max="10503" width="12" style="63" bestFit="1" customWidth="1"/>
    <col min="10504" max="10504" width="28.125" style="63" bestFit="1" customWidth="1"/>
    <col min="10505" max="10505" width="26.75" style="63" bestFit="1" customWidth="1"/>
    <col min="10506" max="10506" width="32.875" style="63" customWidth="1"/>
    <col min="10507" max="10507" width="32.125" style="63" bestFit="1" customWidth="1"/>
    <col min="10508" max="10508" width="17.625" style="63" bestFit="1" customWidth="1"/>
    <col min="10509" max="10509" width="28.5" style="63" bestFit="1" customWidth="1"/>
    <col min="10510" max="10510" width="29.875" style="63" customWidth="1"/>
    <col min="10511" max="10511" width="23.625" style="63" customWidth="1"/>
    <col min="10512" max="10521" width="8" style="63"/>
    <col min="10522" max="10525" width="8" style="63" hidden="1" customWidth="1"/>
    <col min="10526" max="10749" width="8" style="63"/>
    <col min="10750" max="10750" width="15.625" style="63" customWidth="1"/>
    <col min="10751" max="10751" width="13.125" style="63" customWidth="1"/>
    <col min="10752" max="10752" width="28" style="63" bestFit="1" customWidth="1"/>
    <col min="10753" max="10753" width="25.375" style="63" customWidth="1"/>
    <col min="10754" max="10754" width="32.875" style="63" customWidth="1"/>
    <col min="10755" max="10755" width="8" style="63" hidden="1" customWidth="1"/>
    <col min="10756" max="10756" width="25.625" style="63" customWidth="1"/>
    <col min="10757" max="10757" width="30.625" style="63" bestFit="1" customWidth="1"/>
    <col min="10758" max="10758" width="17.625" style="63" bestFit="1" customWidth="1"/>
    <col min="10759" max="10759" width="12" style="63" bestFit="1" customWidth="1"/>
    <col min="10760" max="10760" width="28.125" style="63" bestFit="1" customWidth="1"/>
    <col min="10761" max="10761" width="26.75" style="63" bestFit="1" customWidth="1"/>
    <col min="10762" max="10762" width="32.875" style="63" customWidth="1"/>
    <col min="10763" max="10763" width="32.125" style="63" bestFit="1" customWidth="1"/>
    <col min="10764" max="10764" width="17.625" style="63" bestFit="1" customWidth="1"/>
    <col min="10765" max="10765" width="28.5" style="63" bestFit="1" customWidth="1"/>
    <col min="10766" max="10766" width="29.875" style="63" customWidth="1"/>
    <col min="10767" max="10767" width="23.625" style="63" customWidth="1"/>
    <col min="10768" max="10777" width="8" style="63"/>
    <col min="10778" max="10781" width="8" style="63" hidden="1" customWidth="1"/>
    <col min="10782" max="11005" width="8" style="63"/>
    <col min="11006" max="11006" width="15.625" style="63" customWidth="1"/>
    <col min="11007" max="11007" width="13.125" style="63" customWidth="1"/>
    <col min="11008" max="11008" width="28" style="63" bestFit="1" customWidth="1"/>
    <col min="11009" max="11009" width="25.375" style="63" customWidth="1"/>
    <col min="11010" max="11010" width="32.875" style="63" customWidth="1"/>
    <col min="11011" max="11011" width="8" style="63" hidden="1" customWidth="1"/>
    <col min="11012" max="11012" width="25.625" style="63" customWidth="1"/>
    <col min="11013" max="11013" width="30.625" style="63" bestFit="1" customWidth="1"/>
    <col min="11014" max="11014" width="17.625" style="63" bestFit="1" customWidth="1"/>
    <col min="11015" max="11015" width="12" style="63" bestFit="1" customWidth="1"/>
    <col min="11016" max="11016" width="28.125" style="63" bestFit="1" customWidth="1"/>
    <col min="11017" max="11017" width="26.75" style="63" bestFit="1" customWidth="1"/>
    <col min="11018" max="11018" width="32.875" style="63" customWidth="1"/>
    <col min="11019" max="11019" width="32.125" style="63" bestFit="1" customWidth="1"/>
    <col min="11020" max="11020" width="17.625" style="63" bestFit="1" customWidth="1"/>
    <col min="11021" max="11021" width="28.5" style="63" bestFit="1" customWidth="1"/>
    <col min="11022" max="11022" width="29.875" style="63" customWidth="1"/>
    <col min="11023" max="11023" width="23.625" style="63" customWidth="1"/>
    <col min="11024" max="11033" width="8" style="63"/>
    <col min="11034" max="11037" width="8" style="63" hidden="1" customWidth="1"/>
    <col min="11038" max="11261" width="8" style="63"/>
    <col min="11262" max="11262" width="15.625" style="63" customWidth="1"/>
    <col min="11263" max="11263" width="13.125" style="63" customWidth="1"/>
    <col min="11264" max="11264" width="28" style="63" bestFit="1" customWidth="1"/>
    <col min="11265" max="11265" width="25.375" style="63" customWidth="1"/>
    <col min="11266" max="11266" width="32.875" style="63" customWidth="1"/>
    <col min="11267" max="11267" width="8" style="63" hidden="1" customWidth="1"/>
    <col min="11268" max="11268" width="25.625" style="63" customWidth="1"/>
    <col min="11269" max="11269" width="30.625" style="63" bestFit="1" customWidth="1"/>
    <col min="11270" max="11270" width="17.625" style="63" bestFit="1" customWidth="1"/>
    <col min="11271" max="11271" width="12" style="63" bestFit="1" customWidth="1"/>
    <col min="11272" max="11272" width="28.125" style="63" bestFit="1" customWidth="1"/>
    <col min="11273" max="11273" width="26.75" style="63" bestFit="1" customWidth="1"/>
    <col min="11274" max="11274" width="32.875" style="63" customWidth="1"/>
    <col min="11275" max="11275" width="32.125" style="63" bestFit="1" customWidth="1"/>
    <col min="11276" max="11276" width="17.625" style="63" bestFit="1" customWidth="1"/>
    <col min="11277" max="11277" width="28.5" style="63" bestFit="1" customWidth="1"/>
    <col min="11278" max="11278" width="29.875" style="63" customWidth="1"/>
    <col min="11279" max="11279" width="23.625" style="63" customWidth="1"/>
    <col min="11280" max="11289" width="8" style="63"/>
    <col min="11290" max="11293" width="8" style="63" hidden="1" customWidth="1"/>
    <col min="11294" max="11517" width="8" style="63"/>
    <col min="11518" max="11518" width="15.625" style="63" customWidth="1"/>
    <col min="11519" max="11519" width="13.125" style="63" customWidth="1"/>
    <col min="11520" max="11520" width="28" style="63" bestFit="1" customWidth="1"/>
    <col min="11521" max="11521" width="25.375" style="63" customWidth="1"/>
    <col min="11522" max="11522" width="32.875" style="63" customWidth="1"/>
    <col min="11523" max="11523" width="8" style="63" hidden="1" customWidth="1"/>
    <col min="11524" max="11524" width="25.625" style="63" customWidth="1"/>
    <col min="11525" max="11525" width="30.625" style="63" bestFit="1" customWidth="1"/>
    <col min="11526" max="11526" width="17.625" style="63" bestFit="1" customWidth="1"/>
    <col min="11527" max="11527" width="12" style="63" bestFit="1" customWidth="1"/>
    <col min="11528" max="11528" width="28.125" style="63" bestFit="1" customWidth="1"/>
    <col min="11529" max="11529" width="26.75" style="63" bestFit="1" customWidth="1"/>
    <col min="11530" max="11530" width="32.875" style="63" customWidth="1"/>
    <col min="11531" max="11531" width="32.125" style="63" bestFit="1" customWidth="1"/>
    <col min="11532" max="11532" width="17.625" style="63" bestFit="1" customWidth="1"/>
    <col min="11533" max="11533" width="28.5" style="63" bestFit="1" customWidth="1"/>
    <col min="11534" max="11534" width="29.875" style="63" customWidth="1"/>
    <col min="11535" max="11535" width="23.625" style="63" customWidth="1"/>
    <col min="11536" max="11545" width="8" style="63"/>
    <col min="11546" max="11549" width="8" style="63" hidden="1" customWidth="1"/>
    <col min="11550" max="11773" width="8" style="63"/>
    <col min="11774" max="11774" width="15.625" style="63" customWidth="1"/>
    <col min="11775" max="11775" width="13.125" style="63" customWidth="1"/>
    <col min="11776" max="11776" width="28" style="63" bestFit="1" customWidth="1"/>
    <col min="11777" max="11777" width="25.375" style="63" customWidth="1"/>
    <col min="11778" max="11778" width="32.875" style="63" customWidth="1"/>
    <col min="11779" max="11779" width="8" style="63" hidden="1" customWidth="1"/>
    <col min="11780" max="11780" width="25.625" style="63" customWidth="1"/>
    <col min="11781" max="11781" width="30.625" style="63" bestFit="1" customWidth="1"/>
    <col min="11782" max="11782" width="17.625" style="63" bestFit="1" customWidth="1"/>
    <col min="11783" max="11783" width="12" style="63" bestFit="1" customWidth="1"/>
    <col min="11784" max="11784" width="28.125" style="63" bestFit="1" customWidth="1"/>
    <col min="11785" max="11785" width="26.75" style="63" bestFit="1" customWidth="1"/>
    <col min="11786" max="11786" width="32.875" style="63" customWidth="1"/>
    <col min="11787" max="11787" width="32.125" style="63" bestFit="1" customWidth="1"/>
    <col min="11788" max="11788" width="17.625" style="63" bestFit="1" customWidth="1"/>
    <col min="11789" max="11789" width="28.5" style="63" bestFit="1" customWidth="1"/>
    <col min="11790" max="11790" width="29.875" style="63" customWidth="1"/>
    <col min="11791" max="11791" width="23.625" style="63" customWidth="1"/>
    <col min="11792" max="11801" width="8" style="63"/>
    <col min="11802" max="11805" width="8" style="63" hidden="1" customWidth="1"/>
    <col min="11806" max="12029" width="8" style="63"/>
    <col min="12030" max="12030" width="15.625" style="63" customWidth="1"/>
    <col min="12031" max="12031" width="13.125" style="63" customWidth="1"/>
    <col min="12032" max="12032" width="28" style="63" bestFit="1" customWidth="1"/>
    <col min="12033" max="12033" width="25.375" style="63" customWidth="1"/>
    <col min="12034" max="12034" width="32.875" style="63" customWidth="1"/>
    <col min="12035" max="12035" width="8" style="63" hidden="1" customWidth="1"/>
    <col min="12036" max="12036" width="25.625" style="63" customWidth="1"/>
    <col min="12037" max="12037" width="30.625" style="63" bestFit="1" customWidth="1"/>
    <col min="12038" max="12038" width="17.625" style="63" bestFit="1" customWidth="1"/>
    <col min="12039" max="12039" width="12" style="63" bestFit="1" customWidth="1"/>
    <col min="12040" max="12040" width="28.125" style="63" bestFit="1" customWidth="1"/>
    <col min="12041" max="12041" width="26.75" style="63" bestFit="1" customWidth="1"/>
    <col min="12042" max="12042" width="32.875" style="63" customWidth="1"/>
    <col min="12043" max="12043" width="32.125" style="63" bestFit="1" customWidth="1"/>
    <col min="12044" max="12044" width="17.625" style="63" bestFit="1" customWidth="1"/>
    <col min="12045" max="12045" width="28.5" style="63" bestFit="1" customWidth="1"/>
    <col min="12046" max="12046" width="29.875" style="63" customWidth="1"/>
    <col min="12047" max="12047" width="23.625" style="63" customWidth="1"/>
    <col min="12048" max="12057" width="8" style="63"/>
    <col min="12058" max="12061" width="8" style="63" hidden="1" customWidth="1"/>
    <col min="12062" max="12285" width="8" style="63"/>
    <col min="12286" max="12286" width="15.625" style="63" customWidth="1"/>
    <col min="12287" max="12287" width="13.125" style="63" customWidth="1"/>
    <col min="12288" max="12288" width="28" style="63" bestFit="1" customWidth="1"/>
    <col min="12289" max="12289" width="25.375" style="63" customWidth="1"/>
    <col min="12290" max="12290" width="32.875" style="63" customWidth="1"/>
    <col min="12291" max="12291" width="8" style="63" hidden="1" customWidth="1"/>
    <col min="12292" max="12292" width="25.625" style="63" customWidth="1"/>
    <col min="12293" max="12293" width="30.625" style="63" bestFit="1" customWidth="1"/>
    <col min="12294" max="12294" width="17.625" style="63" bestFit="1" customWidth="1"/>
    <col min="12295" max="12295" width="12" style="63" bestFit="1" customWidth="1"/>
    <col min="12296" max="12296" width="28.125" style="63" bestFit="1" customWidth="1"/>
    <col min="12297" max="12297" width="26.75" style="63" bestFit="1" customWidth="1"/>
    <col min="12298" max="12298" width="32.875" style="63" customWidth="1"/>
    <col min="12299" max="12299" width="32.125" style="63" bestFit="1" customWidth="1"/>
    <col min="12300" max="12300" width="17.625" style="63" bestFit="1" customWidth="1"/>
    <col min="12301" max="12301" width="28.5" style="63" bestFit="1" customWidth="1"/>
    <col min="12302" max="12302" width="29.875" style="63" customWidth="1"/>
    <col min="12303" max="12303" width="23.625" style="63" customWidth="1"/>
    <col min="12304" max="12313" width="8" style="63"/>
    <col min="12314" max="12317" width="8" style="63" hidden="1" customWidth="1"/>
    <col min="12318" max="12541" width="8" style="63"/>
    <col min="12542" max="12542" width="15.625" style="63" customWidth="1"/>
    <col min="12543" max="12543" width="13.125" style="63" customWidth="1"/>
    <col min="12544" max="12544" width="28" style="63" bestFit="1" customWidth="1"/>
    <col min="12545" max="12545" width="25.375" style="63" customWidth="1"/>
    <col min="12546" max="12546" width="32.875" style="63" customWidth="1"/>
    <col min="12547" max="12547" width="8" style="63" hidden="1" customWidth="1"/>
    <col min="12548" max="12548" width="25.625" style="63" customWidth="1"/>
    <col min="12549" max="12549" width="30.625" style="63" bestFit="1" customWidth="1"/>
    <col min="12550" max="12550" width="17.625" style="63" bestFit="1" customWidth="1"/>
    <col min="12551" max="12551" width="12" style="63" bestFit="1" customWidth="1"/>
    <col min="12552" max="12552" width="28.125" style="63" bestFit="1" customWidth="1"/>
    <col min="12553" max="12553" width="26.75" style="63" bestFit="1" customWidth="1"/>
    <col min="12554" max="12554" width="32.875" style="63" customWidth="1"/>
    <col min="12555" max="12555" width="32.125" style="63" bestFit="1" customWidth="1"/>
    <col min="12556" max="12556" width="17.625" style="63" bestFit="1" customWidth="1"/>
    <col min="12557" max="12557" width="28.5" style="63" bestFit="1" customWidth="1"/>
    <col min="12558" max="12558" width="29.875" style="63" customWidth="1"/>
    <col min="12559" max="12559" width="23.625" style="63" customWidth="1"/>
    <col min="12560" max="12569" width="8" style="63"/>
    <col min="12570" max="12573" width="8" style="63" hidden="1" customWidth="1"/>
    <col min="12574" max="12797" width="8" style="63"/>
    <col min="12798" max="12798" width="15.625" style="63" customWidth="1"/>
    <col min="12799" max="12799" width="13.125" style="63" customWidth="1"/>
    <col min="12800" max="12800" width="28" style="63" bestFit="1" customWidth="1"/>
    <col min="12801" max="12801" width="25.375" style="63" customWidth="1"/>
    <col min="12802" max="12802" width="32.875" style="63" customWidth="1"/>
    <col min="12803" max="12803" width="8" style="63" hidden="1" customWidth="1"/>
    <col min="12804" max="12804" width="25.625" style="63" customWidth="1"/>
    <col min="12805" max="12805" width="30.625" style="63" bestFit="1" customWidth="1"/>
    <col min="12806" max="12806" width="17.625" style="63" bestFit="1" customWidth="1"/>
    <col min="12807" max="12807" width="12" style="63" bestFit="1" customWidth="1"/>
    <col min="12808" max="12808" width="28.125" style="63" bestFit="1" customWidth="1"/>
    <col min="12809" max="12809" width="26.75" style="63" bestFit="1" customWidth="1"/>
    <col min="12810" max="12810" width="32.875" style="63" customWidth="1"/>
    <col min="12811" max="12811" width="32.125" style="63" bestFit="1" customWidth="1"/>
    <col min="12812" max="12812" width="17.625" style="63" bestFit="1" customWidth="1"/>
    <col min="12813" max="12813" width="28.5" style="63" bestFit="1" customWidth="1"/>
    <col min="12814" max="12814" width="29.875" style="63" customWidth="1"/>
    <col min="12815" max="12815" width="23.625" style="63" customWidth="1"/>
    <col min="12816" max="12825" width="8" style="63"/>
    <col min="12826" max="12829" width="8" style="63" hidden="1" customWidth="1"/>
    <col min="12830" max="13053" width="8" style="63"/>
    <col min="13054" max="13054" width="15.625" style="63" customWidth="1"/>
    <col min="13055" max="13055" width="13.125" style="63" customWidth="1"/>
    <col min="13056" max="13056" width="28" style="63" bestFit="1" customWidth="1"/>
    <col min="13057" max="13057" width="25.375" style="63" customWidth="1"/>
    <col min="13058" max="13058" width="32.875" style="63" customWidth="1"/>
    <col min="13059" max="13059" width="8" style="63" hidden="1" customWidth="1"/>
    <col min="13060" max="13060" width="25.625" style="63" customWidth="1"/>
    <col min="13061" max="13061" width="30.625" style="63" bestFit="1" customWidth="1"/>
    <col min="13062" max="13062" width="17.625" style="63" bestFit="1" customWidth="1"/>
    <col min="13063" max="13063" width="12" style="63" bestFit="1" customWidth="1"/>
    <col min="13064" max="13064" width="28.125" style="63" bestFit="1" customWidth="1"/>
    <col min="13065" max="13065" width="26.75" style="63" bestFit="1" customWidth="1"/>
    <col min="13066" max="13066" width="32.875" style="63" customWidth="1"/>
    <col min="13067" max="13067" width="32.125" style="63" bestFit="1" customWidth="1"/>
    <col min="13068" max="13068" width="17.625" style="63" bestFit="1" customWidth="1"/>
    <col min="13069" max="13069" width="28.5" style="63" bestFit="1" customWidth="1"/>
    <col min="13070" max="13070" width="29.875" style="63" customWidth="1"/>
    <col min="13071" max="13071" width="23.625" style="63" customWidth="1"/>
    <col min="13072" max="13081" width="8" style="63"/>
    <col min="13082" max="13085" width="8" style="63" hidden="1" customWidth="1"/>
    <col min="13086" max="13309" width="8" style="63"/>
    <col min="13310" max="13310" width="15.625" style="63" customWidth="1"/>
    <col min="13311" max="13311" width="13.125" style="63" customWidth="1"/>
    <col min="13312" max="13312" width="28" style="63" bestFit="1" customWidth="1"/>
    <col min="13313" max="13313" width="25.375" style="63" customWidth="1"/>
    <col min="13314" max="13314" width="32.875" style="63" customWidth="1"/>
    <col min="13315" max="13315" width="8" style="63" hidden="1" customWidth="1"/>
    <col min="13316" max="13316" width="25.625" style="63" customWidth="1"/>
    <col min="13317" max="13317" width="30.625" style="63" bestFit="1" customWidth="1"/>
    <col min="13318" max="13318" width="17.625" style="63" bestFit="1" customWidth="1"/>
    <col min="13319" max="13319" width="12" style="63" bestFit="1" customWidth="1"/>
    <col min="13320" max="13320" width="28.125" style="63" bestFit="1" customWidth="1"/>
    <col min="13321" max="13321" width="26.75" style="63" bestFit="1" customWidth="1"/>
    <col min="13322" max="13322" width="32.875" style="63" customWidth="1"/>
    <col min="13323" max="13323" width="32.125" style="63" bestFit="1" customWidth="1"/>
    <col min="13324" max="13324" width="17.625" style="63" bestFit="1" customWidth="1"/>
    <col min="13325" max="13325" width="28.5" style="63" bestFit="1" customWidth="1"/>
    <col min="13326" max="13326" width="29.875" style="63" customWidth="1"/>
    <col min="13327" max="13327" width="23.625" style="63" customWidth="1"/>
    <col min="13328" max="13337" width="8" style="63"/>
    <col min="13338" max="13341" width="8" style="63" hidden="1" customWidth="1"/>
    <col min="13342" max="13565" width="8" style="63"/>
    <col min="13566" max="13566" width="15.625" style="63" customWidth="1"/>
    <col min="13567" max="13567" width="13.125" style="63" customWidth="1"/>
    <col min="13568" max="13568" width="28" style="63" bestFit="1" customWidth="1"/>
    <col min="13569" max="13569" width="25.375" style="63" customWidth="1"/>
    <col min="13570" max="13570" width="32.875" style="63" customWidth="1"/>
    <col min="13571" max="13571" width="8" style="63" hidden="1" customWidth="1"/>
    <col min="13572" max="13572" width="25.625" style="63" customWidth="1"/>
    <col min="13573" max="13573" width="30.625" style="63" bestFit="1" customWidth="1"/>
    <col min="13574" max="13574" width="17.625" style="63" bestFit="1" customWidth="1"/>
    <col min="13575" max="13575" width="12" style="63" bestFit="1" customWidth="1"/>
    <col min="13576" max="13576" width="28.125" style="63" bestFit="1" customWidth="1"/>
    <col min="13577" max="13577" width="26.75" style="63" bestFit="1" customWidth="1"/>
    <col min="13578" max="13578" width="32.875" style="63" customWidth="1"/>
    <col min="13579" max="13579" width="32.125" style="63" bestFit="1" customWidth="1"/>
    <col min="13580" max="13580" width="17.625" style="63" bestFit="1" customWidth="1"/>
    <col min="13581" max="13581" width="28.5" style="63" bestFit="1" customWidth="1"/>
    <col min="13582" max="13582" width="29.875" style="63" customWidth="1"/>
    <col min="13583" max="13583" width="23.625" style="63" customWidth="1"/>
    <col min="13584" max="13593" width="8" style="63"/>
    <col min="13594" max="13597" width="8" style="63" hidden="1" customWidth="1"/>
    <col min="13598" max="13821" width="8" style="63"/>
    <col min="13822" max="13822" width="15.625" style="63" customWidth="1"/>
    <col min="13823" max="13823" width="13.125" style="63" customWidth="1"/>
    <col min="13824" max="13824" width="28" style="63" bestFit="1" customWidth="1"/>
    <col min="13825" max="13825" width="25.375" style="63" customWidth="1"/>
    <col min="13826" max="13826" width="32.875" style="63" customWidth="1"/>
    <col min="13827" max="13827" width="8" style="63" hidden="1" customWidth="1"/>
    <col min="13828" max="13828" width="25.625" style="63" customWidth="1"/>
    <col min="13829" max="13829" width="30.625" style="63" bestFit="1" customWidth="1"/>
    <col min="13830" max="13830" width="17.625" style="63" bestFit="1" customWidth="1"/>
    <col min="13831" max="13831" width="12" style="63" bestFit="1" customWidth="1"/>
    <col min="13832" max="13832" width="28.125" style="63" bestFit="1" customWidth="1"/>
    <col min="13833" max="13833" width="26.75" style="63" bestFit="1" customWidth="1"/>
    <col min="13834" max="13834" width="32.875" style="63" customWidth="1"/>
    <col min="13835" max="13835" width="32.125" style="63" bestFit="1" customWidth="1"/>
    <col min="13836" max="13836" width="17.625" style="63" bestFit="1" customWidth="1"/>
    <col min="13837" max="13837" width="28.5" style="63" bestFit="1" customWidth="1"/>
    <col min="13838" max="13838" width="29.875" style="63" customWidth="1"/>
    <col min="13839" max="13839" width="23.625" style="63" customWidth="1"/>
    <col min="13840" max="13849" width="8" style="63"/>
    <col min="13850" max="13853" width="8" style="63" hidden="1" customWidth="1"/>
    <col min="13854" max="14077" width="8" style="63"/>
    <col min="14078" max="14078" width="15.625" style="63" customWidth="1"/>
    <col min="14079" max="14079" width="13.125" style="63" customWidth="1"/>
    <col min="14080" max="14080" width="28" style="63" bestFit="1" customWidth="1"/>
    <col min="14081" max="14081" width="25.375" style="63" customWidth="1"/>
    <col min="14082" max="14082" width="32.875" style="63" customWidth="1"/>
    <col min="14083" max="14083" width="8" style="63" hidden="1" customWidth="1"/>
    <col min="14084" max="14084" width="25.625" style="63" customWidth="1"/>
    <col min="14085" max="14085" width="30.625" style="63" bestFit="1" customWidth="1"/>
    <col min="14086" max="14086" width="17.625" style="63" bestFit="1" customWidth="1"/>
    <col min="14087" max="14087" width="12" style="63" bestFit="1" customWidth="1"/>
    <col min="14088" max="14088" width="28.125" style="63" bestFit="1" customWidth="1"/>
    <col min="14089" max="14089" width="26.75" style="63" bestFit="1" customWidth="1"/>
    <col min="14090" max="14090" width="32.875" style="63" customWidth="1"/>
    <col min="14091" max="14091" width="32.125" style="63" bestFit="1" customWidth="1"/>
    <col min="14092" max="14092" width="17.625" style="63" bestFit="1" customWidth="1"/>
    <col min="14093" max="14093" width="28.5" style="63" bestFit="1" customWidth="1"/>
    <col min="14094" max="14094" width="29.875" style="63" customWidth="1"/>
    <col min="14095" max="14095" width="23.625" style="63" customWidth="1"/>
    <col min="14096" max="14105" width="8" style="63"/>
    <col min="14106" max="14109" width="8" style="63" hidden="1" customWidth="1"/>
    <col min="14110" max="14333" width="8" style="63"/>
    <col min="14334" max="14334" width="15.625" style="63" customWidth="1"/>
    <col min="14335" max="14335" width="13.125" style="63" customWidth="1"/>
    <col min="14336" max="14336" width="28" style="63" bestFit="1" customWidth="1"/>
    <col min="14337" max="14337" width="25.375" style="63" customWidth="1"/>
    <col min="14338" max="14338" width="32.875" style="63" customWidth="1"/>
    <col min="14339" max="14339" width="8" style="63" hidden="1" customWidth="1"/>
    <col min="14340" max="14340" width="25.625" style="63" customWidth="1"/>
    <col min="14341" max="14341" width="30.625" style="63" bestFit="1" customWidth="1"/>
    <col min="14342" max="14342" width="17.625" style="63" bestFit="1" customWidth="1"/>
    <col min="14343" max="14343" width="12" style="63" bestFit="1" customWidth="1"/>
    <col min="14344" max="14344" width="28.125" style="63" bestFit="1" customWidth="1"/>
    <col min="14345" max="14345" width="26.75" style="63" bestFit="1" customWidth="1"/>
    <col min="14346" max="14346" width="32.875" style="63" customWidth="1"/>
    <col min="14347" max="14347" width="32.125" style="63" bestFit="1" customWidth="1"/>
    <col min="14348" max="14348" width="17.625" style="63" bestFit="1" customWidth="1"/>
    <col min="14349" max="14349" width="28.5" style="63" bestFit="1" customWidth="1"/>
    <col min="14350" max="14350" width="29.875" style="63" customWidth="1"/>
    <col min="14351" max="14351" width="23.625" style="63" customWidth="1"/>
    <col min="14352" max="14361" width="8" style="63"/>
    <col min="14362" max="14365" width="8" style="63" hidden="1" customWidth="1"/>
    <col min="14366" max="14589" width="8" style="63"/>
    <col min="14590" max="14590" width="15.625" style="63" customWidth="1"/>
    <col min="14591" max="14591" width="13.125" style="63" customWidth="1"/>
    <col min="14592" max="14592" width="28" style="63" bestFit="1" customWidth="1"/>
    <col min="14593" max="14593" width="25.375" style="63" customWidth="1"/>
    <col min="14594" max="14594" width="32.875" style="63" customWidth="1"/>
    <col min="14595" max="14595" width="8" style="63" hidden="1" customWidth="1"/>
    <col min="14596" max="14596" width="25.625" style="63" customWidth="1"/>
    <col min="14597" max="14597" width="30.625" style="63" bestFit="1" customWidth="1"/>
    <col min="14598" max="14598" width="17.625" style="63" bestFit="1" customWidth="1"/>
    <col min="14599" max="14599" width="12" style="63" bestFit="1" customWidth="1"/>
    <col min="14600" max="14600" width="28.125" style="63" bestFit="1" customWidth="1"/>
    <col min="14601" max="14601" width="26.75" style="63" bestFit="1" customWidth="1"/>
    <col min="14602" max="14602" width="32.875" style="63" customWidth="1"/>
    <col min="14603" max="14603" width="32.125" style="63" bestFit="1" customWidth="1"/>
    <col min="14604" max="14604" width="17.625" style="63" bestFit="1" customWidth="1"/>
    <col min="14605" max="14605" width="28.5" style="63" bestFit="1" customWidth="1"/>
    <col min="14606" max="14606" width="29.875" style="63" customWidth="1"/>
    <col min="14607" max="14607" width="23.625" style="63" customWidth="1"/>
    <col min="14608" max="14617" width="8" style="63"/>
    <col min="14618" max="14621" width="8" style="63" hidden="1" customWidth="1"/>
    <col min="14622" max="14845" width="8" style="63"/>
    <col min="14846" max="14846" width="15.625" style="63" customWidth="1"/>
    <col min="14847" max="14847" width="13.125" style="63" customWidth="1"/>
    <col min="14848" max="14848" width="28" style="63" bestFit="1" customWidth="1"/>
    <col min="14849" max="14849" width="25.375" style="63" customWidth="1"/>
    <col min="14850" max="14850" width="32.875" style="63" customWidth="1"/>
    <col min="14851" max="14851" width="8" style="63" hidden="1" customWidth="1"/>
    <col min="14852" max="14852" width="25.625" style="63" customWidth="1"/>
    <col min="14853" max="14853" width="30.625" style="63" bestFit="1" customWidth="1"/>
    <col min="14854" max="14854" width="17.625" style="63" bestFit="1" customWidth="1"/>
    <col min="14855" max="14855" width="12" style="63" bestFit="1" customWidth="1"/>
    <col min="14856" max="14856" width="28.125" style="63" bestFit="1" customWidth="1"/>
    <col min="14857" max="14857" width="26.75" style="63" bestFit="1" customWidth="1"/>
    <col min="14858" max="14858" width="32.875" style="63" customWidth="1"/>
    <col min="14859" max="14859" width="32.125" style="63" bestFit="1" customWidth="1"/>
    <col min="14860" max="14860" width="17.625" style="63" bestFit="1" customWidth="1"/>
    <col min="14861" max="14861" width="28.5" style="63" bestFit="1" customWidth="1"/>
    <col min="14862" max="14862" width="29.875" style="63" customWidth="1"/>
    <col min="14863" max="14863" width="23.625" style="63" customWidth="1"/>
    <col min="14864" max="14873" width="8" style="63"/>
    <col min="14874" max="14877" width="8" style="63" hidden="1" customWidth="1"/>
    <col min="14878" max="15101" width="8" style="63"/>
    <col min="15102" max="15102" width="15.625" style="63" customWidth="1"/>
    <col min="15103" max="15103" width="13.125" style="63" customWidth="1"/>
    <col min="15104" max="15104" width="28" style="63" bestFit="1" customWidth="1"/>
    <col min="15105" max="15105" width="25.375" style="63" customWidth="1"/>
    <col min="15106" max="15106" width="32.875" style="63" customWidth="1"/>
    <col min="15107" max="15107" width="8" style="63" hidden="1" customWidth="1"/>
    <col min="15108" max="15108" width="25.625" style="63" customWidth="1"/>
    <col min="15109" max="15109" width="30.625" style="63" bestFit="1" customWidth="1"/>
    <col min="15110" max="15110" width="17.625" style="63" bestFit="1" customWidth="1"/>
    <col min="15111" max="15111" width="12" style="63" bestFit="1" customWidth="1"/>
    <col min="15112" max="15112" width="28.125" style="63" bestFit="1" customWidth="1"/>
    <col min="15113" max="15113" width="26.75" style="63" bestFit="1" customWidth="1"/>
    <col min="15114" max="15114" width="32.875" style="63" customWidth="1"/>
    <col min="15115" max="15115" width="32.125" style="63" bestFit="1" customWidth="1"/>
    <col min="15116" max="15116" width="17.625" style="63" bestFit="1" customWidth="1"/>
    <col min="15117" max="15117" width="28.5" style="63" bestFit="1" customWidth="1"/>
    <col min="15118" max="15118" width="29.875" style="63" customWidth="1"/>
    <col min="15119" max="15119" width="23.625" style="63" customWidth="1"/>
    <col min="15120" max="15129" width="8" style="63"/>
    <col min="15130" max="15133" width="8" style="63" hidden="1" customWidth="1"/>
    <col min="15134" max="15357" width="8" style="63"/>
    <col min="15358" max="15358" width="15.625" style="63" customWidth="1"/>
    <col min="15359" max="15359" width="13.125" style="63" customWidth="1"/>
    <col min="15360" max="15360" width="28" style="63" bestFit="1" customWidth="1"/>
    <col min="15361" max="15361" width="25.375" style="63" customWidth="1"/>
    <col min="15362" max="15362" width="32.875" style="63" customWidth="1"/>
    <col min="15363" max="15363" width="8" style="63" hidden="1" customWidth="1"/>
    <col min="15364" max="15364" width="25.625" style="63" customWidth="1"/>
    <col min="15365" max="15365" width="30.625" style="63" bestFit="1" customWidth="1"/>
    <col min="15366" max="15366" width="17.625" style="63" bestFit="1" customWidth="1"/>
    <col min="15367" max="15367" width="12" style="63" bestFit="1" customWidth="1"/>
    <col min="15368" max="15368" width="28.125" style="63" bestFit="1" customWidth="1"/>
    <col min="15369" max="15369" width="26.75" style="63" bestFit="1" customWidth="1"/>
    <col min="15370" max="15370" width="32.875" style="63" customWidth="1"/>
    <col min="15371" max="15371" width="32.125" style="63" bestFit="1" customWidth="1"/>
    <col min="15372" max="15372" width="17.625" style="63" bestFit="1" customWidth="1"/>
    <col min="15373" max="15373" width="28.5" style="63" bestFit="1" customWidth="1"/>
    <col min="15374" max="15374" width="29.875" style="63" customWidth="1"/>
    <col min="15375" max="15375" width="23.625" style="63" customWidth="1"/>
    <col min="15376" max="15385" width="8" style="63"/>
    <col min="15386" max="15389" width="8" style="63" hidden="1" customWidth="1"/>
    <col min="15390" max="15613" width="8" style="63"/>
    <col min="15614" max="15614" width="15.625" style="63" customWidth="1"/>
    <col min="15615" max="15615" width="13.125" style="63" customWidth="1"/>
    <col min="15616" max="15616" width="28" style="63" bestFit="1" customWidth="1"/>
    <col min="15617" max="15617" width="25.375" style="63" customWidth="1"/>
    <col min="15618" max="15618" width="32.875" style="63" customWidth="1"/>
    <col min="15619" max="15619" width="8" style="63" hidden="1" customWidth="1"/>
    <col min="15620" max="15620" width="25.625" style="63" customWidth="1"/>
    <col min="15621" max="15621" width="30.625" style="63" bestFit="1" customWidth="1"/>
    <col min="15622" max="15622" width="17.625" style="63" bestFit="1" customWidth="1"/>
    <col min="15623" max="15623" width="12" style="63" bestFit="1" customWidth="1"/>
    <col min="15624" max="15624" width="28.125" style="63" bestFit="1" customWidth="1"/>
    <col min="15625" max="15625" width="26.75" style="63" bestFit="1" customWidth="1"/>
    <col min="15626" max="15626" width="32.875" style="63" customWidth="1"/>
    <col min="15627" max="15627" width="32.125" style="63" bestFit="1" customWidth="1"/>
    <col min="15628" max="15628" width="17.625" style="63" bestFit="1" customWidth="1"/>
    <col min="15629" max="15629" width="28.5" style="63" bestFit="1" customWidth="1"/>
    <col min="15630" max="15630" width="29.875" style="63" customWidth="1"/>
    <col min="15631" max="15631" width="23.625" style="63" customWidth="1"/>
    <col min="15632" max="15641" width="8" style="63"/>
    <col min="15642" max="15645" width="8" style="63" hidden="1" customWidth="1"/>
    <col min="15646" max="15869" width="8" style="63"/>
    <col min="15870" max="15870" width="15.625" style="63" customWidth="1"/>
    <col min="15871" max="15871" width="13.125" style="63" customWidth="1"/>
    <col min="15872" max="15872" width="28" style="63" bestFit="1" customWidth="1"/>
    <col min="15873" max="15873" width="25.375" style="63" customWidth="1"/>
    <col min="15874" max="15874" width="32.875" style="63" customWidth="1"/>
    <col min="15875" max="15875" width="8" style="63" hidden="1" customWidth="1"/>
    <col min="15876" max="15876" width="25.625" style="63" customWidth="1"/>
    <col min="15877" max="15877" width="30.625" style="63" bestFit="1" customWidth="1"/>
    <col min="15878" max="15878" width="17.625" style="63" bestFit="1" customWidth="1"/>
    <col min="15879" max="15879" width="12" style="63" bestFit="1" customWidth="1"/>
    <col min="15880" max="15880" width="28.125" style="63" bestFit="1" customWidth="1"/>
    <col min="15881" max="15881" width="26.75" style="63" bestFit="1" customWidth="1"/>
    <col min="15882" max="15882" width="32.875" style="63" customWidth="1"/>
    <col min="15883" max="15883" width="32.125" style="63" bestFit="1" customWidth="1"/>
    <col min="15884" max="15884" width="17.625" style="63" bestFit="1" customWidth="1"/>
    <col min="15885" max="15885" width="28.5" style="63" bestFit="1" customWidth="1"/>
    <col min="15886" max="15886" width="29.875" style="63" customWidth="1"/>
    <col min="15887" max="15887" width="23.625" style="63" customWidth="1"/>
    <col min="15888" max="15897" width="8" style="63"/>
    <col min="15898" max="15901" width="8" style="63" hidden="1" customWidth="1"/>
    <col min="15902" max="16125" width="8" style="63"/>
    <col min="16126" max="16126" width="15.625" style="63" customWidth="1"/>
    <col min="16127" max="16127" width="13.125" style="63" customWidth="1"/>
    <col min="16128" max="16128" width="28" style="63" bestFit="1" customWidth="1"/>
    <col min="16129" max="16129" width="25.375" style="63" customWidth="1"/>
    <col min="16130" max="16130" width="32.875" style="63" customWidth="1"/>
    <col min="16131" max="16131" width="8" style="63" hidden="1" customWidth="1"/>
    <col min="16132" max="16132" width="25.625" style="63" customWidth="1"/>
    <col min="16133" max="16133" width="30.625" style="63" bestFit="1" customWidth="1"/>
    <col min="16134" max="16134" width="17.625" style="63" bestFit="1" customWidth="1"/>
    <col min="16135" max="16135" width="12" style="63" bestFit="1" customWidth="1"/>
    <col min="16136" max="16136" width="28.125" style="63" bestFit="1" customWidth="1"/>
    <col min="16137" max="16137" width="26.75" style="63" bestFit="1" customWidth="1"/>
    <col min="16138" max="16138" width="32.875" style="63" customWidth="1"/>
    <col min="16139" max="16139" width="32.125" style="63" bestFit="1" customWidth="1"/>
    <col min="16140" max="16140" width="17.625" style="63" bestFit="1" customWidth="1"/>
    <col min="16141" max="16141" width="28.5" style="63" bestFit="1" customWidth="1"/>
    <col min="16142" max="16142" width="29.875" style="63" customWidth="1"/>
    <col min="16143" max="16143" width="23.625" style="63" customWidth="1"/>
    <col min="16144" max="16153" width="8" style="63"/>
    <col min="16154" max="16157" width="8" style="63" hidden="1" customWidth="1"/>
    <col min="16158" max="16384" width="8" style="63"/>
  </cols>
  <sheetData>
    <row r="1" spans="1:28" ht="30" customHeight="1">
      <c r="A1" s="285" t="s">
        <v>454</v>
      </c>
      <c r="C1" s="304"/>
      <c r="G1" s="298"/>
      <c r="H1" s="298"/>
      <c r="I1" s="298"/>
      <c r="J1" s="298"/>
      <c r="K1" s="298"/>
      <c r="L1" s="298"/>
      <c r="M1" s="298"/>
    </row>
    <row r="2" spans="1:28" ht="44.25" customHeight="1">
      <c r="A2" s="612" t="s">
        <v>593</v>
      </c>
      <c r="B2" s="612"/>
      <c r="C2" s="612"/>
      <c r="D2" s="612"/>
      <c r="E2" s="612"/>
      <c r="F2" s="612"/>
      <c r="G2" s="612"/>
      <c r="H2" s="612"/>
      <c r="I2" s="612"/>
      <c r="J2" s="612"/>
      <c r="K2" s="612"/>
      <c r="L2" s="612"/>
      <c r="M2" s="612"/>
      <c r="N2" s="612"/>
      <c r="O2" s="650"/>
    </row>
    <row r="3" spans="1:28" ht="36.75" customHeight="1">
      <c r="F3" s="315"/>
      <c r="G3" s="315"/>
      <c r="H3" s="315"/>
      <c r="I3" s="315"/>
      <c r="J3" s="315"/>
      <c r="K3" s="315"/>
      <c r="L3" s="315"/>
      <c r="M3" s="315"/>
      <c r="N3" s="315"/>
      <c r="O3" s="339"/>
      <c r="Q3" s="339"/>
    </row>
    <row r="4" spans="1:28" ht="35.1" customHeight="1">
      <c r="F4" s="628" t="s">
        <v>477</v>
      </c>
      <c r="G4" s="633"/>
      <c r="H4" s="633"/>
      <c r="I4" s="633"/>
      <c r="J4" s="633"/>
      <c r="K4" s="633"/>
      <c r="L4" s="633"/>
      <c r="M4" s="633"/>
      <c r="N4" s="646"/>
      <c r="O4" s="651" t="s">
        <v>361</v>
      </c>
      <c r="Q4" s="339" t="s">
        <v>211</v>
      </c>
    </row>
    <row r="5" spans="1:28" ht="108" customHeight="1">
      <c r="A5" s="613" t="s">
        <v>319</v>
      </c>
      <c r="B5" s="616" t="s">
        <v>57</v>
      </c>
      <c r="C5" s="619" t="s">
        <v>185</v>
      </c>
      <c r="D5" s="621" t="s">
        <v>471</v>
      </c>
      <c r="E5" s="624" t="s">
        <v>483</v>
      </c>
      <c r="F5" s="629" t="s">
        <v>585</v>
      </c>
      <c r="G5" s="634" t="s">
        <v>394</v>
      </c>
      <c r="H5" s="636" t="s">
        <v>112</v>
      </c>
      <c r="I5" s="634" t="s">
        <v>322</v>
      </c>
      <c r="J5" s="634" t="s">
        <v>464</v>
      </c>
      <c r="K5" s="641" t="s">
        <v>587</v>
      </c>
      <c r="L5" s="634" t="s">
        <v>436</v>
      </c>
      <c r="M5" s="636" t="s">
        <v>183</v>
      </c>
      <c r="N5" s="647" t="s">
        <v>109</v>
      </c>
      <c r="O5" s="652" t="s">
        <v>71</v>
      </c>
      <c r="P5" s="656" t="s">
        <v>591</v>
      </c>
      <c r="Q5" s="660" t="s">
        <v>599</v>
      </c>
      <c r="AA5" s="60"/>
      <c r="AB5" s="60"/>
    </row>
    <row r="6" spans="1:28" ht="45" customHeight="1">
      <c r="A6" s="614" t="s">
        <v>594</v>
      </c>
      <c r="B6" s="617"/>
      <c r="C6" s="620">
        <f>'様式第４号の１（パッケージ型導入支援事業計画）'!$D$7</f>
        <v>0</v>
      </c>
      <c r="D6" s="622">
        <f>'様式第４号の１（パッケージ型導入支援事業計画）'!$D$9</f>
        <v>0</v>
      </c>
      <c r="E6" s="625" t="str">
        <f t="shared" ref="E6:E30" si="0">C6&amp;D6</f>
        <v>00</v>
      </c>
      <c r="F6" s="630"/>
      <c r="G6" s="635"/>
      <c r="H6" s="637"/>
      <c r="I6" s="639"/>
      <c r="J6" s="639"/>
      <c r="K6" s="639"/>
      <c r="L6" s="642" t="str">
        <f t="shared" ref="L6:L30" si="1">IFERROR((H6+J6/I6),"")</f>
        <v/>
      </c>
      <c r="M6" s="644" t="str">
        <f t="shared" ref="M6:M30" si="2">IFERROR((I6*L6+K6),"")</f>
        <v/>
      </c>
      <c r="N6" s="648">
        <f>SUMIF($E6:$E30,E6,$M6:$M30)</f>
        <v>0</v>
      </c>
      <c r="O6" s="653"/>
      <c r="P6" s="657">
        <f t="shared" ref="P6:P30" si="3">SUM(N6,O6)</f>
        <v>0</v>
      </c>
      <c r="Q6" s="661">
        <f t="shared" ref="Q6:Q30" si="4">IF(P6&gt;10000000,10000000,P6)</f>
        <v>0</v>
      </c>
      <c r="T6" s="664">
        <f t="shared" ref="T6:T30" si="5">IF(G6="見守り・コミュニケーション",1,2)</f>
        <v>2</v>
      </c>
      <c r="U6" s="664">
        <f t="shared" ref="U6:U30" si="6">IF(ISNUMBER(K6),1,2)</f>
        <v>2</v>
      </c>
      <c r="V6" s="664" t="str">
        <f t="shared" ref="V6:V30" si="7">IF(AND(T6=2,U6=1),"エラー","")</f>
        <v/>
      </c>
      <c r="AA6" s="60"/>
      <c r="AB6" s="665"/>
    </row>
    <row r="7" spans="1:28" ht="45" customHeight="1">
      <c r="A7" s="614" t="s">
        <v>594</v>
      </c>
      <c r="B7" s="617"/>
      <c r="C7" s="620">
        <f>'様式第４号の１（パッケージ型導入支援事業計画）'!$D$7</f>
        <v>0</v>
      </c>
      <c r="D7" s="622">
        <f>'様式第４号の１（パッケージ型導入支援事業計画）'!$D$9</f>
        <v>0</v>
      </c>
      <c r="E7" s="625" t="str">
        <f t="shared" si="0"/>
        <v>00</v>
      </c>
      <c r="F7" s="631"/>
      <c r="G7" s="635"/>
      <c r="H7" s="637"/>
      <c r="I7" s="639"/>
      <c r="J7" s="639"/>
      <c r="K7" s="639"/>
      <c r="L7" s="642" t="str">
        <f t="shared" si="1"/>
        <v/>
      </c>
      <c r="M7" s="644" t="str">
        <f t="shared" si="2"/>
        <v/>
      </c>
      <c r="N7" s="648" t="str">
        <f>IF($E$7=$E$6,"",SUMIF($E$6:$E$30,E7,$M$6:$M$29))</f>
        <v/>
      </c>
      <c r="O7" s="654"/>
      <c r="P7" s="658">
        <f t="shared" si="3"/>
        <v>0</v>
      </c>
      <c r="Q7" s="662">
        <f t="shared" si="4"/>
        <v>0</v>
      </c>
      <c r="T7" s="664">
        <f t="shared" si="5"/>
        <v>2</v>
      </c>
      <c r="U7" s="664">
        <f t="shared" si="6"/>
        <v>2</v>
      </c>
      <c r="V7" s="664" t="str">
        <f t="shared" si="7"/>
        <v/>
      </c>
      <c r="AA7" s="60"/>
      <c r="AB7" s="665"/>
    </row>
    <row r="8" spans="1:28" ht="45" customHeight="1">
      <c r="A8" s="614" t="s">
        <v>594</v>
      </c>
      <c r="B8" s="617"/>
      <c r="C8" s="620">
        <f>'様式第４号の１（パッケージ型導入支援事業計画）'!$D$7</f>
        <v>0</v>
      </c>
      <c r="D8" s="622">
        <f>'様式第４号の１（パッケージ型導入支援事業計画）'!$D$9</f>
        <v>0</v>
      </c>
      <c r="E8" s="625" t="str">
        <f t="shared" si="0"/>
        <v>00</v>
      </c>
      <c r="F8" s="630"/>
      <c r="G8" s="635"/>
      <c r="H8" s="637"/>
      <c r="I8" s="639"/>
      <c r="J8" s="639"/>
      <c r="K8" s="639"/>
      <c r="L8" s="642" t="str">
        <f t="shared" si="1"/>
        <v/>
      </c>
      <c r="M8" s="644" t="str">
        <f t="shared" si="2"/>
        <v/>
      </c>
      <c r="N8" s="648" t="str">
        <f>IF(OR(E8=$E$6,E8=$E$7),"",SUMIF($E$6:$E$30,E8,$M$6:$M$30))</f>
        <v/>
      </c>
      <c r="O8" s="654"/>
      <c r="P8" s="658">
        <f t="shared" si="3"/>
        <v>0</v>
      </c>
      <c r="Q8" s="662">
        <f t="shared" si="4"/>
        <v>0</v>
      </c>
      <c r="T8" s="664">
        <f t="shared" si="5"/>
        <v>2</v>
      </c>
      <c r="U8" s="664">
        <f t="shared" si="6"/>
        <v>2</v>
      </c>
      <c r="V8" s="664" t="str">
        <f t="shared" si="7"/>
        <v/>
      </c>
      <c r="AA8" s="60"/>
      <c r="AB8" s="665"/>
    </row>
    <row r="9" spans="1:28" ht="45" customHeight="1">
      <c r="A9" s="614" t="s">
        <v>594</v>
      </c>
      <c r="B9" s="617"/>
      <c r="C9" s="620">
        <f>'様式第４号の１（パッケージ型導入支援事業計画）'!$D$7</f>
        <v>0</v>
      </c>
      <c r="D9" s="622">
        <f>'様式第４号の１（パッケージ型導入支援事業計画）'!$D$9</f>
        <v>0</v>
      </c>
      <c r="E9" s="626" t="str">
        <f t="shared" si="0"/>
        <v>00</v>
      </c>
      <c r="F9" s="631"/>
      <c r="G9" s="635"/>
      <c r="H9" s="637"/>
      <c r="I9" s="639"/>
      <c r="J9" s="639"/>
      <c r="K9" s="639"/>
      <c r="L9" s="642" t="str">
        <f t="shared" si="1"/>
        <v/>
      </c>
      <c r="M9" s="644" t="str">
        <f t="shared" si="2"/>
        <v/>
      </c>
      <c r="N9" s="648" t="str">
        <f>IF(OR(E9=$E$6,E9=$E$7,E9=$E$8),"",SUMIF($E$6:$E$30,E9,$M$6:$M$30))</f>
        <v/>
      </c>
      <c r="O9" s="654"/>
      <c r="P9" s="658">
        <f t="shared" si="3"/>
        <v>0</v>
      </c>
      <c r="Q9" s="662">
        <f t="shared" si="4"/>
        <v>0</v>
      </c>
      <c r="T9" s="664">
        <f t="shared" si="5"/>
        <v>2</v>
      </c>
      <c r="U9" s="664">
        <f t="shared" si="6"/>
        <v>2</v>
      </c>
      <c r="V9" s="664" t="str">
        <f t="shared" si="7"/>
        <v/>
      </c>
      <c r="AA9" s="60"/>
      <c r="AB9" s="665"/>
    </row>
    <row r="10" spans="1:28" ht="45" customHeight="1">
      <c r="A10" s="614" t="s">
        <v>594</v>
      </c>
      <c r="B10" s="617"/>
      <c r="C10" s="620">
        <f>'様式第４号の１（パッケージ型導入支援事業計画）'!$D$7</f>
        <v>0</v>
      </c>
      <c r="D10" s="622">
        <f>'様式第４号の１（パッケージ型導入支援事業計画）'!$D$9</f>
        <v>0</v>
      </c>
      <c r="E10" s="626" t="str">
        <f t="shared" si="0"/>
        <v>00</v>
      </c>
      <c r="F10" s="630"/>
      <c r="G10" s="635"/>
      <c r="H10" s="637"/>
      <c r="I10" s="639"/>
      <c r="J10" s="639"/>
      <c r="K10" s="639"/>
      <c r="L10" s="642" t="str">
        <f t="shared" si="1"/>
        <v/>
      </c>
      <c r="M10" s="644" t="str">
        <f t="shared" si="2"/>
        <v/>
      </c>
      <c r="N10" s="648" t="str">
        <f>IF(OR(E10=$E$6,E10=$E$7,E10=$E$8,E10=$E$9),"",SUMIF($E$6:$E$30,E10,$M$6:$M$30))</f>
        <v/>
      </c>
      <c r="O10" s="654"/>
      <c r="P10" s="658">
        <f t="shared" si="3"/>
        <v>0</v>
      </c>
      <c r="Q10" s="662">
        <f t="shared" si="4"/>
        <v>0</v>
      </c>
      <c r="T10" s="664">
        <f t="shared" si="5"/>
        <v>2</v>
      </c>
      <c r="U10" s="664">
        <f t="shared" si="6"/>
        <v>2</v>
      </c>
      <c r="V10" s="664" t="str">
        <f t="shared" si="7"/>
        <v/>
      </c>
      <c r="AA10" s="60"/>
      <c r="AB10" s="665"/>
    </row>
    <row r="11" spans="1:28" ht="45" customHeight="1">
      <c r="A11" s="614" t="s">
        <v>594</v>
      </c>
      <c r="B11" s="617"/>
      <c r="C11" s="620">
        <f>'様式第４号の１（パッケージ型導入支援事業計画）'!$D$7</f>
        <v>0</v>
      </c>
      <c r="D11" s="622">
        <f>'様式第４号の１（パッケージ型導入支援事業計画）'!$D$9</f>
        <v>0</v>
      </c>
      <c r="E11" s="626" t="str">
        <f t="shared" si="0"/>
        <v>00</v>
      </c>
      <c r="F11" s="631"/>
      <c r="G11" s="635"/>
      <c r="H11" s="637"/>
      <c r="I11" s="639"/>
      <c r="J11" s="639"/>
      <c r="K11" s="639"/>
      <c r="L11" s="642" t="str">
        <f t="shared" si="1"/>
        <v/>
      </c>
      <c r="M11" s="644" t="str">
        <f t="shared" si="2"/>
        <v/>
      </c>
      <c r="N11" s="648" t="str">
        <f>IF(OR(E11=$E$6,E11=$E$7,E11=$E$8,E11=$E$9,E11=$E$10),"",SUMIF($E$6:$E$30,E11,$M$6:$M$30))</f>
        <v/>
      </c>
      <c r="O11" s="654"/>
      <c r="P11" s="658">
        <f t="shared" si="3"/>
        <v>0</v>
      </c>
      <c r="Q11" s="662">
        <f t="shared" si="4"/>
        <v>0</v>
      </c>
      <c r="T11" s="664">
        <f t="shared" si="5"/>
        <v>2</v>
      </c>
      <c r="U11" s="664">
        <f t="shared" si="6"/>
        <v>2</v>
      </c>
      <c r="V11" s="664" t="str">
        <f t="shared" si="7"/>
        <v/>
      </c>
      <c r="AB11" s="665"/>
    </row>
    <row r="12" spans="1:28" ht="45" hidden="1" customHeight="1">
      <c r="A12" s="614" t="s">
        <v>594</v>
      </c>
      <c r="B12" s="617"/>
      <c r="C12" s="620">
        <f>'様式第９号の１（パッケージ型導入実績報告書）'!$D$7</f>
        <v>0</v>
      </c>
      <c r="D12" s="622">
        <f>'様式第９号の１（パッケージ型導入実績報告書）'!$D$9</f>
        <v>0</v>
      </c>
      <c r="E12" s="626" t="str">
        <f t="shared" si="0"/>
        <v>00</v>
      </c>
      <c r="F12" s="630"/>
      <c r="G12" s="635"/>
      <c r="H12" s="637"/>
      <c r="I12" s="639"/>
      <c r="J12" s="639"/>
      <c r="K12" s="639"/>
      <c r="L12" s="642" t="str">
        <f t="shared" si="1"/>
        <v/>
      </c>
      <c r="M12" s="644" t="str">
        <f t="shared" si="2"/>
        <v/>
      </c>
      <c r="N12" s="648" t="str">
        <f>IF(OR(E12=$E$6,E12=$E$7,E12=$E$8,E12=$E$9,E12=$E$10,E12=$E$11),"",SUMIF($E$6:$E$30,E12,$M$6:$M$30))</f>
        <v/>
      </c>
      <c r="O12" s="654"/>
      <c r="P12" s="658">
        <f t="shared" si="3"/>
        <v>0</v>
      </c>
      <c r="Q12" s="662">
        <f t="shared" si="4"/>
        <v>0</v>
      </c>
      <c r="T12" s="664">
        <f t="shared" si="5"/>
        <v>2</v>
      </c>
      <c r="U12" s="664">
        <f t="shared" si="6"/>
        <v>2</v>
      </c>
      <c r="V12" s="664" t="str">
        <f t="shared" si="7"/>
        <v/>
      </c>
      <c r="AB12" s="665"/>
    </row>
    <row r="13" spans="1:28" ht="45" hidden="1" customHeight="1">
      <c r="A13" s="614" t="s">
        <v>594</v>
      </c>
      <c r="B13" s="617"/>
      <c r="C13" s="620">
        <f>'様式第９号の１（パッケージ型導入実績報告書）'!$D$7</f>
        <v>0</v>
      </c>
      <c r="D13" s="622">
        <f>'様式第９号の１（パッケージ型導入実績報告書）'!$D$9</f>
        <v>0</v>
      </c>
      <c r="E13" s="626" t="str">
        <f t="shared" si="0"/>
        <v>00</v>
      </c>
      <c r="F13" s="631"/>
      <c r="G13" s="635"/>
      <c r="H13" s="637"/>
      <c r="I13" s="639"/>
      <c r="J13" s="639"/>
      <c r="K13" s="639"/>
      <c r="L13" s="642" t="str">
        <f t="shared" si="1"/>
        <v/>
      </c>
      <c r="M13" s="644" t="str">
        <f t="shared" si="2"/>
        <v/>
      </c>
      <c r="N13" s="648" t="str">
        <f>IF(OR(E13=$E$6,E13=$E$7,E13=$E$8,E13=$E$9,E13=$E$10,E13=$E$11,E13=$E$12),"",SUMIF($E$6:$E$30,E13,$M$6:$M$30))</f>
        <v/>
      </c>
      <c r="O13" s="654"/>
      <c r="P13" s="658">
        <f t="shared" si="3"/>
        <v>0</v>
      </c>
      <c r="Q13" s="662">
        <f t="shared" si="4"/>
        <v>0</v>
      </c>
      <c r="T13" s="664">
        <f t="shared" si="5"/>
        <v>2</v>
      </c>
      <c r="U13" s="664">
        <f t="shared" si="6"/>
        <v>2</v>
      </c>
      <c r="V13" s="664" t="str">
        <f t="shared" si="7"/>
        <v/>
      </c>
    </row>
    <row r="14" spans="1:28" ht="45" hidden="1" customHeight="1">
      <c r="A14" s="614" t="s">
        <v>594</v>
      </c>
      <c r="B14" s="617"/>
      <c r="C14" s="620">
        <f>'様式第９号の１（パッケージ型導入実績報告書）'!$D$7</f>
        <v>0</v>
      </c>
      <c r="D14" s="622">
        <f>'様式第９号の１（パッケージ型導入実績報告書）'!$D$9</f>
        <v>0</v>
      </c>
      <c r="E14" s="626" t="str">
        <f t="shared" si="0"/>
        <v>00</v>
      </c>
      <c r="F14" s="630"/>
      <c r="G14" s="635"/>
      <c r="H14" s="637"/>
      <c r="I14" s="639"/>
      <c r="J14" s="639"/>
      <c r="K14" s="639"/>
      <c r="L14" s="642" t="str">
        <f t="shared" si="1"/>
        <v/>
      </c>
      <c r="M14" s="644" t="str">
        <f t="shared" si="2"/>
        <v/>
      </c>
      <c r="N14" s="648" t="str">
        <f>IF(OR(E14=$E$6,E14=$E$7,E14=$E$8,E14=$E$9,E14=$E$10,E14=$E$11,E14=$E$12,E14=$E$13),"",SUMIF($E$6:$E$30,E14,$M$6:$M$30))</f>
        <v/>
      </c>
      <c r="O14" s="654"/>
      <c r="P14" s="658">
        <f t="shared" si="3"/>
        <v>0</v>
      </c>
      <c r="Q14" s="662">
        <f t="shared" si="4"/>
        <v>0</v>
      </c>
      <c r="T14" s="664">
        <f t="shared" si="5"/>
        <v>2</v>
      </c>
      <c r="U14" s="664">
        <f t="shared" si="6"/>
        <v>2</v>
      </c>
      <c r="V14" s="664" t="str">
        <f t="shared" si="7"/>
        <v/>
      </c>
    </row>
    <row r="15" spans="1:28" ht="45" hidden="1" customHeight="1">
      <c r="A15" s="614" t="s">
        <v>594</v>
      </c>
      <c r="B15" s="617"/>
      <c r="C15" s="620">
        <f>'様式第９号の１（パッケージ型導入実績報告書）'!$D$7</f>
        <v>0</v>
      </c>
      <c r="D15" s="622">
        <f>'様式第９号の１（パッケージ型導入実績報告書）'!$D$9</f>
        <v>0</v>
      </c>
      <c r="E15" s="626" t="str">
        <f t="shared" si="0"/>
        <v>00</v>
      </c>
      <c r="F15" s="631"/>
      <c r="G15" s="635"/>
      <c r="H15" s="637"/>
      <c r="I15" s="639"/>
      <c r="J15" s="639"/>
      <c r="K15" s="639"/>
      <c r="L15" s="642" t="str">
        <f t="shared" si="1"/>
        <v/>
      </c>
      <c r="M15" s="644" t="str">
        <f t="shared" si="2"/>
        <v/>
      </c>
      <c r="N15" s="648" t="str">
        <f>IF(OR(E15=$E$6,E15=$E$7,E15=$E$8,E15=$E$9,E15=$E$10,E15=$E$11,E15=$E$12,E15=$E$13,E15=$E$14),"",SUMIF($E$6:$E$30,E15,$M$6:$M$30))</f>
        <v/>
      </c>
      <c r="O15" s="654"/>
      <c r="P15" s="658">
        <f t="shared" si="3"/>
        <v>0</v>
      </c>
      <c r="Q15" s="662">
        <f t="shared" si="4"/>
        <v>0</v>
      </c>
      <c r="T15" s="664">
        <f t="shared" si="5"/>
        <v>2</v>
      </c>
      <c r="U15" s="664">
        <f t="shared" si="6"/>
        <v>2</v>
      </c>
      <c r="V15" s="664" t="str">
        <f t="shared" si="7"/>
        <v/>
      </c>
    </row>
    <row r="16" spans="1:28" ht="45" hidden="1" customHeight="1">
      <c r="A16" s="614" t="s">
        <v>594</v>
      </c>
      <c r="B16" s="617"/>
      <c r="C16" s="620">
        <f>'様式第９号の１（パッケージ型導入実績報告書）'!$D$7</f>
        <v>0</v>
      </c>
      <c r="D16" s="622">
        <f>'様式第９号の１（パッケージ型導入実績報告書）'!$D$9</f>
        <v>0</v>
      </c>
      <c r="E16" s="626" t="str">
        <f t="shared" si="0"/>
        <v>00</v>
      </c>
      <c r="F16" s="630"/>
      <c r="G16" s="635"/>
      <c r="H16" s="637"/>
      <c r="I16" s="639"/>
      <c r="J16" s="639"/>
      <c r="K16" s="639"/>
      <c r="L16" s="642" t="str">
        <f t="shared" si="1"/>
        <v/>
      </c>
      <c r="M16" s="644" t="str">
        <f t="shared" si="2"/>
        <v/>
      </c>
      <c r="N16" s="648" t="str">
        <f>IF(OR(E16=$E$6,E16=$E$7,E16=$E$8,E16=$E$9,E16=$E$10,E16=$E$11,E16=$E$12,E16=$E$13,E16=$E$14,E16=$E$15),"",SUMIF($E$6:$E$30,E16,$M$6:$M$30))</f>
        <v/>
      </c>
      <c r="O16" s="654"/>
      <c r="P16" s="658">
        <f t="shared" si="3"/>
        <v>0</v>
      </c>
      <c r="Q16" s="662">
        <f t="shared" si="4"/>
        <v>0</v>
      </c>
      <c r="T16" s="664">
        <f t="shared" si="5"/>
        <v>2</v>
      </c>
      <c r="U16" s="664">
        <f t="shared" si="6"/>
        <v>2</v>
      </c>
      <c r="V16" s="664" t="str">
        <f t="shared" si="7"/>
        <v/>
      </c>
    </row>
    <row r="17" spans="1:22" ht="45" hidden="1" customHeight="1">
      <c r="A17" s="614" t="s">
        <v>594</v>
      </c>
      <c r="B17" s="617"/>
      <c r="C17" s="620">
        <f>'様式第９号の１（パッケージ型導入実績報告書）'!$D$7</f>
        <v>0</v>
      </c>
      <c r="D17" s="622">
        <f>'様式第９号の１（パッケージ型導入実績報告書）'!$D$9</f>
        <v>0</v>
      </c>
      <c r="E17" s="626" t="str">
        <f t="shared" si="0"/>
        <v>00</v>
      </c>
      <c r="F17" s="631"/>
      <c r="G17" s="635"/>
      <c r="H17" s="637"/>
      <c r="I17" s="639"/>
      <c r="J17" s="639"/>
      <c r="K17" s="639"/>
      <c r="L17" s="642" t="str">
        <f t="shared" si="1"/>
        <v/>
      </c>
      <c r="M17" s="644" t="str">
        <f t="shared" si="2"/>
        <v/>
      </c>
      <c r="N17" s="648" t="str">
        <f>IF(OR(E17=$E$6,E17=$E$7,E17=$E$8,E17=$E$9,E17=$E$10,E17=$E$11,E17=$E$12,E17=$E$13,E17=$E$14,E17=$E$15,E17=$E$16),"",SUMIF($E$6:$E$30,E17,$M$6:$M$30))</f>
        <v/>
      </c>
      <c r="O17" s="654"/>
      <c r="P17" s="658">
        <f t="shared" si="3"/>
        <v>0</v>
      </c>
      <c r="Q17" s="662">
        <f t="shared" si="4"/>
        <v>0</v>
      </c>
      <c r="T17" s="664">
        <f t="shared" si="5"/>
        <v>2</v>
      </c>
      <c r="U17" s="664">
        <f t="shared" si="6"/>
        <v>2</v>
      </c>
      <c r="V17" s="664" t="str">
        <f t="shared" si="7"/>
        <v/>
      </c>
    </row>
    <row r="18" spans="1:22" ht="45" hidden="1" customHeight="1">
      <c r="A18" s="614" t="s">
        <v>594</v>
      </c>
      <c r="B18" s="617"/>
      <c r="C18" s="620">
        <f>'様式第９号の１（パッケージ型導入実績報告書）'!$D$7</f>
        <v>0</v>
      </c>
      <c r="D18" s="622">
        <f>'様式第９号の１（パッケージ型導入実績報告書）'!$D$9</f>
        <v>0</v>
      </c>
      <c r="E18" s="626" t="str">
        <f t="shared" si="0"/>
        <v>00</v>
      </c>
      <c r="F18" s="630"/>
      <c r="G18" s="635"/>
      <c r="H18" s="637"/>
      <c r="I18" s="639"/>
      <c r="J18" s="639"/>
      <c r="K18" s="639"/>
      <c r="L18" s="642" t="str">
        <f t="shared" si="1"/>
        <v/>
      </c>
      <c r="M18" s="644" t="str">
        <f t="shared" si="2"/>
        <v/>
      </c>
      <c r="N18" s="648" t="str">
        <f>IF(OR(E18=$E$6,E18=$E$7,E18=$E$8,E18=$E$9,E18=$E$10,E18=$E$11,E18=$E$12,E18=$E$13,E18=$E$14,E18=$E$15,E18=$E$16,E18=$E$17),"",SUMIF($E$6:$E$30,E18,$M$6:$M$30))</f>
        <v/>
      </c>
      <c r="O18" s="654"/>
      <c r="P18" s="658">
        <f t="shared" si="3"/>
        <v>0</v>
      </c>
      <c r="Q18" s="662">
        <f t="shared" si="4"/>
        <v>0</v>
      </c>
      <c r="T18" s="664">
        <f t="shared" si="5"/>
        <v>2</v>
      </c>
      <c r="U18" s="664">
        <f t="shared" si="6"/>
        <v>2</v>
      </c>
      <c r="V18" s="664" t="str">
        <f t="shared" si="7"/>
        <v/>
      </c>
    </row>
    <row r="19" spans="1:22" ht="45" hidden="1" customHeight="1">
      <c r="A19" s="614" t="s">
        <v>594</v>
      </c>
      <c r="B19" s="617"/>
      <c r="C19" s="620">
        <f>'様式第９号の１（パッケージ型導入実績報告書）'!$D$7</f>
        <v>0</v>
      </c>
      <c r="D19" s="622">
        <f>'様式第９号の１（パッケージ型導入実績報告書）'!$D$9</f>
        <v>0</v>
      </c>
      <c r="E19" s="626" t="str">
        <f t="shared" si="0"/>
        <v>00</v>
      </c>
      <c r="F19" s="630"/>
      <c r="G19" s="635"/>
      <c r="H19" s="637"/>
      <c r="I19" s="639"/>
      <c r="J19" s="639"/>
      <c r="K19" s="639"/>
      <c r="L19" s="642" t="str">
        <f t="shared" si="1"/>
        <v/>
      </c>
      <c r="M19" s="644" t="str">
        <f t="shared" si="2"/>
        <v/>
      </c>
      <c r="N19" s="648" t="str">
        <f>IF(OR(E19=$E$6,E19=$E$7,E19=$E$8,E19=$E$9,E19=$E$10,E19=$E$11,E19=$E$12,E19=$E$13,E19=$E$14,E19=$E$15,E19=$E$16,E19=$E$17,E19=$E$18),"",SUMIF($E$6:$E$30,E19,$M$6:$M$30))</f>
        <v/>
      </c>
      <c r="O19" s="654"/>
      <c r="P19" s="658">
        <f t="shared" si="3"/>
        <v>0</v>
      </c>
      <c r="Q19" s="662">
        <f t="shared" si="4"/>
        <v>0</v>
      </c>
      <c r="T19" s="664">
        <f t="shared" si="5"/>
        <v>2</v>
      </c>
      <c r="U19" s="664">
        <f t="shared" si="6"/>
        <v>2</v>
      </c>
      <c r="V19" s="664" t="str">
        <f t="shared" si="7"/>
        <v/>
      </c>
    </row>
    <row r="20" spans="1:22" ht="45" hidden="1" customHeight="1">
      <c r="A20" s="614" t="s">
        <v>594</v>
      </c>
      <c r="B20" s="617"/>
      <c r="C20" s="620">
        <f>'様式第９号の１（パッケージ型導入実績報告書）'!$D$7</f>
        <v>0</v>
      </c>
      <c r="D20" s="622">
        <f>'様式第９号の１（パッケージ型導入実績報告書）'!$D$9</f>
        <v>0</v>
      </c>
      <c r="E20" s="626" t="str">
        <f t="shared" si="0"/>
        <v>00</v>
      </c>
      <c r="F20" s="630"/>
      <c r="G20" s="635"/>
      <c r="H20" s="637"/>
      <c r="I20" s="639"/>
      <c r="J20" s="639"/>
      <c r="K20" s="639"/>
      <c r="L20" s="642" t="str">
        <f t="shared" si="1"/>
        <v/>
      </c>
      <c r="M20" s="644" t="str">
        <f t="shared" si="2"/>
        <v/>
      </c>
      <c r="N20" s="648" t="str">
        <f>IF(OR(E20=$E$6,E20=$E$7,E20=$E$8,E20=$E$9,E20=$E$10,E20=$E$11,E20=$E$12,E20=$E$13,E20=$E$14,E20=$E$15,E20=$E$16,E20=$E$17,E20=$E$18,E20=$E$19),"",SUMIF($E$6:$E$30,E20,$M$6:$M$30))</f>
        <v/>
      </c>
      <c r="O20" s="654"/>
      <c r="P20" s="658">
        <f t="shared" si="3"/>
        <v>0</v>
      </c>
      <c r="Q20" s="662">
        <f t="shared" si="4"/>
        <v>0</v>
      </c>
      <c r="T20" s="664">
        <f t="shared" si="5"/>
        <v>2</v>
      </c>
      <c r="U20" s="664">
        <f t="shared" si="6"/>
        <v>2</v>
      </c>
      <c r="V20" s="664" t="str">
        <f t="shared" si="7"/>
        <v/>
      </c>
    </row>
    <row r="21" spans="1:22" ht="45" hidden="1" customHeight="1">
      <c r="A21" s="614" t="s">
        <v>594</v>
      </c>
      <c r="B21" s="617"/>
      <c r="C21" s="620">
        <f>'様式第９号の１（パッケージ型導入実績報告書）'!$D$7</f>
        <v>0</v>
      </c>
      <c r="D21" s="622">
        <f>'様式第９号の１（パッケージ型導入実績報告書）'!$D$9</f>
        <v>0</v>
      </c>
      <c r="E21" s="626" t="str">
        <f t="shared" si="0"/>
        <v>00</v>
      </c>
      <c r="F21" s="630"/>
      <c r="G21" s="635"/>
      <c r="H21" s="637"/>
      <c r="I21" s="639"/>
      <c r="J21" s="639"/>
      <c r="K21" s="639"/>
      <c r="L21" s="642" t="str">
        <f t="shared" si="1"/>
        <v/>
      </c>
      <c r="M21" s="644" t="str">
        <f t="shared" si="2"/>
        <v/>
      </c>
      <c r="N21" s="648" t="str">
        <f>IF(OR(E21=$E$6,E21=$E$7,E21=$E$8,E21=$E$9,E21=$E$10,E21=$E$11,E21=$E$12,E21=$E$13,E21=$E$14,E21=$E$15,E21=$E$16,E21=$E$17,E21=$E$18,E21=$E$19,E21=$E$20),"",SUMIF($E$6:$E$30,E21,$M$6:$M$30))</f>
        <v/>
      </c>
      <c r="O21" s="654"/>
      <c r="P21" s="658">
        <f t="shared" si="3"/>
        <v>0</v>
      </c>
      <c r="Q21" s="662">
        <f t="shared" si="4"/>
        <v>0</v>
      </c>
      <c r="T21" s="664">
        <f t="shared" si="5"/>
        <v>2</v>
      </c>
      <c r="U21" s="664">
        <f t="shared" si="6"/>
        <v>2</v>
      </c>
      <c r="V21" s="664" t="str">
        <f t="shared" si="7"/>
        <v/>
      </c>
    </row>
    <row r="22" spans="1:22" ht="45" hidden="1" customHeight="1">
      <c r="A22" s="614" t="s">
        <v>594</v>
      </c>
      <c r="B22" s="617"/>
      <c r="C22" s="620">
        <f>'様式第９号の１（パッケージ型導入実績報告書）'!$D$7</f>
        <v>0</v>
      </c>
      <c r="D22" s="622">
        <f>'様式第９号の１（パッケージ型導入実績報告書）'!$D$9</f>
        <v>0</v>
      </c>
      <c r="E22" s="626" t="str">
        <f t="shared" si="0"/>
        <v>00</v>
      </c>
      <c r="F22" s="630"/>
      <c r="G22" s="635"/>
      <c r="H22" s="637"/>
      <c r="I22" s="639"/>
      <c r="J22" s="639"/>
      <c r="K22" s="639"/>
      <c r="L22" s="642" t="str">
        <f t="shared" si="1"/>
        <v/>
      </c>
      <c r="M22" s="644" t="str">
        <f t="shared" si="2"/>
        <v/>
      </c>
      <c r="N22" s="648" t="str">
        <f>IF(OR(E22=$E$6,E22=$E$7,E22=$E$8,E22=$E$9,E22=$E$10,E22=$E$11,E22=$E$12,E22=$E$13,E22=$E$14,E22=$E$15,E22=$E$16,E22=$E$17,E22=$E$18,E22=$E$19,E22=$E$20,E22=$E$21),"",SUMIF($E$6:$E$30,E22,$M$6:$M$30))</f>
        <v/>
      </c>
      <c r="O22" s="654"/>
      <c r="P22" s="658">
        <f t="shared" si="3"/>
        <v>0</v>
      </c>
      <c r="Q22" s="662">
        <f t="shared" si="4"/>
        <v>0</v>
      </c>
      <c r="T22" s="664">
        <f t="shared" si="5"/>
        <v>2</v>
      </c>
      <c r="U22" s="664">
        <f t="shared" si="6"/>
        <v>2</v>
      </c>
      <c r="V22" s="664" t="str">
        <f t="shared" si="7"/>
        <v/>
      </c>
    </row>
    <row r="23" spans="1:22" ht="45" hidden="1" customHeight="1">
      <c r="A23" s="614" t="s">
        <v>594</v>
      </c>
      <c r="B23" s="617"/>
      <c r="C23" s="620">
        <f>'様式第９号の１（パッケージ型導入実績報告書）'!$D$7</f>
        <v>0</v>
      </c>
      <c r="D23" s="622">
        <f>'様式第９号の１（パッケージ型導入実績報告書）'!$D$9</f>
        <v>0</v>
      </c>
      <c r="E23" s="626" t="str">
        <f t="shared" si="0"/>
        <v>00</v>
      </c>
      <c r="F23" s="630"/>
      <c r="G23" s="635"/>
      <c r="H23" s="637"/>
      <c r="I23" s="639"/>
      <c r="J23" s="639"/>
      <c r="K23" s="639"/>
      <c r="L23" s="642" t="str">
        <f t="shared" si="1"/>
        <v/>
      </c>
      <c r="M23" s="644" t="str">
        <f t="shared" si="2"/>
        <v/>
      </c>
      <c r="N23" s="648" t="str">
        <f>IF(OR(E23=$E$6,E23=$E$7,E23=$E$8,E23=$E$9,E23=$E$10,E23=$E$11,E23=$E$12,E23=$E$13,E23=$E$14,E23=$E$15,E23=$E$16,E23=$E$17,E23=$E$18,E23=$E$19,E23=$E$20,E23=$E$21,E23=$E$22),"",SUMIF($E$6:$E$30,E23,$M$6:$M$30))</f>
        <v/>
      </c>
      <c r="O23" s="654"/>
      <c r="P23" s="658">
        <f t="shared" si="3"/>
        <v>0</v>
      </c>
      <c r="Q23" s="662">
        <f t="shared" si="4"/>
        <v>0</v>
      </c>
      <c r="T23" s="664">
        <f t="shared" si="5"/>
        <v>2</v>
      </c>
      <c r="U23" s="664">
        <f t="shared" si="6"/>
        <v>2</v>
      </c>
      <c r="V23" s="664" t="str">
        <f t="shared" si="7"/>
        <v/>
      </c>
    </row>
    <row r="24" spans="1:22" ht="45" hidden="1" customHeight="1">
      <c r="A24" s="614" t="s">
        <v>594</v>
      </c>
      <c r="B24" s="617"/>
      <c r="C24" s="620">
        <f>'様式第９号の１（パッケージ型導入実績報告書）'!$D$7</f>
        <v>0</v>
      </c>
      <c r="D24" s="622">
        <f>'様式第９号の１（パッケージ型導入実績報告書）'!$D$9</f>
        <v>0</v>
      </c>
      <c r="E24" s="626" t="str">
        <f t="shared" si="0"/>
        <v>00</v>
      </c>
      <c r="F24" s="630"/>
      <c r="G24" s="635"/>
      <c r="H24" s="637"/>
      <c r="I24" s="639"/>
      <c r="J24" s="639"/>
      <c r="K24" s="639"/>
      <c r="L24" s="642" t="str">
        <f t="shared" si="1"/>
        <v/>
      </c>
      <c r="M24" s="644" t="str">
        <f t="shared" si="2"/>
        <v/>
      </c>
      <c r="N24" s="648" t="str">
        <f>IF(OR(E24=$E$6,E24=$E$7,E24=$E$8,E24=$E$9,E24=$E$10,E24=$E$11,E24=$E$12,E24=$E$13,E24=$E$14,E24=$E$15,E24=$E$16,E24=$E$17,E24=$E$18,E24=$E$19,E24=$E$20,E24=$E$21,E24=$E$22,E24=$E$23),"",SUMIF($E$6:$E$30,E24,$M$6:$M$30))</f>
        <v/>
      </c>
      <c r="O24" s="654"/>
      <c r="P24" s="658">
        <f t="shared" si="3"/>
        <v>0</v>
      </c>
      <c r="Q24" s="662">
        <f t="shared" si="4"/>
        <v>0</v>
      </c>
      <c r="T24" s="664">
        <f t="shared" si="5"/>
        <v>2</v>
      </c>
      <c r="U24" s="664">
        <f t="shared" si="6"/>
        <v>2</v>
      </c>
      <c r="V24" s="664" t="str">
        <f t="shared" si="7"/>
        <v/>
      </c>
    </row>
    <row r="25" spans="1:22" ht="45" hidden="1" customHeight="1">
      <c r="A25" s="614" t="s">
        <v>594</v>
      </c>
      <c r="B25" s="617"/>
      <c r="C25" s="620">
        <f>'様式第９号の１（パッケージ型導入実績報告書）'!$D$7</f>
        <v>0</v>
      </c>
      <c r="D25" s="622">
        <f>'様式第９号の１（パッケージ型導入実績報告書）'!$D$9</f>
        <v>0</v>
      </c>
      <c r="E25" s="626" t="str">
        <f t="shared" si="0"/>
        <v>00</v>
      </c>
      <c r="F25" s="630"/>
      <c r="G25" s="635"/>
      <c r="H25" s="637"/>
      <c r="I25" s="639"/>
      <c r="J25" s="639"/>
      <c r="K25" s="639"/>
      <c r="L25" s="642" t="str">
        <f t="shared" si="1"/>
        <v/>
      </c>
      <c r="M25" s="644" t="str">
        <f t="shared" si="2"/>
        <v/>
      </c>
      <c r="N25" s="648" t="str">
        <f>IF(OR(E25=$E$6,E25=$E$7,E25=$E$8,E25=$E$9,E25=$E$10,E25=$E$11,E25=$E$12,E25=$E$13,E25=$E$14,E25=$E$15,E25=$E$16,E25=$E$17,E25=$E$18,E25=$E$19,E25=$E$20,E25=$E$21,E25=$E$22,E25=$E$23,E25=$E$24),"",SUMIF($E$6:$E$30,E25,$M$6:$M$30))</f>
        <v/>
      </c>
      <c r="O25" s="654"/>
      <c r="P25" s="658">
        <f t="shared" si="3"/>
        <v>0</v>
      </c>
      <c r="Q25" s="662">
        <f t="shared" si="4"/>
        <v>0</v>
      </c>
      <c r="T25" s="664">
        <f t="shared" si="5"/>
        <v>2</v>
      </c>
      <c r="U25" s="664">
        <f t="shared" si="6"/>
        <v>2</v>
      </c>
      <c r="V25" s="664" t="str">
        <f t="shared" si="7"/>
        <v/>
      </c>
    </row>
    <row r="26" spans="1:22" ht="45" hidden="1" customHeight="1">
      <c r="A26" s="614" t="s">
        <v>594</v>
      </c>
      <c r="B26" s="617"/>
      <c r="C26" s="620">
        <f>'様式第９号の１（パッケージ型導入実績報告書）'!$D$7</f>
        <v>0</v>
      </c>
      <c r="D26" s="622">
        <f>'様式第９号の１（パッケージ型導入実績報告書）'!$D$9</f>
        <v>0</v>
      </c>
      <c r="E26" s="626" t="str">
        <f t="shared" si="0"/>
        <v>00</v>
      </c>
      <c r="F26" s="630"/>
      <c r="G26" s="635"/>
      <c r="H26" s="637"/>
      <c r="I26" s="639"/>
      <c r="J26" s="639"/>
      <c r="K26" s="639"/>
      <c r="L26" s="642" t="str">
        <f t="shared" si="1"/>
        <v/>
      </c>
      <c r="M26" s="644" t="str">
        <f t="shared" si="2"/>
        <v/>
      </c>
      <c r="N26" s="648" t="str">
        <f>IF(OR(E26=$E$6,E26=$E$7,E26=$E$8,E26=$E$9,E26=$E$10,E26=$E$11,E26=$E$12,E26=$E$13,E26=$E$14,E26=$E$15,E26=$E$16,E26=$E$17,E26=$E$18,E26=$E$19,E26=$E$20,E26=$E$21,E26=$E$22,E26=$E$23,E26=$E$24,E26=$E$25),"",SUMIF($E$6:$E$30,E26,$M$6:$M$30))</f>
        <v/>
      </c>
      <c r="O26" s="654"/>
      <c r="P26" s="658">
        <f t="shared" si="3"/>
        <v>0</v>
      </c>
      <c r="Q26" s="662">
        <f t="shared" si="4"/>
        <v>0</v>
      </c>
      <c r="T26" s="664">
        <f t="shared" si="5"/>
        <v>2</v>
      </c>
      <c r="U26" s="664">
        <f t="shared" si="6"/>
        <v>2</v>
      </c>
      <c r="V26" s="664" t="str">
        <f t="shared" si="7"/>
        <v/>
      </c>
    </row>
    <row r="27" spans="1:22" ht="45" hidden="1" customHeight="1">
      <c r="A27" s="614" t="s">
        <v>594</v>
      </c>
      <c r="B27" s="617"/>
      <c r="C27" s="620">
        <f>'様式第９号の１（パッケージ型導入実績報告書）'!$D$7</f>
        <v>0</v>
      </c>
      <c r="D27" s="622">
        <f>'様式第９号の１（パッケージ型導入実績報告書）'!$D$9</f>
        <v>0</v>
      </c>
      <c r="E27" s="626" t="str">
        <f t="shared" si="0"/>
        <v>00</v>
      </c>
      <c r="F27" s="630"/>
      <c r="G27" s="635"/>
      <c r="H27" s="637"/>
      <c r="I27" s="639"/>
      <c r="J27" s="639"/>
      <c r="K27" s="639"/>
      <c r="L27" s="642" t="str">
        <f t="shared" si="1"/>
        <v/>
      </c>
      <c r="M27" s="644" t="str">
        <f t="shared" si="2"/>
        <v/>
      </c>
      <c r="N27" s="648" t="str">
        <f>IF(OR(E27=$E$6,E27=$E$7,E27=$E$8,E27=$E$9,E27=$E$10,E27=$E$11,E27=$E$12,E27=$E$13,E27=$E$14,E27=$E$15,E27=$E$16,E27=$E$17,E27=$E$18,E27=$E$19,E27=$E$20,E27=$E$21,E27=$E$22,E27=$E$23,E27=$E$24,E27=$E$25,E27=$E$26),"",SUMIF($E$6:$E$30,E27,$M$6:$M$30))</f>
        <v/>
      </c>
      <c r="O27" s="654"/>
      <c r="P27" s="658">
        <f t="shared" si="3"/>
        <v>0</v>
      </c>
      <c r="Q27" s="662">
        <f t="shared" si="4"/>
        <v>0</v>
      </c>
      <c r="T27" s="664">
        <f t="shared" si="5"/>
        <v>2</v>
      </c>
      <c r="U27" s="664">
        <f t="shared" si="6"/>
        <v>2</v>
      </c>
      <c r="V27" s="664" t="str">
        <f t="shared" si="7"/>
        <v/>
      </c>
    </row>
    <row r="28" spans="1:22" ht="45" hidden="1" customHeight="1">
      <c r="A28" s="614" t="s">
        <v>594</v>
      </c>
      <c r="B28" s="617"/>
      <c r="C28" s="620">
        <f>'様式第９号の１（パッケージ型導入実績報告書）'!$D$7</f>
        <v>0</v>
      </c>
      <c r="D28" s="622">
        <f>'様式第９号の１（パッケージ型導入実績報告書）'!$D$9</f>
        <v>0</v>
      </c>
      <c r="E28" s="626" t="str">
        <f t="shared" si="0"/>
        <v>00</v>
      </c>
      <c r="F28" s="630"/>
      <c r="G28" s="635"/>
      <c r="H28" s="637"/>
      <c r="I28" s="639"/>
      <c r="J28" s="639"/>
      <c r="K28" s="639"/>
      <c r="L28" s="642" t="str">
        <f t="shared" si="1"/>
        <v/>
      </c>
      <c r="M28" s="644" t="str">
        <f t="shared" si="2"/>
        <v/>
      </c>
      <c r="N28" s="648" t="str">
        <f>IF(OR(E28=$E$6,E28=$E$7,E28=$E$8,E28=$E$9,E28=$E$10,E28=$E$11,E28=$E$12,E28=$E$13,E28=$E$14,E28=$E$15,E28=$E$16,E28=$E$17,E28=$E$18,E28=$E$19,E28=$E$20,E28=$E$21,E28=$E$22,E28=$E$23,E28=$E$24,E28=$E$25,E28=$E$26,E28=$E$27),"",SUMIF($E$6:$E$30,E28,$M$6:$M$30))</f>
        <v/>
      </c>
      <c r="O28" s="654"/>
      <c r="P28" s="658">
        <f t="shared" si="3"/>
        <v>0</v>
      </c>
      <c r="Q28" s="662">
        <f t="shared" si="4"/>
        <v>0</v>
      </c>
      <c r="T28" s="664">
        <f t="shared" si="5"/>
        <v>2</v>
      </c>
      <c r="U28" s="664">
        <f t="shared" si="6"/>
        <v>2</v>
      </c>
      <c r="V28" s="664" t="str">
        <f t="shared" si="7"/>
        <v/>
      </c>
    </row>
    <row r="29" spans="1:22" ht="45" hidden="1" customHeight="1">
      <c r="A29" s="614" t="s">
        <v>594</v>
      </c>
      <c r="B29" s="617"/>
      <c r="C29" s="620">
        <f>'様式第９号の１（パッケージ型導入実績報告書）'!$D$7</f>
        <v>0</v>
      </c>
      <c r="D29" s="622">
        <f>'様式第９号の１（パッケージ型導入実績報告書）'!$D$9</f>
        <v>0</v>
      </c>
      <c r="E29" s="626" t="str">
        <f t="shared" si="0"/>
        <v>00</v>
      </c>
      <c r="F29" s="630"/>
      <c r="G29" s="635"/>
      <c r="H29" s="637"/>
      <c r="I29" s="639"/>
      <c r="J29" s="639"/>
      <c r="K29" s="639"/>
      <c r="L29" s="642" t="str">
        <f t="shared" si="1"/>
        <v/>
      </c>
      <c r="M29" s="644" t="str">
        <f t="shared" si="2"/>
        <v/>
      </c>
      <c r="N29" s="648" t="str">
        <f>IF(OR(E29=$E$6,E29=$E$7,E29=$E$8,E29=$E$9,E29=$E$10,E29=$E$11,E29=$E$12,E29=$E$13,E29=$E$14,E29=$E$15,E29=$E$16,E29=$E$17,E29=$E$18,E29=$E$19,E29=$E$20,E29=$E$21,E29=$E$22,E29=$E$23,E29=$E$24,E29=$E$25,E29=$E$26,E29=$E$27,E29=$E$28),"",SUMIF($E$6:$E$30,E29,$M$6:$M$30))</f>
        <v/>
      </c>
      <c r="O29" s="654"/>
      <c r="P29" s="658">
        <f t="shared" si="3"/>
        <v>0</v>
      </c>
      <c r="Q29" s="662">
        <f t="shared" si="4"/>
        <v>0</v>
      </c>
      <c r="T29" s="664">
        <f t="shared" si="5"/>
        <v>2</v>
      </c>
      <c r="U29" s="664">
        <f t="shared" si="6"/>
        <v>2</v>
      </c>
      <c r="V29" s="664" t="str">
        <f t="shared" si="7"/>
        <v/>
      </c>
    </row>
    <row r="30" spans="1:22" ht="45" hidden="1" customHeight="1">
      <c r="A30" s="614" t="s">
        <v>594</v>
      </c>
      <c r="B30" s="617"/>
      <c r="C30" s="620">
        <f>'様式第９号の１（パッケージ型導入実績報告書）'!$D$7</f>
        <v>0</v>
      </c>
      <c r="D30" s="622">
        <f>'様式第９号の１（パッケージ型導入実績報告書）'!$D$9</f>
        <v>0</v>
      </c>
      <c r="E30" s="626" t="str">
        <f t="shared" si="0"/>
        <v>00</v>
      </c>
      <c r="F30" s="631"/>
      <c r="G30" s="635"/>
      <c r="H30" s="637"/>
      <c r="I30" s="639"/>
      <c r="J30" s="639"/>
      <c r="K30" s="639"/>
      <c r="L30" s="642" t="str">
        <f t="shared" si="1"/>
        <v/>
      </c>
      <c r="M30" s="644" t="str">
        <f t="shared" si="2"/>
        <v/>
      </c>
      <c r="N30" s="648" t="str">
        <f>IF(OR(E30=$E$6,E30=$E$7,E30=$E$8,E30=$E$9,E30=$E$10,E30=$E$11,E30=$E$12,E30=$E$13,E30=$E$14,E30=$E$15,E30=$E$16,E30=$E$17,E30=$E$18,E30=$E$19,E30=$E$20,E30=$E$21,E30=$E$22,E30=$E$23,E30=$E$24,E30=$E$25,E30=$E$26,E30=$E$27,E30=$E$28,E30=$E$29),"",SUMIF($E$6:$E$30,E30,$M$6:$M$30))</f>
        <v/>
      </c>
      <c r="O30" s="654"/>
      <c r="P30" s="658">
        <f t="shared" si="3"/>
        <v>0</v>
      </c>
      <c r="Q30" s="662">
        <f t="shared" si="4"/>
        <v>0</v>
      </c>
      <c r="T30" s="664">
        <f t="shared" si="5"/>
        <v>2</v>
      </c>
      <c r="U30" s="664">
        <f t="shared" si="6"/>
        <v>2</v>
      </c>
      <c r="V30" s="664" t="str">
        <f t="shared" si="7"/>
        <v/>
      </c>
    </row>
    <row r="31" spans="1:22" ht="45" customHeight="1">
      <c r="A31" s="615" t="s">
        <v>472</v>
      </c>
      <c r="B31" s="618"/>
      <c r="C31" s="618"/>
      <c r="D31" s="623"/>
      <c r="E31" s="627"/>
      <c r="F31" s="632"/>
      <c r="G31" s="618"/>
      <c r="H31" s="638"/>
      <c r="I31" s="640"/>
      <c r="J31" s="640"/>
      <c r="K31" s="640"/>
      <c r="L31" s="643"/>
      <c r="M31" s="645">
        <f>SUM(M6:M30)</f>
        <v>0</v>
      </c>
      <c r="N31" s="649">
        <f>SUM(N6:N30)</f>
        <v>0</v>
      </c>
      <c r="O31" s="655">
        <f>SUM(O6:O30)</f>
        <v>0</v>
      </c>
      <c r="P31" s="659">
        <f>SUM(P6:P30)</f>
        <v>0</v>
      </c>
      <c r="Q31" s="663">
        <f>SUM(Q6:Q30)</f>
        <v>0</v>
      </c>
    </row>
    <row r="32" spans="1:22" ht="45" customHeight="1">
      <c r="A32" s="291"/>
      <c r="B32" s="303"/>
      <c r="C32" s="303"/>
      <c r="D32" s="303"/>
      <c r="E32" s="303"/>
      <c r="F32" s="291"/>
      <c r="G32" s="303"/>
      <c r="H32" s="322"/>
      <c r="I32" s="322"/>
      <c r="J32" s="322"/>
      <c r="K32" s="322"/>
      <c r="L32" s="322"/>
      <c r="M32" s="322"/>
      <c r="N32" s="322"/>
      <c r="O32" s="322"/>
    </row>
    <row r="33" spans="1:21" ht="23.1" customHeight="1">
      <c r="A33" s="292" t="s">
        <v>128</v>
      </c>
      <c r="B33" s="297" t="s">
        <v>476</v>
      </c>
      <c r="C33" s="303"/>
      <c r="D33" s="303"/>
      <c r="E33" s="303"/>
      <c r="F33" s="291"/>
      <c r="G33" s="303"/>
      <c r="H33" s="322"/>
      <c r="I33" s="322"/>
      <c r="J33" s="322"/>
      <c r="K33" s="322"/>
      <c r="L33" s="322"/>
      <c r="M33" s="322"/>
      <c r="O33" s="337"/>
    </row>
    <row r="34" spans="1:21" ht="23.1" customHeight="1">
      <c r="A34" s="293" t="s">
        <v>463</v>
      </c>
      <c r="B34" s="298" t="s">
        <v>197</v>
      </c>
      <c r="C34" s="308"/>
      <c r="D34" s="308"/>
      <c r="E34" s="308"/>
      <c r="F34" s="304"/>
      <c r="G34" s="304"/>
      <c r="H34" s="304"/>
      <c r="I34" s="304"/>
    </row>
    <row r="35" spans="1:21" ht="23.1" customHeight="1">
      <c r="A35" s="293"/>
      <c r="B35" s="298" t="s">
        <v>582</v>
      </c>
      <c r="C35" s="308"/>
      <c r="D35" s="308"/>
      <c r="E35" s="308"/>
      <c r="F35" s="304"/>
      <c r="G35" s="304"/>
      <c r="H35" s="304"/>
      <c r="I35" s="304"/>
    </row>
    <row r="36" spans="1:21" ht="23.1" customHeight="1">
      <c r="A36" s="293" t="s">
        <v>475</v>
      </c>
      <c r="B36" s="298" t="s">
        <v>480</v>
      </c>
      <c r="C36" s="308"/>
      <c r="D36" s="308"/>
      <c r="E36" s="308"/>
      <c r="F36" s="304"/>
      <c r="G36" s="304"/>
      <c r="H36" s="304"/>
      <c r="I36" s="304"/>
    </row>
    <row r="37" spans="1:21" ht="23.1" customHeight="1">
      <c r="A37" s="293" t="s">
        <v>388</v>
      </c>
      <c r="B37" s="298" t="s">
        <v>111</v>
      </c>
      <c r="C37" s="308"/>
      <c r="D37" s="308"/>
      <c r="E37" s="308"/>
      <c r="F37" s="304"/>
      <c r="G37" s="304"/>
      <c r="H37" s="304"/>
      <c r="I37" s="304"/>
    </row>
    <row r="38" spans="1:21" s="284" customFormat="1" ht="23.1" customHeight="1">
      <c r="A38" s="293" t="s">
        <v>175</v>
      </c>
      <c r="B38" s="298" t="s">
        <v>583</v>
      </c>
      <c r="C38" s="304"/>
      <c r="D38" s="304"/>
      <c r="E38" s="304"/>
      <c r="F38" s="304"/>
      <c r="G38" s="304"/>
      <c r="H38" s="304"/>
      <c r="I38" s="304"/>
      <c r="J38" s="284"/>
      <c r="K38" s="284"/>
      <c r="L38" s="284"/>
      <c r="M38" s="284"/>
      <c r="N38" s="284"/>
      <c r="O38" s="284"/>
      <c r="P38" s="284"/>
      <c r="Q38" s="284"/>
      <c r="R38" s="284"/>
      <c r="S38" s="284"/>
      <c r="T38" s="284"/>
      <c r="U38" s="284"/>
    </row>
    <row r="39" spans="1:21" s="284" customFormat="1" ht="23.1" customHeight="1">
      <c r="A39" s="293" t="s">
        <v>539</v>
      </c>
      <c r="B39" s="298" t="s">
        <v>584</v>
      </c>
      <c r="C39" s="304"/>
      <c r="D39" s="304"/>
      <c r="E39" s="304"/>
      <c r="F39" s="304"/>
      <c r="G39" s="304"/>
      <c r="H39" s="304"/>
      <c r="I39" s="304"/>
      <c r="J39" s="284"/>
      <c r="K39" s="284"/>
      <c r="L39" s="284"/>
      <c r="M39" s="284"/>
      <c r="N39" s="284"/>
      <c r="O39" s="284"/>
      <c r="P39" s="284"/>
      <c r="Q39" s="284"/>
      <c r="R39" s="284"/>
      <c r="S39" s="284"/>
      <c r="T39" s="284"/>
      <c r="U39" s="284"/>
    </row>
    <row r="40" spans="1:21" ht="22.5" customHeight="1">
      <c r="A40" s="293" t="s">
        <v>205</v>
      </c>
      <c r="B40" s="285" t="s">
        <v>62</v>
      </c>
    </row>
    <row r="41" spans="1:21" ht="17.25" customHeight="1">
      <c r="M41" s="331"/>
    </row>
    <row r="42" spans="1:21" s="284" customFormat="1" ht="24.75" customHeight="1">
      <c r="A42" s="284"/>
      <c r="B42" s="284"/>
      <c r="C42" s="284"/>
      <c r="D42" s="284"/>
      <c r="E42" s="284"/>
      <c r="F42" s="284"/>
      <c r="G42" s="284"/>
      <c r="H42" s="284"/>
      <c r="I42" s="284"/>
      <c r="J42" s="284"/>
      <c r="K42" s="284"/>
      <c r="L42" s="284"/>
      <c r="M42" s="284"/>
      <c r="N42" s="284"/>
      <c r="O42" s="284"/>
      <c r="P42" s="284"/>
      <c r="Q42" s="284"/>
      <c r="R42" s="284"/>
      <c r="S42" s="284"/>
      <c r="T42" s="284"/>
      <c r="U42" s="284"/>
    </row>
    <row r="43" spans="1:21" s="284" customFormat="1" ht="24.75" customHeight="1">
      <c r="A43" s="284"/>
      <c r="B43" s="284"/>
      <c r="C43" s="284"/>
      <c r="D43" s="284"/>
      <c r="E43" s="284"/>
      <c r="F43" s="284"/>
      <c r="G43" s="284"/>
      <c r="H43" s="284"/>
      <c r="I43" s="284"/>
      <c r="J43" s="284"/>
      <c r="K43" s="284"/>
      <c r="L43" s="284"/>
      <c r="M43" s="284"/>
      <c r="N43" s="284"/>
      <c r="O43" s="284"/>
      <c r="P43" s="284"/>
      <c r="Q43" s="284"/>
      <c r="R43" s="284"/>
      <c r="S43" s="284"/>
      <c r="T43" s="284"/>
      <c r="U43" s="284"/>
    </row>
    <row r="44" spans="1:21" s="284" customFormat="1" ht="13.5" customHeight="1">
      <c r="A44" s="284"/>
      <c r="B44" s="284"/>
      <c r="C44" s="284"/>
      <c r="D44" s="284"/>
      <c r="E44" s="284"/>
      <c r="F44" s="284"/>
      <c r="G44" s="284"/>
      <c r="H44" s="284"/>
      <c r="I44" s="284"/>
      <c r="J44" s="284"/>
      <c r="K44" s="284"/>
      <c r="L44" s="284"/>
      <c r="M44" s="284"/>
      <c r="N44" s="284"/>
      <c r="O44" s="284"/>
      <c r="P44" s="284"/>
      <c r="Q44" s="284"/>
      <c r="R44" s="284"/>
      <c r="S44" s="284"/>
      <c r="T44" s="284"/>
      <c r="U44" s="284"/>
    </row>
    <row r="45" spans="1:21" s="284" customFormat="1">
      <c r="A45" s="284"/>
      <c r="B45" s="284"/>
      <c r="C45" s="284"/>
      <c r="D45" s="284"/>
      <c r="E45" s="284"/>
      <c r="F45" s="284"/>
      <c r="G45" s="284"/>
      <c r="H45" s="284"/>
      <c r="I45" s="284"/>
      <c r="J45" s="284"/>
      <c r="K45" s="284"/>
      <c r="L45" s="284"/>
      <c r="M45" s="284"/>
      <c r="N45" s="284"/>
      <c r="O45" s="284"/>
      <c r="P45" s="284"/>
      <c r="Q45" s="284"/>
      <c r="R45" s="284"/>
      <c r="S45" s="284"/>
      <c r="T45" s="284"/>
      <c r="U45" s="284"/>
    </row>
    <row r="46" spans="1:21" s="284" customFormat="1" hidden="1">
      <c r="A46" s="284"/>
      <c r="B46" s="284"/>
      <c r="C46" s="284" t="s">
        <v>470</v>
      </c>
      <c r="D46" s="284" t="s">
        <v>122</v>
      </c>
      <c r="E46" s="60" t="s">
        <v>167</v>
      </c>
      <c r="F46" s="60" t="s">
        <v>586</v>
      </c>
      <c r="G46" s="60" t="s">
        <v>147</v>
      </c>
      <c r="H46" s="63" t="s">
        <v>481</v>
      </c>
      <c r="I46" s="63" t="s">
        <v>335</v>
      </c>
      <c r="J46" s="63" t="s">
        <v>201</v>
      </c>
      <c r="K46" s="63" t="s">
        <v>589</v>
      </c>
      <c r="L46" s="63" t="s">
        <v>590</v>
      </c>
      <c r="M46" s="63" t="s">
        <v>574</v>
      </c>
      <c r="N46" s="63" t="s">
        <v>44</v>
      </c>
      <c r="O46" s="63" t="s">
        <v>482</v>
      </c>
      <c r="P46" s="63" t="s">
        <v>485</v>
      </c>
      <c r="Q46" s="63" t="s">
        <v>527</v>
      </c>
      <c r="R46" s="63" t="s">
        <v>467</v>
      </c>
      <c r="S46" s="63" t="s">
        <v>588</v>
      </c>
      <c r="T46" s="63" t="s">
        <v>592</v>
      </c>
      <c r="U46" s="63" t="s">
        <v>251</v>
      </c>
    </row>
    <row r="47" spans="1:21" s="284" customFormat="1" hidden="1">
      <c r="A47" s="284"/>
      <c r="B47" s="284"/>
      <c r="C47" s="284" t="s">
        <v>120</v>
      </c>
      <c r="D47" s="284" t="s">
        <v>120</v>
      </c>
      <c r="E47" s="284" t="s">
        <v>120</v>
      </c>
      <c r="F47" s="284" t="s">
        <v>120</v>
      </c>
      <c r="G47" s="284" t="s">
        <v>120</v>
      </c>
      <c r="H47" s="284" t="s">
        <v>120</v>
      </c>
      <c r="I47" s="284" t="s">
        <v>120</v>
      </c>
      <c r="J47" s="284" t="s">
        <v>120</v>
      </c>
      <c r="K47" s="284" t="s">
        <v>120</v>
      </c>
      <c r="L47" s="284" t="s">
        <v>120</v>
      </c>
      <c r="M47" s="284" t="s">
        <v>120</v>
      </c>
      <c r="N47" s="284" t="s">
        <v>120</v>
      </c>
      <c r="O47" s="284" t="s">
        <v>120</v>
      </c>
      <c r="P47" s="284" t="s">
        <v>120</v>
      </c>
      <c r="Q47" s="284" t="s">
        <v>120</v>
      </c>
      <c r="R47" s="284" t="s">
        <v>120</v>
      </c>
      <c r="S47" s="284" t="s">
        <v>120</v>
      </c>
      <c r="T47" s="284" t="s">
        <v>120</v>
      </c>
      <c r="U47" s="284" t="s">
        <v>120</v>
      </c>
    </row>
    <row r="48" spans="1:21" s="284" customFormat="1" hidden="1">
      <c r="A48" s="284"/>
      <c r="B48" s="284"/>
      <c r="C48" s="284" t="s">
        <v>229</v>
      </c>
      <c r="D48" s="284" t="s">
        <v>229</v>
      </c>
      <c r="E48" s="284" t="s">
        <v>229</v>
      </c>
      <c r="F48" s="284" t="s">
        <v>229</v>
      </c>
      <c r="G48" s="284" t="s">
        <v>229</v>
      </c>
      <c r="H48" s="284" t="s">
        <v>229</v>
      </c>
      <c r="I48" s="284" t="s">
        <v>229</v>
      </c>
      <c r="J48" s="284" t="s">
        <v>229</v>
      </c>
      <c r="K48" s="284" t="s">
        <v>229</v>
      </c>
      <c r="L48" s="284" t="s">
        <v>229</v>
      </c>
      <c r="M48" s="284" t="s">
        <v>229</v>
      </c>
      <c r="N48" s="284" t="s">
        <v>229</v>
      </c>
      <c r="O48" s="284" t="s">
        <v>229</v>
      </c>
      <c r="P48" s="284" t="s">
        <v>229</v>
      </c>
      <c r="Q48" s="284" t="s">
        <v>229</v>
      </c>
      <c r="R48" s="284" t="s">
        <v>229</v>
      </c>
      <c r="S48" s="284" t="s">
        <v>229</v>
      </c>
      <c r="T48" s="284" t="s">
        <v>229</v>
      </c>
      <c r="U48" s="284" t="s">
        <v>229</v>
      </c>
    </row>
    <row r="49" spans="1:28" s="284" customFormat="1" hidden="1">
      <c r="A49" s="284"/>
      <c r="B49" s="284"/>
      <c r="C49" s="284" t="s">
        <v>228</v>
      </c>
      <c r="D49" s="284" t="s">
        <v>228</v>
      </c>
      <c r="E49" s="284" t="s">
        <v>228</v>
      </c>
      <c r="F49" s="284" t="s">
        <v>228</v>
      </c>
      <c r="G49" s="284" t="s">
        <v>228</v>
      </c>
      <c r="H49" s="284" t="s">
        <v>228</v>
      </c>
      <c r="I49" s="284" t="s">
        <v>228</v>
      </c>
      <c r="J49" s="284" t="s">
        <v>228</v>
      </c>
      <c r="K49" s="284" t="s">
        <v>228</v>
      </c>
      <c r="L49" s="284" t="s">
        <v>228</v>
      </c>
      <c r="M49" s="284" t="s">
        <v>228</v>
      </c>
      <c r="N49" s="284" t="s">
        <v>228</v>
      </c>
      <c r="O49" s="284" t="s">
        <v>228</v>
      </c>
      <c r="P49" s="284" t="s">
        <v>228</v>
      </c>
      <c r="Q49" s="284" t="s">
        <v>228</v>
      </c>
      <c r="R49" s="284" t="s">
        <v>228</v>
      </c>
      <c r="S49" s="284" t="s">
        <v>228</v>
      </c>
      <c r="T49" s="284" t="s">
        <v>228</v>
      </c>
      <c r="U49" s="284" t="s">
        <v>228</v>
      </c>
      <c r="V49" s="284"/>
      <c r="W49" s="284"/>
      <c r="X49" s="284"/>
      <c r="Y49" s="284"/>
      <c r="Z49" s="284"/>
      <c r="AA49" s="284"/>
      <c r="AB49" s="284"/>
    </row>
    <row r="50" spans="1:28" s="284" customFormat="1" hidden="1">
      <c r="A50" s="284"/>
      <c r="B50" s="284"/>
      <c r="C50" s="284" t="s">
        <v>233</v>
      </c>
      <c r="D50" s="284" t="s">
        <v>233</v>
      </c>
      <c r="E50" s="284" t="s">
        <v>89</v>
      </c>
      <c r="F50" s="284" t="s">
        <v>89</v>
      </c>
      <c r="G50" s="284" t="s">
        <v>89</v>
      </c>
      <c r="H50" s="284" t="s">
        <v>89</v>
      </c>
      <c r="I50" s="284" t="s">
        <v>89</v>
      </c>
      <c r="J50" s="284" t="s">
        <v>89</v>
      </c>
      <c r="K50" s="284" t="s">
        <v>89</v>
      </c>
      <c r="L50" s="284" t="s">
        <v>89</v>
      </c>
      <c r="M50" s="284" t="s">
        <v>89</v>
      </c>
      <c r="N50" s="284" t="s">
        <v>89</v>
      </c>
      <c r="O50" s="284" t="s">
        <v>89</v>
      </c>
      <c r="P50" s="284" t="s">
        <v>89</v>
      </c>
      <c r="Q50" s="284" t="s">
        <v>89</v>
      </c>
      <c r="R50" s="284" t="s">
        <v>89</v>
      </c>
      <c r="S50" s="284" t="s">
        <v>89</v>
      </c>
      <c r="T50" s="284" t="s">
        <v>89</v>
      </c>
      <c r="U50" s="284" t="s">
        <v>89</v>
      </c>
      <c r="V50" s="284"/>
      <c r="W50" s="284"/>
      <c r="X50" s="284"/>
      <c r="Y50" s="284"/>
      <c r="Z50" s="284"/>
      <c r="AA50" s="284"/>
      <c r="AB50" s="284"/>
    </row>
    <row r="51" spans="1:28" s="284" customFormat="1" hidden="1">
      <c r="A51" s="284"/>
      <c r="B51" s="284"/>
      <c r="C51" s="284" t="s">
        <v>89</v>
      </c>
      <c r="D51" s="284" t="s">
        <v>89</v>
      </c>
      <c r="E51" s="284" t="s">
        <v>137</v>
      </c>
      <c r="F51" s="284" t="s">
        <v>137</v>
      </c>
      <c r="G51" s="284" t="s">
        <v>137</v>
      </c>
      <c r="H51" s="284" t="s">
        <v>137</v>
      </c>
      <c r="I51" s="284" t="s">
        <v>137</v>
      </c>
      <c r="J51" s="284" t="s">
        <v>137</v>
      </c>
      <c r="K51" s="284" t="s">
        <v>137</v>
      </c>
      <c r="L51" s="284" t="s">
        <v>137</v>
      </c>
      <c r="M51" s="284" t="s">
        <v>137</v>
      </c>
      <c r="N51" s="284" t="s">
        <v>137</v>
      </c>
      <c r="O51" s="284" t="s">
        <v>137</v>
      </c>
      <c r="P51" s="284" t="s">
        <v>137</v>
      </c>
      <c r="Q51" s="284" t="s">
        <v>137</v>
      </c>
      <c r="R51" s="284" t="s">
        <v>137</v>
      </c>
      <c r="S51" s="284" t="s">
        <v>137</v>
      </c>
      <c r="T51" s="284" t="s">
        <v>137</v>
      </c>
      <c r="U51" s="284" t="s">
        <v>137</v>
      </c>
      <c r="V51" s="284"/>
      <c r="W51" s="284"/>
      <c r="X51" s="284"/>
      <c r="Y51" s="284"/>
      <c r="Z51" s="284"/>
      <c r="AA51" s="284"/>
      <c r="AB51" s="284"/>
    </row>
    <row r="52" spans="1:28" s="284" customFormat="1" hidden="1">
      <c r="A52" s="63"/>
      <c r="B52" s="63"/>
      <c r="C52" s="63" t="s">
        <v>137</v>
      </c>
      <c r="D52" s="63" t="s">
        <v>137</v>
      </c>
      <c r="E52" s="284" t="s">
        <v>360</v>
      </c>
      <c r="F52" s="284" t="s">
        <v>360</v>
      </c>
      <c r="G52" s="284" t="s">
        <v>360</v>
      </c>
      <c r="H52" s="284" t="s">
        <v>360</v>
      </c>
      <c r="I52" s="284" t="s">
        <v>360</v>
      </c>
      <c r="J52" s="284" t="s">
        <v>360</v>
      </c>
      <c r="K52" s="284" t="s">
        <v>360</v>
      </c>
      <c r="L52" s="284" t="s">
        <v>360</v>
      </c>
      <c r="M52" s="284" t="s">
        <v>360</v>
      </c>
      <c r="N52" s="284" t="s">
        <v>360</v>
      </c>
      <c r="O52" s="284" t="s">
        <v>360</v>
      </c>
      <c r="P52" s="284" t="s">
        <v>360</v>
      </c>
      <c r="Q52" s="284" t="s">
        <v>360</v>
      </c>
      <c r="R52" s="284" t="s">
        <v>360</v>
      </c>
      <c r="S52" s="284" t="s">
        <v>360</v>
      </c>
      <c r="T52" s="284" t="s">
        <v>360</v>
      </c>
      <c r="U52" s="284" t="s">
        <v>360</v>
      </c>
      <c r="V52" s="63"/>
      <c r="W52" s="63"/>
      <c r="X52" s="63"/>
      <c r="Y52" s="63"/>
      <c r="Z52" s="63"/>
      <c r="AA52" s="63"/>
      <c r="AB52" s="63"/>
    </row>
    <row r="53" spans="1:28" s="284" customFormat="1" hidden="1">
      <c r="A53" s="63"/>
      <c r="B53" s="63"/>
      <c r="C53" s="63" t="s">
        <v>360</v>
      </c>
      <c r="D53" s="63" t="s">
        <v>360</v>
      </c>
      <c r="E53" s="63"/>
      <c r="F53" s="284"/>
      <c r="G53" s="284"/>
      <c r="H53" s="284"/>
      <c r="I53" s="284"/>
      <c r="J53" s="284"/>
      <c r="K53" s="284"/>
      <c r="L53" s="284"/>
      <c r="M53" s="284"/>
      <c r="N53" s="284"/>
      <c r="O53" s="63"/>
      <c r="P53" s="63"/>
      <c r="Q53" s="63"/>
      <c r="R53" s="63"/>
      <c r="S53" s="63"/>
      <c r="T53" s="63"/>
      <c r="U53" s="63"/>
      <c r="V53" s="63"/>
      <c r="W53" s="63"/>
      <c r="X53" s="63"/>
      <c r="Y53" s="63"/>
      <c r="Z53" s="63"/>
      <c r="AA53" s="63"/>
      <c r="AB53" s="63"/>
    </row>
  </sheetData>
  <mergeCells count="2">
    <mergeCell ref="A2:N2"/>
    <mergeCell ref="F4:N4"/>
  </mergeCells>
  <phoneticPr fontId="44"/>
  <dataValidations count="4">
    <dataValidation type="list" allowBlank="1" showDropDown="0" showInputMessage="1" showErrorMessage="1" sqref="WLL983059:WLL983072 WBP983059:WBP983072 VRT983059:VRT983072 VHX983059:VHX983072 UYB983059:UYB983072 UOF983059:UOF983072 UEJ983059:UEJ983072 TUN983059:TUN983072 TKR983059:TKR983072 TAV983059:TAV983072 SQZ983059:SQZ983072 SHD983059:SHD983072 RXH983059:RXH983072 RNL983059:RNL983072 RDP983059:RDP983072 QTT983059:QTT983072 QJX983059:QJX983072 QAB983059:QAB983072 PQF983059:PQF983072 PGJ983059:PGJ983072 OWN983059:OWN983072 OMR983059:OMR983072 OCV983059:OCV983072 NSZ983059:NSZ983072 NJD983059:NJD983072 MZH983059:MZH983072 MPL983059:MPL983072 MFP983059:MFP983072 LVT983059:LVT983072 LLX983059:LLX983072 LCB983059:LCB983072 KSF983059:KSF983072 KIJ983059:KIJ983072 JYN983059:JYN983072 JOR983059:JOR983072 JEV983059:JEV983072 IUZ983059:IUZ983072 ILD983059:ILD983072 IBH983059:IBH983072 HRL983059:HRL983072 HHP983059:HHP983072 GXT983059:GXT983072 GNX983059:GNX983072 GEB983059:GEB983072 FUF983059:FUF983072 FKJ983059:FKJ983072 FAN983059:FAN983072 EQR983059:EQR983072 EGV983059:EGV983072 DWZ983059:DWZ983072 DND983059:DND983072 DDH983059:DDH983072 CTL983059:CTL983072 CJP983059:CJP983072 BZT983059:BZT983072 BPX983059:BPX983072 BGB983059:BGB983072 AWF983059:AWF983072 AMJ983059:AMJ983072 ACN983059:ACN983072 SR983059:SR983072 IV983059:IV983072 B983059:B983072 WVH917523:WVH917536 WLL917523:WLL917536 WBP917523:WBP917536 VRT917523:VRT917536 VHX917523:VHX917536 UYB917523:UYB917536 UOF917523:UOF917536 UEJ917523:UEJ917536 TUN917523:TUN917536 TKR917523:TKR917536 TAV917523:TAV917536 SQZ917523:SQZ917536 SHD917523:SHD917536 RXH917523:RXH917536 RNL917523:RNL917536 RDP917523:RDP917536 QTT917523:QTT917536 QJX917523:QJX917536 QAB917523:QAB917536 PQF917523:PQF917536 PGJ917523:PGJ917536 OWN917523:OWN917536 OMR917523:OMR917536 OCV917523:OCV917536 NSZ917523:NSZ917536 NJD917523:NJD917536 MZH917523:MZH917536 MPL917523:MPL917536 MFP917523:MFP917536 LVT917523:LVT917536 LLX917523:LLX917536 LCB917523:LCB917536 KSF917523:KSF917536 KIJ917523:KIJ917536 JYN917523:JYN917536 JOR917523:JOR917536 JEV917523:JEV917536 IUZ917523:IUZ917536 ILD917523:ILD917536 IBH917523:IBH917536 HRL917523:HRL917536 HHP917523:HHP917536 GXT917523:GXT917536 GNX917523:GNX917536 GEB917523:GEB917536 FUF917523:FUF917536 FKJ917523:FKJ917536 FAN917523:FAN917536 EQR917523:EQR917536 EGV917523:EGV917536 DWZ917523:DWZ917536 DND917523:DND917536 DDH917523:DDH917536 CTL917523:CTL917536 CJP917523:CJP917536 BZT917523:BZT917536 BPX917523:BPX917536 BGB917523:BGB917536 AWF917523:AWF917536 AMJ917523:AMJ917536 ACN917523:ACN917536 SR917523:SR917536 IV917523:IV917536 B917523:B917536 WVH851987:WVH852000 WLL851987:WLL852000 WBP851987:WBP852000 VRT851987:VRT852000 VHX851987:VHX852000 UYB851987:UYB852000 UOF851987:UOF852000 UEJ851987:UEJ852000 TUN851987:TUN852000 TKR851987:TKR852000 TAV851987:TAV852000 SQZ851987:SQZ852000 SHD851987:SHD852000 RXH851987:RXH852000 RNL851987:RNL852000 RDP851987:RDP852000 QTT851987:QTT852000 QJX851987:QJX852000 QAB851987:QAB852000 PQF851987:PQF852000 PGJ851987:PGJ852000 OWN851987:OWN852000 OMR851987:OMR852000 OCV851987:OCV852000 NSZ851987:NSZ852000 NJD851987:NJD852000 MZH851987:MZH852000 MPL851987:MPL852000 MFP851987:MFP852000 LVT851987:LVT852000 LLX851987:LLX852000 LCB851987:LCB852000 KSF851987:KSF852000 KIJ851987:KIJ852000 JYN851987:JYN852000 JOR851987:JOR852000 JEV851987:JEV852000 IUZ851987:IUZ852000 ILD851987:ILD852000 IBH851987:IBH852000 HRL851987:HRL852000 HHP851987:HHP852000 GXT851987:GXT852000 GNX851987:GNX852000 GEB851987:GEB852000 FUF851987:FUF852000 FKJ851987:FKJ852000 FAN851987:FAN852000 EQR851987:EQR852000 EGV851987:EGV852000 DWZ851987:DWZ852000 DND851987:DND852000 DDH851987:DDH852000 CTL851987:CTL852000 CJP851987:CJP852000 BZT851987:BZT852000 BPX851987:BPX852000 BGB851987:BGB852000 AWF851987:AWF852000 AMJ851987:AMJ852000 ACN851987:ACN852000 SR851987:SR852000 IV851987:IV852000 B851987:B852000 WVH786451:WVH786464 WLL786451:WLL786464 WBP786451:WBP786464 VRT786451:VRT786464 VHX786451:VHX786464 UYB786451:UYB786464 UOF786451:UOF786464 UEJ786451:UEJ786464 TUN786451:TUN786464 TKR786451:TKR786464 TAV786451:TAV786464 SQZ786451:SQZ786464 SHD786451:SHD786464 RXH786451:RXH786464 RNL786451:RNL786464 RDP786451:RDP786464 QTT786451:QTT786464 QJX786451:QJX786464 QAB786451:QAB786464 PQF786451:PQF786464 PGJ786451:PGJ786464 OWN786451:OWN786464 OMR786451:OMR786464 OCV786451:OCV786464 NSZ786451:NSZ786464 NJD786451:NJD786464 MZH786451:MZH786464 MPL786451:MPL786464 MFP786451:MFP786464 LVT786451:LVT786464 LLX786451:LLX786464 LCB786451:LCB786464 KSF786451:KSF786464 KIJ786451:KIJ786464 JYN786451:JYN786464 JOR786451:JOR786464 JEV786451:JEV786464 IUZ786451:IUZ786464 ILD786451:ILD786464 IBH786451:IBH786464 HRL786451:HRL786464 HHP786451:HHP786464 GXT786451:GXT786464 GNX786451:GNX786464 GEB786451:GEB786464 FUF786451:FUF786464 FKJ786451:FKJ786464 FAN786451:FAN786464 EQR786451:EQR786464 EGV786451:EGV786464 DWZ786451:DWZ786464 DND786451:DND786464 DDH786451:DDH786464 CTL786451:CTL786464 CJP786451:CJP786464 BZT786451:BZT786464 BPX786451:BPX786464 BGB786451:BGB786464 AWF786451:AWF786464 AMJ786451:AMJ786464 ACN786451:ACN786464 SR786451:SR786464 IV786451:IV786464 B786451:B786464 WVH720915:WVH720928 WLL720915:WLL720928 WBP720915:WBP720928 VRT720915:VRT720928 VHX720915:VHX720928 UYB720915:UYB720928 UOF720915:UOF720928 UEJ720915:UEJ720928 TUN720915:TUN720928 TKR720915:TKR720928 TAV720915:TAV720928 SQZ720915:SQZ720928 SHD720915:SHD720928 RXH720915:RXH720928 RNL720915:RNL720928 RDP720915:RDP720928 QTT720915:QTT720928 QJX720915:QJX720928 QAB720915:QAB720928 PQF720915:PQF720928 PGJ720915:PGJ720928 OWN720915:OWN720928 OMR720915:OMR720928 OCV720915:OCV720928 NSZ720915:NSZ720928 NJD720915:NJD720928 MZH720915:MZH720928 MPL720915:MPL720928 MFP720915:MFP720928 LVT720915:LVT720928 LLX720915:LLX720928 LCB720915:LCB720928 KSF720915:KSF720928 KIJ720915:KIJ720928 JYN720915:JYN720928 JOR720915:JOR720928 JEV720915:JEV720928 IUZ720915:IUZ720928 ILD720915:ILD720928 IBH720915:IBH720928 HRL720915:HRL720928 HHP720915:HHP720928 GXT720915:GXT720928 GNX720915:GNX720928 GEB720915:GEB720928 FUF720915:FUF720928 FKJ720915:FKJ720928 FAN720915:FAN720928 EQR720915:EQR720928 EGV720915:EGV720928 DWZ720915:DWZ720928 DND720915:DND720928 DDH720915:DDH720928 CTL720915:CTL720928 CJP720915:CJP720928 BZT720915:BZT720928 BPX720915:BPX720928 BGB720915:BGB720928 AWF720915:AWF720928 AMJ720915:AMJ720928 ACN720915:ACN720928 SR720915:SR720928 IV720915:IV720928 B720915:B720928 WVH655379:WVH655392 WLL655379:WLL655392 WBP655379:WBP655392 VRT655379:VRT655392 VHX655379:VHX655392 UYB655379:UYB655392 UOF655379:UOF655392 UEJ655379:UEJ655392 TUN655379:TUN655392 TKR655379:TKR655392 TAV655379:TAV655392 SQZ655379:SQZ655392 SHD655379:SHD655392 RXH655379:RXH655392 RNL655379:RNL655392 RDP655379:RDP655392 QTT655379:QTT655392 QJX655379:QJX655392 QAB655379:QAB655392 PQF655379:PQF655392 PGJ655379:PGJ655392 OWN655379:OWN655392 OMR655379:OMR655392 OCV655379:OCV655392 NSZ655379:NSZ655392 NJD655379:NJD655392 MZH655379:MZH655392 MPL655379:MPL655392 MFP655379:MFP655392 LVT655379:LVT655392 LLX655379:LLX655392 LCB655379:LCB655392 KSF655379:KSF655392 KIJ655379:KIJ655392 JYN655379:JYN655392 JOR655379:JOR655392 JEV655379:JEV655392 IUZ655379:IUZ655392 ILD655379:ILD655392 IBH655379:IBH655392 HRL655379:HRL655392 HHP655379:HHP655392 GXT655379:GXT655392 GNX655379:GNX655392 GEB655379:GEB655392 FUF655379:FUF655392 FKJ655379:FKJ655392 FAN655379:FAN655392 EQR655379:EQR655392 EGV655379:EGV655392 DWZ655379:DWZ655392 DND655379:DND655392 DDH655379:DDH655392 CTL655379:CTL655392 CJP655379:CJP655392 BZT655379:BZT655392 BPX655379:BPX655392 BGB655379:BGB655392 AWF655379:AWF655392 AMJ655379:AMJ655392 ACN655379:ACN655392 SR655379:SR655392 IV655379:IV655392 B655379:B655392 WVH589843:WVH589856 WLL589843:WLL589856 WBP589843:WBP589856 VRT589843:VRT589856 VHX589843:VHX589856 UYB589843:UYB589856 UOF589843:UOF589856 UEJ589843:UEJ589856 TUN589843:TUN589856 TKR589843:TKR589856 TAV589843:TAV589856 SQZ589843:SQZ589856 SHD589843:SHD589856 RXH589843:RXH589856 RNL589843:RNL589856 RDP589843:RDP589856 QTT589843:QTT589856 QJX589843:QJX589856 QAB589843:QAB589856 PQF589843:PQF589856 PGJ589843:PGJ589856 OWN589843:OWN589856 OMR589843:OMR589856 OCV589843:OCV589856 NSZ589843:NSZ589856 NJD589843:NJD589856 MZH589843:MZH589856 MPL589843:MPL589856 MFP589843:MFP589856 LVT589843:LVT589856 LLX589843:LLX589856 LCB589843:LCB589856 KSF589843:KSF589856 KIJ589843:KIJ589856 JYN589843:JYN589856 JOR589843:JOR589856 JEV589843:JEV589856 IUZ589843:IUZ589856 ILD589843:ILD589856 IBH589843:IBH589856 HRL589843:HRL589856 HHP589843:HHP589856 GXT589843:GXT589856 GNX589843:GNX589856 GEB589843:GEB589856 FUF589843:FUF589856 FKJ589843:FKJ589856 FAN589843:FAN589856 EQR589843:EQR589856 EGV589843:EGV589856 DWZ589843:DWZ589856 DND589843:DND589856 DDH589843:DDH589856 CTL589843:CTL589856 CJP589843:CJP589856 BZT589843:BZT589856 BPX589843:BPX589856 BGB589843:BGB589856 AWF589843:AWF589856 AMJ589843:AMJ589856 ACN589843:ACN589856 SR589843:SR589856 IV589843:IV589856 B589843:B589856 WVH524307:WVH524320 WLL524307:WLL524320 WBP524307:WBP524320 VRT524307:VRT524320 VHX524307:VHX524320 UYB524307:UYB524320 UOF524307:UOF524320 UEJ524307:UEJ524320 TUN524307:TUN524320 TKR524307:TKR524320 TAV524307:TAV524320 SQZ524307:SQZ524320 SHD524307:SHD524320 RXH524307:RXH524320 RNL524307:RNL524320 RDP524307:RDP524320 QTT524307:QTT524320 QJX524307:QJX524320 QAB524307:QAB524320 PQF524307:PQF524320 PGJ524307:PGJ524320 OWN524307:OWN524320 OMR524307:OMR524320 OCV524307:OCV524320 NSZ524307:NSZ524320 NJD524307:NJD524320 MZH524307:MZH524320 MPL524307:MPL524320 MFP524307:MFP524320 LVT524307:LVT524320 LLX524307:LLX524320 LCB524307:LCB524320 KSF524307:KSF524320 KIJ524307:KIJ524320 JYN524307:JYN524320 JOR524307:JOR524320 JEV524307:JEV524320 IUZ524307:IUZ524320 ILD524307:ILD524320 IBH524307:IBH524320 HRL524307:HRL524320 HHP524307:HHP524320 GXT524307:GXT524320 GNX524307:GNX524320 GEB524307:GEB524320 FUF524307:FUF524320 FKJ524307:FKJ524320 FAN524307:FAN524320 EQR524307:EQR524320 EGV524307:EGV524320 DWZ524307:DWZ524320 DND524307:DND524320 DDH524307:DDH524320 CTL524307:CTL524320 CJP524307:CJP524320 BZT524307:BZT524320 BPX524307:BPX524320 BGB524307:BGB524320 AWF524307:AWF524320 AMJ524307:AMJ524320 ACN524307:ACN524320 SR524307:SR524320 IV524307:IV524320 B524307:B524320 WVH458771:WVH458784 WLL458771:WLL458784 WBP458771:WBP458784 VRT458771:VRT458784 VHX458771:VHX458784 UYB458771:UYB458784 UOF458771:UOF458784 UEJ458771:UEJ458784 TUN458771:TUN458784 TKR458771:TKR458784 TAV458771:TAV458784 SQZ458771:SQZ458784 SHD458771:SHD458784 RXH458771:RXH458784 RNL458771:RNL458784 RDP458771:RDP458784 QTT458771:QTT458784 QJX458771:QJX458784 QAB458771:QAB458784 PQF458771:PQF458784 PGJ458771:PGJ458784 OWN458771:OWN458784 OMR458771:OMR458784 OCV458771:OCV458784 NSZ458771:NSZ458784 NJD458771:NJD458784 MZH458771:MZH458784 MPL458771:MPL458784 MFP458771:MFP458784 LVT458771:LVT458784 LLX458771:LLX458784 LCB458771:LCB458784 KSF458771:KSF458784 KIJ458771:KIJ458784 JYN458771:JYN458784 JOR458771:JOR458784 JEV458771:JEV458784 IUZ458771:IUZ458784 ILD458771:ILD458784 IBH458771:IBH458784 HRL458771:HRL458784 HHP458771:HHP458784 GXT458771:GXT458784 GNX458771:GNX458784 GEB458771:GEB458784 FUF458771:FUF458784 FKJ458771:FKJ458784 FAN458771:FAN458784 EQR458771:EQR458784 EGV458771:EGV458784 DWZ458771:DWZ458784 DND458771:DND458784 DDH458771:DDH458784 CTL458771:CTL458784 CJP458771:CJP458784 BZT458771:BZT458784 BPX458771:BPX458784 BGB458771:BGB458784 AWF458771:AWF458784 AMJ458771:AMJ458784 ACN458771:ACN458784 SR458771:SR458784 IV458771:IV458784 B458771:B458784 WVH393235:WVH393248 WLL393235:WLL393248 WBP393235:WBP393248 VRT393235:VRT393248 VHX393235:VHX393248 UYB393235:UYB393248 UOF393235:UOF393248 UEJ393235:UEJ393248 TUN393235:TUN393248 TKR393235:TKR393248 TAV393235:TAV393248 SQZ393235:SQZ393248 SHD393235:SHD393248 RXH393235:RXH393248 RNL393235:RNL393248 RDP393235:RDP393248 QTT393235:QTT393248 QJX393235:QJX393248 QAB393235:QAB393248 PQF393235:PQF393248 PGJ393235:PGJ393248 OWN393235:OWN393248 OMR393235:OMR393248 OCV393235:OCV393248 NSZ393235:NSZ393248 NJD393235:NJD393248 MZH393235:MZH393248 MPL393235:MPL393248 MFP393235:MFP393248 LVT393235:LVT393248 LLX393235:LLX393248 LCB393235:LCB393248 KSF393235:KSF393248 KIJ393235:KIJ393248 JYN393235:JYN393248 JOR393235:JOR393248 JEV393235:JEV393248 IUZ393235:IUZ393248 ILD393235:ILD393248 IBH393235:IBH393248 HRL393235:HRL393248 HHP393235:HHP393248 GXT393235:GXT393248 GNX393235:GNX393248 GEB393235:GEB393248 FUF393235:FUF393248 FKJ393235:FKJ393248 FAN393235:FAN393248 EQR393235:EQR393248 EGV393235:EGV393248 DWZ393235:DWZ393248 DND393235:DND393248 DDH393235:DDH393248 CTL393235:CTL393248 CJP393235:CJP393248 BZT393235:BZT393248 BPX393235:BPX393248 BGB393235:BGB393248 AWF393235:AWF393248 AMJ393235:AMJ393248 ACN393235:ACN393248 SR393235:SR393248 IV393235:IV393248 B393235:B393248 WVH327699:WVH327712 WLL327699:WLL327712 WBP327699:WBP327712 VRT327699:VRT327712 VHX327699:VHX327712 UYB327699:UYB327712 UOF327699:UOF327712 UEJ327699:UEJ327712 TUN327699:TUN327712 TKR327699:TKR327712 TAV327699:TAV327712 SQZ327699:SQZ327712 SHD327699:SHD327712 RXH327699:RXH327712 RNL327699:RNL327712 RDP327699:RDP327712 QTT327699:QTT327712 QJX327699:QJX327712 QAB327699:QAB327712 PQF327699:PQF327712 PGJ327699:PGJ327712 OWN327699:OWN327712 OMR327699:OMR327712 OCV327699:OCV327712 NSZ327699:NSZ327712 NJD327699:NJD327712 MZH327699:MZH327712 MPL327699:MPL327712 MFP327699:MFP327712 LVT327699:LVT327712 LLX327699:LLX327712 LCB327699:LCB327712 KSF327699:KSF327712 KIJ327699:KIJ327712 JYN327699:JYN327712 JOR327699:JOR327712 JEV327699:JEV327712 IUZ327699:IUZ327712 ILD327699:ILD327712 IBH327699:IBH327712 HRL327699:HRL327712 HHP327699:HHP327712 GXT327699:GXT327712 GNX327699:GNX327712 GEB327699:GEB327712 FUF327699:FUF327712 FKJ327699:FKJ327712 FAN327699:FAN327712 EQR327699:EQR327712 EGV327699:EGV327712 DWZ327699:DWZ327712 DND327699:DND327712 DDH327699:DDH327712 CTL327699:CTL327712 CJP327699:CJP327712 BZT327699:BZT327712 BPX327699:BPX327712 BGB327699:BGB327712 AWF327699:AWF327712 AMJ327699:AMJ327712 ACN327699:ACN327712 SR327699:SR327712 IV327699:IV327712 B327699:B327712 WVH262163:WVH262176 WLL262163:WLL262176 WBP262163:WBP262176 VRT262163:VRT262176 VHX262163:VHX262176 UYB262163:UYB262176 UOF262163:UOF262176 UEJ262163:UEJ262176 TUN262163:TUN262176 TKR262163:TKR262176 TAV262163:TAV262176 SQZ262163:SQZ262176 SHD262163:SHD262176 RXH262163:RXH262176 RNL262163:RNL262176 RDP262163:RDP262176 QTT262163:QTT262176 QJX262163:QJX262176 QAB262163:QAB262176 PQF262163:PQF262176 PGJ262163:PGJ262176 OWN262163:OWN262176 OMR262163:OMR262176 OCV262163:OCV262176 NSZ262163:NSZ262176 NJD262163:NJD262176 MZH262163:MZH262176 MPL262163:MPL262176 MFP262163:MFP262176 LVT262163:LVT262176 LLX262163:LLX262176 LCB262163:LCB262176 KSF262163:KSF262176 KIJ262163:KIJ262176 JYN262163:JYN262176 JOR262163:JOR262176 JEV262163:JEV262176 IUZ262163:IUZ262176 ILD262163:ILD262176 IBH262163:IBH262176 HRL262163:HRL262176 HHP262163:HHP262176 GXT262163:GXT262176 GNX262163:GNX262176 GEB262163:GEB262176 FUF262163:FUF262176 FKJ262163:FKJ262176 FAN262163:FAN262176 EQR262163:EQR262176 EGV262163:EGV262176 DWZ262163:DWZ262176 DND262163:DND262176 DDH262163:DDH262176 CTL262163:CTL262176 CJP262163:CJP262176 BZT262163:BZT262176 BPX262163:BPX262176 BGB262163:BGB262176 AWF262163:AWF262176 AMJ262163:AMJ262176 ACN262163:ACN262176 SR262163:SR262176 IV262163:IV262176 B262163:B262176 WVH196627:WVH196640 WLL196627:WLL196640 WBP196627:WBP196640 VRT196627:VRT196640 VHX196627:VHX196640 UYB196627:UYB196640 UOF196627:UOF196640 UEJ196627:UEJ196640 TUN196627:TUN196640 TKR196627:TKR196640 TAV196627:TAV196640 SQZ196627:SQZ196640 SHD196627:SHD196640 RXH196627:RXH196640 RNL196627:RNL196640 RDP196627:RDP196640 QTT196627:QTT196640 QJX196627:QJX196640 QAB196627:QAB196640 PQF196627:PQF196640 PGJ196627:PGJ196640 OWN196627:OWN196640 OMR196627:OMR196640 OCV196627:OCV196640 NSZ196627:NSZ196640 NJD196627:NJD196640 MZH196627:MZH196640 MPL196627:MPL196640 MFP196627:MFP196640 LVT196627:LVT196640 LLX196627:LLX196640 LCB196627:LCB196640 KSF196627:KSF196640 KIJ196627:KIJ196640 JYN196627:JYN196640 JOR196627:JOR196640 JEV196627:JEV196640 IUZ196627:IUZ196640 ILD196627:ILD196640 IBH196627:IBH196640 HRL196627:HRL196640 HHP196627:HHP196640 GXT196627:GXT196640 GNX196627:GNX196640 GEB196627:GEB196640 FUF196627:FUF196640 FKJ196627:FKJ196640 FAN196627:FAN196640 EQR196627:EQR196640 EGV196627:EGV196640 DWZ196627:DWZ196640 DND196627:DND196640 DDH196627:DDH196640 CTL196627:CTL196640 CJP196627:CJP196640 BZT196627:BZT196640 BPX196627:BPX196640 BGB196627:BGB196640 AWF196627:AWF196640 AMJ196627:AMJ196640 ACN196627:ACN196640 SR196627:SR196640 IV196627:IV196640 B196627:B196640 WVH131091:WVH131104 WLL131091:WLL131104 WBP131091:WBP131104 VRT131091:VRT131104 VHX131091:VHX131104 UYB131091:UYB131104 UOF131091:UOF131104 UEJ131091:UEJ131104 TUN131091:TUN131104 TKR131091:TKR131104 TAV131091:TAV131104 SQZ131091:SQZ131104 SHD131091:SHD131104 RXH131091:RXH131104 RNL131091:RNL131104 RDP131091:RDP131104 QTT131091:QTT131104 QJX131091:QJX131104 QAB131091:QAB131104 PQF131091:PQF131104 PGJ131091:PGJ131104 OWN131091:OWN131104 OMR131091:OMR131104 OCV131091:OCV131104 NSZ131091:NSZ131104 NJD131091:NJD131104 MZH131091:MZH131104 MPL131091:MPL131104 MFP131091:MFP131104 LVT131091:LVT131104 LLX131091:LLX131104 LCB131091:LCB131104 KSF131091:KSF131104 KIJ131091:KIJ131104 JYN131091:JYN131104 JOR131091:JOR131104 JEV131091:JEV131104 IUZ131091:IUZ131104 ILD131091:ILD131104 IBH131091:IBH131104 HRL131091:HRL131104 HHP131091:HHP131104 GXT131091:GXT131104 GNX131091:GNX131104 GEB131091:GEB131104 FUF131091:FUF131104 FKJ131091:FKJ131104 FAN131091:FAN131104 EQR131091:EQR131104 EGV131091:EGV131104 DWZ131091:DWZ131104 DND131091:DND131104 DDH131091:DDH131104 CTL131091:CTL131104 CJP131091:CJP131104 BZT131091:BZT131104 BPX131091:BPX131104 BGB131091:BGB131104 AWF131091:AWF131104 AMJ131091:AMJ131104 ACN131091:ACN131104 SR131091:SR131104 IV131091:IV131104 B131091:B131104 WVH65555:WVH65568 WLL65555:WLL65568 WBP65555:WBP65568 VRT65555:VRT65568 VHX65555:VHX65568 UYB65555:UYB65568 UOF65555:UOF65568 UEJ65555:UEJ65568 TUN65555:TUN65568 TKR65555:TKR65568 TAV65555:TAV65568 SQZ65555:SQZ65568 SHD65555:SHD65568 RXH65555:RXH65568 RNL65555:RNL65568 RDP65555:RDP65568 QTT65555:QTT65568 QJX65555:QJX65568 QAB65555:QAB65568 PQF65555:PQF65568 PGJ65555:PGJ65568 OWN65555:OWN65568 OMR65555:OMR65568 OCV65555:OCV65568 NSZ65555:NSZ65568 NJD65555:NJD65568 MZH65555:MZH65568 MPL65555:MPL65568 MFP65555:MFP65568 LVT65555:LVT65568 LLX65555:LLX65568 LCB65555:LCB65568 KSF65555:KSF65568 KIJ65555:KIJ65568 JYN65555:JYN65568 JOR65555:JOR65568 JEV65555:JEV65568 IUZ65555:IUZ65568 ILD65555:ILD65568 IBH65555:IBH65568 HRL65555:HRL65568 HHP65555:HHP65568 GXT65555:GXT65568 GNX65555:GNX65568 GEB65555:GEB65568 FUF65555:FUF65568 FKJ65555:FKJ65568 FAN65555:FAN65568 EQR65555:EQR65568 EGV65555:EGV65568 DWZ65555:DWZ65568 DND65555:DND65568 DDH65555:DDH65568 CTL65555:CTL65568 CJP65555:CJP65568 BZT65555:BZT65568 BPX65555:BPX65568 BGB65555:BGB65568 AWF65555:AWF65568 AMJ65555:AMJ65568 ACN65555:ACN65568 SR65555:SR65568 IV65555:IV65568 B65555:B65568 WVH983059:WVH983072 IV6:IV30 SR6:SR30 ACN6:ACN30 AMJ6:AMJ30 AWF6:AWF30 BGB6:BGB30 BPX6:BPX30 BZT6:BZT30 CJP6:CJP30 CTL6:CTL30 DDH6:DDH30 DND6:DND30 DWZ6:DWZ30 EGV6:EGV30 EQR6:EQR30 FAN6:FAN30 FKJ6:FKJ30 FUF6:FUF30 GEB6:GEB30 GNX6:GNX30 GXT6:GXT30 HHP6:HHP30 HRL6:HRL30 IBH6:IBH30 ILD6:ILD30 IUZ6:IUZ30 JEV6:JEV30 JOR6:JOR30 JYN6:JYN30 KIJ6:KIJ30 KSF6:KSF30 LCB6:LCB30 LLX6:LLX30 LVT6:LVT30 MFP6:MFP30 MPL6:MPL30 MZH6:MZH30 NJD6:NJD30 NSZ6:NSZ30 OCV6:OCV30 OMR6:OMR30 OWN6:OWN30 PGJ6:PGJ30 PQF6:PQF30 QAB6:QAB30 QJX6:QJX30 QTT6:QTT30 RDP6:RDP30 RNL6:RNL30 RXH6:RXH30 SHD6:SHD30 SQZ6:SQZ30 TAV6:TAV30 TKR6:TKR30 TUN6:TUN30 UEJ6:UEJ30 UOF6:UOF30 UYB6:UYB30 VHX6:VHX30 VRT6:VRT30 WBP6:WBP30 WLL6:WLL30 WVH6:WVH30">
      <formula1>"障害者支援施設,グループホーム,居宅介護,重度訪問介護,短期入所,重度障害者等包括支援,障害児入所施設"</formula1>
    </dataValidation>
    <dataValidation type="list" allowBlank="1" showDropDown="0" showInputMessage="1" showErrorMessage="1" sqref="WLQ983059:WLQ983072 WBU983059:WBU983072 VRY983059:VRY983072 VIC983059:VIC983072 UYG983059:UYG983072 UOK983059:UOK983072 UEO983059:UEO983072 TUS983059:TUS983072 TKW983059:TKW983072 TBA983059:TBA983072 SRE983059:SRE983072 SHI983059:SHI983072 RXM983059:RXM983072 RNQ983059:RNQ983072 RDU983059:RDU983072 QTY983059:QTY983072 QKC983059:QKC983072 QAG983059:QAG983072 PQK983059:PQK983072 PGO983059:PGO983072 OWS983059:OWS983072 OMW983059:OMW983072 ODA983059:ODA983072 NTE983059:NTE983072 NJI983059:NJI983072 MZM983059:MZM983072 MPQ983059:MPQ983072 MFU983059:MFU983072 LVY983059:LVY983072 LMC983059:LMC983072 LCG983059:LCG983072 KSK983059:KSK983072 KIO983059:KIO983072 JYS983059:JYS983072 JOW983059:JOW983072 JFA983059:JFA983072 IVE983059:IVE983072 ILI983059:ILI983072 IBM983059:IBM983072 HRQ983059:HRQ983072 HHU983059:HHU983072 GXY983059:GXY983072 GOC983059:GOC983072 GEG983059:GEG983072 FUK983059:FUK983072 FKO983059:FKO983072 FAS983059:FAS983072 EQW983059:EQW983072 EHA983059:EHA983072 DXE983059:DXE983072 DNI983059:DNI983072 DDM983059:DDM983072 CTQ983059:CTQ983072 CJU983059:CJU983072 BZY983059:BZY983072 BQC983059:BQC983072 BGG983059:BGG983072 AWK983059:AWK983072 AMO983059:AMO983072 ACS983059:ACS983072 SW983059:SW983072 JA983059:JA983072 G983059:G983072 WVM917523:WVM917536 WLQ917523:WLQ917536 WBU917523:WBU917536 VRY917523:VRY917536 VIC917523:VIC917536 UYG917523:UYG917536 UOK917523:UOK917536 UEO917523:UEO917536 TUS917523:TUS917536 TKW917523:TKW917536 TBA917523:TBA917536 SRE917523:SRE917536 SHI917523:SHI917536 RXM917523:RXM917536 RNQ917523:RNQ917536 RDU917523:RDU917536 QTY917523:QTY917536 QKC917523:QKC917536 QAG917523:QAG917536 PQK917523:PQK917536 PGO917523:PGO917536 OWS917523:OWS917536 OMW917523:OMW917536 ODA917523:ODA917536 NTE917523:NTE917536 NJI917523:NJI917536 MZM917523:MZM917536 MPQ917523:MPQ917536 MFU917523:MFU917536 LVY917523:LVY917536 LMC917523:LMC917536 LCG917523:LCG917536 KSK917523:KSK917536 KIO917523:KIO917536 JYS917523:JYS917536 JOW917523:JOW917536 JFA917523:JFA917536 IVE917523:IVE917536 ILI917523:ILI917536 IBM917523:IBM917536 HRQ917523:HRQ917536 HHU917523:HHU917536 GXY917523:GXY917536 GOC917523:GOC917536 GEG917523:GEG917536 FUK917523:FUK917536 FKO917523:FKO917536 FAS917523:FAS917536 EQW917523:EQW917536 EHA917523:EHA917536 DXE917523:DXE917536 DNI917523:DNI917536 DDM917523:DDM917536 CTQ917523:CTQ917536 CJU917523:CJU917536 BZY917523:BZY917536 BQC917523:BQC917536 BGG917523:BGG917536 AWK917523:AWK917536 AMO917523:AMO917536 ACS917523:ACS917536 SW917523:SW917536 JA917523:JA917536 G917523:G917536 WVM851987:WVM852000 WLQ851987:WLQ852000 WBU851987:WBU852000 VRY851987:VRY852000 VIC851987:VIC852000 UYG851987:UYG852000 UOK851987:UOK852000 UEO851987:UEO852000 TUS851987:TUS852000 TKW851987:TKW852000 TBA851987:TBA852000 SRE851987:SRE852000 SHI851987:SHI852000 RXM851987:RXM852000 RNQ851987:RNQ852000 RDU851987:RDU852000 QTY851987:QTY852000 QKC851987:QKC852000 QAG851987:QAG852000 PQK851987:PQK852000 PGO851987:PGO852000 OWS851987:OWS852000 OMW851987:OMW852000 ODA851987:ODA852000 NTE851987:NTE852000 NJI851987:NJI852000 MZM851987:MZM852000 MPQ851987:MPQ852000 MFU851987:MFU852000 LVY851987:LVY852000 LMC851987:LMC852000 LCG851987:LCG852000 KSK851987:KSK852000 KIO851987:KIO852000 JYS851987:JYS852000 JOW851987:JOW852000 JFA851987:JFA852000 IVE851987:IVE852000 ILI851987:ILI852000 IBM851987:IBM852000 HRQ851987:HRQ852000 HHU851987:HHU852000 GXY851987:GXY852000 GOC851987:GOC852000 GEG851987:GEG852000 FUK851987:FUK852000 FKO851987:FKO852000 FAS851987:FAS852000 EQW851987:EQW852000 EHA851987:EHA852000 DXE851987:DXE852000 DNI851987:DNI852000 DDM851987:DDM852000 CTQ851987:CTQ852000 CJU851987:CJU852000 BZY851987:BZY852000 BQC851987:BQC852000 BGG851987:BGG852000 AWK851987:AWK852000 AMO851987:AMO852000 ACS851987:ACS852000 SW851987:SW852000 JA851987:JA852000 G851987:G852000 WVM786451:WVM786464 WLQ786451:WLQ786464 WBU786451:WBU786464 VRY786451:VRY786464 VIC786451:VIC786464 UYG786451:UYG786464 UOK786451:UOK786464 UEO786451:UEO786464 TUS786451:TUS786464 TKW786451:TKW786464 TBA786451:TBA786464 SRE786451:SRE786464 SHI786451:SHI786464 RXM786451:RXM786464 RNQ786451:RNQ786464 RDU786451:RDU786464 QTY786451:QTY786464 QKC786451:QKC786464 QAG786451:QAG786464 PQK786451:PQK786464 PGO786451:PGO786464 OWS786451:OWS786464 OMW786451:OMW786464 ODA786451:ODA786464 NTE786451:NTE786464 NJI786451:NJI786464 MZM786451:MZM786464 MPQ786451:MPQ786464 MFU786451:MFU786464 LVY786451:LVY786464 LMC786451:LMC786464 LCG786451:LCG786464 KSK786451:KSK786464 KIO786451:KIO786464 JYS786451:JYS786464 JOW786451:JOW786464 JFA786451:JFA786464 IVE786451:IVE786464 ILI786451:ILI786464 IBM786451:IBM786464 HRQ786451:HRQ786464 HHU786451:HHU786464 GXY786451:GXY786464 GOC786451:GOC786464 GEG786451:GEG786464 FUK786451:FUK786464 FKO786451:FKO786464 FAS786451:FAS786464 EQW786451:EQW786464 EHA786451:EHA786464 DXE786451:DXE786464 DNI786451:DNI786464 DDM786451:DDM786464 CTQ786451:CTQ786464 CJU786451:CJU786464 BZY786451:BZY786464 BQC786451:BQC786464 BGG786451:BGG786464 AWK786451:AWK786464 AMO786451:AMO786464 ACS786451:ACS786464 SW786451:SW786464 JA786451:JA786464 G786451:G786464 WVM720915:WVM720928 WLQ720915:WLQ720928 WBU720915:WBU720928 VRY720915:VRY720928 VIC720915:VIC720928 UYG720915:UYG720928 UOK720915:UOK720928 UEO720915:UEO720928 TUS720915:TUS720928 TKW720915:TKW720928 TBA720915:TBA720928 SRE720915:SRE720928 SHI720915:SHI720928 RXM720915:RXM720928 RNQ720915:RNQ720928 RDU720915:RDU720928 QTY720915:QTY720928 QKC720915:QKC720928 QAG720915:QAG720928 PQK720915:PQK720928 PGO720915:PGO720928 OWS720915:OWS720928 OMW720915:OMW720928 ODA720915:ODA720928 NTE720915:NTE720928 NJI720915:NJI720928 MZM720915:MZM720928 MPQ720915:MPQ720928 MFU720915:MFU720928 LVY720915:LVY720928 LMC720915:LMC720928 LCG720915:LCG720928 KSK720915:KSK720928 KIO720915:KIO720928 JYS720915:JYS720928 JOW720915:JOW720928 JFA720915:JFA720928 IVE720915:IVE720928 ILI720915:ILI720928 IBM720915:IBM720928 HRQ720915:HRQ720928 HHU720915:HHU720928 GXY720915:GXY720928 GOC720915:GOC720928 GEG720915:GEG720928 FUK720915:FUK720928 FKO720915:FKO720928 FAS720915:FAS720928 EQW720915:EQW720928 EHA720915:EHA720928 DXE720915:DXE720928 DNI720915:DNI720928 DDM720915:DDM720928 CTQ720915:CTQ720928 CJU720915:CJU720928 BZY720915:BZY720928 BQC720915:BQC720928 BGG720915:BGG720928 AWK720915:AWK720928 AMO720915:AMO720928 ACS720915:ACS720928 SW720915:SW720928 JA720915:JA720928 G720915:G720928 WVM655379:WVM655392 WLQ655379:WLQ655392 WBU655379:WBU655392 VRY655379:VRY655392 VIC655379:VIC655392 UYG655379:UYG655392 UOK655379:UOK655392 UEO655379:UEO655392 TUS655379:TUS655392 TKW655379:TKW655392 TBA655379:TBA655392 SRE655379:SRE655392 SHI655379:SHI655392 RXM655379:RXM655392 RNQ655379:RNQ655392 RDU655379:RDU655392 QTY655379:QTY655392 QKC655379:QKC655392 QAG655379:QAG655392 PQK655379:PQK655392 PGO655379:PGO655392 OWS655379:OWS655392 OMW655379:OMW655392 ODA655379:ODA655392 NTE655379:NTE655392 NJI655379:NJI655392 MZM655379:MZM655392 MPQ655379:MPQ655392 MFU655379:MFU655392 LVY655379:LVY655392 LMC655379:LMC655392 LCG655379:LCG655392 KSK655379:KSK655392 KIO655379:KIO655392 JYS655379:JYS655392 JOW655379:JOW655392 JFA655379:JFA655392 IVE655379:IVE655392 ILI655379:ILI655392 IBM655379:IBM655392 HRQ655379:HRQ655392 HHU655379:HHU655392 GXY655379:GXY655392 GOC655379:GOC655392 GEG655379:GEG655392 FUK655379:FUK655392 FKO655379:FKO655392 FAS655379:FAS655392 EQW655379:EQW655392 EHA655379:EHA655392 DXE655379:DXE655392 DNI655379:DNI655392 DDM655379:DDM655392 CTQ655379:CTQ655392 CJU655379:CJU655392 BZY655379:BZY655392 BQC655379:BQC655392 BGG655379:BGG655392 AWK655379:AWK655392 AMO655379:AMO655392 ACS655379:ACS655392 SW655379:SW655392 JA655379:JA655392 G655379:G655392 WVM589843:WVM589856 WLQ589843:WLQ589856 WBU589843:WBU589856 VRY589843:VRY589856 VIC589843:VIC589856 UYG589843:UYG589856 UOK589843:UOK589856 UEO589843:UEO589856 TUS589843:TUS589856 TKW589843:TKW589856 TBA589843:TBA589856 SRE589843:SRE589856 SHI589843:SHI589856 RXM589843:RXM589856 RNQ589843:RNQ589856 RDU589843:RDU589856 QTY589843:QTY589856 QKC589843:QKC589856 QAG589843:QAG589856 PQK589843:PQK589856 PGO589843:PGO589856 OWS589843:OWS589856 OMW589843:OMW589856 ODA589843:ODA589856 NTE589843:NTE589856 NJI589843:NJI589856 MZM589843:MZM589856 MPQ589843:MPQ589856 MFU589843:MFU589856 LVY589843:LVY589856 LMC589843:LMC589856 LCG589843:LCG589856 KSK589843:KSK589856 KIO589843:KIO589856 JYS589843:JYS589856 JOW589843:JOW589856 JFA589843:JFA589856 IVE589843:IVE589856 ILI589843:ILI589856 IBM589843:IBM589856 HRQ589843:HRQ589856 HHU589843:HHU589856 GXY589843:GXY589856 GOC589843:GOC589856 GEG589843:GEG589856 FUK589843:FUK589856 FKO589843:FKO589856 FAS589843:FAS589856 EQW589843:EQW589856 EHA589843:EHA589856 DXE589843:DXE589856 DNI589843:DNI589856 DDM589843:DDM589856 CTQ589843:CTQ589856 CJU589843:CJU589856 BZY589843:BZY589856 BQC589843:BQC589856 BGG589843:BGG589856 AWK589843:AWK589856 AMO589843:AMO589856 ACS589843:ACS589856 SW589843:SW589856 JA589843:JA589856 G589843:G589856 WVM524307:WVM524320 WLQ524307:WLQ524320 WBU524307:WBU524320 VRY524307:VRY524320 VIC524307:VIC524320 UYG524307:UYG524320 UOK524307:UOK524320 UEO524307:UEO524320 TUS524307:TUS524320 TKW524307:TKW524320 TBA524307:TBA524320 SRE524307:SRE524320 SHI524307:SHI524320 RXM524307:RXM524320 RNQ524307:RNQ524320 RDU524307:RDU524320 QTY524307:QTY524320 QKC524307:QKC524320 QAG524307:QAG524320 PQK524307:PQK524320 PGO524307:PGO524320 OWS524307:OWS524320 OMW524307:OMW524320 ODA524307:ODA524320 NTE524307:NTE524320 NJI524307:NJI524320 MZM524307:MZM524320 MPQ524307:MPQ524320 MFU524307:MFU524320 LVY524307:LVY524320 LMC524307:LMC524320 LCG524307:LCG524320 KSK524307:KSK524320 KIO524307:KIO524320 JYS524307:JYS524320 JOW524307:JOW524320 JFA524307:JFA524320 IVE524307:IVE524320 ILI524307:ILI524320 IBM524307:IBM524320 HRQ524307:HRQ524320 HHU524307:HHU524320 GXY524307:GXY524320 GOC524307:GOC524320 GEG524307:GEG524320 FUK524307:FUK524320 FKO524307:FKO524320 FAS524307:FAS524320 EQW524307:EQW524320 EHA524307:EHA524320 DXE524307:DXE524320 DNI524307:DNI524320 DDM524307:DDM524320 CTQ524307:CTQ524320 CJU524307:CJU524320 BZY524307:BZY524320 BQC524307:BQC524320 BGG524307:BGG524320 AWK524307:AWK524320 AMO524307:AMO524320 ACS524307:ACS524320 SW524307:SW524320 JA524307:JA524320 G524307:G524320 WVM458771:WVM458784 WLQ458771:WLQ458784 WBU458771:WBU458784 VRY458771:VRY458784 VIC458771:VIC458784 UYG458771:UYG458784 UOK458771:UOK458784 UEO458771:UEO458784 TUS458771:TUS458784 TKW458771:TKW458784 TBA458771:TBA458784 SRE458771:SRE458784 SHI458771:SHI458784 RXM458771:RXM458784 RNQ458771:RNQ458784 RDU458771:RDU458784 QTY458771:QTY458784 QKC458771:QKC458784 QAG458771:QAG458784 PQK458771:PQK458784 PGO458771:PGO458784 OWS458771:OWS458784 OMW458771:OMW458784 ODA458771:ODA458784 NTE458771:NTE458784 NJI458771:NJI458784 MZM458771:MZM458784 MPQ458771:MPQ458784 MFU458771:MFU458784 LVY458771:LVY458784 LMC458771:LMC458784 LCG458771:LCG458784 KSK458771:KSK458784 KIO458771:KIO458784 JYS458771:JYS458784 JOW458771:JOW458784 JFA458771:JFA458784 IVE458771:IVE458784 ILI458771:ILI458784 IBM458771:IBM458784 HRQ458771:HRQ458784 HHU458771:HHU458784 GXY458771:GXY458784 GOC458771:GOC458784 GEG458771:GEG458784 FUK458771:FUK458784 FKO458771:FKO458784 FAS458771:FAS458784 EQW458771:EQW458784 EHA458771:EHA458784 DXE458771:DXE458784 DNI458771:DNI458784 DDM458771:DDM458784 CTQ458771:CTQ458784 CJU458771:CJU458784 BZY458771:BZY458784 BQC458771:BQC458784 BGG458771:BGG458784 AWK458771:AWK458784 AMO458771:AMO458784 ACS458771:ACS458784 SW458771:SW458784 JA458771:JA458784 G458771:G458784 WVM393235:WVM393248 WLQ393235:WLQ393248 WBU393235:WBU393248 VRY393235:VRY393248 VIC393235:VIC393248 UYG393235:UYG393248 UOK393235:UOK393248 UEO393235:UEO393248 TUS393235:TUS393248 TKW393235:TKW393248 TBA393235:TBA393248 SRE393235:SRE393248 SHI393235:SHI393248 RXM393235:RXM393248 RNQ393235:RNQ393248 RDU393235:RDU393248 QTY393235:QTY393248 QKC393235:QKC393248 QAG393235:QAG393248 PQK393235:PQK393248 PGO393235:PGO393248 OWS393235:OWS393248 OMW393235:OMW393248 ODA393235:ODA393248 NTE393235:NTE393248 NJI393235:NJI393248 MZM393235:MZM393248 MPQ393235:MPQ393248 MFU393235:MFU393248 LVY393235:LVY393248 LMC393235:LMC393248 LCG393235:LCG393248 KSK393235:KSK393248 KIO393235:KIO393248 JYS393235:JYS393248 JOW393235:JOW393248 JFA393235:JFA393248 IVE393235:IVE393248 ILI393235:ILI393248 IBM393235:IBM393248 HRQ393235:HRQ393248 HHU393235:HHU393248 GXY393235:GXY393248 GOC393235:GOC393248 GEG393235:GEG393248 FUK393235:FUK393248 FKO393235:FKO393248 FAS393235:FAS393248 EQW393235:EQW393248 EHA393235:EHA393248 DXE393235:DXE393248 DNI393235:DNI393248 DDM393235:DDM393248 CTQ393235:CTQ393248 CJU393235:CJU393248 BZY393235:BZY393248 BQC393235:BQC393248 BGG393235:BGG393248 AWK393235:AWK393248 AMO393235:AMO393248 ACS393235:ACS393248 SW393235:SW393248 JA393235:JA393248 G393235:G393248 WVM327699:WVM327712 WLQ327699:WLQ327712 WBU327699:WBU327712 VRY327699:VRY327712 VIC327699:VIC327712 UYG327699:UYG327712 UOK327699:UOK327712 UEO327699:UEO327712 TUS327699:TUS327712 TKW327699:TKW327712 TBA327699:TBA327712 SRE327699:SRE327712 SHI327699:SHI327712 RXM327699:RXM327712 RNQ327699:RNQ327712 RDU327699:RDU327712 QTY327699:QTY327712 QKC327699:QKC327712 QAG327699:QAG327712 PQK327699:PQK327712 PGO327699:PGO327712 OWS327699:OWS327712 OMW327699:OMW327712 ODA327699:ODA327712 NTE327699:NTE327712 NJI327699:NJI327712 MZM327699:MZM327712 MPQ327699:MPQ327712 MFU327699:MFU327712 LVY327699:LVY327712 LMC327699:LMC327712 LCG327699:LCG327712 KSK327699:KSK327712 KIO327699:KIO327712 JYS327699:JYS327712 JOW327699:JOW327712 JFA327699:JFA327712 IVE327699:IVE327712 ILI327699:ILI327712 IBM327699:IBM327712 HRQ327699:HRQ327712 HHU327699:HHU327712 GXY327699:GXY327712 GOC327699:GOC327712 GEG327699:GEG327712 FUK327699:FUK327712 FKO327699:FKO327712 FAS327699:FAS327712 EQW327699:EQW327712 EHA327699:EHA327712 DXE327699:DXE327712 DNI327699:DNI327712 DDM327699:DDM327712 CTQ327699:CTQ327712 CJU327699:CJU327712 BZY327699:BZY327712 BQC327699:BQC327712 BGG327699:BGG327712 AWK327699:AWK327712 AMO327699:AMO327712 ACS327699:ACS327712 SW327699:SW327712 JA327699:JA327712 G327699:G327712 WVM262163:WVM262176 WLQ262163:WLQ262176 WBU262163:WBU262176 VRY262163:VRY262176 VIC262163:VIC262176 UYG262163:UYG262176 UOK262163:UOK262176 UEO262163:UEO262176 TUS262163:TUS262176 TKW262163:TKW262176 TBA262163:TBA262176 SRE262163:SRE262176 SHI262163:SHI262176 RXM262163:RXM262176 RNQ262163:RNQ262176 RDU262163:RDU262176 QTY262163:QTY262176 QKC262163:QKC262176 QAG262163:QAG262176 PQK262163:PQK262176 PGO262163:PGO262176 OWS262163:OWS262176 OMW262163:OMW262176 ODA262163:ODA262176 NTE262163:NTE262176 NJI262163:NJI262176 MZM262163:MZM262176 MPQ262163:MPQ262176 MFU262163:MFU262176 LVY262163:LVY262176 LMC262163:LMC262176 LCG262163:LCG262176 KSK262163:KSK262176 KIO262163:KIO262176 JYS262163:JYS262176 JOW262163:JOW262176 JFA262163:JFA262176 IVE262163:IVE262176 ILI262163:ILI262176 IBM262163:IBM262176 HRQ262163:HRQ262176 HHU262163:HHU262176 GXY262163:GXY262176 GOC262163:GOC262176 GEG262163:GEG262176 FUK262163:FUK262176 FKO262163:FKO262176 FAS262163:FAS262176 EQW262163:EQW262176 EHA262163:EHA262176 DXE262163:DXE262176 DNI262163:DNI262176 DDM262163:DDM262176 CTQ262163:CTQ262176 CJU262163:CJU262176 BZY262163:BZY262176 BQC262163:BQC262176 BGG262163:BGG262176 AWK262163:AWK262176 AMO262163:AMO262176 ACS262163:ACS262176 SW262163:SW262176 JA262163:JA262176 G262163:G262176 WVM196627:WVM196640 WLQ196627:WLQ196640 WBU196627:WBU196640 VRY196627:VRY196640 VIC196627:VIC196640 UYG196627:UYG196640 UOK196627:UOK196640 UEO196627:UEO196640 TUS196627:TUS196640 TKW196627:TKW196640 TBA196627:TBA196640 SRE196627:SRE196640 SHI196627:SHI196640 RXM196627:RXM196640 RNQ196627:RNQ196640 RDU196627:RDU196640 QTY196627:QTY196640 QKC196627:QKC196640 QAG196627:QAG196640 PQK196627:PQK196640 PGO196627:PGO196640 OWS196627:OWS196640 OMW196627:OMW196640 ODA196627:ODA196640 NTE196627:NTE196640 NJI196627:NJI196640 MZM196627:MZM196640 MPQ196627:MPQ196640 MFU196627:MFU196640 LVY196627:LVY196640 LMC196627:LMC196640 LCG196627:LCG196640 KSK196627:KSK196640 KIO196627:KIO196640 JYS196627:JYS196640 JOW196627:JOW196640 JFA196627:JFA196640 IVE196627:IVE196640 ILI196627:ILI196640 IBM196627:IBM196640 HRQ196627:HRQ196640 HHU196627:HHU196640 GXY196627:GXY196640 GOC196627:GOC196640 GEG196627:GEG196640 FUK196627:FUK196640 FKO196627:FKO196640 FAS196627:FAS196640 EQW196627:EQW196640 EHA196627:EHA196640 DXE196627:DXE196640 DNI196627:DNI196640 DDM196627:DDM196640 CTQ196627:CTQ196640 CJU196627:CJU196640 BZY196627:BZY196640 BQC196627:BQC196640 BGG196627:BGG196640 AWK196627:AWK196640 AMO196627:AMO196640 ACS196627:ACS196640 SW196627:SW196640 JA196627:JA196640 G196627:G196640 WVM131091:WVM131104 WLQ131091:WLQ131104 WBU131091:WBU131104 VRY131091:VRY131104 VIC131091:VIC131104 UYG131091:UYG131104 UOK131091:UOK131104 UEO131091:UEO131104 TUS131091:TUS131104 TKW131091:TKW131104 TBA131091:TBA131104 SRE131091:SRE131104 SHI131091:SHI131104 RXM131091:RXM131104 RNQ131091:RNQ131104 RDU131091:RDU131104 QTY131091:QTY131104 QKC131091:QKC131104 QAG131091:QAG131104 PQK131091:PQK131104 PGO131091:PGO131104 OWS131091:OWS131104 OMW131091:OMW131104 ODA131091:ODA131104 NTE131091:NTE131104 NJI131091:NJI131104 MZM131091:MZM131104 MPQ131091:MPQ131104 MFU131091:MFU131104 LVY131091:LVY131104 LMC131091:LMC131104 LCG131091:LCG131104 KSK131091:KSK131104 KIO131091:KIO131104 JYS131091:JYS131104 JOW131091:JOW131104 JFA131091:JFA131104 IVE131091:IVE131104 ILI131091:ILI131104 IBM131091:IBM131104 HRQ131091:HRQ131104 HHU131091:HHU131104 GXY131091:GXY131104 GOC131091:GOC131104 GEG131091:GEG131104 FUK131091:FUK131104 FKO131091:FKO131104 FAS131091:FAS131104 EQW131091:EQW131104 EHA131091:EHA131104 DXE131091:DXE131104 DNI131091:DNI131104 DDM131091:DDM131104 CTQ131091:CTQ131104 CJU131091:CJU131104 BZY131091:BZY131104 BQC131091:BQC131104 BGG131091:BGG131104 AWK131091:AWK131104 AMO131091:AMO131104 ACS131091:ACS131104 SW131091:SW131104 JA131091:JA131104 G131091:G131104 WVM65555:WVM65568 WLQ65555:WLQ65568 WBU65555:WBU65568 VRY65555:VRY65568 VIC65555:VIC65568 UYG65555:UYG65568 UOK65555:UOK65568 UEO65555:UEO65568 TUS65555:TUS65568 TKW65555:TKW65568 TBA65555:TBA65568 SRE65555:SRE65568 SHI65555:SHI65568 RXM65555:RXM65568 RNQ65555:RNQ65568 RDU65555:RDU65568 QTY65555:QTY65568 QKC65555:QKC65568 QAG65555:QAG65568 PQK65555:PQK65568 PGO65555:PGO65568 OWS65555:OWS65568 OMW65555:OMW65568 ODA65555:ODA65568 NTE65555:NTE65568 NJI65555:NJI65568 MZM65555:MZM65568 MPQ65555:MPQ65568 MFU65555:MFU65568 LVY65555:LVY65568 LMC65555:LMC65568 LCG65555:LCG65568 KSK65555:KSK65568 KIO65555:KIO65568 JYS65555:JYS65568 JOW65555:JOW65568 JFA65555:JFA65568 IVE65555:IVE65568 ILI65555:ILI65568 IBM65555:IBM65568 HRQ65555:HRQ65568 HHU65555:HHU65568 GXY65555:GXY65568 GOC65555:GOC65568 GEG65555:GEG65568 FUK65555:FUK65568 FKO65555:FKO65568 FAS65555:FAS65568 EQW65555:EQW65568 EHA65555:EHA65568 DXE65555:DXE65568 DNI65555:DNI65568 DDM65555:DDM65568 CTQ65555:CTQ65568 CJU65555:CJU65568 BZY65555:BZY65568 BQC65555:BQC65568 BGG65555:BGG65568 AWK65555:AWK65568 AMO65555:AMO65568 ACS65555:ACS65568 SW65555:SW65568 JA65555:JA65568 G65555:G65568 WVM983059:WVM983072 JA6:JA30 SW6:SW30 ACS6:ACS30 AMO6:AMO30 AWK6:AWK30 BGG6:BGG30 BQC6:BQC30 BZY6:BZY30 CJU6:CJU30 CTQ6:CTQ30 DDM6:DDM30 DNI6:DNI30 DXE6:DXE30 EHA6:EHA30 EQW6:EQW30 FAS6:FAS30 FKO6:FKO30 FUK6:FUK30 GEG6:GEG30 GOC6:GOC30 GXY6:GXY30 HHU6:HHU30 HRQ6:HRQ30 IBM6:IBM30 ILI6:ILI30 IVE6:IVE30 JFA6:JFA30 JOW6:JOW30 JYS6:JYS30 KIO6:KIO30 KSK6:KSK30 LCG6:LCG30 LMC6:LMC30 LVY6:LVY30 MFU6:MFU30 MPQ6:MPQ30 MZM6:MZM30 NJI6:NJI30 NTE6:NTE30 ODA6:ODA30 OMW6:OMW30 OWS6:OWS30 PGO6:PGO30 PQK6:PQK30 QAG6:QAG30 QKC6:QKC30 QTY6:QTY30 RDU6:RDU30 RNQ6:RNQ30 RXM6:RXM30 SHI6:SHI30 SRE6:SRE30 TBA6:TBA30 TKW6:TKW30 TUS6:TUS30 UEO6:UEO30 UOK6:UOK30 UYG6:UYG30 VIC6:VIC30 VRY6:VRY30 WBU6:WBU30 WLQ6:WLQ30 WVM6:WVM30">
      <formula1>"移乗介護,移動支援,排泄支援,見守り・コミュニケーション,入浴支援"</formula1>
    </dataValidation>
    <dataValidation type="list" allowBlank="1" showDropDown="0" showInputMessage="1" showErrorMessage="1" sqref="G6:G30">
      <formula1>INDIRECT($B6)</formula1>
    </dataValidation>
    <dataValidation type="list" allowBlank="1" showDropDown="0" showInputMessage="1" showErrorMessage="1" sqref="B6">
      <formula1>$C$46:$U$46</formula1>
    </dataValidation>
  </dataValidations>
  <printOptions horizontalCentered="1"/>
  <pageMargins left="0.19685039370078741" right="0.19685039370078741" top="0.39370078740157483" bottom="0.39370078740157483" header="0.51181102362204722" footer="0.51181102362204722"/>
  <pageSetup paperSize="9" scale="35" fitToWidth="1" fitToHeight="1" orientation="landscape" usePrinterDefaults="1"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'様式第２号の３（介護ロボット等導入補助基本額算定シート）'!AD$5:$AD$23</xm:f>
          </x14:formula1>
          <xm:sqref>B7:B30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dimension ref="A1:N94"/>
  <sheetViews>
    <sheetView showGridLines="0" view="pageBreakPreview" zoomScale="85" zoomScaleNormal="32" zoomScaleSheetLayoutView="85" workbookViewId="0">
      <selection activeCell="C33" sqref="C33"/>
    </sheetView>
  </sheetViews>
  <sheetFormatPr defaultColWidth="8" defaultRowHeight="14.25"/>
  <cols>
    <col min="1" max="1" width="1.5" style="1" customWidth="1"/>
    <col min="2" max="2" width="3.25" style="2" customWidth="1"/>
    <col min="3" max="3" width="25.125" style="57" customWidth="1"/>
    <col min="4" max="4" width="26.75" style="57" customWidth="1"/>
    <col min="5" max="5" width="20" style="57" customWidth="1"/>
    <col min="6" max="6" width="26.75" style="57" customWidth="1"/>
    <col min="7" max="10" width="25.625" style="57" customWidth="1"/>
    <col min="11" max="11" width="8" style="1" bestFit="1" customWidth="0"/>
    <col min="12" max="16384" width="8" style="1"/>
  </cols>
  <sheetData>
    <row r="1" spans="1:14" ht="33.75" customHeight="1">
      <c r="A1" s="308" t="s">
        <v>308</v>
      </c>
      <c r="C1" s="63"/>
      <c r="D1" s="60"/>
      <c r="E1" s="60"/>
      <c r="F1" s="60"/>
      <c r="G1" s="60"/>
      <c r="H1" s="60"/>
      <c r="I1" s="60"/>
      <c r="J1" s="60"/>
      <c r="K1" s="60"/>
      <c r="L1" s="60"/>
    </row>
    <row r="2" spans="1:14" ht="24" customHeight="1">
      <c r="B2" s="666" t="s">
        <v>619</v>
      </c>
      <c r="C2" s="666"/>
      <c r="D2" s="666"/>
      <c r="E2" s="666"/>
      <c r="F2" s="666"/>
      <c r="G2" s="666"/>
      <c r="H2" s="666"/>
      <c r="I2" s="666"/>
      <c r="J2" s="666"/>
      <c r="K2" s="666"/>
      <c r="L2" s="666"/>
    </row>
    <row r="3" spans="1:14" ht="15" customHeight="1">
      <c r="B3" s="60"/>
      <c r="C3" s="59"/>
      <c r="D3" s="59"/>
      <c r="E3" s="59"/>
      <c r="F3" s="59"/>
      <c r="G3" s="59"/>
      <c r="H3" s="59"/>
      <c r="I3" s="59"/>
      <c r="J3" s="59"/>
      <c r="K3" s="59"/>
      <c r="L3" s="59"/>
    </row>
    <row r="4" spans="1:14" ht="33" customHeight="1">
      <c r="B4" s="60"/>
      <c r="C4" s="65" t="s">
        <v>181</v>
      </c>
      <c r="D4" s="60"/>
      <c r="E4" s="60"/>
      <c r="F4" s="60"/>
      <c r="G4" s="60"/>
      <c r="H4" s="60"/>
      <c r="I4" s="60"/>
      <c r="J4" s="60"/>
      <c r="K4" s="60"/>
      <c r="L4" s="60"/>
    </row>
    <row r="5" spans="1:14" ht="16.5" customHeight="1">
      <c r="B5" s="60"/>
      <c r="C5" s="66" t="s">
        <v>184</v>
      </c>
      <c r="D5" s="92"/>
      <c r="E5" s="121"/>
      <c r="F5" s="121"/>
      <c r="G5" s="121"/>
      <c r="H5" s="121"/>
      <c r="I5" s="121"/>
      <c r="J5" s="121"/>
      <c r="K5" s="213"/>
      <c r="L5" s="62"/>
    </row>
    <row r="6" spans="1:14" ht="29.5" customHeight="1">
      <c r="B6" s="60"/>
      <c r="C6" s="67" t="s">
        <v>185</v>
      </c>
      <c r="D6" s="93"/>
      <c r="E6" s="122"/>
      <c r="F6" s="122"/>
      <c r="G6" s="122"/>
      <c r="H6" s="122"/>
      <c r="I6" s="122"/>
      <c r="J6" s="122"/>
      <c r="K6" s="214"/>
      <c r="L6" s="62"/>
    </row>
    <row r="7" spans="1:14" ht="17.25" customHeight="1">
      <c r="B7" s="60"/>
      <c r="C7" s="68" t="s">
        <v>184</v>
      </c>
      <c r="D7" s="94"/>
      <c r="E7" s="123"/>
      <c r="F7" s="123"/>
      <c r="G7" s="123"/>
      <c r="H7" s="123"/>
      <c r="I7" s="123"/>
      <c r="J7" s="123"/>
      <c r="K7" s="215"/>
      <c r="L7" s="62"/>
    </row>
    <row r="8" spans="1:14" ht="32" customHeight="1">
      <c r="B8" s="60"/>
      <c r="C8" s="67" t="s">
        <v>187</v>
      </c>
      <c r="D8" s="80"/>
      <c r="E8" s="124"/>
      <c r="F8" s="124"/>
      <c r="G8" s="124"/>
      <c r="H8" s="124"/>
      <c r="I8" s="124"/>
      <c r="J8" s="124"/>
      <c r="K8" s="216"/>
      <c r="L8" s="62"/>
    </row>
    <row r="9" spans="1:14" ht="33" customHeight="1">
      <c r="B9" s="60"/>
      <c r="C9" s="69" t="s">
        <v>133</v>
      </c>
      <c r="D9" s="95"/>
      <c r="E9" s="95"/>
      <c r="F9" s="95"/>
      <c r="G9" s="95"/>
      <c r="H9" s="95"/>
      <c r="I9" s="95"/>
      <c r="J9" s="95"/>
      <c r="K9" s="217"/>
      <c r="L9" s="223"/>
    </row>
    <row r="10" spans="1:14" ht="45.5" customHeight="1">
      <c r="B10" s="60"/>
      <c r="C10" s="667"/>
      <c r="D10" s="680"/>
      <c r="E10" s="680"/>
      <c r="F10" s="680"/>
      <c r="G10" s="680"/>
      <c r="H10" s="680"/>
      <c r="I10" s="680"/>
      <c r="J10" s="680"/>
      <c r="K10" s="692"/>
      <c r="L10" s="224"/>
    </row>
    <row r="11" spans="1:14" ht="33" customHeight="1">
      <c r="B11" s="60"/>
      <c r="C11" s="668" t="s">
        <v>513</v>
      </c>
      <c r="D11" s="97"/>
      <c r="E11" s="97"/>
      <c r="F11" s="97"/>
      <c r="G11" s="97"/>
      <c r="H11" s="97"/>
      <c r="I11" s="97"/>
      <c r="J11" s="97"/>
      <c r="K11" s="219"/>
      <c r="L11" s="223"/>
    </row>
    <row r="12" spans="1:14" ht="33" customHeight="1">
      <c r="B12" s="60"/>
      <c r="C12" s="72"/>
      <c r="D12" s="98"/>
      <c r="E12" s="98"/>
      <c r="F12" s="98"/>
      <c r="G12" s="98"/>
      <c r="H12" s="98"/>
      <c r="I12" s="98"/>
      <c r="J12" s="98"/>
      <c r="K12" s="220"/>
      <c r="L12" s="225"/>
    </row>
    <row r="13" spans="1:14" ht="33" customHeight="1">
      <c r="B13" s="60"/>
      <c r="C13" s="71" t="s">
        <v>130</v>
      </c>
      <c r="D13" s="97"/>
      <c r="E13" s="97"/>
      <c r="F13" s="97"/>
      <c r="G13" s="97"/>
      <c r="H13" s="97"/>
      <c r="I13" s="97"/>
      <c r="J13" s="97"/>
      <c r="K13" s="219"/>
      <c r="L13" s="223"/>
    </row>
    <row r="14" spans="1:14" ht="33" customHeight="1">
      <c r="B14" s="60"/>
      <c r="C14" s="73" t="s">
        <v>195</v>
      </c>
      <c r="D14" s="99"/>
      <c r="E14" s="125" t="s">
        <v>198</v>
      </c>
      <c r="F14" s="144"/>
      <c r="G14" s="385"/>
      <c r="H14" s="162"/>
      <c r="I14" s="162"/>
      <c r="J14" s="162"/>
      <c r="K14" s="221"/>
      <c r="L14" s="226"/>
    </row>
    <row r="15" spans="1:14" ht="18" customHeight="1">
      <c r="B15" s="60"/>
      <c r="C15" s="60"/>
      <c r="D15" s="60"/>
      <c r="E15" s="60"/>
      <c r="F15" s="60"/>
      <c r="G15" s="60"/>
      <c r="H15" s="60"/>
      <c r="I15" s="60"/>
      <c r="J15" s="60"/>
      <c r="K15" s="60"/>
      <c r="L15" s="60"/>
    </row>
    <row r="16" spans="1:14" ht="30.75" customHeight="1">
      <c r="B16" s="61"/>
      <c r="C16" s="74" t="s">
        <v>199</v>
      </c>
      <c r="D16" s="74"/>
      <c r="E16" s="126"/>
      <c r="F16" s="126"/>
      <c r="G16" s="126"/>
      <c r="H16" s="126"/>
      <c r="I16" s="126"/>
      <c r="J16" s="126"/>
      <c r="K16" s="126"/>
      <c r="L16" s="126"/>
      <c r="M16" s="126"/>
      <c r="N16" s="61"/>
    </row>
    <row r="17" spans="2:14" ht="30" customHeight="1">
      <c r="B17" s="61"/>
      <c r="C17" s="100" t="s">
        <v>220</v>
      </c>
      <c r="E17" s="61"/>
      <c r="F17" s="61"/>
      <c r="G17" s="61"/>
      <c r="H17" s="61"/>
      <c r="I17" s="61"/>
      <c r="J17" s="61"/>
      <c r="K17" s="100"/>
      <c r="L17" s="100"/>
      <c r="M17" s="61"/>
      <c r="N17" s="61"/>
    </row>
    <row r="18" spans="2:14" ht="30" customHeight="1">
      <c r="B18" s="61"/>
      <c r="C18" s="344" t="s">
        <v>36</v>
      </c>
      <c r="D18" s="344"/>
      <c r="E18" s="344"/>
      <c r="F18" s="344"/>
      <c r="G18" s="344"/>
      <c r="H18" s="344"/>
      <c r="I18" s="344"/>
      <c r="J18" s="344"/>
      <c r="K18" s="101"/>
      <c r="L18" s="101"/>
      <c r="M18" s="101"/>
      <c r="N18" s="101"/>
    </row>
    <row r="19" spans="2:14" ht="30" customHeight="1">
      <c r="B19" s="61"/>
      <c r="C19" s="100" t="s">
        <v>8</v>
      </c>
      <c r="E19" s="61"/>
      <c r="F19" s="61"/>
      <c r="G19" s="61"/>
      <c r="H19" s="61"/>
      <c r="I19" s="61"/>
      <c r="J19" s="61"/>
      <c r="K19" s="100"/>
      <c r="L19" s="100"/>
      <c r="M19" s="61"/>
      <c r="N19" s="61"/>
    </row>
    <row r="20" spans="2:14" ht="30" customHeight="1">
      <c r="B20" s="61"/>
      <c r="C20" s="100" t="s">
        <v>206</v>
      </c>
      <c r="E20" s="61"/>
      <c r="F20" s="61"/>
      <c r="G20" s="61"/>
      <c r="H20" s="61"/>
      <c r="I20" s="308"/>
      <c r="J20" s="61"/>
      <c r="K20" s="100"/>
      <c r="L20" s="100"/>
      <c r="M20" s="61"/>
      <c r="N20" s="61"/>
    </row>
    <row r="21" spans="2:14" ht="30" customHeight="1">
      <c r="B21" s="61"/>
      <c r="C21" s="100"/>
      <c r="E21" s="61"/>
      <c r="F21" s="61"/>
      <c r="G21" s="61"/>
      <c r="H21" s="61"/>
      <c r="I21" s="61"/>
      <c r="J21" s="61"/>
      <c r="K21" s="100"/>
      <c r="L21" s="100"/>
      <c r="M21" s="61"/>
      <c r="N21" s="61"/>
    </row>
    <row r="22" spans="2:14" ht="30" customHeight="1">
      <c r="B22" s="61" t="s">
        <v>51</v>
      </c>
      <c r="D22" s="100"/>
      <c r="E22" s="61"/>
      <c r="F22" s="61"/>
      <c r="G22" s="61"/>
      <c r="H22" s="61"/>
      <c r="I22" s="61"/>
      <c r="J22" s="61"/>
      <c r="K22" s="100"/>
      <c r="L22" s="100"/>
      <c r="M22" s="61"/>
      <c r="N22" s="61"/>
    </row>
    <row r="23" spans="2:14" ht="30" customHeight="1">
      <c r="B23" s="61"/>
      <c r="C23" s="52" t="s">
        <v>456</v>
      </c>
      <c r="D23" s="100"/>
      <c r="E23" s="61"/>
      <c r="F23" s="61"/>
      <c r="G23" s="61"/>
      <c r="H23" s="61"/>
      <c r="I23" s="61"/>
      <c r="J23" s="61"/>
      <c r="K23" s="100"/>
      <c r="L23" s="100"/>
      <c r="M23" s="61"/>
      <c r="N23" s="61"/>
    </row>
    <row r="24" spans="2:14" ht="18" customHeight="1">
      <c r="B24" s="60"/>
      <c r="C24" s="60"/>
      <c r="D24" s="60"/>
      <c r="E24" s="60"/>
      <c r="F24" s="60"/>
      <c r="G24" s="60"/>
      <c r="H24" s="60"/>
      <c r="I24" s="60"/>
      <c r="J24" s="60"/>
      <c r="K24" s="60"/>
      <c r="L24" s="60"/>
    </row>
    <row r="25" spans="2:14" s="57" customFormat="1" ht="33" customHeight="1">
      <c r="B25" s="60"/>
      <c r="C25" s="65" t="s">
        <v>209</v>
      </c>
      <c r="D25" s="60"/>
      <c r="E25" s="60"/>
      <c r="F25" s="60"/>
      <c r="G25" s="60"/>
      <c r="H25" s="60"/>
      <c r="I25" s="60"/>
      <c r="J25" s="60"/>
      <c r="K25" s="60"/>
      <c r="L25" s="60"/>
    </row>
    <row r="26" spans="2:14" s="57" customFormat="1" ht="33" customHeight="1">
      <c r="B26" s="60"/>
      <c r="C26" s="60" t="s">
        <v>556</v>
      </c>
      <c r="D26" s="60"/>
      <c r="E26" s="127">
        <f>'様式第５号の２（ＩＣＴ導入支援事業積算内訳）'!E10</f>
        <v>0</v>
      </c>
      <c r="F26" s="145"/>
      <c r="G26" s="163"/>
      <c r="H26" s="60" t="s">
        <v>32</v>
      </c>
      <c r="I26" s="60"/>
      <c r="J26" s="60"/>
      <c r="K26" s="60"/>
      <c r="L26" s="60"/>
    </row>
    <row r="27" spans="2:14" s="57" customFormat="1" ht="25.5" customHeight="1">
      <c r="B27" s="60"/>
      <c r="C27" s="60" t="s">
        <v>412</v>
      </c>
      <c r="D27" s="60"/>
      <c r="E27" s="372"/>
      <c r="F27" s="372"/>
      <c r="G27" s="372"/>
      <c r="H27" s="128"/>
      <c r="I27" s="128"/>
      <c r="J27" s="60"/>
      <c r="K27" s="60"/>
      <c r="L27" s="60"/>
    </row>
    <row r="28" spans="2:14" s="57" customFormat="1" ht="33" customHeight="1">
      <c r="B28" s="60"/>
      <c r="C28" s="60" t="s">
        <v>212</v>
      </c>
      <c r="D28" s="60"/>
      <c r="E28" s="129">
        <f>IF(E26&gt;1000000,1000000,E26)</f>
        <v>0</v>
      </c>
      <c r="F28" s="146"/>
      <c r="G28" s="164"/>
      <c r="H28" s="60" t="s">
        <v>32</v>
      </c>
      <c r="I28" s="128"/>
      <c r="J28" s="60"/>
      <c r="K28" s="60"/>
      <c r="L28" s="60"/>
    </row>
    <row r="29" spans="2:14" s="57" customFormat="1" ht="25.5" customHeight="1">
      <c r="B29" s="60"/>
      <c r="C29" s="75" t="s">
        <v>331</v>
      </c>
      <c r="D29" s="60"/>
      <c r="E29" s="128"/>
      <c r="F29" s="128"/>
      <c r="G29" s="128"/>
      <c r="H29" s="128"/>
      <c r="I29" s="128"/>
      <c r="J29" s="60"/>
      <c r="K29" s="60"/>
      <c r="L29" s="60"/>
    </row>
    <row r="30" spans="2:14" s="57" customFormat="1" ht="33" customHeight="1">
      <c r="B30" s="60"/>
      <c r="C30" s="60" t="s">
        <v>218</v>
      </c>
      <c r="D30" s="60"/>
      <c r="E30" s="130">
        <f>ROUNDDOWN($E$28*3/4,-3)</f>
        <v>0</v>
      </c>
      <c r="F30" s="147"/>
      <c r="G30" s="165"/>
      <c r="H30" s="60" t="s">
        <v>32</v>
      </c>
      <c r="I30" s="187">
        <f>IF(E26&lt;=E28,1,0)</f>
        <v>1</v>
      </c>
      <c r="J30" s="60"/>
      <c r="K30" s="60"/>
      <c r="L30" s="60"/>
    </row>
    <row r="31" spans="2:14" s="57" customFormat="1" ht="26.1" customHeight="1">
      <c r="B31" s="60"/>
      <c r="C31" s="75" t="s">
        <v>221</v>
      </c>
      <c r="D31" s="60"/>
      <c r="E31" s="128"/>
      <c r="F31" s="128"/>
      <c r="G31" s="128"/>
      <c r="H31" s="128"/>
      <c r="I31" s="128"/>
      <c r="J31" s="60"/>
      <c r="K31" s="60"/>
      <c r="L31" s="60"/>
    </row>
    <row r="32" spans="2:14" s="57" customFormat="1" ht="33" customHeight="1">
      <c r="B32" s="60"/>
      <c r="C32" s="60" t="s">
        <v>153</v>
      </c>
      <c r="D32" s="60"/>
      <c r="E32" s="130">
        <f>ROUNDDOWN($E$30*2/3,-3)</f>
        <v>0</v>
      </c>
      <c r="F32" s="147"/>
      <c r="G32" s="165"/>
      <c r="H32" s="60" t="s">
        <v>32</v>
      </c>
      <c r="I32" s="60"/>
      <c r="J32" s="60"/>
      <c r="K32" s="60"/>
      <c r="L32" s="60"/>
    </row>
    <row r="33" spans="2:12" s="57" customFormat="1" ht="25.5" customHeight="1">
      <c r="B33" s="60"/>
      <c r="C33" s="76" t="s">
        <v>618</v>
      </c>
      <c r="D33" s="60"/>
      <c r="E33" s="128"/>
      <c r="F33" s="128"/>
      <c r="G33" s="128"/>
      <c r="H33" s="128"/>
      <c r="I33" s="128"/>
      <c r="J33" s="60"/>
      <c r="K33" s="60"/>
      <c r="L33" s="60"/>
    </row>
    <row r="34" spans="2:12" s="57" customFormat="1" ht="33" customHeight="1">
      <c r="B34" s="60"/>
      <c r="C34" s="60" t="s">
        <v>269</v>
      </c>
      <c r="D34" s="60"/>
      <c r="E34" s="131"/>
      <c r="F34" s="131"/>
      <c r="G34" s="131"/>
      <c r="H34" s="131"/>
      <c r="I34" s="131"/>
      <c r="J34" s="60"/>
      <c r="K34" s="60"/>
      <c r="L34" s="60"/>
    </row>
    <row r="35" spans="2:12" s="57" customFormat="1" ht="24.95" customHeight="1">
      <c r="B35" s="60"/>
      <c r="C35" s="60"/>
      <c r="D35" s="60" t="s">
        <v>56</v>
      </c>
      <c r="E35" s="60"/>
      <c r="F35" s="60" t="s">
        <v>4</v>
      </c>
      <c r="G35" s="60"/>
      <c r="H35" s="60"/>
      <c r="I35" s="60"/>
      <c r="J35" s="60"/>
      <c r="K35" s="60"/>
      <c r="L35" s="60"/>
    </row>
    <row r="36" spans="2:12" s="57" customFormat="1" ht="24.95" customHeight="1">
      <c r="B36" s="60"/>
      <c r="C36" s="60"/>
      <c r="D36" s="60" t="s">
        <v>327</v>
      </c>
      <c r="E36" s="60"/>
      <c r="F36" s="60" t="s">
        <v>3</v>
      </c>
      <c r="G36" s="60"/>
      <c r="H36" s="60"/>
      <c r="I36" s="60"/>
      <c r="J36" s="60"/>
      <c r="K36" s="60"/>
      <c r="L36" s="60"/>
    </row>
    <row r="37" spans="2:12" s="57" customFormat="1" ht="24.95" customHeight="1">
      <c r="B37" s="60"/>
      <c r="C37" s="60"/>
      <c r="D37" s="60" t="s">
        <v>301</v>
      </c>
      <c r="E37" s="60"/>
      <c r="F37" s="60"/>
      <c r="G37" s="60"/>
      <c r="H37" s="60"/>
      <c r="I37" s="60"/>
      <c r="J37" s="60"/>
      <c r="K37" s="60"/>
      <c r="L37" s="60"/>
    </row>
    <row r="38" spans="2:12" s="57" customFormat="1" ht="24.95" customHeight="1">
      <c r="B38" s="60"/>
      <c r="C38" s="60"/>
      <c r="D38" s="60" t="s">
        <v>142</v>
      </c>
      <c r="E38" s="60"/>
      <c r="F38" s="60"/>
      <c r="G38" s="60"/>
      <c r="H38" s="60"/>
      <c r="I38" s="60"/>
      <c r="J38" s="60"/>
      <c r="K38" s="60"/>
      <c r="L38" s="60"/>
    </row>
    <row r="39" spans="2:12" s="57" customFormat="1" ht="57.75" customHeight="1">
      <c r="B39" s="60"/>
      <c r="C39" s="60"/>
      <c r="D39" s="60"/>
      <c r="E39" s="60"/>
      <c r="F39" s="60"/>
      <c r="G39" s="60"/>
      <c r="H39" s="60"/>
      <c r="I39" s="60"/>
      <c r="J39" s="60"/>
      <c r="K39" s="60"/>
      <c r="L39" s="60"/>
    </row>
    <row r="40" spans="2:12" s="57" customFormat="1" ht="24.95" customHeight="1">
      <c r="B40" s="60"/>
      <c r="C40" s="60"/>
      <c r="D40" s="60" t="s">
        <v>299</v>
      </c>
      <c r="E40" s="60"/>
      <c r="F40" s="60"/>
      <c r="G40" s="60"/>
      <c r="H40" s="60"/>
      <c r="I40" s="60"/>
      <c r="J40" s="60"/>
      <c r="K40" s="60"/>
      <c r="L40" s="60"/>
    </row>
    <row r="41" spans="2:12" s="57" customFormat="1" ht="24.95" customHeight="1">
      <c r="B41" s="60"/>
      <c r="C41" s="60"/>
      <c r="D41" s="60" t="s">
        <v>334</v>
      </c>
      <c r="E41" s="60"/>
      <c r="F41" s="60"/>
      <c r="G41" s="60"/>
      <c r="H41" s="60"/>
      <c r="I41" s="60"/>
      <c r="J41" s="60"/>
      <c r="K41" s="60"/>
      <c r="L41" s="60"/>
    </row>
    <row r="42" spans="2:12" s="57" customFormat="1" ht="24.95" customHeight="1">
      <c r="B42" s="60"/>
      <c r="C42" s="60"/>
      <c r="D42" s="60" t="s">
        <v>336</v>
      </c>
      <c r="E42" s="60"/>
      <c r="F42" s="60"/>
      <c r="G42" s="60"/>
      <c r="H42" s="60"/>
      <c r="I42" s="60"/>
      <c r="J42" s="60"/>
      <c r="K42" s="60"/>
      <c r="L42" s="60"/>
    </row>
    <row r="43" spans="2:12" s="57" customFormat="1" ht="18" customHeight="1">
      <c r="B43" s="60"/>
      <c r="C43" s="60"/>
      <c r="D43" s="60"/>
      <c r="E43" s="128"/>
      <c r="F43" s="128"/>
      <c r="G43" s="128"/>
      <c r="H43" s="128"/>
      <c r="I43" s="128"/>
      <c r="J43" s="60"/>
      <c r="K43" s="60"/>
      <c r="L43" s="60"/>
    </row>
    <row r="44" spans="2:12" s="57" customFormat="1" ht="33" customHeight="1">
      <c r="B44" s="60"/>
      <c r="C44" s="65" t="s">
        <v>200</v>
      </c>
      <c r="D44" s="60"/>
      <c r="E44" s="60"/>
      <c r="F44" s="60"/>
      <c r="G44" s="60"/>
      <c r="H44" s="60"/>
      <c r="I44" s="60"/>
      <c r="J44" s="60"/>
      <c r="K44" s="60"/>
      <c r="L44" s="60"/>
    </row>
    <row r="45" spans="2:12" s="57" customFormat="1" ht="33" customHeight="1">
      <c r="B45" s="60"/>
      <c r="C45" s="60" t="s">
        <v>339</v>
      </c>
      <c r="D45" s="60"/>
      <c r="E45" s="60"/>
      <c r="F45" s="60"/>
      <c r="G45" s="60"/>
      <c r="H45" s="60"/>
      <c r="I45" s="60"/>
      <c r="J45" s="60"/>
      <c r="K45" s="60"/>
      <c r="L45" s="60"/>
    </row>
    <row r="46" spans="2:12" s="57" customFormat="1" ht="33" customHeight="1">
      <c r="B46" s="60"/>
      <c r="C46" s="60"/>
      <c r="D46" s="60" t="s">
        <v>340</v>
      </c>
      <c r="E46" s="60"/>
      <c r="F46" s="60"/>
      <c r="G46" s="60"/>
      <c r="H46" s="60"/>
      <c r="I46" s="60"/>
      <c r="J46" s="60"/>
      <c r="K46" s="60"/>
      <c r="L46" s="60"/>
    </row>
    <row r="47" spans="2:12" s="2" customFormat="1" ht="33" customHeight="1">
      <c r="B47" s="60"/>
      <c r="C47" s="60"/>
      <c r="D47" s="60" t="s">
        <v>59</v>
      </c>
      <c r="E47" s="60"/>
      <c r="F47" s="60"/>
      <c r="G47" s="60"/>
      <c r="H47" s="60"/>
      <c r="I47" s="60"/>
      <c r="J47" s="60"/>
      <c r="K47" s="60"/>
      <c r="L47" s="60"/>
    </row>
    <row r="48" spans="2:12" s="2" customFormat="1" ht="33" customHeight="1">
      <c r="B48" s="60"/>
      <c r="C48" s="60"/>
      <c r="D48" s="60" t="s">
        <v>343</v>
      </c>
      <c r="E48" s="60"/>
      <c r="F48" s="60"/>
      <c r="G48" s="60"/>
      <c r="H48" s="60"/>
      <c r="I48" s="60"/>
      <c r="J48" s="60"/>
      <c r="K48" s="60"/>
      <c r="L48" s="60"/>
    </row>
    <row r="49" spans="2:12" s="2" customFormat="1" ht="33" customHeight="1">
      <c r="B49" s="60"/>
      <c r="C49" s="60"/>
      <c r="D49" s="60" t="s">
        <v>345</v>
      </c>
      <c r="E49" s="60"/>
      <c r="F49" s="60"/>
      <c r="G49" s="60"/>
      <c r="H49" s="60"/>
      <c r="I49" s="60"/>
      <c r="J49" s="60"/>
      <c r="K49" s="60"/>
      <c r="L49" s="60"/>
    </row>
    <row r="50" spans="2:12" s="2" customFormat="1" ht="33" customHeight="1">
      <c r="B50" s="60"/>
      <c r="C50" s="60"/>
      <c r="D50" s="60"/>
      <c r="E50" s="60"/>
      <c r="F50" s="60"/>
      <c r="G50" s="60"/>
      <c r="H50" s="60"/>
      <c r="I50" s="60"/>
      <c r="J50" s="60"/>
      <c r="K50" s="60"/>
      <c r="L50" s="60"/>
    </row>
    <row r="51" spans="2:12" s="2" customFormat="1" ht="33" customHeight="1">
      <c r="B51" s="60"/>
      <c r="C51" s="62" t="s">
        <v>271</v>
      </c>
      <c r="D51" s="60"/>
      <c r="E51" s="60"/>
      <c r="F51" s="60"/>
      <c r="G51" s="60"/>
      <c r="H51" s="60"/>
      <c r="I51" s="60"/>
      <c r="J51" s="60"/>
      <c r="K51" s="60"/>
      <c r="L51" s="60"/>
    </row>
    <row r="52" spans="2:12" s="2" customFormat="1" ht="115.5" customHeight="1">
      <c r="B52" s="60"/>
      <c r="C52" s="81"/>
      <c r="D52" s="110"/>
      <c r="E52" s="110"/>
      <c r="F52" s="110"/>
      <c r="G52" s="110"/>
      <c r="H52" s="110"/>
      <c r="I52" s="110"/>
      <c r="J52" s="110"/>
      <c r="K52" s="229"/>
      <c r="L52" s="404"/>
    </row>
    <row r="53" spans="2:12" s="2" customFormat="1" ht="33" customHeight="1">
      <c r="B53" s="60"/>
      <c r="C53" s="60" t="s">
        <v>514</v>
      </c>
      <c r="D53" s="60"/>
      <c r="E53" s="60"/>
      <c r="F53" s="60"/>
      <c r="G53" s="60"/>
      <c r="H53" s="60"/>
      <c r="I53" s="60"/>
      <c r="J53" s="60"/>
      <c r="K53" s="60"/>
      <c r="L53" s="60"/>
    </row>
    <row r="54" spans="2:12" s="2" customFormat="1" ht="124.5" customHeight="1">
      <c r="B54" s="60"/>
      <c r="C54" s="81"/>
      <c r="D54" s="110"/>
      <c r="E54" s="110"/>
      <c r="F54" s="110"/>
      <c r="G54" s="110"/>
      <c r="H54" s="110"/>
      <c r="I54" s="110"/>
      <c r="J54" s="110"/>
      <c r="K54" s="229"/>
      <c r="L54" s="404"/>
    </row>
    <row r="55" spans="2:12" s="2" customFormat="1" ht="18.600000000000001" customHeight="1">
      <c r="B55" s="60"/>
      <c r="C55" s="60"/>
      <c r="D55" s="60"/>
      <c r="E55" s="128"/>
      <c r="F55" s="128"/>
      <c r="G55" s="128"/>
      <c r="H55" s="128"/>
      <c r="I55" s="128"/>
      <c r="J55" s="60"/>
      <c r="K55" s="60"/>
      <c r="L55" s="60"/>
    </row>
    <row r="56" spans="2:12" s="2" customFormat="1" ht="33" customHeight="1">
      <c r="B56" s="60"/>
      <c r="C56" s="60" t="s">
        <v>9</v>
      </c>
      <c r="D56" s="60"/>
      <c r="E56" s="60"/>
      <c r="F56" s="60"/>
      <c r="G56" s="60"/>
      <c r="H56" s="60"/>
      <c r="I56" s="60"/>
      <c r="J56" s="60"/>
      <c r="K56" s="60"/>
      <c r="L56" s="60"/>
    </row>
    <row r="57" spans="2:12" s="2" customFormat="1" ht="17.45" customHeight="1">
      <c r="B57" s="60"/>
      <c r="C57" s="60" t="s">
        <v>391</v>
      </c>
      <c r="D57" s="239"/>
      <c r="E57" s="60"/>
      <c r="F57" s="60"/>
      <c r="G57" s="60"/>
      <c r="H57" s="2"/>
      <c r="I57" s="2"/>
      <c r="J57" s="60"/>
      <c r="K57" s="60"/>
      <c r="L57" s="60"/>
    </row>
    <row r="58" spans="2:12" s="2" customFormat="1" ht="33" customHeight="1">
      <c r="B58" s="60"/>
      <c r="C58" s="669" t="s">
        <v>274</v>
      </c>
      <c r="D58" s="669" t="s">
        <v>34</v>
      </c>
      <c r="E58" s="684" t="s">
        <v>281</v>
      </c>
      <c r="F58" s="687"/>
      <c r="G58" s="689" t="s">
        <v>348</v>
      </c>
      <c r="H58" s="689" t="s">
        <v>349</v>
      </c>
      <c r="I58" s="689" t="s">
        <v>350</v>
      </c>
      <c r="J58" s="60"/>
      <c r="K58" s="60"/>
      <c r="L58" s="60"/>
    </row>
    <row r="59" spans="2:12" s="2" customFormat="1" ht="33" customHeight="1">
      <c r="B59" s="60"/>
      <c r="C59" s="670"/>
      <c r="D59" s="670"/>
      <c r="E59" s="669" t="s">
        <v>114</v>
      </c>
      <c r="F59" s="688" t="s">
        <v>351</v>
      </c>
      <c r="G59" s="690"/>
      <c r="H59" s="690"/>
      <c r="I59" s="691"/>
      <c r="J59" s="60"/>
      <c r="K59" s="60"/>
      <c r="L59" s="60"/>
    </row>
    <row r="60" spans="2:12" s="2" customFormat="1" ht="33" customHeight="1">
      <c r="B60" s="60"/>
      <c r="C60" s="671"/>
      <c r="D60" s="359"/>
      <c r="E60" s="157"/>
      <c r="F60" s="382">
        <f>E60*12</f>
        <v>0</v>
      </c>
      <c r="G60" s="186"/>
      <c r="H60" s="389">
        <f>$F$60*$G$60/60</f>
        <v>0</v>
      </c>
      <c r="I60" s="394" t="e">
        <f>$H$60/$D$60</f>
        <v>#DIV/0!</v>
      </c>
      <c r="J60" s="60"/>
      <c r="K60" s="60"/>
      <c r="L60" s="60"/>
    </row>
    <row r="61" spans="2:12" s="2" customFormat="1" ht="33" customHeight="1">
      <c r="B61" s="60"/>
      <c r="C61" s="672"/>
      <c r="D61" s="360"/>
      <c r="E61" s="154"/>
      <c r="F61" s="383">
        <f>E61*12</f>
        <v>0</v>
      </c>
      <c r="G61" s="180"/>
      <c r="H61" s="390">
        <f>$F$61*$G$61/60</f>
        <v>0</v>
      </c>
      <c r="I61" s="390" t="e">
        <f>$H$61/$D$61</f>
        <v>#DIV/0!</v>
      </c>
      <c r="J61" s="60"/>
      <c r="K61" s="60"/>
      <c r="L61" s="60"/>
    </row>
    <row r="62" spans="2:12" s="2" customFormat="1" ht="33" customHeight="1">
      <c r="B62" s="60"/>
      <c r="C62" s="673"/>
      <c r="D62" s="364"/>
      <c r="E62" s="154"/>
      <c r="F62" s="383">
        <f>E62*12</f>
        <v>0</v>
      </c>
      <c r="G62" s="180"/>
      <c r="H62" s="390">
        <f>$F$62*$G$62/60</f>
        <v>0</v>
      </c>
      <c r="I62" s="399" t="e">
        <f>H62/D62</f>
        <v>#DIV/0!</v>
      </c>
      <c r="J62" s="60"/>
      <c r="K62" s="60"/>
      <c r="L62" s="60"/>
    </row>
    <row r="63" spans="2:12" s="2" customFormat="1" ht="33" customHeight="1">
      <c r="B63" s="60"/>
      <c r="C63" s="674"/>
      <c r="D63" s="681"/>
      <c r="E63" s="159">
        <f>SUM(E60:E62)</f>
        <v>0</v>
      </c>
      <c r="F63" s="384">
        <f>SUM(F60:F62)</f>
        <v>0</v>
      </c>
      <c r="G63" s="184">
        <f>SUM(G60:G62)</f>
        <v>0</v>
      </c>
      <c r="H63" s="391">
        <f>SUM(H60:H62)</f>
        <v>0</v>
      </c>
      <c r="I63" s="397" t="e">
        <f>SUM(I60:I62)</f>
        <v>#DIV/0!</v>
      </c>
      <c r="J63" s="60"/>
      <c r="K63" s="60"/>
      <c r="L63" s="60"/>
    </row>
    <row r="64" spans="2:12" s="2" customFormat="1" ht="24.95" customHeight="1">
      <c r="B64" s="60"/>
      <c r="C64" s="351" t="s">
        <v>511</v>
      </c>
      <c r="D64" s="2"/>
      <c r="E64" s="60"/>
      <c r="F64" s="60"/>
      <c r="G64" s="2"/>
      <c r="H64" s="60"/>
      <c r="I64" s="2"/>
      <c r="J64" s="60"/>
      <c r="K64" s="60"/>
      <c r="L64" s="60"/>
    </row>
    <row r="65" spans="2:12" s="2" customFormat="1" ht="33" customHeight="1">
      <c r="B65" s="60"/>
      <c r="C65" s="669" t="s">
        <v>274</v>
      </c>
      <c r="D65" s="669" t="s">
        <v>34</v>
      </c>
      <c r="E65" s="684" t="s">
        <v>281</v>
      </c>
      <c r="F65" s="687"/>
      <c r="G65" s="689" t="s">
        <v>348</v>
      </c>
      <c r="H65" s="689" t="s">
        <v>349</v>
      </c>
      <c r="I65" s="689" t="s">
        <v>350</v>
      </c>
      <c r="J65" s="60"/>
      <c r="K65" s="60"/>
      <c r="L65" s="60"/>
    </row>
    <row r="66" spans="2:12" s="2" customFormat="1" ht="33" customHeight="1">
      <c r="B66" s="60"/>
      <c r="C66" s="670"/>
      <c r="D66" s="670"/>
      <c r="E66" s="669" t="s">
        <v>114</v>
      </c>
      <c r="F66" s="688" t="s">
        <v>351</v>
      </c>
      <c r="G66" s="690"/>
      <c r="H66" s="690"/>
      <c r="I66" s="691"/>
      <c r="J66" s="60"/>
      <c r="K66" s="60"/>
      <c r="L66" s="60"/>
    </row>
    <row r="67" spans="2:12" s="2" customFormat="1" ht="33" customHeight="1">
      <c r="B67" s="60"/>
      <c r="C67" s="671"/>
      <c r="D67" s="359"/>
      <c r="E67" s="157"/>
      <c r="F67" s="382">
        <f>E67*12</f>
        <v>0</v>
      </c>
      <c r="G67" s="180"/>
      <c r="H67" s="390">
        <f>F67*G67/60</f>
        <v>0</v>
      </c>
      <c r="I67" s="398" t="e">
        <f>H67/D67</f>
        <v>#DIV/0!</v>
      </c>
      <c r="J67" s="60"/>
      <c r="K67" s="60"/>
      <c r="L67" s="60"/>
    </row>
    <row r="68" spans="2:12" s="2" customFormat="1" ht="33" customHeight="1">
      <c r="B68" s="60"/>
      <c r="C68" s="672"/>
      <c r="D68" s="360"/>
      <c r="E68" s="154"/>
      <c r="F68" s="383">
        <f>E68*12</f>
        <v>0</v>
      </c>
      <c r="G68" s="180"/>
      <c r="H68" s="390">
        <f>F68*G68/60</f>
        <v>0</v>
      </c>
      <c r="I68" s="390" t="e">
        <f>H68/D68</f>
        <v>#DIV/0!</v>
      </c>
      <c r="J68" s="60"/>
      <c r="K68" s="60"/>
      <c r="L68" s="60"/>
    </row>
    <row r="69" spans="2:12" s="2" customFormat="1" ht="33" customHeight="1">
      <c r="B69" s="60"/>
      <c r="C69" s="673"/>
      <c r="D69" s="364"/>
      <c r="E69" s="154"/>
      <c r="F69" s="383">
        <f>E69*12</f>
        <v>0</v>
      </c>
      <c r="G69" s="180"/>
      <c r="H69" s="390">
        <f>F69*G69/60</f>
        <v>0</v>
      </c>
      <c r="I69" s="399" t="e">
        <f>H69/D69</f>
        <v>#DIV/0!</v>
      </c>
      <c r="J69" s="60"/>
      <c r="K69" s="60"/>
      <c r="L69" s="60"/>
    </row>
    <row r="70" spans="2:12" s="2" customFormat="1" ht="33" customHeight="1">
      <c r="B70" s="60"/>
      <c r="C70" s="674"/>
      <c r="D70" s="681"/>
      <c r="E70" s="159">
        <f>SUM(E67:E69)</f>
        <v>0</v>
      </c>
      <c r="F70" s="384">
        <f>SUM(F67:F69)</f>
        <v>0</v>
      </c>
      <c r="G70" s="184">
        <f>SUM(G67:G69)</f>
        <v>0</v>
      </c>
      <c r="H70" s="391">
        <f>SUM(H67:H69)</f>
        <v>0</v>
      </c>
      <c r="I70" s="391" t="e">
        <f>SUM(I68:I69)</f>
        <v>#DIV/0!</v>
      </c>
      <c r="J70" s="60"/>
      <c r="K70" s="60"/>
      <c r="L70" s="60"/>
    </row>
    <row r="71" spans="2:12" s="2" customFormat="1" ht="33" customHeight="1">
      <c r="B71" s="60"/>
      <c r="C71" s="200" t="s">
        <v>295</v>
      </c>
      <c r="D71" s="60"/>
      <c r="E71" s="60"/>
      <c r="F71" s="60"/>
      <c r="G71" s="60"/>
      <c r="H71" s="60"/>
      <c r="I71" s="60"/>
      <c r="J71" s="60"/>
      <c r="K71" s="60"/>
      <c r="L71" s="60"/>
    </row>
    <row r="72" spans="2:12" s="2" customFormat="1" ht="33" customHeight="1">
      <c r="B72" s="60"/>
      <c r="C72" s="60"/>
      <c r="D72" s="365" t="e">
        <f>($H$63-$H$70)/$H$63</f>
        <v>#DIV/0!</v>
      </c>
      <c r="E72" s="60"/>
      <c r="F72" s="60"/>
      <c r="G72" s="60"/>
      <c r="H72" s="60"/>
      <c r="I72" s="60"/>
      <c r="J72" s="60"/>
      <c r="K72" s="60"/>
      <c r="L72" s="60"/>
    </row>
    <row r="73" spans="2:12" s="2" customFormat="1" ht="33" customHeight="1">
      <c r="B73" s="60"/>
      <c r="C73" s="60" t="s">
        <v>162</v>
      </c>
      <c r="D73" s="366"/>
      <c r="E73" s="60"/>
      <c r="F73" s="60"/>
      <c r="G73" s="60"/>
      <c r="H73" s="60"/>
      <c r="I73" s="60"/>
      <c r="J73" s="60"/>
      <c r="K73" s="60"/>
      <c r="L73" s="60"/>
    </row>
    <row r="74" spans="2:12" s="2" customFormat="1" ht="33" customHeight="1">
      <c r="B74" s="60"/>
      <c r="C74" s="60"/>
      <c r="D74" s="366"/>
      <c r="E74" s="60"/>
      <c r="F74" s="60"/>
      <c r="G74" s="60"/>
      <c r="H74" s="60"/>
      <c r="I74" s="60"/>
      <c r="J74" s="60"/>
      <c r="K74" s="60"/>
      <c r="L74" s="60"/>
    </row>
    <row r="75" spans="2:12" s="2" customFormat="1" ht="33" customHeight="1">
      <c r="B75" s="60"/>
      <c r="C75" s="60" t="s">
        <v>515</v>
      </c>
      <c r="D75" s="60"/>
      <c r="E75" s="60"/>
      <c r="F75" s="60"/>
      <c r="G75" s="60"/>
      <c r="H75" s="60"/>
      <c r="I75" s="60"/>
      <c r="J75" s="60"/>
      <c r="K75" s="60"/>
      <c r="L75" s="60"/>
    </row>
    <row r="76" spans="2:12" s="2" customFormat="1" ht="33" customHeight="1">
      <c r="B76" s="60"/>
      <c r="C76" s="675" t="s">
        <v>165</v>
      </c>
      <c r="D76" s="682" t="s">
        <v>193</v>
      </c>
      <c r="E76" s="685"/>
      <c r="F76" s="60"/>
      <c r="G76" s="60"/>
      <c r="H76" s="60"/>
      <c r="I76" s="60"/>
      <c r="J76" s="60"/>
      <c r="K76" s="60"/>
      <c r="L76" s="60"/>
    </row>
    <row r="77" spans="2:12" s="2" customFormat="1" ht="33" customHeight="1">
      <c r="B77" s="60"/>
      <c r="C77" s="676"/>
      <c r="D77" s="683" t="s">
        <v>114</v>
      </c>
      <c r="E77" s="686" t="s">
        <v>352</v>
      </c>
      <c r="F77" s="60"/>
      <c r="G77" s="60"/>
      <c r="H77" s="60"/>
      <c r="I77" s="60"/>
      <c r="J77" s="60"/>
      <c r="K77" s="60"/>
      <c r="L77" s="60"/>
    </row>
    <row r="78" spans="2:12" s="2" customFormat="1" ht="33" customHeight="1">
      <c r="B78" s="60"/>
      <c r="C78" s="671"/>
      <c r="D78" s="369"/>
      <c r="E78" s="377">
        <f>D78*12</f>
        <v>0</v>
      </c>
      <c r="F78" s="60"/>
      <c r="G78" s="60"/>
      <c r="H78" s="60"/>
      <c r="I78" s="60"/>
      <c r="J78" s="60"/>
      <c r="K78" s="60"/>
      <c r="L78" s="60"/>
    </row>
    <row r="79" spans="2:12" s="2" customFormat="1" ht="33" customHeight="1">
      <c r="B79" s="60"/>
      <c r="C79" s="672"/>
      <c r="D79" s="370"/>
      <c r="E79" s="378">
        <f>D79*12</f>
        <v>0</v>
      </c>
      <c r="F79" s="60"/>
      <c r="G79" s="60"/>
      <c r="H79" s="60"/>
      <c r="I79" s="60"/>
      <c r="J79" s="60"/>
      <c r="K79" s="60"/>
      <c r="L79" s="60"/>
    </row>
    <row r="80" spans="2:12" s="2" customFormat="1" ht="33" customHeight="1">
      <c r="B80" s="60"/>
      <c r="C80" s="672"/>
      <c r="D80" s="370"/>
      <c r="E80" s="378">
        <f>D80*12</f>
        <v>0</v>
      </c>
      <c r="F80" s="60"/>
      <c r="G80" s="60"/>
      <c r="H80" s="60"/>
      <c r="I80" s="60"/>
      <c r="J80" s="60"/>
      <c r="K80" s="60"/>
      <c r="L80" s="60"/>
    </row>
    <row r="81" spans="2:12" s="2" customFormat="1" ht="33" customHeight="1">
      <c r="B81" s="60"/>
      <c r="C81" s="677"/>
      <c r="D81" s="371">
        <f>SUM(D78:D80)</f>
        <v>0</v>
      </c>
      <c r="E81" s="379">
        <f>SUM(E78:E80)</f>
        <v>0</v>
      </c>
      <c r="F81" s="60"/>
      <c r="G81" s="60"/>
      <c r="H81" s="60"/>
      <c r="I81" s="60"/>
      <c r="J81" s="60"/>
      <c r="K81" s="60"/>
      <c r="L81" s="60"/>
    </row>
    <row r="82" spans="2:12" s="2" customFormat="1" ht="33" customHeight="1">
      <c r="B82" s="60"/>
      <c r="C82" s="351" t="s">
        <v>415</v>
      </c>
      <c r="D82" s="60"/>
      <c r="E82" s="60"/>
      <c r="F82" s="60"/>
      <c r="G82" s="60"/>
      <c r="H82" s="60"/>
      <c r="I82" s="60"/>
      <c r="J82" s="60"/>
      <c r="K82" s="60"/>
      <c r="L82" s="60"/>
    </row>
    <row r="83" spans="2:12" s="2" customFormat="1" ht="33" customHeight="1">
      <c r="B83" s="60"/>
      <c r="C83" s="678" t="s">
        <v>165</v>
      </c>
      <c r="D83" s="682" t="s">
        <v>307</v>
      </c>
      <c r="E83" s="685"/>
      <c r="F83" s="60"/>
      <c r="G83" s="60"/>
      <c r="H83" s="60"/>
      <c r="I83" s="60"/>
      <c r="J83" s="60"/>
      <c r="K83" s="60"/>
      <c r="L83" s="60"/>
    </row>
    <row r="84" spans="2:12" s="2" customFormat="1" ht="33" customHeight="1">
      <c r="B84" s="60"/>
      <c r="C84" s="679"/>
      <c r="D84" s="683" t="s">
        <v>114</v>
      </c>
      <c r="E84" s="686" t="s">
        <v>352</v>
      </c>
      <c r="F84" s="60"/>
      <c r="G84" s="60"/>
      <c r="H84" s="60"/>
      <c r="I84" s="60"/>
      <c r="J84" s="60"/>
      <c r="K84" s="60"/>
      <c r="L84" s="60"/>
    </row>
    <row r="85" spans="2:12" s="2" customFormat="1" ht="29.1" customHeight="1">
      <c r="B85" s="60"/>
      <c r="C85" s="671"/>
      <c r="D85" s="369"/>
      <c r="E85" s="377">
        <f>D85*12</f>
        <v>0</v>
      </c>
      <c r="F85" s="60"/>
      <c r="G85" s="60"/>
      <c r="H85" s="60"/>
      <c r="I85" s="60"/>
      <c r="J85" s="60"/>
      <c r="K85" s="60"/>
      <c r="L85" s="60"/>
    </row>
    <row r="86" spans="2:12" ht="29.1" customHeight="1">
      <c r="B86" s="60"/>
      <c r="C86" s="672"/>
      <c r="D86" s="370"/>
      <c r="E86" s="378">
        <f>D86*12</f>
        <v>0</v>
      </c>
      <c r="F86" s="60"/>
      <c r="G86" s="60"/>
      <c r="H86" s="60"/>
      <c r="I86" s="60"/>
      <c r="J86" s="60"/>
      <c r="K86" s="60"/>
      <c r="L86" s="60"/>
    </row>
    <row r="87" spans="2:12" ht="29.1" customHeight="1">
      <c r="B87" s="60"/>
      <c r="C87" s="672"/>
      <c r="D87" s="370"/>
      <c r="E87" s="378">
        <f>D87*12</f>
        <v>0</v>
      </c>
      <c r="F87" s="60"/>
      <c r="G87" s="60"/>
      <c r="H87" s="60"/>
      <c r="I87" s="60"/>
      <c r="J87" s="60"/>
      <c r="K87" s="60"/>
      <c r="L87" s="60"/>
    </row>
    <row r="88" spans="2:12" ht="33.6" customHeight="1">
      <c r="B88" s="60"/>
      <c r="C88" s="677"/>
      <c r="D88" s="371">
        <f>SUM(D85:D87)</f>
        <v>0</v>
      </c>
      <c r="E88" s="379">
        <f>SUM(E85:E87)</f>
        <v>0</v>
      </c>
      <c r="F88" s="60"/>
      <c r="G88" s="60"/>
      <c r="H88" s="60"/>
      <c r="I88" s="60"/>
      <c r="J88" s="60"/>
      <c r="K88" s="60"/>
      <c r="L88" s="60"/>
    </row>
    <row r="89" spans="2:12">
      <c r="B89" s="60"/>
      <c r="C89" s="200" t="s">
        <v>262</v>
      </c>
      <c r="D89" s="60"/>
      <c r="E89" s="60"/>
      <c r="F89" s="60"/>
      <c r="G89" s="60"/>
      <c r="H89" s="60"/>
      <c r="I89" s="60"/>
      <c r="J89" s="60"/>
      <c r="K89" s="60"/>
      <c r="L89" s="60"/>
    </row>
    <row r="90" spans="2:12" ht="23.25" customHeight="1">
      <c r="B90" s="60"/>
      <c r="C90" s="60"/>
      <c r="D90" s="365" t="e">
        <f>($E$81-$E$88)/E81</f>
        <v>#DIV/0!</v>
      </c>
      <c r="E90" s="60"/>
      <c r="F90" s="60"/>
      <c r="G90" s="60"/>
      <c r="H90" s="60"/>
      <c r="I90" s="60"/>
      <c r="J90" s="60"/>
      <c r="K90" s="60"/>
      <c r="L90" s="60"/>
    </row>
    <row r="91" spans="2:12" ht="27.75" customHeight="1">
      <c r="B91" s="60"/>
      <c r="C91" s="60"/>
      <c r="D91" s="60"/>
      <c r="E91" s="60"/>
      <c r="F91" s="60"/>
      <c r="G91" s="60"/>
      <c r="H91" s="60"/>
      <c r="I91" s="60"/>
      <c r="J91" s="60"/>
      <c r="K91" s="60"/>
      <c r="L91" s="60"/>
    </row>
    <row r="92" spans="2:12">
      <c r="B92" s="60"/>
      <c r="C92" s="60" t="s">
        <v>61</v>
      </c>
      <c r="D92" s="60"/>
      <c r="E92" s="60"/>
      <c r="F92" s="60"/>
      <c r="G92" s="60"/>
      <c r="H92" s="60"/>
      <c r="I92" s="60"/>
      <c r="J92" s="60"/>
      <c r="K92" s="60"/>
      <c r="L92" s="60"/>
    </row>
    <row r="93" spans="2:12" ht="88.5" customHeight="1">
      <c r="B93" s="60"/>
      <c r="C93" s="91"/>
      <c r="D93" s="120"/>
      <c r="E93" s="120"/>
      <c r="F93" s="120"/>
      <c r="G93" s="120"/>
      <c r="H93" s="120"/>
      <c r="I93" s="120"/>
      <c r="J93" s="120"/>
      <c r="K93" s="230"/>
      <c r="L93" s="405"/>
    </row>
    <row r="94" spans="2:12">
      <c r="B94" s="60"/>
      <c r="C94" s="60"/>
      <c r="D94" s="60"/>
      <c r="E94" s="60"/>
      <c r="F94" s="60"/>
      <c r="G94" s="60"/>
      <c r="H94" s="60"/>
      <c r="I94" s="60"/>
      <c r="J94" s="60"/>
      <c r="K94" s="60"/>
      <c r="L94" s="60"/>
    </row>
  </sheetData>
  <mergeCells count="39">
    <mergeCell ref="B2:L2"/>
    <mergeCell ref="D5:K5"/>
    <mergeCell ref="D6:K6"/>
    <mergeCell ref="D7:K7"/>
    <mergeCell ref="D8:K8"/>
    <mergeCell ref="C9:K9"/>
    <mergeCell ref="C10:K10"/>
    <mergeCell ref="C11:K11"/>
    <mergeCell ref="C12:K12"/>
    <mergeCell ref="C13:K13"/>
    <mergeCell ref="E14:F14"/>
    <mergeCell ref="G14:K14"/>
    <mergeCell ref="C18:J18"/>
    <mergeCell ref="E26:G26"/>
    <mergeCell ref="E28:G28"/>
    <mergeCell ref="E30:G30"/>
    <mergeCell ref="E31:G31"/>
    <mergeCell ref="E32:G32"/>
    <mergeCell ref="E33:G33"/>
    <mergeCell ref="C52:K52"/>
    <mergeCell ref="C54:K54"/>
    <mergeCell ref="E58:F58"/>
    <mergeCell ref="E64:F64"/>
    <mergeCell ref="E65:F65"/>
    <mergeCell ref="D76:E76"/>
    <mergeCell ref="D83:E83"/>
    <mergeCell ref="C93:K93"/>
    <mergeCell ref="C58:C59"/>
    <mergeCell ref="D58:D59"/>
    <mergeCell ref="G58:G59"/>
    <mergeCell ref="H58:H59"/>
    <mergeCell ref="I58:I59"/>
    <mergeCell ref="C65:C66"/>
    <mergeCell ref="D65:D66"/>
    <mergeCell ref="G65:G66"/>
    <mergeCell ref="H65:H66"/>
    <mergeCell ref="I65:I66"/>
    <mergeCell ref="C76:C77"/>
    <mergeCell ref="C83:C84"/>
  </mergeCells>
  <phoneticPr fontId="23"/>
  <conditionalFormatting sqref="D14">
    <cfRule type="expression" dxfId="26" priority="3" stopIfTrue="1">
      <formula>NOT(ISERROR(SEARCH("あり",D14)))</formula>
    </cfRule>
    <cfRule type="expression" dxfId="25" priority="4" stopIfTrue="1">
      <formula>NOT(ISERROR(SEARCH("なし",D14)))</formula>
    </cfRule>
    <cfRule type="expression" dxfId="24" priority="5" stopIfTrue="1">
      <formula>NOT(ISERROR(SEARCH("あり",D14)))</formula>
    </cfRule>
  </conditionalFormatting>
  <conditionalFormatting sqref="E30:G30">
    <cfRule type="expression" dxfId="23" priority="2">
      <formula>+$I$30=0</formula>
    </cfRule>
  </conditionalFormatting>
  <conditionalFormatting sqref="E32:G32">
    <cfRule type="expression" dxfId="22" priority="1">
      <formula>$I$30=0</formula>
    </cfRule>
  </conditionalFormatting>
  <dataValidations count="5">
    <dataValidation imeMode="halfKatakana" allowBlank="1" showDropDown="0" showInputMessage="1" showErrorMessage="1" sqref="D7:I7 D5"/>
    <dataValidation type="list" allowBlank="1" showDropDown="0" showInputMessage="1" showErrorMessage="1" sqref="D14">
      <formula1>"あり,なし"</formula1>
    </dataValidation>
    <dataValidation type="list" allowBlank="1" showDropDown="0" showInputMessage="1" showErrorMessage="1" sqref="L10">
      <formula1>"療養介護,生活介護,自立訓練,就労移行支援,就労継続支援A型,就労継続支援B型,就労定着支援,自立生活援助,児童発達支援,医療型児童発達支援,放課後等デイサービス,短期入所.施設入所支援,共同生活援助,福祉型障害児入所施設,医療型障害児入所施設,居宅介護,重度訪問介護,同行援護,行動援護,居宅訪問型児童発達支援,保育所等訪問支援,計画相談支援,地域移行支援,地域定着支援,障害児相談支援"</formula1>
    </dataValidation>
    <dataValidation imeMode="halfAlpha" allowBlank="1" showDropDown="0" showInputMessage="1" showErrorMessage="1" sqref="C12:L12 G14:N14"/>
    <dataValidation type="list" allowBlank="1" showDropDown="0" showInputMessage="1" showErrorMessage="1" sqref="C10:K10">
      <formula1>"児童発達支援,児童発達支援センター,放課後等デイサービス,福祉型障害児入所施設,医療型障害児入所施設,居宅訪問型児童発達支援,保育所等訪問支援,障害児相談支援"</formula1>
    </dataValidation>
  </dataValidations>
  <pageMargins left="0.70866141732283472" right="0.70866141732283472" top="0.74803149606299213" bottom="0.74803149606299213" header="0.31496062992125984" footer="0.31496062992125984"/>
  <pageSetup paperSize="9" scale="39" fitToWidth="1" fitToHeight="0" orientation="portrait" usePrinterDefaults="1" r:id="rId1"/>
  <rowBreaks count="1" manualBreakCount="1">
    <brk id="49" max="11" man="1"/>
  </rowBreaks>
  <drawing r:id="rId2"/>
  <legacyDrawing r:id="rId3"/>
  <mc:AlternateContent>
    <mc:Choice xmlns:x14="http://schemas.microsoft.com/office/spreadsheetml/2009/9/main" Requires="x14">
      <controls>
        <mc:AlternateContent>
          <mc:Choice Requires="x14">
            <control shapeId="62470" r:id="rId4" name="チェック 27">
              <controlPr defaultSize="0" autoFill="0" autoLine="0" autoPict="0">
                <anchor moveWithCells="1" sizeWithCells="1">
                  <from xmlns:xdr="http://schemas.openxmlformats.org/drawingml/2006/spreadsheetDrawing">
                    <xdr:col>2</xdr:col>
                    <xdr:colOff>806450</xdr:colOff>
                    <xdr:row>44</xdr:row>
                    <xdr:rowOff>373380</xdr:rowOff>
                  </from>
                  <to xmlns:xdr="http://schemas.openxmlformats.org/drawingml/2006/spreadsheetDrawing">
                    <xdr:col>2</xdr:col>
                    <xdr:colOff>1122680</xdr:colOff>
                    <xdr:row>45</xdr:row>
                    <xdr:rowOff>356870</xdr:rowOff>
                  </to>
                </anchor>
              </controlPr>
            </control>
          </mc:Choice>
        </mc:AlternateContent>
        <mc:AlternateContent>
          <mc:Choice Requires="x14">
            <control shapeId="62471" r:id="rId5" name="チェック 28">
              <controlPr defaultSize="0" autoFill="0" autoLine="0" autoPict="0">
                <anchor moveWithCells="1" sizeWithCells="1">
                  <from xmlns:xdr="http://schemas.openxmlformats.org/drawingml/2006/spreadsheetDrawing">
                    <xdr:col>2</xdr:col>
                    <xdr:colOff>806450</xdr:colOff>
                    <xdr:row>45</xdr:row>
                    <xdr:rowOff>327025</xdr:rowOff>
                  </from>
                  <to xmlns:xdr="http://schemas.openxmlformats.org/drawingml/2006/spreadsheetDrawing">
                    <xdr:col>2</xdr:col>
                    <xdr:colOff>1122680</xdr:colOff>
                    <xdr:row>46</xdr:row>
                    <xdr:rowOff>295910</xdr:rowOff>
                  </to>
                </anchor>
              </controlPr>
            </control>
          </mc:Choice>
        </mc:AlternateContent>
        <mc:AlternateContent>
          <mc:Choice Requires="x14">
            <control shapeId="62473" r:id="rId6" name="チェック 35">
              <controlPr defaultSize="0" autoFill="0" autoLine="0" autoPict="0">
                <anchor moveWithCells="1" sizeWithCells="1">
                  <from xmlns:xdr="http://schemas.openxmlformats.org/drawingml/2006/spreadsheetDrawing">
                    <xdr:col>4</xdr:col>
                    <xdr:colOff>515620</xdr:colOff>
                    <xdr:row>34</xdr:row>
                    <xdr:rowOff>18415</xdr:rowOff>
                  </from>
                  <to xmlns:xdr="http://schemas.openxmlformats.org/drawingml/2006/spreadsheetDrawing">
                    <xdr:col>4</xdr:col>
                    <xdr:colOff>764540</xdr:colOff>
                    <xdr:row>35</xdr:row>
                    <xdr:rowOff>37465</xdr:rowOff>
                  </to>
                </anchor>
              </controlPr>
            </control>
          </mc:Choice>
        </mc:AlternateContent>
        <mc:AlternateContent>
          <mc:Choice Requires="x14">
            <control shapeId="62474" r:id="rId7" name="チェック 38">
              <controlPr defaultSize="0" autoFill="0" autoLine="0" autoPict="0">
                <anchor moveWithCells="1" sizeWithCells="1">
                  <from xmlns:xdr="http://schemas.openxmlformats.org/drawingml/2006/spreadsheetDrawing">
                    <xdr:col>4</xdr:col>
                    <xdr:colOff>515620</xdr:colOff>
                    <xdr:row>35</xdr:row>
                    <xdr:rowOff>38735</xdr:rowOff>
                  </from>
                  <to xmlns:xdr="http://schemas.openxmlformats.org/drawingml/2006/spreadsheetDrawing">
                    <xdr:col>4</xdr:col>
                    <xdr:colOff>764540</xdr:colOff>
                    <xdr:row>36</xdr:row>
                    <xdr:rowOff>57150</xdr:rowOff>
                  </to>
                </anchor>
              </controlPr>
            </control>
          </mc:Choice>
        </mc:AlternateContent>
        <mc:AlternateContent>
          <mc:Choice Requires="x14">
            <control shapeId="62479" r:id="rId8" name="チェック 535">
              <controlPr defaultSize="0" autoFill="0" autoLine="0" autoPict="0">
                <anchor moveWithCells="1" sizeWithCells="1">
                  <from xmlns:xdr="http://schemas.openxmlformats.org/drawingml/2006/spreadsheetDrawing">
                    <xdr:col>2</xdr:col>
                    <xdr:colOff>812165</xdr:colOff>
                    <xdr:row>38</xdr:row>
                    <xdr:rowOff>699135</xdr:rowOff>
                  </from>
                  <to xmlns:xdr="http://schemas.openxmlformats.org/drawingml/2006/spreadsheetDrawing">
                    <xdr:col>2</xdr:col>
                    <xdr:colOff>1098550</xdr:colOff>
                    <xdr:row>40</xdr:row>
                    <xdr:rowOff>62230</xdr:rowOff>
                  </to>
                </anchor>
              </controlPr>
            </control>
          </mc:Choice>
        </mc:AlternateContent>
        <mc:AlternateContent>
          <mc:Choice Requires="x14">
            <control shapeId="62480" r:id="rId9" name="チェック 536">
              <controlPr defaultSize="0" autoFill="0" autoLine="0" autoPict="0">
                <anchor moveWithCells="1" sizeWithCells="1">
                  <from xmlns:xdr="http://schemas.openxmlformats.org/drawingml/2006/spreadsheetDrawing">
                    <xdr:col>2</xdr:col>
                    <xdr:colOff>812165</xdr:colOff>
                    <xdr:row>39</xdr:row>
                    <xdr:rowOff>278130</xdr:rowOff>
                  </from>
                  <to xmlns:xdr="http://schemas.openxmlformats.org/drawingml/2006/spreadsheetDrawing">
                    <xdr:col>2</xdr:col>
                    <xdr:colOff>1098550</xdr:colOff>
                    <xdr:row>41</xdr:row>
                    <xdr:rowOff>43180</xdr:rowOff>
                  </to>
                </anchor>
              </controlPr>
            </control>
          </mc:Choice>
        </mc:AlternateContent>
        <mc:AlternateContent>
          <mc:Choice Requires="x14">
            <control shapeId="62481" r:id="rId10" name="チェック 559">
              <controlPr defaultSize="0" autoFill="0" autoLine="0" autoPict="0">
                <anchor moveWithCells="1" sizeWithCells="1">
                  <from xmlns:xdr="http://schemas.openxmlformats.org/drawingml/2006/spreadsheetDrawing">
                    <xdr:col>2</xdr:col>
                    <xdr:colOff>806450</xdr:colOff>
                    <xdr:row>40</xdr:row>
                    <xdr:rowOff>254635</xdr:rowOff>
                  </from>
                  <to xmlns:xdr="http://schemas.openxmlformats.org/drawingml/2006/spreadsheetDrawing">
                    <xdr:col>2</xdr:col>
                    <xdr:colOff>1092835</xdr:colOff>
                    <xdr:row>42</xdr:row>
                    <xdr:rowOff>19050</xdr:rowOff>
                  </to>
                </anchor>
              </controlPr>
            </control>
          </mc:Choice>
        </mc:AlternateContent>
        <mc:AlternateContent>
          <mc:Choice Requires="x14">
            <control shapeId="62483" r:id="rId11" name="チェック 613">
              <controlPr defaultSize="0" autoFill="0" autoLine="0" autoPict="0">
                <anchor moveWithCells="1" sizeWithCells="1">
                  <from xmlns:xdr="http://schemas.openxmlformats.org/drawingml/2006/spreadsheetDrawing">
                    <xdr:col>2</xdr:col>
                    <xdr:colOff>789940</xdr:colOff>
                    <xdr:row>46</xdr:row>
                    <xdr:rowOff>410845</xdr:rowOff>
                  </from>
                  <to xmlns:xdr="http://schemas.openxmlformats.org/drawingml/2006/spreadsheetDrawing">
                    <xdr:col>2</xdr:col>
                    <xdr:colOff>1106170</xdr:colOff>
                    <xdr:row>48</xdr:row>
                    <xdr:rowOff>16510</xdr:rowOff>
                  </to>
                </anchor>
              </controlPr>
            </control>
          </mc:Choice>
        </mc:AlternateContent>
        <mc:AlternateContent>
          <mc:Choice Requires="x14">
            <control shapeId="62484" r:id="rId12" name="チェック 614">
              <controlPr defaultSize="0" autoFill="0" autoLine="0" autoPict="0">
                <anchor moveWithCells="1" sizeWithCells="1">
                  <from xmlns:xdr="http://schemas.openxmlformats.org/drawingml/2006/spreadsheetDrawing">
                    <xdr:col>2</xdr:col>
                    <xdr:colOff>789940</xdr:colOff>
                    <xdr:row>47</xdr:row>
                    <xdr:rowOff>402590</xdr:rowOff>
                  </from>
                  <to xmlns:xdr="http://schemas.openxmlformats.org/drawingml/2006/spreadsheetDrawing">
                    <xdr:col>2</xdr:col>
                    <xdr:colOff>1106170</xdr:colOff>
                    <xdr:row>48</xdr:row>
                    <xdr:rowOff>410845</xdr:rowOff>
                  </to>
                </anchor>
              </controlPr>
            </control>
          </mc:Choice>
        </mc:AlternateContent>
        <mc:AlternateContent>
          <mc:Choice Requires="x14">
            <control shapeId="62488" r:id="rId13" name="チェック 1281">
              <controlPr defaultSize="0" autoFill="0" autoLine="0" autoPict="0">
                <anchor moveWithCells="1" sizeWithCells="1">
                  <from xmlns:xdr="http://schemas.openxmlformats.org/drawingml/2006/spreadsheetDrawing">
                    <xdr:col>2</xdr:col>
                    <xdr:colOff>806450</xdr:colOff>
                    <xdr:row>33</xdr:row>
                    <xdr:rowOff>419100</xdr:rowOff>
                  </from>
                  <to xmlns:xdr="http://schemas.openxmlformats.org/drawingml/2006/spreadsheetDrawing">
                    <xdr:col>2</xdr:col>
                    <xdr:colOff>1057275</xdr:colOff>
                    <xdr:row>35</xdr:row>
                    <xdr:rowOff>18415</xdr:rowOff>
                  </to>
                </anchor>
              </controlPr>
            </control>
          </mc:Choice>
        </mc:AlternateContent>
        <mc:AlternateContent>
          <mc:Choice Requires="x14">
            <control shapeId="62489" r:id="rId14" name="チェック 1282">
              <controlPr defaultSize="0" autoFill="0" autoLine="0" autoPict="0">
                <anchor moveWithCells="1" sizeWithCells="1">
                  <from xmlns:xdr="http://schemas.openxmlformats.org/drawingml/2006/spreadsheetDrawing">
                    <xdr:col>2</xdr:col>
                    <xdr:colOff>806450</xdr:colOff>
                    <xdr:row>35</xdr:row>
                    <xdr:rowOff>19685</xdr:rowOff>
                  </from>
                  <to xmlns:xdr="http://schemas.openxmlformats.org/drawingml/2006/spreadsheetDrawing">
                    <xdr:col>2</xdr:col>
                    <xdr:colOff>1057275</xdr:colOff>
                    <xdr:row>36</xdr:row>
                    <xdr:rowOff>38735</xdr:rowOff>
                  </to>
                </anchor>
              </controlPr>
            </control>
          </mc:Choice>
        </mc:AlternateContent>
        <mc:AlternateContent>
          <mc:Choice Requires="x14">
            <control shapeId="62491" r:id="rId15" name="チェック 1283">
              <controlPr defaultSize="0" autoFill="0" autoLine="0" autoPict="0">
                <anchor moveWithCells="1" sizeWithCells="1">
                  <from xmlns:xdr="http://schemas.openxmlformats.org/drawingml/2006/spreadsheetDrawing">
                    <xdr:col>2</xdr:col>
                    <xdr:colOff>806450</xdr:colOff>
                    <xdr:row>36</xdr:row>
                    <xdr:rowOff>38735</xdr:rowOff>
                  </from>
                  <to xmlns:xdr="http://schemas.openxmlformats.org/drawingml/2006/spreadsheetDrawing">
                    <xdr:col>2</xdr:col>
                    <xdr:colOff>1057275</xdr:colOff>
                    <xdr:row>37</xdr:row>
                    <xdr:rowOff>58420</xdr:rowOff>
                  </to>
                </anchor>
              </controlPr>
            </control>
          </mc:Choice>
        </mc:AlternateContent>
        <mc:AlternateContent>
          <mc:Choice Requires="x14">
            <control shapeId="62492" r:id="rId16" name="チェック 1284">
              <controlPr defaultSize="0" autoFill="0" autoLine="0" autoPict="0">
                <anchor moveWithCells="1" sizeWithCells="1">
                  <from xmlns:xdr="http://schemas.openxmlformats.org/drawingml/2006/spreadsheetDrawing">
                    <xdr:col>2</xdr:col>
                    <xdr:colOff>806450</xdr:colOff>
                    <xdr:row>37</xdr:row>
                    <xdr:rowOff>58420</xdr:rowOff>
                  </from>
                  <to xmlns:xdr="http://schemas.openxmlformats.org/drawingml/2006/spreadsheetDrawing">
                    <xdr:col>2</xdr:col>
                    <xdr:colOff>1057275</xdr:colOff>
                    <xdr:row>38</xdr:row>
                    <xdr:rowOff>77470</xdr:rowOff>
                  </to>
                </anchor>
              </controlPr>
            </control>
          </mc:Choice>
        </mc:AlternateContent>
        <mc:AlternateContent>
          <mc:Choice Requires="x14">
            <control shapeId="62493" r:id="rId17" name="チェック 1868">
              <controlPr defaultSize="0" autoPict="0">
                <anchor moveWithCells="1">
                  <from xmlns:xdr="http://schemas.openxmlformats.org/drawingml/2006/spreadsheetDrawing">
                    <xdr:col>1</xdr:col>
                    <xdr:colOff>0</xdr:colOff>
                    <xdr:row>18</xdr:row>
                    <xdr:rowOff>381000</xdr:rowOff>
                  </from>
                  <to xmlns:xdr="http://schemas.openxmlformats.org/drawingml/2006/spreadsheetDrawing">
                    <xdr:col>2</xdr:col>
                    <xdr:colOff>542925</xdr:colOff>
                    <xdr:row>19</xdr:row>
                    <xdr:rowOff>372110</xdr:rowOff>
                  </to>
                </anchor>
              </controlPr>
            </control>
          </mc:Choice>
        </mc:AlternateContent>
        <mc:AlternateContent>
          <mc:Choice Requires="x14">
            <control shapeId="62494" r:id="rId18" name="チェック 1865">
              <controlPr defaultSize="0" autoPict="0">
                <anchor moveWithCells="1" sizeWithCells="1">
                  <from xmlns:xdr="http://schemas.openxmlformats.org/drawingml/2006/spreadsheetDrawing">
                    <xdr:col>1</xdr:col>
                    <xdr:colOff>0</xdr:colOff>
                    <xdr:row>16</xdr:row>
                    <xdr:rowOff>0</xdr:rowOff>
                  </from>
                  <to xmlns:xdr="http://schemas.openxmlformats.org/drawingml/2006/spreadsheetDrawing">
                    <xdr:col>2</xdr:col>
                    <xdr:colOff>542925</xdr:colOff>
                    <xdr:row>16</xdr:row>
                    <xdr:rowOff>361315</xdr:rowOff>
                  </to>
                </anchor>
              </controlPr>
            </control>
          </mc:Choice>
        </mc:AlternateContent>
        <mc:AlternateContent>
          <mc:Choice Requires="x14">
            <control shapeId="62495" r:id="rId19" name="チェック 1866">
              <controlPr defaultSize="0" autoPict="0">
                <anchor moveWithCells="1" sizeWithCells="1">
                  <from xmlns:xdr="http://schemas.openxmlformats.org/drawingml/2006/spreadsheetDrawing">
                    <xdr:col>1</xdr:col>
                    <xdr:colOff>0</xdr:colOff>
                    <xdr:row>17</xdr:row>
                    <xdr:rowOff>0</xdr:rowOff>
                  </from>
                  <to xmlns:xdr="http://schemas.openxmlformats.org/drawingml/2006/spreadsheetDrawing">
                    <xdr:col>2</xdr:col>
                    <xdr:colOff>542925</xdr:colOff>
                    <xdr:row>17</xdr:row>
                    <xdr:rowOff>372110</xdr:rowOff>
                  </to>
                </anchor>
              </controlPr>
            </control>
          </mc:Choice>
        </mc:AlternateContent>
        <mc:AlternateContent>
          <mc:Choice Requires="x14">
            <control shapeId="62496" r:id="rId20" name="チェック 1867">
              <controlPr defaultSize="0" autoPict="0">
                <anchor moveWithCells="1" sizeWithCells="1">
                  <from xmlns:xdr="http://schemas.openxmlformats.org/drawingml/2006/spreadsheetDrawing">
                    <xdr:col>1</xdr:col>
                    <xdr:colOff>0</xdr:colOff>
                    <xdr:row>18</xdr:row>
                    <xdr:rowOff>0</xdr:rowOff>
                  </from>
                  <to xmlns:xdr="http://schemas.openxmlformats.org/drawingml/2006/spreadsheetDrawing">
                    <xdr:col>2</xdr:col>
                    <xdr:colOff>542925</xdr:colOff>
                    <xdr:row>18</xdr:row>
                    <xdr:rowOff>372110</xdr:rowOff>
                  </to>
                </anchor>
              </controlPr>
            </control>
          </mc:Choice>
        </mc:AlternateContent>
        <mc:AlternateContent>
          <mc:Choice Requires="x14">
            <control shapeId="62497" r:id="rId21" name="チェック 1869">
              <controlPr defaultSize="0" autoPict="0">
                <anchor moveWithCells="1" sizeWithCells="1">
                  <from xmlns:xdr="http://schemas.openxmlformats.org/drawingml/2006/spreadsheetDrawing">
                    <xdr:col>1</xdr:col>
                    <xdr:colOff>0</xdr:colOff>
                    <xdr:row>19</xdr:row>
                    <xdr:rowOff>0</xdr:rowOff>
                  </from>
                  <to xmlns:xdr="http://schemas.openxmlformats.org/drawingml/2006/spreadsheetDrawing">
                    <xdr:col>2</xdr:col>
                    <xdr:colOff>542925</xdr:colOff>
                    <xdr:row>19</xdr:row>
                    <xdr:rowOff>372110</xdr:rowOff>
                  </to>
                </anchor>
              </controlPr>
            </control>
          </mc:Choice>
        </mc:AlternateContent>
        <mc:AlternateContent>
          <mc:Choice Requires="x14">
            <control shapeId="62500" r:id="rId22" name="チェック 1910">
              <controlPr defaultSize="0" autoPict="0">
                <anchor moveWithCells="1" sizeWithCells="1">
                  <from xmlns:xdr="http://schemas.openxmlformats.org/drawingml/2006/spreadsheetDrawing">
                    <xdr:col>1</xdr:col>
                    <xdr:colOff>0</xdr:colOff>
                    <xdr:row>22</xdr:row>
                    <xdr:rowOff>0</xdr:rowOff>
                  </from>
                  <to xmlns:xdr="http://schemas.openxmlformats.org/drawingml/2006/spreadsheetDrawing">
                    <xdr:col>2</xdr:col>
                    <xdr:colOff>542925</xdr:colOff>
                    <xdr:row>22</xdr:row>
                    <xdr:rowOff>372110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A1:W56"/>
  <sheetViews>
    <sheetView showGridLines="0" view="pageBreakPreview" zoomScale="85" zoomScaleNormal="35" zoomScaleSheetLayoutView="85" workbookViewId="0">
      <selection activeCell="A2" sqref="A2:V3"/>
    </sheetView>
  </sheetViews>
  <sheetFormatPr defaultColWidth="8" defaultRowHeight="14.25"/>
  <cols>
    <col min="1" max="1" width="6.25" style="1" customWidth="1"/>
    <col min="2" max="2" width="10.875" style="2" customWidth="1"/>
    <col min="3" max="3" width="15.625" style="57" customWidth="1"/>
    <col min="4" max="4" width="5.5" style="57" customWidth="1"/>
    <col min="5" max="7" width="10.875" style="57" customWidth="1"/>
    <col min="8" max="8" width="13.25" style="57" customWidth="1"/>
    <col min="9" max="9" width="7.375" style="57" customWidth="1"/>
    <col min="10" max="10" width="7.125" style="1" customWidth="1"/>
    <col min="11" max="11" width="10.875" style="1" customWidth="1"/>
    <col min="12" max="13" width="5.75" style="1" customWidth="1"/>
    <col min="14" max="15" width="7.875" style="1" customWidth="1"/>
    <col min="16" max="18" width="7.5" style="1" customWidth="1"/>
    <col min="19" max="21" width="7.125" style="1" customWidth="1"/>
    <col min="22" max="22" width="5.75" style="1" customWidth="1"/>
    <col min="23" max="23" width="8" style="1" bestFit="1" customWidth="0"/>
    <col min="24" max="16384" width="8" style="1"/>
  </cols>
  <sheetData>
    <row r="1" spans="1:23" ht="32.1" customHeight="1">
      <c r="A1" s="58" t="s">
        <v>558</v>
      </c>
      <c r="B1" s="233"/>
      <c r="C1" s="233"/>
      <c r="D1" s="233"/>
      <c r="E1" s="233"/>
      <c r="F1" s="233"/>
      <c r="G1" s="233"/>
      <c r="H1" s="233"/>
      <c r="I1" s="233"/>
      <c r="J1" s="233"/>
      <c r="K1" s="233"/>
      <c r="L1" s="233"/>
      <c r="M1" s="233"/>
      <c r="N1" s="233"/>
      <c r="O1" s="233"/>
      <c r="P1" s="233"/>
      <c r="Q1" s="233"/>
      <c r="R1" s="233"/>
      <c r="S1" s="233"/>
      <c r="T1" s="233"/>
      <c r="U1" s="233"/>
      <c r="V1" s="233"/>
      <c r="W1" s="233"/>
    </row>
    <row r="2" spans="1:23" ht="33" customHeight="1">
      <c r="A2" s="693" t="s">
        <v>546</v>
      </c>
      <c r="B2" s="693"/>
      <c r="C2" s="693"/>
      <c r="D2" s="693"/>
      <c r="E2" s="693"/>
      <c r="F2" s="693"/>
      <c r="G2" s="693"/>
      <c r="H2" s="693"/>
      <c r="I2" s="693"/>
      <c r="J2" s="693"/>
      <c r="K2" s="693"/>
      <c r="L2" s="693"/>
      <c r="M2" s="693"/>
      <c r="N2" s="693"/>
      <c r="O2" s="693"/>
      <c r="P2" s="693"/>
      <c r="Q2" s="693"/>
      <c r="R2" s="693"/>
      <c r="S2" s="693"/>
      <c r="T2" s="693"/>
      <c r="U2" s="693"/>
      <c r="V2" s="693"/>
      <c r="W2" s="233"/>
    </row>
    <row r="3" spans="1:23" ht="39" customHeight="1">
      <c r="A3" s="693"/>
      <c r="B3" s="693"/>
      <c r="C3" s="693"/>
      <c r="D3" s="693"/>
      <c r="E3" s="693"/>
      <c r="F3" s="693"/>
      <c r="G3" s="693"/>
      <c r="H3" s="693"/>
      <c r="I3" s="693"/>
      <c r="J3" s="693"/>
      <c r="K3" s="693"/>
      <c r="L3" s="693"/>
      <c r="M3" s="693"/>
      <c r="N3" s="693"/>
      <c r="O3" s="693"/>
      <c r="P3" s="693"/>
      <c r="Q3" s="693"/>
      <c r="R3" s="693"/>
      <c r="S3" s="693"/>
      <c r="T3" s="693"/>
      <c r="U3" s="693"/>
      <c r="V3" s="693"/>
      <c r="W3" s="233"/>
    </row>
    <row r="4" spans="1:23" ht="40.15" customHeight="1">
      <c r="A4" s="60"/>
      <c r="B4" s="60"/>
      <c r="C4" s="239" t="s">
        <v>181</v>
      </c>
      <c r="D4" s="60"/>
      <c r="E4" s="60"/>
      <c r="F4" s="60"/>
      <c r="G4" s="60"/>
      <c r="H4" s="60"/>
      <c r="I4" s="60"/>
      <c r="J4" s="60"/>
      <c r="K4" s="60"/>
      <c r="L4" s="60"/>
      <c r="M4" s="60"/>
      <c r="N4" s="60"/>
      <c r="O4" s="60"/>
      <c r="P4" s="60"/>
      <c r="Q4" s="60"/>
      <c r="R4" s="60"/>
      <c r="S4" s="60"/>
      <c r="T4" s="60"/>
      <c r="U4" s="60"/>
      <c r="V4" s="60"/>
      <c r="W4" s="60"/>
    </row>
    <row r="5" spans="1:23" ht="40.15" customHeight="1">
      <c r="A5" s="60"/>
      <c r="B5" s="60"/>
      <c r="C5" s="240" t="s">
        <v>185</v>
      </c>
      <c r="D5" s="247">
        <f>'様式第５号の１（ＩＣＴ導入支援事業計画書） '!D6</f>
        <v>0</v>
      </c>
      <c r="E5" s="254"/>
      <c r="F5" s="254"/>
      <c r="G5" s="254"/>
      <c r="H5" s="254"/>
      <c r="I5" s="254"/>
      <c r="J5" s="254"/>
      <c r="K5" s="271"/>
      <c r="L5" s="60"/>
      <c r="M5" s="60"/>
      <c r="N5" s="60"/>
      <c r="O5" s="60"/>
      <c r="P5" s="60"/>
      <c r="Q5" s="60"/>
      <c r="R5" s="60"/>
      <c r="S5" s="60"/>
      <c r="T5" s="60"/>
      <c r="U5" s="60"/>
      <c r="V5" s="60"/>
      <c r="W5" s="60"/>
    </row>
    <row r="6" spans="1:23" s="57" customFormat="1" ht="39.6" customHeight="1">
      <c r="A6" s="60"/>
      <c r="B6" s="60"/>
      <c r="C6" s="241" t="s">
        <v>187</v>
      </c>
      <c r="D6" s="248">
        <f>'様式第５号の１（ＩＣＴ導入支援事業計画書） '!D8</f>
        <v>0</v>
      </c>
      <c r="E6" s="255"/>
      <c r="F6" s="255"/>
      <c r="G6" s="255"/>
      <c r="H6" s="255"/>
      <c r="I6" s="255"/>
      <c r="J6" s="255"/>
      <c r="K6" s="272"/>
      <c r="L6" s="60"/>
      <c r="M6" s="60"/>
      <c r="N6" s="60"/>
      <c r="O6" s="60"/>
      <c r="P6" s="60"/>
      <c r="Q6" s="60"/>
      <c r="R6" s="60"/>
      <c r="S6" s="60"/>
      <c r="T6" s="60"/>
      <c r="U6" s="60"/>
      <c r="V6" s="60"/>
      <c r="W6" s="60"/>
    </row>
    <row r="7" spans="1:23" s="57" customFormat="1" ht="40.15" customHeight="1">
      <c r="A7" s="60"/>
      <c r="B7" s="60"/>
      <c r="C7" s="242" t="s">
        <v>93</v>
      </c>
      <c r="D7" s="249"/>
      <c r="E7" s="256"/>
      <c r="F7" s="262" t="s">
        <v>300</v>
      </c>
      <c r="G7" s="262"/>
      <c r="H7" s="262"/>
      <c r="I7" s="262"/>
      <c r="J7" s="262"/>
      <c r="K7" s="273"/>
      <c r="L7" s="60"/>
      <c r="M7" s="60"/>
      <c r="N7" s="60"/>
      <c r="O7" s="60"/>
      <c r="P7" s="60"/>
      <c r="Q7" s="60"/>
      <c r="R7" s="60"/>
      <c r="S7" s="60"/>
      <c r="T7" s="60"/>
      <c r="U7" s="60"/>
      <c r="V7" s="60"/>
      <c r="W7" s="60"/>
    </row>
    <row r="8" spans="1:23" s="57" customFormat="1" ht="40.15" customHeight="1">
      <c r="A8" s="60"/>
      <c r="B8" s="60"/>
      <c r="C8" s="243" t="s">
        <v>41</v>
      </c>
      <c r="D8" s="250"/>
      <c r="E8" s="257"/>
      <c r="F8" s="263" t="s">
        <v>300</v>
      </c>
      <c r="G8" s="263"/>
      <c r="H8" s="263"/>
      <c r="I8" s="263"/>
      <c r="J8" s="263"/>
      <c r="K8" s="274"/>
      <c r="L8" s="60"/>
      <c r="M8" s="60"/>
      <c r="N8" s="60"/>
      <c r="O8" s="60"/>
      <c r="P8" s="60"/>
      <c r="Q8" s="60"/>
      <c r="R8" s="60"/>
      <c r="S8" s="60"/>
      <c r="T8" s="60"/>
      <c r="U8" s="60"/>
      <c r="V8" s="60"/>
      <c r="W8" s="60"/>
    </row>
    <row r="9" spans="1:23" s="57" customFormat="1" ht="22.5" customHeight="1">
      <c r="A9" s="233"/>
      <c r="B9" s="233"/>
      <c r="C9" s="233"/>
      <c r="D9" s="233"/>
      <c r="E9" s="233"/>
      <c r="F9" s="233"/>
      <c r="G9" s="233"/>
      <c r="H9" s="233"/>
      <c r="I9" s="233"/>
      <c r="J9" s="233"/>
      <c r="K9" s="233"/>
      <c r="L9" s="233"/>
      <c r="M9" s="233"/>
      <c r="N9" s="233"/>
      <c r="O9" s="233"/>
      <c r="P9" s="233"/>
      <c r="Q9" s="233"/>
      <c r="R9" s="233"/>
      <c r="S9" s="233"/>
      <c r="T9" s="233"/>
      <c r="U9" s="233"/>
      <c r="V9" s="233"/>
      <c r="W9" s="233"/>
    </row>
    <row r="10" spans="1:23" s="57" customFormat="1" ht="17.45" customHeight="1">
      <c r="A10" s="233"/>
      <c r="B10" s="235" t="s">
        <v>60</v>
      </c>
      <c r="C10" s="235"/>
      <c r="D10" s="235"/>
      <c r="E10" s="258">
        <f>$C$14+$E$14-$G$14</f>
        <v>0</v>
      </c>
      <c r="F10" s="264"/>
      <c r="G10" s="264"/>
      <c r="H10" s="264"/>
      <c r="I10" s="264"/>
      <c r="J10" s="270" t="s">
        <v>32</v>
      </c>
      <c r="K10" s="270"/>
      <c r="L10" s="233"/>
      <c r="M10" s="233"/>
      <c r="N10" s="233"/>
      <c r="O10" s="233"/>
      <c r="P10" s="233"/>
      <c r="Q10" s="233"/>
      <c r="R10" s="233"/>
      <c r="S10" s="233"/>
      <c r="T10" s="61"/>
      <c r="U10" s="61"/>
      <c r="V10" s="233"/>
      <c r="W10" s="233"/>
    </row>
    <row r="11" spans="1:23" s="57" customFormat="1" ht="17.45" customHeight="1">
      <c r="A11" s="233"/>
      <c r="B11" s="235"/>
      <c r="C11" s="235"/>
      <c r="D11" s="235"/>
      <c r="E11" s="259"/>
      <c r="F11" s="259"/>
      <c r="G11" s="259"/>
      <c r="H11" s="259"/>
      <c r="I11" s="259"/>
      <c r="J11" s="270"/>
      <c r="K11" s="270"/>
      <c r="L11" s="233"/>
      <c r="M11" s="233"/>
      <c r="N11" s="233"/>
      <c r="O11" s="233"/>
      <c r="P11" s="233"/>
      <c r="Q11" s="233"/>
      <c r="R11" s="233"/>
      <c r="S11" s="233"/>
      <c r="T11" s="61"/>
      <c r="U11" s="61"/>
      <c r="V11" s="233"/>
      <c r="W11" s="233"/>
    </row>
    <row r="12" spans="1:23" s="57" customFormat="1" ht="24" customHeight="1">
      <c r="A12" s="233"/>
      <c r="B12" s="233"/>
      <c r="C12" s="233"/>
      <c r="D12" s="233"/>
      <c r="E12" s="233"/>
      <c r="F12" s="233"/>
      <c r="G12" s="233"/>
      <c r="H12" s="233"/>
      <c r="I12" s="233"/>
      <c r="J12" s="233"/>
      <c r="K12" s="233"/>
      <c r="L12" s="233"/>
      <c r="M12" s="233"/>
      <c r="N12" s="233"/>
      <c r="O12" s="233"/>
      <c r="P12" s="233"/>
      <c r="Q12" s="233"/>
      <c r="R12" s="233"/>
      <c r="S12" s="233"/>
      <c r="T12" s="233"/>
      <c r="U12" s="233"/>
      <c r="V12" s="233"/>
      <c r="W12" s="233"/>
    </row>
    <row r="13" spans="1:23" s="57" customFormat="1" ht="54" customHeight="1">
      <c r="A13" s="233"/>
      <c r="B13" s="233"/>
      <c r="C13" s="244" t="s">
        <v>194</v>
      </c>
      <c r="D13" s="244"/>
      <c r="E13" s="260" t="s">
        <v>303</v>
      </c>
      <c r="F13" s="265"/>
      <c r="G13" s="260" t="s">
        <v>107</v>
      </c>
      <c r="H13" s="265"/>
      <c r="I13" s="234"/>
      <c r="J13" s="234"/>
      <c r="K13" s="233"/>
      <c r="L13" s="233"/>
      <c r="M13" s="233"/>
      <c r="N13" s="233"/>
      <c r="O13" s="233"/>
      <c r="P13" s="233"/>
      <c r="Q13" s="233"/>
      <c r="R13" s="233"/>
      <c r="S13" s="233"/>
      <c r="T13" s="233"/>
      <c r="U13" s="233"/>
      <c r="V13" s="233"/>
      <c r="W13" s="233"/>
    </row>
    <row r="14" spans="1:23" s="57" customFormat="1" ht="28.5" customHeight="1">
      <c r="A14" s="233"/>
      <c r="B14" s="233"/>
      <c r="C14" s="245">
        <f>$P$27</f>
        <v>0</v>
      </c>
      <c r="D14" s="251"/>
      <c r="E14" s="261">
        <f>$S$27</f>
        <v>0</v>
      </c>
      <c r="F14" s="266"/>
      <c r="G14" s="267"/>
      <c r="H14" s="268"/>
      <c r="I14" s="269"/>
      <c r="J14" s="269"/>
      <c r="K14" s="233"/>
      <c r="L14" s="233"/>
      <c r="M14" s="233"/>
      <c r="N14" s="233"/>
      <c r="O14" s="233"/>
      <c r="P14" s="233"/>
      <c r="Q14" s="233"/>
      <c r="R14" s="233"/>
      <c r="S14" s="233"/>
      <c r="T14" s="233"/>
      <c r="U14" s="233"/>
      <c r="V14" s="233"/>
      <c r="W14" s="233"/>
    </row>
    <row r="15" spans="1:23" s="57" customFormat="1" ht="26.1" customHeight="1">
      <c r="A15" s="233"/>
      <c r="B15" s="233"/>
      <c r="C15" s="233"/>
      <c r="D15" s="233"/>
      <c r="E15" s="233"/>
      <c r="F15" s="233"/>
      <c r="G15" s="233"/>
      <c r="H15" s="233"/>
      <c r="I15" s="233"/>
      <c r="J15" s="233"/>
      <c r="K15" s="233"/>
      <c r="L15" s="233"/>
      <c r="M15" s="233"/>
      <c r="N15" s="233"/>
      <c r="O15" s="233"/>
      <c r="P15" s="233"/>
      <c r="Q15" s="233"/>
      <c r="R15" s="233"/>
      <c r="S15" s="233"/>
      <c r="T15" s="233"/>
      <c r="U15" s="233"/>
      <c r="V15" s="233"/>
      <c r="W15" s="233"/>
    </row>
    <row r="16" spans="1:23" s="57" customFormat="1" ht="44.25" customHeight="1">
      <c r="A16" s="234"/>
      <c r="B16" s="236" t="s">
        <v>216</v>
      </c>
      <c r="C16" s="236" t="s">
        <v>304</v>
      </c>
      <c r="D16" s="236"/>
      <c r="E16" s="236"/>
      <c r="F16" s="236"/>
      <c r="G16" s="236"/>
      <c r="H16" s="236"/>
      <c r="I16" s="236"/>
      <c r="J16" s="236"/>
      <c r="K16" s="236" t="s">
        <v>306</v>
      </c>
      <c r="L16" s="236"/>
      <c r="M16" s="236" t="s">
        <v>309</v>
      </c>
      <c r="N16" s="236"/>
      <c r="O16" s="236"/>
      <c r="P16" s="236" t="s">
        <v>311</v>
      </c>
      <c r="Q16" s="236"/>
      <c r="R16" s="236"/>
      <c r="S16" s="244" t="s">
        <v>312</v>
      </c>
      <c r="T16" s="244"/>
      <c r="U16" s="244"/>
      <c r="V16" s="234"/>
      <c r="W16" s="234"/>
    </row>
    <row r="17" spans="1:23" s="57" customFormat="1" ht="30.95" customHeight="1">
      <c r="A17" s="233"/>
      <c r="B17" s="237">
        <v>1</v>
      </c>
      <c r="C17" s="246"/>
      <c r="D17" s="246"/>
      <c r="E17" s="246"/>
      <c r="F17" s="246"/>
      <c r="G17" s="246"/>
      <c r="H17" s="246"/>
      <c r="I17" s="246"/>
      <c r="J17" s="246"/>
      <c r="K17" s="275"/>
      <c r="L17" s="276"/>
      <c r="M17" s="277"/>
      <c r="N17" s="277"/>
      <c r="O17" s="277"/>
      <c r="P17" s="279">
        <f t="shared" ref="P17:P26" si="0">K17*M17</f>
        <v>0</v>
      </c>
      <c r="Q17" s="279"/>
      <c r="R17" s="279"/>
      <c r="S17" s="277"/>
      <c r="T17" s="277"/>
      <c r="U17" s="277"/>
      <c r="V17" s="233"/>
      <c r="W17" s="233"/>
    </row>
    <row r="18" spans="1:23" s="2" customFormat="1" ht="33" customHeight="1">
      <c r="A18" s="233"/>
      <c r="B18" s="237">
        <v>2</v>
      </c>
      <c r="C18" s="246"/>
      <c r="D18" s="246"/>
      <c r="E18" s="246"/>
      <c r="F18" s="246"/>
      <c r="G18" s="246"/>
      <c r="H18" s="246"/>
      <c r="I18" s="246"/>
      <c r="J18" s="246"/>
      <c r="K18" s="275"/>
      <c r="L18" s="276"/>
      <c r="M18" s="277"/>
      <c r="N18" s="277"/>
      <c r="O18" s="277"/>
      <c r="P18" s="279">
        <f t="shared" si="0"/>
        <v>0</v>
      </c>
      <c r="Q18" s="279"/>
      <c r="R18" s="279"/>
      <c r="S18" s="277"/>
      <c r="T18" s="277"/>
      <c r="U18" s="277"/>
      <c r="V18" s="233"/>
      <c r="W18" s="233"/>
    </row>
    <row r="19" spans="1:23" s="2" customFormat="1" ht="33" customHeight="1">
      <c r="A19" s="233"/>
      <c r="B19" s="237">
        <v>3</v>
      </c>
      <c r="C19" s="246"/>
      <c r="D19" s="246"/>
      <c r="E19" s="246"/>
      <c r="F19" s="246"/>
      <c r="G19" s="246"/>
      <c r="H19" s="246"/>
      <c r="I19" s="246"/>
      <c r="J19" s="246"/>
      <c r="K19" s="275"/>
      <c r="L19" s="276"/>
      <c r="M19" s="277"/>
      <c r="N19" s="277"/>
      <c r="O19" s="277"/>
      <c r="P19" s="279">
        <f t="shared" si="0"/>
        <v>0</v>
      </c>
      <c r="Q19" s="279"/>
      <c r="R19" s="279"/>
      <c r="S19" s="277"/>
      <c r="T19" s="277"/>
      <c r="U19" s="277"/>
      <c r="V19" s="233"/>
      <c r="W19" s="233"/>
    </row>
    <row r="20" spans="1:23" s="2" customFormat="1" ht="33" customHeight="1">
      <c r="A20" s="233"/>
      <c r="B20" s="237">
        <v>4</v>
      </c>
      <c r="C20" s="246"/>
      <c r="D20" s="246"/>
      <c r="E20" s="246"/>
      <c r="F20" s="246"/>
      <c r="G20" s="246"/>
      <c r="H20" s="246"/>
      <c r="I20" s="246"/>
      <c r="J20" s="246"/>
      <c r="K20" s="275"/>
      <c r="L20" s="276"/>
      <c r="M20" s="277"/>
      <c r="N20" s="277"/>
      <c r="O20" s="277"/>
      <c r="P20" s="279">
        <f t="shared" si="0"/>
        <v>0</v>
      </c>
      <c r="Q20" s="279"/>
      <c r="R20" s="279"/>
      <c r="S20" s="277"/>
      <c r="T20" s="277"/>
      <c r="U20" s="277"/>
      <c r="V20" s="233"/>
      <c r="W20" s="233"/>
    </row>
    <row r="21" spans="1:23" s="2" customFormat="1" ht="33" customHeight="1">
      <c r="A21" s="233"/>
      <c r="B21" s="237">
        <v>5</v>
      </c>
      <c r="C21" s="246"/>
      <c r="D21" s="246"/>
      <c r="E21" s="246"/>
      <c r="F21" s="246"/>
      <c r="G21" s="246"/>
      <c r="H21" s="246"/>
      <c r="I21" s="246"/>
      <c r="J21" s="246"/>
      <c r="K21" s="275"/>
      <c r="L21" s="276"/>
      <c r="M21" s="277"/>
      <c r="N21" s="277"/>
      <c r="O21" s="277"/>
      <c r="P21" s="279">
        <f t="shared" si="0"/>
        <v>0</v>
      </c>
      <c r="Q21" s="279"/>
      <c r="R21" s="279"/>
      <c r="S21" s="277"/>
      <c r="T21" s="277"/>
      <c r="U21" s="277"/>
      <c r="V21" s="233"/>
      <c r="W21" s="233"/>
    </row>
    <row r="22" spans="1:23" s="2" customFormat="1" ht="33" customHeight="1">
      <c r="A22" s="233"/>
      <c r="B22" s="237">
        <v>6</v>
      </c>
      <c r="C22" s="246"/>
      <c r="D22" s="246"/>
      <c r="E22" s="246"/>
      <c r="F22" s="246"/>
      <c r="G22" s="246"/>
      <c r="H22" s="246"/>
      <c r="I22" s="246"/>
      <c r="J22" s="246"/>
      <c r="K22" s="275"/>
      <c r="L22" s="276"/>
      <c r="M22" s="277"/>
      <c r="N22" s="277"/>
      <c r="O22" s="277"/>
      <c r="P22" s="279">
        <f t="shared" si="0"/>
        <v>0</v>
      </c>
      <c r="Q22" s="279"/>
      <c r="R22" s="279"/>
      <c r="S22" s="277"/>
      <c r="T22" s="277"/>
      <c r="U22" s="277"/>
      <c r="V22" s="233"/>
      <c r="W22" s="233"/>
    </row>
    <row r="23" spans="1:23" s="2" customFormat="1" ht="33" customHeight="1">
      <c r="A23" s="233"/>
      <c r="B23" s="237">
        <v>7</v>
      </c>
      <c r="C23" s="246"/>
      <c r="D23" s="246"/>
      <c r="E23" s="246"/>
      <c r="F23" s="246"/>
      <c r="G23" s="246"/>
      <c r="H23" s="246"/>
      <c r="I23" s="246"/>
      <c r="J23" s="246"/>
      <c r="K23" s="275"/>
      <c r="L23" s="276"/>
      <c r="M23" s="277"/>
      <c r="N23" s="277"/>
      <c r="O23" s="277"/>
      <c r="P23" s="279">
        <f t="shared" si="0"/>
        <v>0</v>
      </c>
      <c r="Q23" s="279"/>
      <c r="R23" s="279"/>
      <c r="S23" s="277"/>
      <c r="T23" s="277"/>
      <c r="U23" s="277"/>
      <c r="V23" s="233"/>
      <c r="W23" s="233"/>
    </row>
    <row r="24" spans="1:23" s="2" customFormat="1" ht="33" customHeight="1">
      <c r="A24" s="233"/>
      <c r="B24" s="237">
        <v>8</v>
      </c>
      <c r="C24" s="246"/>
      <c r="D24" s="246"/>
      <c r="E24" s="246"/>
      <c r="F24" s="246"/>
      <c r="G24" s="246"/>
      <c r="H24" s="246"/>
      <c r="I24" s="246"/>
      <c r="J24" s="246"/>
      <c r="K24" s="275"/>
      <c r="L24" s="276"/>
      <c r="M24" s="277"/>
      <c r="N24" s="277"/>
      <c r="O24" s="277"/>
      <c r="P24" s="279">
        <f t="shared" si="0"/>
        <v>0</v>
      </c>
      <c r="Q24" s="279"/>
      <c r="R24" s="279"/>
      <c r="S24" s="277"/>
      <c r="T24" s="277"/>
      <c r="U24" s="277"/>
      <c r="V24" s="233"/>
      <c r="W24" s="233"/>
    </row>
    <row r="25" spans="1:23" s="2" customFormat="1" ht="33" customHeight="1">
      <c r="A25" s="233"/>
      <c r="B25" s="237">
        <v>9</v>
      </c>
      <c r="C25" s="246"/>
      <c r="D25" s="246"/>
      <c r="E25" s="246"/>
      <c r="F25" s="246"/>
      <c r="G25" s="246"/>
      <c r="H25" s="246"/>
      <c r="I25" s="246"/>
      <c r="J25" s="246"/>
      <c r="K25" s="275"/>
      <c r="L25" s="276"/>
      <c r="M25" s="277"/>
      <c r="N25" s="277"/>
      <c r="O25" s="277"/>
      <c r="P25" s="279">
        <f t="shared" si="0"/>
        <v>0</v>
      </c>
      <c r="Q25" s="279"/>
      <c r="R25" s="279"/>
      <c r="S25" s="277"/>
      <c r="T25" s="277"/>
      <c r="U25" s="277"/>
      <c r="V25" s="233"/>
      <c r="W25" s="233"/>
    </row>
    <row r="26" spans="1:23" s="2" customFormat="1" ht="33" customHeight="1">
      <c r="A26" s="233"/>
      <c r="B26" s="237">
        <v>10</v>
      </c>
      <c r="C26" s="246"/>
      <c r="D26" s="246"/>
      <c r="E26" s="246"/>
      <c r="F26" s="246"/>
      <c r="G26" s="246"/>
      <c r="H26" s="246"/>
      <c r="I26" s="246"/>
      <c r="J26" s="246"/>
      <c r="K26" s="275"/>
      <c r="L26" s="276"/>
      <c r="M26" s="277"/>
      <c r="N26" s="277"/>
      <c r="O26" s="277"/>
      <c r="P26" s="279">
        <f t="shared" si="0"/>
        <v>0</v>
      </c>
      <c r="Q26" s="279"/>
      <c r="R26" s="279"/>
      <c r="S26" s="277"/>
      <c r="T26" s="277"/>
      <c r="U26" s="277"/>
      <c r="V26" s="233"/>
      <c r="W26" s="233"/>
    </row>
    <row r="27" spans="1:23" s="2" customFormat="1" ht="33" customHeight="1">
      <c r="A27" s="233"/>
      <c r="B27" s="233"/>
      <c r="C27" s="233"/>
      <c r="D27" s="233"/>
      <c r="E27" s="233"/>
      <c r="F27" s="233"/>
      <c r="G27" s="233"/>
      <c r="H27" s="233"/>
      <c r="I27" s="233"/>
      <c r="J27" s="233"/>
      <c r="K27" s="233"/>
      <c r="L27" s="233"/>
      <c r="M27" s="236" t="s">
        <v>313</v>
      </c>
      <c r="N27" s="236"/>
      <c r="O27" s="236"/>
      <c r="P27" s="280">
        <f>SUM(P17:R26)</f>
        <v>0</v>
      </c>
      <c r="Q27" s="282"/>
      <c r="R27" s="283"/>
      <c r="S27" s="280">
        <f>SUM(S17:U26)</f>
        <v>0</v>
      </c>
      <c r="T27" s="282"/>
      <c r="U27" s="283"/>
      <c r="V27" s="233"/>
      <c r="W27" s="233"/>
    </row>
    <row r="28" spans="1:23" s="2" customFormat="1" ht="33" customHeight="1">
      <c r="A28" s="233"/>
      <c r="B28" s="233"/>
      <c r="C28" s="233"/>
      <c r="D28" s="233"/>
      <c r="E28" s="233"/>
      <c r="F28" s="233"/>
      <c r="G28" s="233"/>
      <c r="H28" s="233"/>
      <c r="I28" s="233"/>
      <c r="J28" s="233"/>
      <c r="K28" s="233"/>
      <c r="L28" s="233"/>
      <c r="M28" s="233"/>
      <c r="N28" s="233"/>
      <c r="O28" s="233"/>
      <c r="P28" s="233"/>
      <c r="Q28" s="233"/>
      <c r="R28" s="233"/>
      <c r="S28" s="233"/>
      <c r="T28" s="233"/>
      <c r="U28" s="233"/>
      <c r="V28" s="233"/>
      <c r="W28" s="233"/>
    </row>
    <row r="29" spans="1:23" s="2" customFormat="1" ht="42.95" customHeight="1">
      <c r="A29" s="233"/>
      <c r="B29" s="238" t="s">
        <v>297</v>
      </c>
      <c r="C29" s="236"/>
      <c r="D29" s="252"/>
      <c r="E29" s="252"/>
      <c r="F29" s="252"/>
      <c r="G29" s="252"/>
      <c r="H29" s="252"/>
      <c r="I29" s="252"/>
      <c r="J29" s="252"/>
      <c r="K29" s="252"/>
      <c r="L29" s="252"/>
      <c r="M29" s="252"/>
      <c r="N29" s="252"/>
      <c r="O29" s="252"/>
      <c r="P29" s="252"/>
      <c r="Q29" s="252"/>
      <c r="R29" s="252"/>
      <c r="S29" s="252"/>
      <c r="T29" s="252"/>
      <c r="U29" s="252"/>
      <c r="V29" s="233"/>
      <c r="W29" s="233"/>
    </row>
    <row r="30" spans="1:23" s="2" customFormat="1" ht="42.95" customHeight="1">
      <c r="A30" s="233"/>
      <c r="B30" s="236"/>
      <c r="C30" s="236"/>
      <c r="D30" s="252"/>
      <c r="E30" s="252"/>
      <c r="F30" s="252"/>
      <c r="G30" s="252"/>
      <c r="H30" s="252"/>
      <c r="I30" s="252"/>
      <c r="J30" s="252"/>
      <c r="K30" s="252"/>
      <c r="L30" s="252"/>
      <c r="M30" s="252"/>
      <c r="N30" s="252"/>
      <c r="O30" s="252"/>
      <c r="P30" s="252"/>
      <c r="Q30" s="252"/>
      <c r="R30" s="252"/>
      <c r="S30" s="252"/>
      <c r="T30" s="252"/>
      <c r="U30" s="252"/>
      <c r="V30" s="233"/>
      <c r="W30" s="233"/>
    </row>
    <row r="31" spans="1:23" s="2" customFormat="1" ht="42.95" customHeight="1">
      <c r="A31" s="233"/>
      <c r="B31" s="236"/>
      <c r="C31" s="236"/>
      <c r="D31" s="252"/>
      <c r="E31" s="252"/>
      <c r="F31" s="252"/>
      <c r="G31" s="252"/>
      <c r="H31" s="252"/>
      <c r="I31" s="252"/>
      <c r="J31" s="252"/>
      <c r="K31" s="252"/>
      <c r="L31" s="252"/>
      <c r="M31" s="252"/>
      <c r="N31" s="252"/>
      <c r="O31" s="252"/>
      <c r="P31" s="252"/>
      <c r="Q31" s="252"/>
      <c r="R31" s="252"/>
      <c r="S31" s="252"/>
      <c r="T31" s="252"/>
      <c r="U31" s="252"/>
      <c r="V31" s="233"/>
      <c r="W31" s="233"/>
    </row>
    <row r="32" spans="1:23" s="2" customFormat="1" ht="42.95" customHeight="1">
      <c r="A32" s="233"/>
      <c r="B32" s="236"/>
      <c r="C32" s="236"/>
      <c r="D32" s="252"/>
      <c r="E32" s="252"/>
      <c r="F32" s="252"/>
      <c r="G32" s="252"/>
      <c r="H32" s="252"/>
      <c r="I32" s="252"/>
      <c r="J32" s="252"/>
      <c r="K32" s="252"/>
      <c r="L32" s="252"/>
      <c r="M32" s="252"/>
      <c r="N32" s="252"/>
      <c r="O32" s="252"/>
      <c r="P32" s="252"/>
      <c r="Q32" s="252"/>
      <c r="R32" s="252"/>
      <c r="S32" s="252"/>
      <c r="T32" s="252"/>
      <c r="U32" s="252"/>
      <c r="V32" s="233"/>
      <c r="W32" s="233"/>
    </row>
    <row r="33" spans="1:23" s="2" customFormat="1" ht="35.5" customHeight="1">
      <c r="A33" s="406"/>
      <c r="B33" s="407" t="s">
        <v>105</v>
      </c>
      <c r="C33" s="408"/>
      <c r="D33" s="408"/>
      <c r="E33" s="408"/>
      <c r="F33" s="408"/>
      <c r="G33" s="408"/>
      <c r="H33" s="408"/>
      <c r="I33" s="408"/>
      <c r="J33" s="408"/>
      <c r="K33" s="408"/>
      <c r="L33" s="408"/>
      <c r="M33" s="408"/>
      <c r="N33" s="408"/>
      <c r="O33" s="408"/>
      <c r="P33" s="408"/>
      <c r="Q33" s="408"/>
      <c r="R33" s="408"/>
      <c r="S33" s="408"/>
      <c r="T33" s="408"/>
      <c r="U33" s="408"/>
      <c r="V33" s="233"/>
      <c r="W33" s="233"/>
    </row>
    <row r="34" spans="1:23" s="2" customFormat="1" ht="33" customHeight="1">
      <c r="A34" s="2"/>
      <c r="B34" s="407" t="s">
        <v>354</v>
      </c>
      <c r="C34" s="408"/>
      <c r="D34" s="408"/>
      <c r="E34" s="408"/>
      <c r="F34" s="408"/>
      <c r="G34" s="408"/>
      <c r="H34" s="408"/>
      <c r="I34" s="408"/>
      <c r="J34" s="408"/>
      <c r="K34" s="408"/>
      <c r="L34" s="408"/>
      <c r="M34" s="408"/>
      <c r="N34" s="408"/>
      <c r="O34" s="408"/>
      <c r="P34" s="408"/>
      <c r="Q34" s="408"/>
      <c r="R34" s="408"/>
      <c r="S34" s="408"/>
      <c r="T34" s="408"/>
      <c r="U34" s="408"/>
      <c r="V34" s="2"/>
      <c r="W34" s="2"/>
    </row>
    <row r="35" spans="1:23" s="2" customFormat="1" ht="33" customHeight="1">
      <c r="A35" s="2"/>
      <c r="B35" s="408"/>
      <c r="C35" s="408"/>
      <c r="D35" s="408"/>
      <c r="E35" s="408"/>
      <c r="F35" s="408"/>
      <c r="G35" s="408"/>
      <c r="H35" s="408"/>
      <c r="I35" s="408"/>
      <c r="J35" s="408"/>
      <c r="K35" s="408"/>
      <c r="L35" s="408"/>
      <c r="M35" s="408"/>
      <c r="N35" s="408"/>
      <c r="O35" s="408"/>
      <c r="P35" s="408"/>
      <c r="Q35" s="408"/>
      <c r="R35" s="408"/>
      <c r="S35" s="408"/>
      <c r="T35" s="408"/>
      <c r="U35" s="408"/>
      <c r="V35" s="2"/>
      <c r="W35" s="2"/>
    </row>
    <row r="36" spans="1:23" s="2" customFormat="1" ht="33" customHeight="1">
      <c r="A36" s="2"/>
      <c r="B36" s="2"/>
      <c r="C36" s="57"/>
      <c r="D36" s="57"/>
      <c r="E36" s="57"/>
      <c r="F36" s="57"/>
      <c r="G36" s="57"/>
      <c r="H36" s="57"/>
      <c r="I36" s="57"/>
      <c r="J36" s="2"/>
      <c r="K36" s="2"/>
      <c r="L36" s="2"/>
      <c r="M36" s="2"/>
      <c r="N36" s="2"/>
      <c r="O36" s="2"/>
      <c r="P36" s="2"/>
      <c r="Q36" s="2"/>
      <c r="R36" s="2"/>
      <c r="S36" s="2"/>
      <c r="T36" s="2"/>
      <c r="U36" s="2"/>
      <c r="V36" s="2"/>
      <c r="W36" s="2"/>
    </row>
    <row r="37" spans="1:23" s="2" customFormat="1" ht="33" customHeight="1">
      <c r="A37" s="2"/>
      <c r="B37" s="2"/>
      <c r="C37" s="57"/>
      <c r="D37" s="57"/>
      <c r="E37" s="57"/>
      <c r="F37" s="57"/>
      <c r="G37" s="57"/>
      <c r="H37" s="57"/>
      <c r="I37" s="57"/>
      <c r="J37" s="2"/>
      <c r="K37" s="2"/>
      <c r="L37" s="2"/>
      <c r="M37" s="2"/>
      <c r="N37" s="2"/>
      <c r="O37" s="2"/>
      <c r="P37" s="2"/>
      <c r="Q37" s="2"/>
      <c r="R37" s="2"/>
      <c r="S37" s="2"/>
      <c r="T37" s="2"/>
      <c r="U37" s="2"/>
      <c r="V37" s="2"/>
      <c r="W37" s="2"/>
    </row>
    <row r="38" spans="1:23" s="2" customFormat="1" ht="33" customHeight="1">
      <c r="A38" s="2"/>
      <c r="B38" s="2"/>
      <c r="C38" s="57"/>
      <c r="D38" s="57"/>
      <c r="E38" s="57"/>
      <c r="F38" s="57"/>
      <c r="G38" s="57"/>
      <c r="H38" s="57"/>
      <c r="I38" s="57"/>
      <c r="J38" s="2"/>
      <c r="K38" s="2"/>
      <c r="L38" s="2"/>
      <c r="M38" s="2"/>
      <c r="N38" s="2"/>
      <c r="O38" s="2"/>
      <c r="P38" s="2"/>
      <c r="Q38" s="2"/>
      <c r="R38" s="2"/>
      <c r="S38" s="2"/>
      <c r="T38" s="2"/>
      <c r="U38" s="2"/>
      <c r="V38" s="2"/>
      <c r="W38" s="2"/>
    </row>
    <row r="39" spans="1:23" s="2" customFormat="1" ht="33" customHeight="1">
      <c r="A39" s="2"/>
      <c r="B39" s="2"/>
      <c r="C39" s="57"/>
      <c r="D39" s="57"/>
      <c r="E39" s="57"/>
      <c r="F39" s="57"/>
      <c r="G39" s="57"/>
      <c r="H39" s="57"/>
      <c r="I39" s="57"/>
      <c r="J39" s="2"/>
      <c r="K39" s="2"/>
      <c r="L39" s="2"/>
      <c r="M39" s="2"/>
      <c r="N39" s="2"/>
      <c r="O39" s="2"/>
      <c r="P39" s="2"/>
      <c r="Q39" s="2"/>
      <c r="R39" s="2"/>
      <c r="S39" s="2"/>
      <c r="T39" s="2"/>
      <c r="U39" s="2"/>
      <c r="V39" s="2"/>
      <c r="W39" s="2"/>
    </row>
    <row r="40" spans="1:23" s="2" customFormat="1" ht="33" customHeight="1">
      <c r="A40" s="2"/>
      <c r="B40" s="2"/>
      <c r="C40" s="57"/>
      <c r="D40" s="57"/>
      <c r="E40" s="57"/>
      <c r="F40" s="57"/>
      <c r="G40" s="57"/>
      <c r="H40" s="57"/>
      <c r="I40" s="57"/>
      <c r="J40" s="2"/>
      <c r="K40" s="2"/>
      <c r="L40" s="2"/>
      <c r="M40" s="2"/>
      <c r="N40" s="2"/>
      <c r="O40" s="2"/>
      <c r="P40" s="2"/>
      <c r="Q40" s="2"/>
      <c r="R40" s="2"/>
      <c r="S40" s="2"/>
      <c r="T40" s="2"/>
      <c r="U40" s="2"/>
      <c r="V40" s="2"/>
      <c r="W40" s="2"/>
    </row>
    <row r="41" spans="1:23" s="2" customFormat="1" ht="33" customHeight="1">
      <c r="A41" s="2"/>
      <c r="B41" s="2"/>
      <c r="C41" s="57"/>
      <c r="D41" s="57"/>
      <c r="E41" s="57"/>
      <c r="F41" s="57"/>
      <c r="G41" s="57"/>
      <c r="H41" s="57"/>
      <c r="I41" s="57"/>
      <c r="J41" s="2"/>
      <c r="K41" s="2"/>
      <c r="L41" s="2"/>
      <c r="M41" s="2"/>
      <c r="N41" s="2"/>
      <c r="O41" s="2"/>
      <c r="P41" s="2"/>
      <c r="Q41" s="2"/>
      <c r="R41" s="2"/>
      <c r="S41" s="2"/>
      <c r="T41" s="2"/>
      <c r="U41" s="2"/>
      <c r="V41" s="2"/>
      <c r="W41" s="2"/>
    </row>
    <row r="42" spans="1:23" s="2" customFormat="1" ht="33" customHeight="1">
      <c r="A42" s="2"/>
      <c r="B42" s="2"/>
      <c r="C42" s="57"/>
      <c r="D42" s="57"/>
      <c r="E42" s="57"/>
      <c r="F42" s="57"/>
      <c r="G42" s="57"/>
      <c r="H42" s="57"/>
      <c r="I42" s="57"/>
      <c r="J42" s="2"/>
      <c r="K42" s="2"/>
      <c r="L42" s="2"/>
      <c r="M42" s="2"/>
      <c r="N42" s="2"/>
      <c r="O42" s="2"/>
      <c r="P42" s="2"/>
      <c r="Q42" s="2"/>
      <c r="R42" s="2"/>
      <c r="S42" s="2"/>
      <c r="T42" s="2"/>
      <c r="U42" s="2"/>
      <c r="V42" s="2"/>
      <c r="W42" s="2"/>
    </row>
    <row r="43" spans="1:23" s="2" customFormat="1" ht="33" customHeight="1">
      <c r="A43" s="2"/>
      <c r="B43" s="2"/>
      <c r="C43" s="57"/>
      <c r="D43" s="57"/>
      <c r="E43" s="57"/>
      <c r="F43" s="57"/>
      <c r="G43" s="57"/>
      <c r="H43" s="57"/>
      <c r="I43" s="57"/>
      <c r="J43" s="2"/>
      <c r="K43" s="2"/>
      <c r="L43" s="2"/>
      <c r="M43" s="2"/>
      <c r="N43" s="2"/>
      <c r="O43" s="2"/>
      <c r="P43" s="2"/>
      <c r="Q43" s="2"/>
      <c r="R43" s="2"/>
      <c r="S43" s="2"/>
      <c r="T43" s="2"/>
      <c r="U43" s="2"/>
      <c r="V43" s="2"/>
      <c r="W43" s="2"/>
    </row>
    <row r="44" spans="1:23" s="2" customFormat="1" ht="33" customHeight="1">
      <c r="A44" s="2"/>
      <c r="B44" s="2"/>
      <c r="C44" s="57"/>
      <c r="D44" s="57"/>
      <c r="E44" s="57"/>
      <c r="F44" s="57"/>
      <c r="G44" s="57"/>
      <c r="H44" s="57"/>
      <c r="I44" s="57"/>
      <c r="J44" s="2"/>
      <c r="K44" s="2"/>
      <c r="L44" s="2"/>
      <c r="M44" s="2"/>
      <c r="N44" s="2"/>
      <c r="O44" s="2"/>
      <c r="P44" s="2"/>
      <c r="Q44" s="2"/>
      <c r="R44" s="2"/>
      <c r="S44" s="2"/>
      <c r="T44" s="2"/>
      <c r="U44" s="2"/>
      <c r="V44" s="2"/>
      <c r="W44" s="2"/>
    </row>
    <row r="45" spans="1:23" s="2" customFormat="1" ht="33" customHeight="1">
      <c r="A45" s="2"/>
      <c r="B45" s="2"/>
      <c r="C45" s="57"/>
      <c r="D45" s="57"/>
      <c r="E45" s="57"/>
      <c r="F45" s="57"/>
      <c r="G45" s="57"/>
      <c r="H45" s="57"/>
      <c r="I45" s="57"/>
      <c r="J45" s="2"/>
      <c r="K45" s="2"/>
      <c r="L45" s="2"/>
      <c r="M45" s="2"/>
      <c r="N45" s="2"/>
      <c r="O45" s="2"/>
      <c r="P45" s="2"/>
      <c r="Q45" s="2"/>
      <c r="R45" s="2"/>
      <c r="S45" s="2"/>
      <c r="T45" s="2"/>
      <c r="U45" s="2"/>
      <c r="V45" s="2"/>
      <c r="W45" s="2"/>
    </row>
    <row r="46" spans="1:23" s="2" customFormat="1" ht="33" customHeight="1">
      <c r="A46" s="2"/>
      <c r="B46" s="2"/>
      <c r="C46" s="57"/>
      <c r="D46" s="57"/>
      <c r="E46" s="57"/>
      <c r="F46" s="57"/>
      <c r="G46" s="57"/>
      <c r="H46" s="57"/>
      <c r="I46" s="57"/>
      <c r="J46" s="2"/>
      <c r="K46" s="2"/>
      <c r="L46" s="2"/>
      <c r="M46" s="2"/>
      <c r="N46" s="2"/>
      <c r="O46" s="2"/>
      <c r="P46" s="2"/>
      <c r="Q46" s="2"/>
      <c r="R46" s="2"/>
      <c r="S46" s="2"/>
      <c r="T46" s="2"/>
      <c r="U46" s="2"/>
      <c r="V46" s="2"/>
      <c r="W46" s="2"/>
    </row>
    <row r="47" spans="1:23" s="2" customFormat="1" ht="33" customHeight="1">
      <c r="A47" s="2"/>
      <c r="B47" s="2"/>
      <c r="C47" s="57"/>
      <c r="D47" s="57"/>
      <c r="E47" s="57"/>
      <c r="F47" s="57"/>
      <c r="G47" s="57"/>
      <c r="H47" s="57"/>
      <c r="I47" s="57"/>
      <c r="J47" s="2"/>
      <c r="K47" s="2"/>
      <c r="L47" s="2"/>
      <c r="M47" s="2"/>
      <c r="N47" s="2"/>
      <c r="O47" s="2"/>
      <c r="P47" s="2"/>
      <c r="Q47" s="2"/>
      <c r="R47" s="2"/>
      <c r="S47" s="2"/>
      <c r="T47" s="2"/>
      <c r="U47" s="2"/>
      <c r="V47" s="2"/>
      <c r="W47" s="2"/>
    </row>
    <row r="48" spans="1:23" s="2" customFormat="1" ht="33" customHeight="1">
      <c r="A48" s="2"/>
      <c r="B48" s="2"/>
      <c r="C48" s="57"/>
      <c r="D48" s="57"/>
      <c r="E48" s="57"/>
      <c r="F48" s="57"/>
      <c r="G48" s="57"/>
      <c r="H48" s="57"/>
      <c r="I48" s="57"/>
      <c r="J48" s="2"/>
      <c r="K48" s="2"/>
      <c r="L48" s="2"/>
      <c r="M48" s="2"/>
      <c r="N48" s="2"/>
      <c r="O48" s="2"/>
      <c r="P48" s="2"/>
      <c r="Q48" s="2"/>
      <c r="R48" s="2"/>
      <c r="S48" s="2"/>
      <c r="T48" s="2"/>
      <c r="U48" s="2"/>
      <c r="V48" s="2"/>
      <c r="W48" s="2"/>
    </row>
    <row r="49" spans="3:9" s="2" customFormat="1" ht="33" customHeight="1">
      <c r="C49" s="57"/>
      <c r="D49" s="57"/>
      <c r="E49" s="57"/>
      <c r="F49" s="57"/>
      <c r="G49" s="57"/>
      <c r="H49" s="57"/>
      <c r="I49" s="57"/>
    </row>
    <row r="50" spans="3:9" s="2" customFormat="1" ht="33" customHeight="1">
      <c r="C50" s="57"/>
      <c r="D50" s="57"/>
      <c r="E50" s="57"/>
      <c r="F50" s="57"/>
      <c r="G50" s="57"/>
      <c r="H50" s="57"/>
      <c r="I50" s="57"/>
    </row>
    <row r="51" spans="3:9" s="2" customFormat="1" ht="33" customHeight="1">
      <c r="C51" s="57"/>
      <c r="D51" s="57"/>
      <c r="E51" s="57"/>
      <c r="F51" s="57"/>
      <c r="G51" s="57"/>
      <c r="H51" s="57"/>
      <c r="I51" s="57"/>
    </row>
    <row r="52" spans="3:9" s="2" customFormat="1" ht="33" customHeight="1">
      <c r="C52" s="57"/>
      <c r="D52" s="57"/>
      <c r="E52" s="57"/>
      <c r="F52" s="57"/>
      <c r="G52" s="57"/>
      <c r="H52" s="57"/>
      <c r="I52" s="57"/>
    </row>
    <row r="53" spans="3:9" s="2" customFormat="1" ht="33" customHeight="1">
      <c r="C53" s="57"/>
      <c r="D53" s="57"/>
      <c r="E53" s="57"/>
      <c r="F53" s="57"/>
      <c r="G53" s="57"/>
      <c r="H53" s="57"/>
      <c r="I53" s="57"/>
    </row>
    <row r="54" spans="3:9" s="2" customFormat="1" ht="33" customHeight="1">
      <c r="C54" s="57"/>
      <c r="D54" s="57"/>
      <c r="E54" s="57"/>
      <c r="F54" s="57"/>
      <c r="G54" s="57"/>
      <c r="H54" s="57"/>
      <c r="I54" s="57"/>
    </row>
    <row r="55" spans="3:9" s="2" customFormat="1" ht="33" customHeight="1">
      <c r="C55" s="57"/>
      <c r="D55" s="57"/>
      <c r="E55" s="57"/>
      <c r="F55" s="57"/>
      <c r="G55" s="57"/>
      <c r="H55" s="57"/>
      <c r="I55" s="57"/>
    </row>
    <row r="56" spans="3:9" s="2" customFormat="1" ht="33" customHeight="1">
      <c r="C56" s="57"/>
      <c r="D56" s="57"/>
      <c r="E56" s="57"/>
      <c r="F56" s="57"/>
      <c r="G56" s="57"/>
      <c r="H56" s="57"/>
      <c r="I56" s="57"/>
    </row>
  </sheetData>
  <mergeCells count="70">
    <mergeCell ref="D5:K5"/>
    <mergeCell ref="D6:K6"/>
    <mergeCell ref="D7:E7"/>
    <mergeCell ref="F7:K7"/>
    <mergeCell ref="D8:E8"/>
    <mergeCell ref="F8:K8"/>
    <mergeCell ref="M10:R10"/>
    <mergeCell ref="M11:R11"/>
    <mergeCell ref="C13:D13"/>
    <mergeCell ref="E13:F13"/>
    <mergeCell ref="G13:H13"/>
    <mergeCell ref="C14:D14"/>
    <mergeCell ref="E14:F14"/>
    <mergeCell ref="G14:H14"/>
    <mergeCell ref="C16:J16"/>
    <mergeCell ref="K16:L16"/>
    <mergeCell ref="M16:O16"/>
    <mergeCell ref="P16:R16"/>
    <mergeCell ref="S16:U16"/>
    <mergeCell ref="C17:J17"/>
    <mergeCell ref="M17:O17"/>
    <mergeCell ref="P17:R17"/>
    <mergeCell ref="S17:U17"/>
    <mergeCell ref="C18:J18"/>
    <mergeCell ref="M18:O18"/>
    <mergeCell ref="P18:R18"/>
    <mergeCell ref="S18:U18"/>
    <mergeCell ref="C19:J19"/>
    <mergeCell ref="M19:O19"/>
    <mergeCell ref="P19:R19"/>
    <mergeCell ref="S19:U19"/>
    <mergeCell ref="C20:J20"/>
    <mergeCell ref="M20:O20"/>
    <mergeCell ref="P20:R20"/>
    <mergeCell ref="S20:U20"/>
    <mergeCell ref="C21:J21"/>
    <mergeCell ref="M21:O21"/>
    <mergeCell ref="P21:R21"/>
    <mergeCell ref="S21:U21"/>
    <mergeCell ref="C22:J22"/>
    <mergeCell ref="M22:O22"/>
    <mergeCell ref="P22:R22"/>
    <mergeCell ref="S22:U22"/>
    <mergeCell ref="C23:J23"/>
    <mergeCell ref="M23:O23"/>
    <mergeCell ref="P23:R23"/>
    <mergeCell ref="S23:U23"/>
    <mergeCell ref="C24:J24"/>
    <mergeCell ref="M24:O24"/>
    <mergeCell ref="P24:R24"/>
    <mergeCell ref="S24:U24"/>
    <mergeCell ref="C25:J25"/>
    <mergeCell ref="M25:O25"/>
    <mergeCell ref="P25:R25"/>
    <mergeCell ref="S25:U25"/>
    <mergeCell ref="C26:J26"/>
    <mergeCell ref="M26:O26"/>
    <mergeCell ref="P26:R26"/>
    <mergeCell ref="S26:U26"/>
    <mergeCell ref="M27:O27"/>
    <mergeCell ref="P27:R27"/>
    <mergeCell ref="S27:U27"/>
    <mergeCell ref="B33:U33"/>
    <mergeCell ref="A2:V3"/>
    <mergeCell ref="B10:D11"/>
    <mergeCell ref="E10:I11"/>
    <mergeCell ref="J10:K11"/>
    <mergeCell ref="B29:C32"/>
    <mergeCell ref="D29:U32"/>
    <mergeCell ref="B34:U35"/>
  </mergeCells>
  <phoneticPr fontId="23"/>
  <dataValidations count="4">
    <dataValidation type="whole" allowBlank="1" showDropDown="0" showInputMessage="1" showErrorMessage="1" sqref="D7:D8">
      <formula1>0</formula1>
      <formula2>9999</formula2>
    </dataValidation>
    <dataValidation imeMode="halfAlpha" allowBlank="1" showDropDown="0" showInputMessage="1" showErrorMessage="1" sqref="M17:R26"/>
    <dataValidation type="whole" allowBlank="1" showDropDown="0" showInputMessage="1" showErrorMessage="1" sqref="K17:K26">
      <formula1>1</formula1>
      <formula2>100</formula2>
    </dataValidation>
    <dataValidation type="list" allowBlank="1" showDropDown="0" showInputMessage="1" showErrorMessage="1" sqref="L17:L26">
      <formula1>"式,台"</formula1>
    </dataValidation>
  </dataValidations>
  <pageMargins left="0.70866141732283472" right="0.70866141732283472" top="0.74803149606299213" bottom="0.74803149606299213" header="0.31496062992125984" footer="0.31496062992125984"/>
  <pageSetup paperSize="9" scale="46" fitToWidth="1" fitToHeight="1" orientation="portrait" usePrinterDefaults="1"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J42"/>
  <sheetViews>
    <sheetView showGridLines="0" view="pageBreakPreview" zoomScaleNormal="50" zoomScaleSheetLayoutView="100" workbookViewId="0">
      <selection activeCell="Z12" sqref="Z12"/>
    </sheetView>
  </sheetViews>
  <sheetFormatPr defaultColWidth="8.875" defaultRowHeight="13.5"/>
  <cols>
    <col min="1" max="46" width="2.375" style="51" customWidth="1"/>
    <col min="47" max="16384" width="8.875" style="51"/>
  </cols>
  <sheetData>
    <row r="1" spans="1:36" ht="20.100000000000001" customHeight="1">
      <c r="A1" s="55" t="s">
        <v>2</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row>
    <row r="2" spans="1:36" ht="20.100000000000001" customHeight="1">
      <c r="A2" s="55"/>
      <c r="B2" s="5"/>
      <c r="C2" s="5"/>
      <c r="D2" s="5"/>
      <c r="E2" s="5"/>
      <c r="F2" s="5"/>
      <c r="G2" s="5"/>
      <c r="H2" s="5"/>
      <c r="I2" s="5"/>
      <c r="J2" s="5"/>
      <c r="K2" s="5"/>
      <c r="L2" s="5"/>
      <c r="M2" s="5"/>
      <c r="N2" s="5"/>
      <c r="O2" s="5"/>
      <c r="P2" s="5"/>
      <c r="Q2" s="5"/>
      <c r="R2" s="5"/>
      <c r="S2" s="5"/>
      <c r="T2" s="5"/>
      <c r="U2" s="5"/>
      <c r="V2" s="5"/>
      <c r="W2" s="5"/>
      <c r="X2" s="5"/>
      <c r="Y2" s="5"/>
      <c r="Z2" s="5"/>
      <c r="AA2" s="5"/>
      <c r="AB2" s="5"/>
      <c r="AC2" s="5"/>
      <c r="AD2" s="5" t="s">
        <v>134</v>
      </c>
      <c r="AE2" s="5"/>
      <c r="AF2" s="5"/>
      <c r="AG2" s="5"/>
      <c r="AH2" s="5"/>
      <c r="AI2" s="5" t="s">
        <v>135</v>
      </c>
      <c r="AJ2" s="5"/>
    </row>
    <row r="3" spans="1:36" ht="20.100000000000001" customHeight="1">
      <c r="A3" s="55"/>
      <c r="B3" s="5"/>
      <c r="C3" s="5"/>
      <c r="D3" s="5"/>
      <c r="E3" s="5"/>
      <c r="F3" s="5"/>
      <c r="G3" s="5"/>
      <c r="H3" s="5"/>
      <c r="I3" s="5"/>
      <c r="J3" s="5"/>
      <c r="K3" s="5"/>
      <c r="L3" s="5"/>
      <c r="M3" s="5"/>
      <c r="N3" s="5"/>
      <c r="O3" s="5"/>
      <c r="P3" s="5"/>
      <c r="Q3" s="5"/>
      <c r="R3" s="5"/>
      <c r="S3" s="5"/>
      <c r="T3" s="5"/>
      <c r="U3" s="5"/>
      <c r="V3" s="5"/>
      <c r="W3" s="5"/>
      <c r="X3" s="5"/>
      <c r="Y3" s="5"/>
      <c r="Z3" s="5"/>
      <c r="AA3" s="5"/>
      <c r="AB3" s="5"/>
      <c r="AC3" s="5"/>
      <c r="AD3" s="5"/>
      <c r="AE3" s="5" t="s">
        <v>136</v>
      </c>
      <c r="AF3" s="5"/>
      <c r="AG3" s="5" t="s">
        <v>78</v>
      </c>
      <c r="AH3" s="5"/>
      <c r="AI3" s="5" t="s">
        <v>139</v>
      </c>
      <c r="AJ3" s="5"/>
    </row>
    <row r="4" spans="1:36" ht="20.100000000000001" customHeight="1">
      <c r="A4" s="5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row>
    <row r="5" spans="1:36" ht="20.100000000000001" customHeight="1">
      <c r="A5" s="6" t="s">
        <v>217</v>
      </c>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row>
    <row r="6" spans="1:36" ht="20.100000000000001" customHeight="1">
      <c r="A6" s="5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row>
    <row r="7" spans="1:36" ht="20.100000000000001" customHeight="1">
      <c r="A7" s="55"/>
      <c r="B7" s="5" t="s">
        <v>148</v>
      </c>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row>
    <row r="8" spans="1:36" ht="20.100000000000001" customHeight="1">
      <c r="A8" s="5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row>
    <row r="9" spans="1:36" ht="20.100000000000001" customHeight="1">
      <c r="A9" s="694" t="s">
        <v>7</v>
      </c>
      <c r="B9" s="5"/>
      <c r="C9" s="5"/>
      <c r="D9" s="5"/>
      <c r="E9" s="5"/>
      <c r="F9" s="5"/>
      <c r="G9" s="5"/>
      <c r="H9" s="5"/>
      <c r="I9" s="5"/>
      <c r="J9" s="5"/>
      <c r="K9" s="5"/>
      <c r="L9" s="5"/>
      <c r="M9" s="5"/>
      <c r="N9" s="5"/>
      <c r="O9" s="5"/>
      <c r="P9" s="5"/>
      <c r="Q9" s="5"/>
      <c r="R9" s="5" t="s">
        <v>357</v>
      </c>
      <c r="S9" s="5"/>
      <c r="T9" s="5"/>
      <c r="U9" s="5"/>
      <c r="V9" s="5"/>
      <c r="W9" s="5"/>
      <c r="X9" s="5"/>
      <c r="Y9" s="5"/>
      <c r="Z9" s="5"/>
      <c r="AA9" s="5"/>
      <c r="AB9" s="5"/>
      <c r="AC9" s="5"/>
      <c r="AD9" s="5"/>
      <c r="AE9" s="5"/>
      <c r="AF9" s="5"/>
      <c r="AG9" s="5"/>
      <c r="AH9" s="5"/>
      <c r="AI9" s="5"/>
      <c r="AJ9" s="5"/>
    </row>
    <row r="10" spans="1:36" ht="20.100000000000001" customHeight="1">
      <c r="A10" s="5"/>
      <c r="B10" s="5"/>
      <c r="C10" s="5"/>
      <c r="D10" s="5"/>
      <c r="E10" s="5"/>
      <c r="F10" s="5"/>
      <c r="G10" s="5"/>
      <c r="H10" s="5"/>
      <c r="I10" s="5"/>
      <c r="J10" s="5"/>
      <c r="K10" s="5"/>
      <c r="L10" s="5"/>
      <c r="M10" s="5"/>
      <c r="N10" s="5"/>
      <c r="O10" s="5"/>
      <c r="P10" s="5"/>
      <c r="Q10" s="5"/>
      <c r="R10" s="5" t="s">
        <v>69</v>
      </c>
      <c r="S10" s="5"/>
      <c r="T10" s="5"/>
      <c r="U10" s="5"/>
      <c r="V10" s="5"/>
      <c r="W10" s="5"/>
      <c r="X10" s="5"/>
      <c r="Y10" s="5"/>
      <c r="Z10" s="5"/>
      <c r="AA10" s="5"/>
      <c r="AB10" s="5"/>
      <c r="AC10" s="5"/>
      <c r="AD10" s="5"/>
      <c r="AE10" s="5"/>
      <c r="AF10" s="5"/>
      <c r="AG10" s="5"/>
      <c r="AH10" s="5"/>
      <c r="AI10" s="5"/>
      <c r="AJ10" s="5"/>
    </row>
    <row r="11" spans="1:36" ht="20.100000000000001" customHeight="1">
      <c r="A11" s="694"/>
      <c r="B11" s="5"/>
      <c r="C11" s="5"/>
      <c r="D11" s="5"/>
      <c r="E11" s="5"/>
      <c r="F11" s="5"/>
      <c r="G11" s="5"/>
      <c r="H11" s="5"/>
      <c r="I11" s="5"/>
      <c r="J11" s="5"/>
      <c r="K11" s="5"/>
      <c r="L11" s="5"/>
      <c r="M11" s="5"/>
      <c r="N11" s="5"/>
      <c r="O11" s="5"/>
      <c r="P11" s="5"/>
      <c r="Q11" s="5"/>
      <c r="R11" s="5" t="s">
        <v>21</v>
      </c>
      <c r="S11" s="5"/>
      <c r="T11" s="5"/>
      <c r="U11" s="5"/>
      <c r="V11" s="5"/>
      <c r="W11" s="5"/>
      <c r="X11" s="5"/>
      <c r="Y11" s="5"/>
      <c r="Z11" s="5"/>
      <c r="AA11" s="5"/>
      <c r="AB11" s="5"/>
      <c r="AC11" s="5"/>
      <c r="AD11" s="5"/>
      <c r="AE11" s="5"/>
      <c r="AF11" s="5"/>
      <c r="AG11" s="5"/>
      <c r="AH11" s="695"/>
      <c r="AI11" s="5"/>
      <c r="AJ11" s="5"/>
    </row>
    <row r="12" spans="1:36" ht="20.100000000000001" customHeight="1">
      <c r="A12" s="5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row>
    <row r="13" spans="1:36" ht="20.100000000000001" customHeight="1">
      <c r="A13" s="55" t="s">
        <v>358</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row>
    <row r="14" spans="1:36" ht="20.100000000000001" customHeight="1">
      <c r="A14" s="55"/>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row>
    <row r="15" spans="1:36" ht="20.100000000000001" customHeight="1">
      <c r="A15" s="55">
        <v>1</v>
      </c>
      <c r="B15" s="5"/>
      <c r="C15" s="5" t="s">
        <v>159</v>
      </c>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row>
    <row r="16" spans="1:36" ht="20.100000000000001" customHeight="1">
      <c r="A16" s="5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row>
    <row r="17" spans="1:36" ht="20.100000000000001" customHeight="1">
      <c r="A17" s="55">
        <v>2</v>
      </c>
      <c r="B17" s="5"/>
      <c r="C17" s="5" t="s">
        <v>188</v>
      </c>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row>
    <row r="18" spans="1:36" ht="20.100000000000001" customHeight="1">
      <c r="A18" s="5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row>
    <row r="19" spans="1:36" ht="20.100000000000001" customHeight="1">
      <c r="A19" s="55">
        <v>3</v>
      </c>
      <c r="B19" s="5"/>
      <c r="C19" s="5" t="s">
        <v>628</v>
      </c>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row>
    <row r="20" spans="1:36" ht="12" customHeight="1">
      <c r="A20" s="5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row>
    <row r="21" spans="1:36" s="51" customFormat="1" ht="20.100000000000001" customHeight="1">
      <c r="A21" s="55" t="s">
        <v>144</v>
      </c>
      <c r="B21" s="5" t="s">
        <v>23</v>
      </c>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row>
    <row r="22" spans="1:36" s="51" customFormat="1" ht="20.100000000000001" customHeight="1">
      <c r="A22" s="55" t="s">
        <v>144</v>
      </c>
      <c r="B22" s="5" t="s">
        <v>629</v>
      </c>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row>
    <row r="23" spans="1:36" ht="17.5" customHeight="1">
      <c r="A23" s="5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row>
    <row r="24" spans="1:36" ht="20.100000000000001" customHeight="1">
      <c r="A24" s="55">
        <v>4</v>
      </c>
      <c r="B24" s="5"/>
      <c r="C24" s="5" t="s">
        <v>636</v>
      </c>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row>
    <row r="25" spans="1:36" ht="13" customHeight="1">
      <c r="A25" s="5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row>
    <row r="26" spans="1:36" ht="20.100000000000001" customHeight="1">
      <c r="A26" s="55"/>
      <c r="B26" s="5" t="s">
        <v>497</v>
      </c>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row>
    <row r="27" spans="1:36" ht="20.100000000000001" customHeight="1">
      <c r="A27" s="55"/>
      <c r="B27" s="5"/>
      <c r="C27" s="5"/>
      <c r="D27" s="5" t="s">
        <v>15</v>
      </c>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row>
    <row r="28" spans="1:36" ht="20.100000000000001" customHeight="1">
      <c r="A28" s="55" t="s">
        <v>163</v>
      </c>
      <c r="B28" s="5" t="s">
        <v>598</v>
      </c>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row>
    <row r="29" spans="1:36" ht="20.100000000000001" customHeight="1">
      <c r="A29" s="55"/>
      <c r="B29" s="5" t="s">
        <v>163</v>
      </c>
      <c r="C29" s="5"/>
      <c r="D29" s="5" t="s">
        <v>637</v>
      </c>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row>
    <row r="30" spans="1:36" ht="20.100000000000001" customHeight="1">
      <c r="A30" s="55" t="s">
        <v>163</v>
      </c>
      <c r="B30" s="5" t="s">
        <v>620</v>
      </c>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row>
    <row r="31" spans="1:36" ht="20.100000000000001" customHeight="1">
      <c r="A31" s="55"/>
      <c r="B31" s="5" t="s">
        <v>163</v>
      </c>
      <c r="C31" s="5"/>
      <c r="D31" s="5" t="s">
        <v>638</v>
      </c>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row>
    <row r="32" spans="1:36" s="51" customFormat="1" ht="20.100000000000001" customHeight="1">
      <c r="A32" s="55" t="s">
        <v>163</v>
      </c>
      <c r="B32" s="5" t="s">
        <v>302</v>
      </c>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row>
    <row r="33" spans="1:36" s="51" customFormat="1" ht="20.100000000000001" customHeight="1">
      <c r="A33" s="55"/>
      <c r="B33" s="5" t="s">
        <v>635</v>
      </c>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row>
    <row r="34" spans="1:36" ht="20.100000000000001" customHeight="1">
      <c r="A34" s="55"/>
      <c r="B34" s="5" t="s">
        <v>633</v>
      </c>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row>
    <row r="35" spans="1:36" ht="20.100000000000001" customHeight="1">
      <c r="A35" s="55"/>
      <c r="B35" s="5" t="s">
        <v>634</v>
      </c>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row>
    <row r="36" spans="1:36" ht="20.100000000000001" customHeight="1">
      <c r="A36" s="52"/>
    </row>
    <row r="37" spans="1:36" ht="20.100000000000001" customHeight="1">
      <c r="A37" s="52"/>
    </row>
    <row r="38" spans="1:36" ht="20.100000000000001" customHeight="1">
      <c r="A38" s="52"/>
    </row>
    <row r="39" spans="1:36" ht="20.100000000000001" customHeight="1">
      <c r="A39" s="52"/>
    </row>
    <row r="40" spans="1:36" ht="20.100000000000001" customHeight="1">
      <c r="A40" s="52"/>
    </row>
    <row r="41" spans="1:36" ht="15" customHeight="1">
      <c r="A41" s="52"/>
    </row>
    <row r="42" spans="1:36" ht="15" customHeight="1">
      <c r="A42" s="52"/>
    </row>
    <row r="43" spans="1:36" ht="15" customHeight="1"/>
    <row r="44" spans="1:36" ht="15" customHeight="1"/>
    <row r="45" spans="1:36" ht="15" customHeight="1"/>
    <row r="46" spans="1:36" ht="15" customHeight="1"/>
    <row r="47" spans="1:36" ht="15" customHeight="1"/>
    <row r="48" spans="1:36" ht="15" customHeight="1"/>
    <row r="49" ht="15" customHeight="1"/>
    <row r="50" ht="15" customHeight="1"/>
    <row r="51" ht="15" customHeight="1"/>
    <row r="52" ht="15" customHeight="1"/>
    <row r="53" ht="15" customHeight="1"/>
    <row r="54" ht="15" customHeight="1"/>
    <row r="55" ht="15" customHeight="1"/>
    <row r="56" ht="15" customHeight="1"/>
    <row r="57" ht="15" customHeight="1"/>
  </sheetData>
  <mergeCells count="1">
    <mergeCell ref="A5:AJ5"/>
  </mergeCells>
  <phoneticPr fontId="23"/>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sheetPr>
    <pageSetUpPr fitToPage="1"/>
  </sheetPr>
  <dimension ref="A1:Z63"/>
  <sheetViews>
    <sheetView showGridLines="0" view="pageBreakPreview" zoomScale="70" zoomScaleNormal="35" zoomScaleSheetLayoutView="70" workbookViewId="0"/>
  </sheetViews>
  <sheetFormatPr defaultColWidth="8" defaultRowHeight="14.25"/>
  <cols>
    <col min="1" max="1" width="5.625" style="2" customWidth="1"/>
    <col min="2" max="2" width="23.125" style="57" customWidth="1"/>
    <col min="3" max="3" width="26.75" style="57" customWidth="1"/>
    <col min="4" max="4" width="20" style="57" customWidth="1"/>
    <col min="5" max="5" width="26.75" style="57" customWidth="1"/>
    <col min="6" max="6" width="25.625" style="57" customWidth="1"/>
    <col min="7" max="7" width="9.25" style="57" customWidth="1"/>
    <col min="8" max="9" width="25.625" style="57" customWidth="1"/>
    <col min="10" max="10" width="8" style="1" bestFit="1" customWidth="0"/>
    <col min="11" max="11" width="8" style="1"/>
    <col min="12" max="16" width="8" style="1" bestFit="1" customWidth="0"/>
    <col min="17" max="17" width="3.25" style="1" customWidth="1"/>
    <col min="18" max="18" width="8" style="1" bestFit="1" customWidth="0"/>
    <col min="19" max="16384" width="8" style="1"/>
  </cols>
  <sheetData>
    <row r="1" spans="1:26" ht="33.75" customHeight="1">
      <c r="A1" s="696" t="s">
        <v>621</v>
      </c>
      <c r="B1" s="63"/>
      <c r="C1" s="60"/>
      <c r="D1" s="60"/>
      <c r="E1" s="60"/>
      <c r="F1" s="60"/>
      <c r="G1" s="60"/>
      <c r="H1" s="60"/>
      <c r="I1" s="60"/>
      <c r="J1" s="60"/>
      <c r="K1" s="60"/>
      <c r="X1" s="701"/>
      <c r="Y1" s="701"/>
      <c r="Z1" s="701"/>
    </row>
    <row r="2" spans="1:26" ht="24" customHeight="1">
      <c r="A2" s="59" t="s">
        <v>83</v>
      </c>
      <c r="B2" s="59"/>
      <c r="C2" s="59"/>
      <c r="D2" s="59"/>
      <c r="E2" s="59"/>
      <c r="F2" s="59"/>
      <c r="G2" s="59"/>
      <c r="H2" s="59"/>
      <c r="I2" s="59"/>
      <c r="J2" s="59"/>
      <c r="K2" s="59"/>
      <c r="X2" s="701"/>
      <c r="Y2" s="701"/>
      <c r="Z2" s="701"/>
    </row>
    <row r="3" spans="1:26" ht="24" customHeight="1">
      <c r="A3" s="60"/>
      <c r="B3" s="59"/>
      <c r="C3" s="59"/>
      <c r="D3" s="59"/>
      <c r="E3" s="59"/>
      <c r="F3" s="59"/>
      <c r="G3" s="59"/>
      <c r="H3" s="59"/>
      <c r="I3" s="59"/>
      <c r="J3" s="59"/>
      <c r="K3" s="59"/>
      <c r="X3" s="701"/>
      <c r="Y3" s="701"/>
      <c r="Z3" s="701"/>
    </row>
    <row r="4" spans="1:26" ht="24" customHeight="1">
      <c r="A4" s="60"/>
      <c r="B4" s="64" t="s">
        <v>52</v>
      </c>
      <c r="C4" s="59"/>
      <c r="D4" s="59"/>
      <c r="E4" s="59"/>
      <c r="F4" s="59"/>
      <c r="G4" s="59"/>
      <c r="H4" s="59"/>
      <c r="I4" s="59"/>
      <c r="J4" s="59"/>
      <c r="K4" s="59"/>
      <c r="X4" s="701"/>
      <c r="Y4" s="701"/>
      <c r="Z4" s="701"/>
    </row>
    <row r="5" spans="1:26" ht="24" customHeight="1">
      <c r="A5" s="60"/>
      <c r="B5" s="59"/>
      <c r="C5" s="59"/>
      <c r="D5" s="59"/>
      <c r="E5" s="59"/>
      <c r="F5" s="59"/>
      <c r="G5" s="59"/>
      <c r="H5" s="59"/>
      <c r="I5" s="59"/>
      <c r="J5" s="59"/>
      <c r="K5" s="59"/>
      <c r="X5" s="701"/>
      <c r="Y5" s="701"/>
      <c r="Z5" s="701"/>
    </row>
    <row r="6" spans="1:26" ht="33" customHeight="1">
      <c r="A6" s="60"/>
      <c r="B6" s="65" t="s">
        <v>181</v>
      </c>
      <c r="C6" s="60"/>
      <c r="D6" s="60"/>
      <c r="E6" s="60"/>
      <c r="F6" s="60"/>
      <c r="G6" s="60"/>
      <c r="H6" s="60"/>
      <c r="I6" s="60"/>
      <c r="J6" s="60"/>
      <c r="K6" s="60"/>
      <c r="X6" s="701"/>
      <c r="Y6" s="701"/>
      <c r="Z6" s="701"/>
    </row>
    <row r="7" spans="1:26" ht="16.5" customHeight="1">
      <c r="A7" s="60"/>
      <c r="B7" s="66" t="s">
        <v>184</v>
      </c>
      <c r="C7" s="92"/>
      <c r="D7" s="121"/>
      <c r="E7" s="121"/>
      <c r="F7" s="121"/>
      <c r="G7" s="121"/>
      <c r="H7" s="121"/>
      <c r="I7" s="121"/>
      <c r="J7" s="213"/>
      <c r="K7" s="62"/>
      <c r="X7" s="701"/>
      <c r="Y7" s="701"/>
      <c r="Z7" s="701"/>
    </row>
    <row r="8" spans="1:26" ht="34" customHeight="1">
      <c r="A8" s="60"/>
      <c r="B8" s="67" t="s">
        <v>185</v>
      </c>
      <c r="C8" s="93"/>
      <c r="D8" s="122"/>
      <c r="E8" s="122"/>
      <c r="F8" s="122"/>
      <c r="G8" s="122"/>
      <c r="H8" s="122"/>
      <c r="I8" s="122"/>
      <c r="J8" s="214"/>
      <c r="K8" s="62"/>
      <c r="X8" s="701"/>
      <c r="Y8" s="701"/>
      <c r="Z8" s="701"/>
    </row>
    <row r="9" spans="1:26" ht="17.25" customHeight="1">
      <c r="A9" s="60"/>
      <c r="B9" s="68" t="s">
        <v>184</v>
      </c>
      <c r="C9" s="94"/>
      <c r="D9" s="123"/>
      <c r="E9" s="123"/>
      <c r="F9" s="123"/>
      <c r="G9" s="123"/>
      <c r="H9" s="123"/>
      <c r="I9" s="123"/>
      <c r="J9" s="215"/>
      <c r="K9" s="62"/>
      <c r="X9" s="701"/>
      <c r="Y9" s="701"/>
      <c r="Z9" s="701"/>
    </row>
    <row r="10" spans="1:26" ht="33" customHeight="1">
      <c r="A10" s="60"/>
      <c r="B10" s="67" t="s">
        <v>187</v>
      </c>
      <c r="C10" s="80"/>
      <c r="D10" s="124"/>
      <c r="E10" s="124"/>
      <c r="F10" s="124"/>
      <c r="G10" s="124"/>
      <c r="H10" s="124"/>
      <c r="I10" s="124"/>
      <c r="J10" s="216"/>
      <c r="K10" s="62"/>
      <c r="X10" s="701"/>
      <c r="Y10" s="701"/>
      <c r="Z10" s="701"/>
    </row>
    <row r="11" spans="1:26" ht="33" customHeight="1">
      <c r="A11" s="60"/>
      <c r="B11" s="69" t="s">
        <v>190</v>
      </c>
      <c r="C11" s="95"/>
      <c r="D11" s="95"/>
      <c r="E11" s="95"/>
      <c r="F11" s="95"/>
      <c r="G11" s="95"/>
      <c r="H11" s="95"/>
      <c r="I11" s="95"/>
      <c r="J11" s="217"/>
      <c r="K11" s="223"/>
      <c r="X11" s="701"/>
      <c r="Y11" s="701"/>
      <c r="Z11" s="701"/>
    </row>
    <row r="12" spans="1:26" ht="48.75" customHeight="1">
      <c r="A12" s="60"/>
      <c r="B12" s="70"/>
      <c r="C12" s="96"/>
      <c r="D12" s="96"/>
      <c r="E12" s="96"/>
      <c r="F12" s="96"/>
      <c r="G12" s="96"/>
      <c r="H12" s="96"/>
      <c r="I12" s="96"/>
      <c r="J12" s="218"/>
      <c r="K12" s="224"/>
      <c r="X12" s="701"/>
      <c r="Y12" s="701"/>
      <c r="Z12" s="701"/>
    </row>
    <row r="13" spans="1:26" ht="33" customHeight="1">
      <c r="A13" s="60"/>
      <c r="B13" s="71" t="s">
        <v>191</v>
      </c>
      <c r="C13" s="97"/>
      <c r="D13" s="97"/>
      <c r="E13" s="97"/>
      <c r="F13" s="97"/>
      <c r="G13" s="97"/>
      <c r="H13" s="97"/>
      <c r="I13" s="97"/>
      <c r="J13" s="219"/>
      <c r="K13" s="223"/>
      <c r="X13" s="701"/>
      <c r="Y13" s="701"/>
      <c r="Z13" s="701"/>
    </row>
    <row r="14" spans="1:26" ht="43.5" customHeight="1">
      <c r="A14" s="60"/>
      <c r="B14" s="72"/>
      <c r="C14" s="98"/>
      <c r="D14" s="98"/>
      <c r="E14" s="98"/>
      <c r="F14" s="98"/>
      <c r="G14" s="98"/>
      <c r="H14" s="98"/>
      <c r="I14" s="98"/>
      <c r="J14" s="220"/>
      <c r="K14" s="225"/>
      <c r="X14" s="701"/>
      <c r="Y14" s="701"/>
      <c r="Z14" s="701"/>
    </row>
    <row r="15" spans="1:26" ht="33" customHeight="1">
      <c r="A15" s="60"/>
      <c r="B15" s="71" t="s">
        <v>192</v>
      </c>
      <c r="C15" s="97"/>
      <c r="D15" s="97"/>
      <c r="E15" s="97"/>
      <c r="F15" s="97"/>
      <c r="G15" s="97"/>
      <c r="H15" s="97"/>
      <c r="I15" s="97"/>
      <c r="J15" s="219"/>
      <c r="K15" s="223"/>
      <c r="X15" s="701"/>
      <c r="Y15" s="701"/>
      <c r="Z15" s="701"/>
    </row>
    <row r="16" spans="1:26" ht="33" customHeight="1">
      <c r="A16" s="60"/>
      <c r="B16" s="73" t="s">
        <v>195</v>
      </c>
      <c r="C16" s="99"/>
      <c r="D16" s="125" t="s">
        <v>198</v>
      </c>
      <c r="E16" s="144"/>
      <c r="F16" s="162"/>
      <c r="G16" s="162"/>
      <c r="H16" s="162"/>
      <c r="I16" s="162"/>
      <c r="J16" s="221"/>
      <c r="K16" s="226"/>
      <c r="X16" s="701"/>
      <c r="Y16" s="701"/>
      <c r="Z16" s="701"/>
    </row>
    <row r="17" spans="1:26" ht="18" customHeight="1">
      <c r="A17" s="60"/>
      <c r="B17" s="60"/>
      <c r="C17" s="60"/>
      <c r="D17" s="60"/>
      <c r="E17" s="60"/>
      <c r="F17" s="60"/>
      <c r="G17" s="60"/>
      <c r="H17" s="60"/>
      <c r="I17" s="60"/>
      <c r="J17" s="60"/>
      <c r="K17" s="60"/>
      <c r="X17" s="701"/>
      <c r="Y17" s="701"/>
      <c r="Z17" s="701"/>
    </row>
    <row r="18" spans="1:26" ht="18" customHeight="1">
      <c r="A18" s="61"/>
      <c r="B18" s="74" t="s">
        <v>362</v>
      </c>
      <c r="C18" s="74"/>
      <c r="D18" s="126"/>
      <c r="E18" s="126"/>
      <c r="F18" s="126"/>
      <c r="G18" s="126"/>
      <c r="H18" s="126"/>
      <c r="I18" s="126"/>
      <c r="J18" s="126"/>
      <c r="K18" s="126"/>
      <c r="L18" s="126"/>
      <c r="M18" s="61"/>
      <c r="X18" s="701"/>
      <c r="Y18" s="701"/>
      <c r="Z18" s="701"/>
    </row>
    <row r="19" spans="1:26" ht="37.5" customHeight="1">
      <c r="A19" s="61"/>
      <c r="C19" s="101" t="s">
        <v>121</v>
      </c>
      <c r="D19" s="101"/>
      <c r="E19" s="101"/>
      <c r="F19" s="101"/>
      <c r="G19" s="101"/>
      <c r="H19" s="101"/>
      <c r="I19" s="101"/>
      <c r="J19" s="101"/>
      <c r="K19" s="101"/>
      <c r="L19" s="101"/>
      <c r="M19" s="101"/>
      <c r="X19" s="701"/>
      <c r="Y19" s="701"/>
      <c r="Z19" s="701"/>
    </row>
    <row r="20" spans="1:26" ht="25.5" customHeight="1">
      <c r="A20" s="61"/>
      <c r="C20" s="100" t="s">
        <v>158</v>
      </c>
      <c r="D20" s="61"/>
      <c r="E20" s="61"/>
      <c r="F20" s="61"/>
      <c r="G20" s="61"/>
      <c r="H20" s="61"/>
      <c r="I20" s="61"/>
      <c r="J20" s="100"/>
      <c r="K20" s="100"/>
      <c r="L20" s="61"/>
      <c r="M20" s="61"/>
      <c r="X20" s="701"/>
      <c r="Y20" s="701"/>
      <c r="Z20" s="701"/>
    </row>
    <row r="21" spans="1:26" ht="18" customHeight="1">
      <c r="A21" s="60"/>
      <c r="B21" s="60"/>
      <c r="C21" s="60"/>
      <c r="D21" s="60"/>
      <c r="E21" s="60"/>
      <c r="F21" s="60"/>
      <c r="G21" s="60"/>
      <c r="H21" s="60"/>
      <c r="I21" s="60"/>
      <c r="J21" s="60"/>
      <c r="K21" s="60"/>
      <c r="X21" s="701"/>
      <c r="Y21" s="701"/>
      <c r="Z21" s="701"/>
    </row>
    <row r="22" spans="1:26" ht="18" customHeight="1">
      <c r="A22" s="60"/>
      <c r="B22" s="60"/>
      <c r="C22" s="60"/>
      <c r="D22" s="60"/>
      <c r="E22" s="60"/>
      <c r="F22" s="60"/>
      <c r="G22" s="60"/>
      <c r="H22" s="60"/>
      <c r="I22" s="60"/>
      <c r="J22" s="60"/>
      <c r="K22" s="60"/>
      <c r="X22" s="701"/>
      <c r="Y22" s="701"/>
      <c r="Z22" s="701"/>
    </row>
    <row r="23" spans="1:26" s="57" customFormat="1" ht="33" customHeight="1">
      <c r="A23" s="60"/>
      <c r="B23" s="65" t="s">
        <v>209</v>
      </c>
      <c r="C23" s="60"/>
      <c r="D23" s="60"/>
      <c r="E23" s="60"/>
      <c r="F23" s="60"/>
      <c r="G23" s="60"/>
      <c r="H23" s="60"/>
      <c r="I23" s="60"/>
      <c r="J23" s="60"/>
      <c r="K23" s="60"/>
      <c r="X23" s="702"/>
      <c r="Y23" s="702"/>
      <c r="Z23" s="702"/>
    </row>
    <row r="24" spans="1:26" s="57" customFormat="1" ht="33" customHeight="1">
      <c r="A24" s="60"/>
      <c r="B24" s="60" t="s">
        <v>518</v>
      </c>
      <c r="C24" s="60"/>
      <c r="D24" s="127">
        <f>'様式第7号の２（介護ロボット導入経費報告） '!E10</f>
        <v>0</v>
      </c>
      <c r="E24" s="145"/>
      <c r="F24" s="163"/>
      <c r="G24" s="60" t="s">
        <v>32</v>
      </c>
      <c r="H24" s="60"/>
      <c r="I24" s="60"/>
      <c r="J24" s="60"/>
      <c r="K24" s="60"/>
      <c r="X24" s="702"/>
      <c r="Y24" s="702"/>
      <c r="Z24" s="702"/>
    </row>
    <row r="25" spans="1:26" s="57" customFormat="1" ht="33" customHeight="1">
      <c r="A25" s="60"/>
      <c r="B25" s="60" t="s">
        <v>525</v>
      </c>
      <c r="C25" s="60"/>
      <c r="D25" s="128"/>
      <c r="E25" s="128"/>
      <c r="F25" s="128"/>
      <c r="G25" s="128"/>
      <c r="H25" s="128"/>
      <c r="I25" s="60"/>
      <c r="J25" s="60"/>
      <c r="K25" s="60"/>
      <c r="X25" s="702"/>
      <c r="Y25" s="702"/>
      <c r="Z25" s="702"/>
    </row>
    <row r="26" spans="1:26" s="57" customFormat="1" ht="33" customHeight="1">
      <c r="A26" s="60"/>
      <c r="B26" s="60" t="s">
        <v>212</v>
      </c>
      <c r="C26" s="60"/>
      <c r="D26" s="129">
        <f>'様式第７号の３（介護ロボット等導入補助基本額算定シート'!R30</f>
        <v>0</v>
      </c>
      <c r="E26" s="146"/>
      <c r="F26" s="164"/>
      <c r="G26" s="60" t="s">
        <v>32</v>
      </c>
      <c r="H26" s="128"/>
      <c r="I26" s="60"/>
      <c r="J26" s="60"/>
      <c r="K26" s="60"/>
    </row>
    <row r="27" spans="1:26" s="57" customFormat="1" ht="33" customHeight="1">
      <c r="A27" s="60"/>
      <c r="B27" s="75" t="s">
        <v>578</v>
      </c>
      <c r="C27" s="60"/>
      <c r="D27" s="128"/>
      <c r="E27" s="128"/>
      <c r="F27" s="128"/>
      <c r="G27" s="128"/>
      <c r="H27" s="128"/>
      <c r="I27" s="60"/>
      <c r="J27" s="60"/>
      <c r="K27" s="60"/>
    </row>
    <row r="28" spans="1:26" s="57" customFormat="1" ht="33" customHeight="1">
      <c r="A28" s="60"/>
      <c r="B28" s="60" t="s">
        <v>182</v>
      </c>
      <c r="C28" s="60"/>
      <c r="D28" s="129"/>
      <c r="E28" s="146"/>
      <c r="F28" s="164"/>
      <c r="G28" s="60" t="s">
        <v>32</v>
      </c>
      <c r="H28" s="60"/>
      <c r="I28" s="60"/>
      <c r="J28" s="60"/>
      <c r="K28" s="60"/>
      <c r="X28" s="702"/>
      <c r="Y28" s="702"/>
      <c r="Z28" s="702"/>
    </row>
    <row r="29" spans="1:26" s="57" customFormat="1" ht="26.1" customHeight="1">
      <c r="A29" s="60"/>
      <c r="B29" s="75" t="s">
        <v>364</v>
      </c>
      <c r="C29" s="60"/>
      <c r="D29" s="128"/>
      <c r="E29" s="128"/>
      <c r="F29" s="128"/>
      <c r="G29" s="128"/>
      <c r="H29" s="128"/>
      <c r="I29" s="60"/>
      <c r="J29" s="60"/>
      <c r="K29" s="60"/>
      <c r="X29" s="702"/>
      <c r="Y29" s="702"/>
      <c r="Z29" s="702"/>
    </row>
    <row r="30" spans="1:26" s="57" customFormat="1" ht="33" customHeight="1">
      <c r="A30" s="60"/>
      <c r="B30" s="60" t="s">
        <v>540</v>
      </c>
      <c r="C30" s="60"/>
      <c r="D30" s="127">
        <f>MIN(ROUNDDOWN(D26*3/4,-3),D28)</f>
        <v>0</v>
      </c>
      <c r="E30" s="145"/>
      <c r="F30" s="163"/>
      <c r="G30" s="60" t="s">
        <v>32</v>
      </c>
      <c r="H30" s="187">
        <f>IF(D28&lt;=D30,1,0)</f>
        <v>1</v>
      </c>
      <c r="I30" s="60"/>
      <c r="J30" s="60"/>
      <c r="K30" s="60"/>
    </row>
    <row r="31" spans="1:26" s="57" customFormat="1" ht="33" customHeight="1">
      <c r="A31" s="60"/>
      <c r="B31" s="75" t="s">
        <v>366</v>
      </c>
      <c r="C31" s="60"/>
      <c r="D31" s="128"/>
      <c r="E31" s="128"/>
      <c r="F31" s="128"/>
      <c r="G31" s="128"/>
      <c r="H31" s="128"/>
      <c r="I31" s="60"/>
      <c r="J31" s="60"/>
      <c r="K31" s="60"/>
    </row>
    <row r="32" spans="1:26" s="57" customFormat="1" ht="33" customHeight="1">
      <c r="A32" s="60"/>
      <c r="B32" s="60" t="s">
        <v>367</v>
      </c>
      <c r="C32" s="60"/>
      <c r="D32" s="130">
        <f>ROUNDDOWN($D$30*2/3,-3)</f>
        <v>0</v>
      </c>
      <c r="E32" s="147"/>
      <c r="F32" s="165"/>
      <c r="G32" s="60" t="s">
        <v>32</v>
      </c>
      <c r="H32" s="60"/>
      <c r="I32" s="60"/>
      <c r="J32" s="60"/>
      <c r="K32" s="60"/>
      <c r="X32" s="702"/>
      <c r="Y32" s="702"/>
      <c r="Z32" s="702"/>
    </row>
    <row r="33" spans="1:26" s="57" customFormat="1" ht="33" customHeight="1">
      <c r="A33" s="60"/>
      <c r="B33" s="697" t="s">
        <v>631</v>
      </c>
      <c r="C33" s="60"/>
      <c r="D33" s="128"/>
      <c r="E33" s="128"/>
      <c r="F33" s="128"/>
      <c r="G33" s="128"/>
      <c r="H33" s="128"/>
      <c r="I33" s="60"/>
      <c r="J33" s="60"/>
      <c r="K33" s="60"/>
      <c r="X33" s="702"/>
      <c r="Y33" s="702"/>
      <c r="Z33" s="702"/>
    </row>
    <row r="34" spans="1:26" s="57" customFormat="1" ht="33" customHeight="1">
      <c r="A34" s="60"/>
      <c r="B34" s="60" t="s">
        <v>368</v>
      </c>
      <c r="C34" s="60"/>
      <c r="D34" s="131"/>
      <c r="E34" s="131"/>
      <c r="F34" s="131"/>
      <c r="G34" s="131"/>
      <c r="H34" s="131"/>
      <c r="I34" s="60"/>
      <c r="J34" s="60"/>
      <c r="K34" s="60"/>
      <c r="X34" s="702"/>
      <c r="Y34" s="702"/>
      <c r="Z34" s="702"/>
    </row>
    <row r="35" spans="1:26" s="57" customFormat="1" ht="33" customHeight="1">
      <c r="A35" s="60"/>
      <c r="B35" s="62" t="s">
        <v>226</v>
      </c>
      <c r="C35" s="60"/>
      <c r="D35" s="60" t="s">
        <v>120</v>
      </c>
      <c r="E35" s="60"/>
      <c r="F35" s="60" t="s">
        <v>228</v>
      </c>
      <c r="G35" s="60"/>
      <c r="H35" s="60"/>
      <c r="I35" s="60" t="s">
        <v>89</v>
      </c>
      <c r="J35" s="60"/>
      <c r="K35" s="60"/>
      <c r="X35" s="702"/>
      <c r="Y35" s="702"/>
      <c r="Z35" s="702"/>
    </row>
    <row r="36" spans="1:26" s="2" customFormat="1" ht="33" customHeight="1">
      <c r="A36" s="60"/>
      <c r="B36" s="2"/>
      <c r="C36" s="60"/>
      <c r="D36" s="60" t="s">
        <v>229</v>
      </c>
      <c r="E36" s="60"/>
      <c r="F36" s="60" t="s">
        <v>233</v>
      </c>
      <c r="G36" s="60"/>
      <c r="H36" s="60"/>
      <c r="I36" s="60" t="s">
        <v>137</v>
      </c>
      <c r="J36" s="60"/>
      <c r="K36" s="60"/>
      <c r="L36" s="60" t="s">
        <v>360</v>
      </c>
      <c r="M36" s="2"/>
      <c r="N36" s="2"/>
      <c r="O36" s="2"/>
      <c r="P36" s="2"/>
      <c r="X36" s="703"/>
      <c r="Y36" s="703"/>
      <c r="Z36" s="703"/>
    </row>
    <row r="37" spans="1:26" s="57" customFormat="1" ht="33" customHeight="1">
      <c r="A37" s="60"/>
      <c r="B37" s="60"/>
      <c r="C37" s="60"/>
      <c r="D37" s="60"/>
      <c r="E37" s="60"/>
      <c r="F37" s="60"/>
      <c r="G37" s="60"/>
      <c r="H37" s="60"/>
      <c r="I37" s="60"/>
      <c r="J37" s="60"/>
      <c r="K37" s="60"/>
      <c r="L37" s="60"/>
      <c r="M37" s="60"/>
      <c r="X37" s="702"/>
      <c r="Y37" s="702"/>
      <c r="Z37" s="702"/>
    </row>
    <row r="38" spans="1:26" s="57" customFormat="1" ht="33" customHeight="1">
      <c r="A38" s="60"/>
      <c r="B38" s="60" t="s">
        <v>49</v>
      </c>
      <c r="C38" s="102"/>
      <c r="D38" s="132"/>
      <c r="E38" s="132"/>
      <c r="F38" s="132"/>
      <c r="G38" s="132"/>
      <c r="H38" s="132"/>
      <c r="I38" s="132"/>
      <c r="J38" s="222"/>
      <c r="K38" s="60"/>
      <c r="L38" s="60"/>
      <c r="M38" s="60"/>
      <c r="X38" s="702"/>
      <c r="Y38" s="702"/>
      <c r="Z38" s="702"/>
    </row>
    <row r="39" spans="1:26" s="57" customFormat="1" ht="33" customHeight="1">
      <c r="A39" s="60"/>
      <c r="B39" s="60"/>
      <c r="C39" s="60"/>
      <c r="D39" s="60"/>
      <c r="E39" s="60"/>
      <c r="F39" s="60"/>
      <c r="G39" s="60"/>
      <c r="H39" s="60"/>
      <c r="I39" s="60"/>
      <c r="J39" s="60"/>
      <c r="K39" s="60"/>
      <c r="L39" s="60"/>
      <c r="M39" s="60"/>
      <c r="X39" s="702"/>
      <c r="Y39" s="702"/>
      <c r="Z39" s="702"/>
    </row>
    <row r="40" spans="1:26" s="57" customFormat="1" ht="34.5" customHeight="1">
      <c r="A40" s="60"/>
      <c r="B40" s="62" t="s">
        <v>237</v>
      </c>
      <c r="C40" s="103"/>
      <c r="D40" s="108"/>
      <c r="E40" s="108"/>
      <c r="F40" s="108"/>
      <c r="G40" s="108"/>
      <c r="H40" s="108"/>
      <c r="I40" s="108"/>
      <c r="J40" s="108"/>
      <c r="K40" s="108"/>
      <c r="L40" s="108"/>
      <c r="M40" s="108"/>
      <c r="N40" s="108"/>
      <c r="O40" s="108"/>
      <c r="P40" s="149"/>
      <c r="X40" s="702"/>
      <c r="Y40" s="702"/>
      <c r="Z40" s="702"/>
    </row>
    <row r="41" spans="1:26" s="57" customFormat="1" ht="33" customHeight="1">
      <c r="A41" s="60"/>
      <c r="B41" s="60"/>
      <c r="C41" s="104"/>
      <c r="D41" s="106"/>
      <c r="E41" s="106"/>
      <c r="F41" s="106"/>
      <c r="G41" s="106"/>
      <c r="H41" s="106"/>
      <c r="I41" s="106"/>
      <c r="J41" s="106"/>
      <c r="K41" s="106"/>
      <c r="L41" s="106"/>
      <c r="M41" s="106"/>
      <c r="N41" s="106"/>
      <c r="O41" s="106"/>
      <c r="P41" s="150"/>
      <c r="X41" s="702"/>
      <c r="Y41" s="702"/>
      <c r="Z41" s="702"/>
    </row>
    <row r="42" spans="1:26" s="57" customFormat="1" ht="33" customHeight="1">
      <c r="A42" s="60"/>
      <c r="B42" s="60"/>
      <c r="C42" s="105"/>
      <c r="D42" s="109"/>
      <c r="E42" s="109"/>
      <c r="F42" s="109"/>
      <c r="G42" s="109"/>
      <c r="H42" s="109"/>
      <c r="I42" s="109"/>
      <c r="J42" s="109"/>
      <c r="K42" s="109"/>
      <c r="L42" s="109"/>
      <c r="M42" s="109"/>
      <c r="N42" s="109"/>
      <c r="O42" s="109"/>
      <c r="P42" s="151"/>
      <c r="X42" s="702"/>
      <c r="Y42" s="702"/>
      <c r="Z42" s="702"/>
    </row>
    <row r="43" spans="1:26" s="57" customFormat="1" ht="33" customHeight="1">
      <c r="A43" s="60"/>
      <c r="B43" s="60"/>
      <c r="C43" s="106"/>
      <c r="D43" s="106"/>
      <c r="E43" s="106"/>
      <c r="F43" s="106"/>
      <c r="G43" s="106"/>
      <c r="H43" s="106"/>
      <c r="I43" s="106"/>
      <c r="J43" s="106"/>
      <c r="K43" s="106"/>
      <c r="L43" s="106"/>
      <c r="M43" s="106"/>
      <c r="N43" s="106"/>
      <c r="O43" s="106"/>
      <c r="P43" s="106"/>
      <c r="X43" s="702"/>
      <c r="Y43" s="702"/>
      <c r="Z43" s="702"/>
    </row>
    <row r="44" spans="1:26" s="57" customFormat="1" ht="20.100000000000001" customHeight="1">
      <c r="A44" s="60"/>
      <c r="B44" s="60"/>
      <c r="C44" s="60"/>
      <c r="D44" s="60"/>
      <c r="E44" s="60"/>
      <c r="F44" s="60"/>
      <c r="G44" s="60"/>
      <c r="H44" s="60"/>
      <c r="I44" s="60"/>
      <c r="J44" s="60"/>
      <c r="K44" s="60"/>
      <c r="X44" s="702"/>
      <c r="Y44" s="702"/>
      <c r="Z44" s="702"/>
    </row>
    <row r="45" spans="1:26" s="57" customFormat="1" ht="23.1" customHeight="1">
      <c r="A45" s="60"/>
      <c r="B45" s="65" t="s">
        <v>200</v>
      </c>
      <c r="C45" s="65"/>
      <c r="D45" s="60"/>
      <c r="E45" s="60"/>
      <c r="F45" s="60"/>
      <c r="G45" s="60"/>
      <c r="H45" s="60"/>
      <c r="I45" s="60"/>
      <c r="J45" s="60"/>
      <c r="K45" s="60"/>
      <c r="L45" s="60"/>
      <c r="M45" s="60"/>
      <c r="X45" s="702"/>
      <c r="Y45" s="702"/>
      <c r="Z45" s="702"/>
    </row>
    <row r="46" spans="1:26" s="57" customFormat="1" ht="33" customHeight="1">
      <c r="A46" s="60"/>
      <c r="B46" s="60" t="s">
        <v>53</v>
      </c>
      <c r="C46" s="60"/>
      <c r="D46" s="60"/>
      <c r="E46" s="60"/>
      <c r="F46" s="60"/>
      <c r="G46" s="60"/>
      <c r="H46" s="60"/>
      <c r="I46" s="60"/>
      <c r="J46" s="60"/>
      <c r="K46" s="60"/>
      <c r="L46" s="60"/>
      <c r="M46" s="60"/>
      <c r="X46" s="702"/>
      <c r="Y46" s="702"/>
      <c r="Z46" s="702"/>
    </row>
    <row r="47" spans="1:26" s="57" customFormat="1" ht="33" customHeight="1">
      <c r="A47" s="60"/>
      <c r="B47" s="77" t="s">
        <v>145</v>
      </c>
      <c r="C47" s="107"/>
      <c r="D47" s="107"/>
      <c r="E47" s="107"/>
      <c r="F47" s="148"/>
      <c r="H47" s="77" t="s">
        <v>370</v>
      </c>
      <c r="I47" s="107"/>
      <c r="J47" s="107"/>
      <c r="K47" s="107"/>
      <c r="L47" s="107"/>
      <c r="M47" s="107"/>
      <c r="N47" s="107"/>
      <c r="O47" s="107"/>
      <c r="P47" s="148"/>
      <c r="X47" s="702"/>
      <c r="Y47" s="702"/>
      <c r="Z47" s="702"/>
    </row>
    <row r="48" spans="1:26" s="57" customFormat="1" ht="33" customHeight="1">
      <c r="A48" s="60"/>
      <c r="B48" s="78" t="s">
        <v>359</v>
      </c>
      <c r="C48" s="108"/>
      <c r="D48" s="133" t="s">
        <v>119</v>
      </c>
      <c r="E48" s="149"/>
      <c r="F48" s="149"/>
      <c r="H48" s="176" t="s">
        <v>371</v>
      </c>
      <c r="I48" s="188"/>
      <c r="J48" s="188"/>
      <c r="K48" s="188"/>
      <c r="L48" s="188"/>
      <c r="M48" s="188"/>
      <c r="N48" s="188"/>
      <c r="O48" s="188"/>
      <c r="P48" s="227"/>
      <c r="X48" s="702"/>
      <c r="Y48" s="702"/>
      <c r="Z48" s="702"/>
    </row>
    <row r="49" spans="1:26" s="57" customFormat="1" ht="33" customHeight="1">
      <c r="A49" s="62"/>
      <c r="B49" s="79" t="s">
        <v>290</v>
      </c>
      <c r="C49" s="106"/>
      <c r="D49" s="62" t="s">
        <v>39</v>
      </c>
      <c r="E49" s="150"/>
      <c r="F49" s="150"/>
      <c r="H49" s="79" t="s">
        <v>258</v>
      </c>
      <c r="I49" s="62"/>
      <c r="J49" s="60" t="s">
        <v>259</v>
      </c>
      <c r="K49" s="60"/>
      <c r="L49" s="60"/>
      <c r="N49" s="150"/>
      <c r="P49" s="699"/>
      <c r="X49" s="702"/>
      <c r="Y49" s="702"/>
      <c r="Z49" s="702"/>
    </row>
    <row r="50" spans="1:26" s="57" customFormat="1" ht="33" customHeight="1">
      <c r="A50" s="62"/>
      <c r="B50" s="79" t="s">
        <v>372</v>
      </c>
      <c r="C50" s="106"/>
      <c r="D50" s="62" t="s">
        <v>355</v>
      </c>
      <c r="E50" s="106"/>
      <c r="F50" s="150"/>
      <c r="H50" s="79" t="s">
        <v>266</v>
      </c>
      <c r="I50" s="62"/>
      <c r="J50" s="62" t="s">
        <v>238</v>
      </c>
      <c r="K50" s="62"/>
      <c r="L50" s="62"/>
      <c r="M50" s="62"/>
      <c r="N50" s="62"/>
      <c r="P50" s="699"/>
      <c r="X50" s="702"/>
      <c r="Y50" s="702"/>
      <c r="Z50" s="702"/>
    </row>
    <row r="51" spans="1:26" s="57" customFormat="1" ht="33" customHeight="1">
      <c r="A51" s="62"/>
      <c r="B51" s="79" t="s">
        <v>374</v>
      </c>
      <c r="C51" s="106"/>
      <c r="D51" s="62" t="s">
        <v>176</v>
      </c>
      <c r="E51" s="106"/>
      <c r="F51" s="150"/>
      <c r="H51" s="79" t="s">
        <v>70</v>
      </c>
      <c r="I51" s="62"/>
      <c r="J51" s="60" t="s">
        <v>239</v>
      </c>
      <c r="K51" s="60"/>
      <c r="L51" s="60"/>
      <c r="N51" s="106"/>
      <c r="P51" s="699"/>
      <c r="X51" s="702"/>
      <c r="Y51" s="702"/>
      <c r="Z51" s="702"/>
    </row>
    <row r="52" spans="1:26" s="57" customFormat="1" ht="33" customHeight="1">
      <c r="A52" s="62"/>
      <c r="B52" s="79" t="s">
        <v>161</v>
      </c>
      <c r="C52" s="106"/>
      <c r="D52" s="62" t="s">
        <v>378</v>
      </c>
      <c r="E52" s="106"/>
      <c r="F52" s="150"/>
      <c r="H52" s="79"/>
      <c r="I52" s="62"/>
      <c r="J52" s="60"/>
      <c r="K52" s="60"/>
      <c r="L52" s="60"/>
      <c r="N52" s="106"/>
      <c r="P52" s="699"/>
      <c r="X52" s="702"/>
      <c r="Y52" s="702"/>
      <c r="Z52" s="702"/>
    </row>
    <row r="53" spans="1:26" s="57" customFormat="1" ht="33" customHeight="1">
      <c r="A53" s="62"/>
      <c r="B53" s="80" t="s">
        <v>268</v>
      </c>
      <c r="C53" s="109"/>
      <c r="D53" s="124"/>
      <c r="E53" s="109"/>
      <c r="F53" s="151"/>
      <c r="H53" s="80" t="s">
        <v>268</v>
      </c>
      <c r="I53" s="109"/>
      <c r="J53" s="109"/>
      <c r="K53" s="109"/>
      <c r="L53" s="109"/>
      <c r="M53" s="109"/>
      <c r="N53" s="109"/>
      <c r="O53" s="698"/>
      <c r="P53" s="700"/>
      <c r="X53" s="702"/>
      <c r="Y53" s="702"/>
      <c r="Z53" s="702"/>
    </row>
    <row r="54" spans="1:26" s="2" customFormat="1" ht="33" customHeight="1">
      <c r="A54" s="60"/>
      <c r="B54" s="60"/>
      <c r="C54" s="60"/>
      <c r="D54" s="60"/>
      <c r="E54" s="60"/>
      <c r="F54" s="60"/>
      <c r="G54" s="60"/>
      <c r="H54" s="60"/>
      <c r="I54" s="60"/>
      <c r="J54" s="60"/>
      <c r="K54" s="60"/>
      <c r="L54" s="2"/>
      <c r="M54" s="2"/>
      <c r="N54" s="2"/>
      <c r="O54" s="2"/>
      <c r="P54" s="2"/>
      <c r="X54" s="703"/>
      <c r="Y54" s="703"/>
      <c r="Z54" s="703"/>
    </row>
    <row r="55" spans="1:26" s="2" customFormat="1" ht="33" customHeight="1">
      <c r="A55" s="60"/>
      <c r="B55" s="62" t="s">
        <v>271</v>
      </c>
      <c r="C55" s="60"/>
      <c r="D55" s="60"/>
      <c r="E55" s="60"/>
      <c r="F55" s="60"/>
      <c r="G55" s="60"/>
      <c r="H55" s="60"/>
      <c r="I55" s="60"/>
      <c r="J55" s="60"/>
      <c r="K55" s="60"/>
      <c r="L55" s="2"/>
      <c r="M55" s="2"/>
      <c r="N55" s="2"/>
      <c r="O55" s="2"/>
      <c r="P55" s="2"/>
      <c r="X55" s="703"/>
      <c r="Y55" s="703"/>
      <c r="Z55" s="703"/>
    </row>
    <row r="56" spans="1:26" s="2" customFormat="1" ht="87" customHeight="1">
      <c r="A56" s="60"/>
      <c r="B56" s="81"/>
      <c r="C56" s="110"/>
      <c r="D56" s="110"/>
      <c r="E56" s="110"/>
      <c r="F56" s="110"/>
      <c r="G56" s="110"/>
      <c r="H56" s="110"/>
      <c r="I56" s="110"/>
      <c r="J56" s="110"/>
      <c r="K56" s="110"/>
      <c r="L56" s="110"/>
      <c r="M56" s="110"/>
      <c r="N56" s="110"/>
      <c r="O56" s="110"/>
      <c r="P56" s="229"/>
      <c r="X56" s="703"/>
      <c r="Y56" s="703"/>
      <c r="Z56" s="703"/>
    </row>
    <row r="57" spans="1:26" s="2" customFormat="1" ht="12.95" customHeight="1">
      <c r="A57" s="60"/>
      <c r="B57" s="60"/>
      <c r="C57" s="60"/>
      <c r="D57" s="128"/>
      <c r="E57" s="128"/>
      <c r="F57" s="128"/>
      <c r="G57" s="128"/>
      <c r="H57" s="128"/>
      <c r="I57" s="60"/>
      <c r="J57" s="60"/>
      <c r="K57" s="60"/>
      <c r="L57" s="2"/>
      <c r="M57" s="2"/>
      <c r="N57" s="2"/>
      <c r="O57" s="2"/>
      <c r="P57" s="2"/>
      <c r="X57" s="703"/>
      <c r="Y57" s="703"/>
      <c r="Z57" s="703"/>
    </row>
    <row r="58" spans="1:26" s="2" customFormat="1" ht="33" customHeight="1">
      <c r="A58" s="60"/>
      <c r="B58" s="60" t="s">
        <v>579</v>
      </c>
      <c r="C58" s="60"/>
      <c r="D58" s="60"/>
      <c r="E58" s="60"/>
      <c r="F58" s="60"/>
      <c r="G58" s="60"/>
      <c r="H58" s="60"/>
      <c r="I58" s="60"/>
      <c r="J58" s="60"/>
      <c r="K58" s="60"/>
      <c r="L58" s="2"/>
      <c r="M58" s="2"/>
      <c r="N58" s="2"/>
      <c r="O58" s="2"/>
      <c r="P58" s="2"/>
      <c r="X58" s="703"/>
      <c r="Y58" s="703"/>
      <c r="Z58" s="703"/>
    </row>
    <row r="59" spans="1:26" s="2" customFormat="1" ht="112.5" customHeight="1">
      <c r="A59" s="60"/>
      <c r="B59" s="81"/>
      <c r="C59" s="110"/>
      <c r="D59" s="110"/>
      <c r="E59" s="110"/>
      <c r="F59" s="110"/>
      <c r="G59" s="110"/>
      <c r="H59" s="110"/>
      <c r="I59" s="110"/>
      <c r="J59" s="110"/>
      <c r="K59" s="110"/>
      <c r="L59" s="110"/>
      <c r="M59" s="110"/>
      <c r="N59" s="110"/>
      <c r="O59" s="110"/>
      <c r="P59" s="229"/>
      <c r="X59" s="703"/>
      <c r="Y59" s="703"/>
      <c r="Z59" s="703"/>
    </row>
    <row r="60" spans="1:26" s="2" customFormat="1" ht="18.600000000000001" customHeight="1">
      <c r="A60" s="60"/>
      <c r="B60" s="60"/>
      <c r="C60" s="60"/>
      <c r="D60" s="128"/>
      <c r="E60" s="128"/>
      <c r="F60" s="128"/>
      <c r="G60" s="128"/>
      <c r="H60" s="128"/>
      <c r="I60" s="60"/>
      <c r="J60" s="60"/>
      <c r="K60" s="60"/>
      <c r="L60" s="2"/>
      <c r="M60" s="2"/>
      <c r="N60" s="2"/>
      <c r="O60" s="2"/>
      <c r="P60" s="2"/>
      <c r="X60" s="703"/>
      <c r="Y60" s="703"/>
      <c r="Z60" s="703"/>
    </row>
    <row r="61" spans="1:26">
      <c r="A61" s="60"/>
      <c r="B61" s="60"/>
      <c r="C61" s="60"/>
      <c r="D61" s="60"/>
      <c r="E61" s="60"/>
      <c r="F61" s="60"/>
      <c r="G61" s="60"/>
      <c r="H61" s="60"/>
      <c r="I61" s="60"/>
      <c r="J61" s="60"/>
      <c r="K61" s="60"/>
      <c r="X61" s="701"/>
      <c r="Y61" s="701"/>
      <c r="Z61" s="701"/>
    </row>
    <row r="62" spans="1:26">
      <c r="X62" s="701"/>
      <c r="Y62" s="701"/>
      <c r="Z62" s="701"/>
    </row>
    <row r="63" spans="1:26">
      <c r="X63" s="701"/>
      <c r="Y63" s="701"/>
      <c r="Z63" s="701"/>
    </row>
  </sheetData>
  <mergeCells count="25">
    <mergeCell ref="A2:K2"/>
    <mergeCell ref="C7:J7"/>
    <mergeCell ref="C8:J8"/>
    <mergeCell ref="C9:J9"/>
    <mergeCell ref="C10:J10"/>
    <mergeCell ref="B11:J11"/>
    <mergeCell ref="B12:J12"/>
    <mergeCell ref="B13:J13"/>
    <mergeCell ref="B14:J14"/>
    <mergeCell ref="B15:J15"/>
    <mergeCell ref="D16:E16"/>
    <mergeCell ref="F16:J16"/>
    <mergeCell ref="C19:H19"/>
    <mergeCell ref="D24:F24"/>
    <mergeCell ref="D26:F26"/>
    <mergeCell ref="D28:F28"/>
    <mergeCell ref="D30:F30"/>
    <mergeCell ref="D32:F32"/>
    <mergeCell ref="C38:J38"/>
    <mergeCell ref="B47:F47"/>
    <mergeCell ref="H47:P47"/>
    <mergeCell ref="H48:P48"/>
    <mergeCell ref="B56:P56"/>
    <mergeCell ref="B59:P59"/>
    <mergeCell ref="C40:P42"/>
  </mergeCells>
  <phoneticPr fontId="23"/>
  <conditionalFormatting sqref="C16">
    <cfRule type="expression" dxfId="21" priority="3" stopIfTrue="1">
      <formula>NOT(ISERROR(SEARCH("あり",C16)))</formula>
    </cfRule>
    <cfRule type="expression" dxfId="20" priority="4" stopIfTrue="1">
      <formula>NOT(ISERROR(SEARCH("なし",C16)))</formula>
    </cfRule>
    <cfRule type="expression" dxfId="19" priority="5" stopIfTrue="1">
      <formula>NOT(ISERROR(SEARCH("あり",C16)))</formula>
    </cfRule>
  </conditionalFormatting>
  <conditionalFormatting sqref="D30:F30">
    <cfRule type="expression" dxfId="18" priority="2">
      <formula>$H$30=0</formula>
    </cfRule>
  </conditionalFormatting>
  <conditionalFormatting sqref="D32:F32">
    <cfRule type="expression" dxfId="17" priority="1">
      <formula>$H$30=0</formula>
    </cfRule>
  </conditionalFormatting>
  <dataValidations count="4">
    <dataValidation imeMode="halfKatakana" allowBlank="1" showDropDown="0" showInputMessage="1" showErrorMessage="1" sqref="C9:H9 C7"/>
    <dataValidation type="list" allowBlank="1" showDropDown="0" showInputMessage="1" showErrorMessage="1" sqref="C16">
      <formula1>"あり,なし"</formula1>
    </dataValidation>
    <dataValidation type="list" allowBlank="1" showDropDown="0" showInputMessage="1" showErrorMessage="1" sqref="K12">
      <formula1>"療養介護,生活介護,自立訓練,就労移行支援,就労継続支援A型,就労継続支援B型,就労定着支援,自立生活援助,児童発達支援,医療型児童発達支援,放課後等デイサービス,短期入所.施設入所支援,共同生活援助,福祉型障害児入所施設,医療型障害児入所施設,居宅介護,重度訪問介護,同行援護,行動援護,居宅訪問型児童発達支援,保育所等訪問支援,計画相談支援,地域移行支援,地域定着支援,障害児相談支援"</formula1>
    </dataValidation>
    <dataValidation imeMode="halfAlpha" allowBlank="1" showDropDown="0" showInputMessage="1" showErrorMessage="1" sqref="B14:K14 F16:M16"/>
  </dataValidations>
  <pageMargins left="0.70866141732283472" right="0.70866141732283472" top="0.74803149606299213" bottom="0.35433070866141736" header="0.31496062992125984" footer="0.31496062992125984"/>
  <pageSetup paperSize="9" scale="35" fitToWidth="1" fitToHeight="0" orientation="portrait" usePrinterDefaults="1" r:id="rId1"/>
  <rowBreaks count="1" manualBreakCount="1">
    <brk id="62" max="10" man="1"/>
  </rowBreaks>
  <drawing r:id="rId2"/>
  <legacyDrawing r:id="rId3"/>
  <mc:AlternateContent>
    <mc:Choice xmlns:x14="http://schemas.microsoft.com/office/spreadsheetml/2009/9/main" Requires="x14">
      <controls>
        <mc:AlternateContent>
          <mc:Choice Requires="x14">
            <control shapeId="70657" r:id="rId4" name="チェック 2">
              <controlPr defaultSize="0" autoFill="0" autoLine="0" autoPict="0">
                <anchor moveWithCells="1">
                  <from xmlns:xdr="http://schemas.openxmlformats.org/drawingml/2006/spreadsheetDrawing">
                    <xdr:col>1</xdr:col>
                    <xdr:colOff>706120</xdr:colOff>
                    <xdr:row>17</xdr:row>
                    <xdr:rowOff>200025</xdr:rowOff>
                  </from>
                  <to xmlns:xdr="http://schemas.openxmlformats.org/drawingml/2006/spreadsheetDrawing">
                    <xdr:col>1</xdr:col>
                    <xdr:colOff>1085215</xdr:colOff>
                    <xdr:row>18</xdr:row>
                    <xdr:rowOff>420370</xdr:rowOff>
                  </to>
                </anchor>
              </controlPr>
            </control>
          </mc:Choice>
        </mc:AlternateContent>
        <mc:AlternateContent>
          <mc:Choice Requires="x14">
            <control shapeId="70659" r:id="rId5" name="チェック 4">
              <controlPr defaultSize="0" autoFill="0" autoLine="0" autoPict="0">
                <anchor moveWithCells="1">
                  <from xmlns:xdr="http://schemas.openxmlformats.org/drawingml/2006/spreadsheetDrawing">
                    <xdr:col>1</xdr:col>
                    <xdr:colOff>694055</xdr:colOff>
                    <xdr:row>18</xdr:row>
                    <xdr:rowOff>399415</xdr:rowOff>
                  </from>
                  <to xmlns:xdr="http://schemas.openxmlformats.org/drawingml/2006/spreadsheetDrawing">
                    <xdr:col>1</xdr:col>
                    <xdr:colOff>1076325</xdr:colOff>
                    <xdr:row>20</xdr:row>
                    <xdr:rowOff>19050</xdr:rowOff>
                  </to>
                </anchor>
              </controlPr>
            </control>
          </mc:Choice>
        </mc:AlternateContent>
        <mc:AlternateContent>
          <mc:Choice Requires="x14">
            <control shapeId="70661" r:id="rId6" name="チェック 34">
              <controlPr defaultSize="0" autoFill="0" autoLine="0" autoPict="0">
                <anchor moveWithCells="1" sizeWithCells="1">
                  <from xmlns:xdr="http://schemas.openxmlformats.org/drawingml/2006/spreadsheetDrawing">
                    <xdr:col>2</xdr:col>
                    <xdr:colOff>858520</xdr:colOff>
                    <xdr:row>34</xdr:row>
                    <xdr:rowOff>10160</xdr:rowOff>
                  </from>
                  <to xmlns:xdr="http://schemas.openxmlformats.org/drawingml/2006/spreadsheetDrawing">
                    <xdr:col>2</xdr:col>
                    <xdr:colOff>1175385</xdr:colOff>
                    <xdr:row>35</xdr:row>
                    <xdr:rowOff>29845</xdr:rowOff>
                  </to>
                </anchor>
              </controlPr>
            </control>
          </mc:Choice>
        </mc:AlternateContent>
        <mc:AlternateContent>
          <mc:Choice Requires="x14">
            <control shapeId="70662" r:id="rId7" name="チェック 35">
              <controlPr defaultSize="0" autoFill="0" autoLine="0" autoPict="0">
                <anchor moveWithCells="1" sizeWithCells="1">
                  <from xmlns:xdr="http://schemas.openxmlformats.org/drawingml/2006/spreadsheetDrawing">
                    <xdr:col>2</xdr:col>
                    <xdr:colOff>858520</xdr:colOff>
                    <xdr:row>34</xdr:row>
                    <xdr:rowOff>415925</xdr:rowOff>
                  </from>
                  <to xmlns:xdr="http://schemas.openxmlformats.org/drawingml/2006/spreadsheetDrawing">
                    <xdr:col>2</xdr:col>
                    <xdr:colOff>1175385</xdr:colOff>
                    <xdr:row>35</xdr:row>
                    <xdr:rowOff>419100</xdr:rowOff>
                  </to>
                </anchor>
              </controlPr>
            </control>
          </mc:Choice>
        </mc:AlternateContent>
        <mc:AlternateContent>
          <mc:Choice Requires="x14">
            <control shapeId="70664" r:id="rId8" name="チェック 36">
              <controlPr defaultSize="0" autoFill="0" autoLine="0" autoPict="0">
                <anchor moveWithCells="1" sizeWithCells="1">
                  <from xmlns:xdr="http://schemas.openxmlformats.org/drawingml/2006/spreadsheetDrawing">
                    <xdr:col>4</xdr:col>
                    <xdr:colOff>892810</xdr:colOff>
                    <xdr:row>34</xdr:row>
                    <xdr:rowOff>402590</xdr:rowOff>
                  </from>
                  <to xmlns:xdr="http://schemas.openxmlformats.org/drawingml/2006/spreadsheetDrawing">
                    <xdr:col>4</xdr:col>
                    <xdr:colOff>1141730</xdr:colOff>
                    <xdr:row>35</xdr:row>
                    <xdr:rowOff>419100</xdr:rowOff>
                  </to>
                </anchor>
              </controlPr>
            </control>
          </mc:Choice>
        </mc:AlternateContent>
        <mc:AlternateContent>
          <mc:Choice Requires="x14">
            <control shapeId="70665" r:id="rId9" name="チェック 37">
              <controlPr defaultSize="0" autoFill="0" autoLine="0" autoPict="0">
                <anchor moveWithCells="1" sizeWithCells="1">
                  <from xmlns:xdr="http://schemas.openxmlformats.org/drawingml/2006/spreadsheetDrawing">
                    <xdr:col>4</xdr:col>
                    <xdr:colOff>892810</xdr:colOff>
                    <xdr:row>33</xdr:row>
                    <xdr:rowOff>419100</xdr:rowOff>
                  </from>
                  <to xmlns:xdr="http://schemas.openxmlformats.org/drawingml/2006/spreadsheetDrawing">
                    <xdr:col>4</xdr:col>
                    <xdr:colOff>1141730</xdr:colOff>
                    <xdr:row>35</xdr:row>
                    <xdr:rowOff>16510</xdr:rowOff>
                  </to>
                </anchor>
              </controlPr>
            </control>
          </mc:Choice>
        </mc:AlternateContent>
        <mc:AlternateContent>
          <mc:Choice Requires="x14">
            <control shapeId="70668" r:id="rId10" name="チェック 41">
              <controlPr defaultSize="0" autoFill="0" autoLine="0" autoPict="0">
                <anchor moveWithCells="1" sizeWithCells="1">
                  <from xmlns:xdr="http://schemas.openxmlformats.org/drawingml/2006/spreadsheetDrawing">
                    <xdr:col>1</xdr:col>
                    <xdr:colOff>77470</xdr:colOff>
                    <xdr:row>48</xdr:row>
                    <xdr:rowOff>335280</xdr:rowOff>
                  </from>
                  <to xmlns:xdr="http://schemas.openxmlformats.org/drawingml/2006/spreadsheetDrawing">
                    <xdr:col>1</xdr:col>
                    <xdr:colOff>396240</xdr:colOff>
                    <xdr:row>50</xdr:row>
                    <xdr:rowOff>154305</xdr:rowOff>
                  </to>
                </anchor>
              </controlPr>
            </control>
          </mc:Choice>
        </mc:AlternateContent>
        <mc:AlternateContent>
          <mc:Choice Requires="x14">
            <control shapeId="70669" r:id="rId11" name="チェック 42">
              <controlPr defaultSize="0" autoFill="0" autoLine="0" autoPict="0">
                <anchor moveWithCells="1" sizeWithCells="1">
                  <from xmlns:xdr="http://schemas.openxmlformats.org/drawingml/2006/spreadsheetDrawing">
                    <xdr:col>1</xdr:col>
                    <xdr:colOff>84455</xdr:colOff>
                    <xdr:row>49</xdr:row>
                    <xdr:rowOff>290830</xdr:rowOff>
                  </from>
                  <to xmlns:xdr="http://schemas.openxmlformats.org/drawingml/2006/spreadsheetDrawing">
                    <xdr:col>1</xdr:col>
                    <xdr:colOff>403225</xdr:colOff>
                    <xdr:row>51</xdr:row>
                    <xdr:rowOff>85725</xdr:rowOff>
                  </to>
                </anchor>
              </controlPr>
            </control>
          </mc:Choice>
        </mc:AlternateContent>
        <mc:AlternateContent>
          <mc:Choice Requires="x14">
            <control shapeId="70671" r:id="rId12" name="チェック 43">
              <controlPr defaultSize="0" autoFill="0" autoLine="0" autoPict="0">
                <anchor moveWithCells="1" sizeWithCells="1">
                  <from xmlns:xdr="http://schemas.openxmlformats.org/drawingml/2006/spreadsheetDrawing">
                    <xdr:col>3</xdr:col>
                    <xdr:colOff>59690</xdr:colOff>
                    <xdr:row>47</xdr:row>
                    <xdr:rowOff>27940</xdr:rowOff>
                  </from>
                  <to xmlns:xdr="http://schemas.openxmlformats.org/drawingml/2006/spreadsheetDrawing">
                    <xdr:col>3</xdr:col>
                    <xdr:colOff>378460</xdr:colOff>
                    <xdr:row>48</xdr:row>
                    <xdr:rowOff>47625</xdr:rowOff>
                  </to>
                </anchor>
              </controlPr>
            </control>
          </mc:Choice>
        </mc:AlternateContent>
        <mc:AlternateContent>
          <mc:Choice Requires="x14">
            <control shapeId="70672" r:id="rId13" name="チェック 44">
              <controlPr defaultSize="0" autoFill="0" autoLine="0" autoPict="0">
                <anchor moveWithCells="1" sizeWithCells="1">
                  <from xmlns:xdr="http://schemas.openxmlformats.org/drawingml/2006/spreadsheetDrawing">
                    <xdr:col>3</xdr:col>
                    <xdr:colOff>59690</xdr:colOff>
                    <xdr:row>48</xdr:row>
                    <xdr:rowOff>16510</xdr:rowOff>
                  </from>
                  <to xmlns:xdr="http://schemas.openxmlformats.org/drawingml/2006/spreadsheetDrawing">
                    <xdr:col>3</xdr:col>
                    <xdr:colOff>378460</xdr:colOff>
                    <xdr:row>49</xdr:row>
                    <xdr:rowOff>19685</xdr:rowOff>
                  </to>
                </anchor>
              </controlPr>
            </control>
          </mc:Choice>
        </mc:AlternateContent>
        <mc:AlternateContent>
          <mc:Choice Requires="x14">
            <control shapeId="70673" r:id="rId14" name="チェック 45">
              <controlPr defaultSize="0" autoFill="0" autoLine="0" autoPict="0">
                <anchor moveWithCells="1" sizeWithCells="1">
                  <from xmlns:xdr="http://schemas.openxmlformats.org/drawingml/2006/spreadsheetDrawing">
                    <xdr:col>3</xdr:col>
                    <xdr:colOff>76200</xdr:colOff>
                    <xdr:row>49</xdr:row>
                    <xdr:rowOff>10160</xdr:rowOff>
                  </from>
                  <to xmlns:xdr="http://schemas.openxmlformats.org/drawingml/2006/spreadsheetDrawing">
                    <xdr:col>3</xdr:col>
                    <xdr:colOff>400685</xdr:colOff>
                    <xdr:row>50</xdr:row>
                    <xdr:rowOff>27940</xdr:rowOff>
                  </to>
                </anchor>
              </controlPr>
            </control>
          </mc:Choice>
        </mc:AlternateContent>
        <mc:AlternateContent>
          <mc:Choice Requires="x14">
            <control shapeId="70675" r:id="rId15" name="チェック 46">
              <controlPr defaultSize="0" autoFill="0" autoLine="0" autoPict="0">
                <anchor moveWithCells="1" sizeWithCells="1">
                  <from xmlns:xdr="http://schemas.openxmlformats.org/drawingml/2006/spreadsheetDrawing">
                    <xdr:col>7</xdr:col>
                    <xdr:colOff>95250</xdr:colOff>
                    <xdr:row>46</xdr:row>
                    <xdr:rowOff>287655</xdr:rowOff>
                  </from>
                  <to xmlns:xdr="http://schemas.openxmlformats.org/drawingml/2006/spreadsheetDrawing">
                    <xdr:col>7</xdr:col>
                    <xdr:colOff>412115</xdr:colOff>
                    <xdr:row>47</xdr:row>
                    <xdr:rowOff>307340</xdr:rowOff>
                  </to>
                </anchor>
              </controlPr>
            </control>
          </mc:Choice>
        </mc:AlternateContent>
        <mc:AlternateContent>
          <mc:Choice Requires="x14">
            <control shapeId="70676" r:id="rId16" name="チェック 47">
              <controlPr defaultSize="0" autoFill="0" autoLine="0" autoPict="0">
                <anchor moveWithCells="1" sizeWithCells="1">
                  <from xmlns:xdr="http://schemas.openxmlformats.org/drawingml/2006/spreadsheetDrawing">
                    <xdr:col>7</xdr:col>
                    <xdr:colOff>120015</xdr:colOff>
                    <xdr:row>48</xdr:row>
                    <xdr:rowOff>8255</xdr:rowOff>
                  </from>
                  <to xmlns:xdr="http://schemas.openxmlformats.org/drawingml/2006/spreadsheetDrawing">
                    <xdr:col>7</xdr:col>
                    <xdr:colOff>436880</xdr:colOff>
                    <xdr:row>49</xdr:row>
                    <xdr:rowOff>10160</xdr:rowOff>
                  </to>
                </anchor>
              </controlPr>
            </control>
          </mc:Choice>
        </mc:AlternateContent>
        <mc:AlternateContent>
          <mc:Choice Requires="x14">
            <control shapeId="70678" r:id="rId17" name="チェック 48">
              <controlPr defaultSize="0" autoFill="0" autoLine="0" autoPict="0">
                <anchor moveWithCells="1" sizeWithCells="1">
                  <from xmlns:xdr="http://schemas.openxmlformats.org/drawingml/2006/spreadsheetDrawing">
                    <xdr:col>7</xdr:col>
                    <xdr:colOff>137160</xdr:colOff>
                    <xdr:row>48</xdr:row>
                    <xdr:rowOff>410845</xdr:rowOff>
                  </from>
                  <to xmlns:xdr="http://schemas.openxmlformats.org/drawingml/2006/spreadsheetDrawing">
                    <xdr:col>7</xdr:col>
                    <xdr:colOff>454025</xdr:colOff>
                    <xdr:row>50</xdr:row>
                    <xdr:rowOff>11430</xdr:rowOff>
                  </to>
                </anchor>
              </controlPr>
            </control>
          </mc:Choice>
        </mc:AlternateContent>
        <mc:AlternateContent>
          <mc:Choice Requires="x14">
            <control shapeId="70679" r:id="rId18" name="チェック 49">
              <controlPr defaultSize="0" autoFill="0" autoLine="0" autoPict="0">
                <anchor moveWithCells="1" sizeWithCells="1">
                  <from xmlns:xdr="http://schemas.openxmlformats.org/drawingml/2006/spreadsheetDrawing">
                    <xdr:col>7</xdr:col>
                    <xdr:colOff>137160</xdr:colOff>
                    <xdr:row>49</xdr:row>
                    <xdr:rowOff>397510</xdr:rowOff>
                  </from>
                  <to xmlns:xdr="http://schemas.openxmlformats.org/drawingml/2006/spreadsheetDrawing">
                    <xdr:col>7</xdr:col>
                    <xdr:colOff>454025</xdr:colOff>
                    <xdr:row>50</xdr:row>
                    <xdr:rowOff>401320</xdr:rowOff>
                  </to>
                </anchor>
              </controlPr>
            </control>
          </mc:Choice>
        </mc:AlternateContent>
        <mc:AlternateContent>
          <mc:Choice Requires="x14">
            <control shapeId="70681" r:id="rId19" name="チェック 50">
              <controlPr defaultSize="0" autoFill="0" autoLine="0" autoPict="0">
                <anchor moveWithCells="1" sizeWithCells="1">
                  <from xmlns:xdr="http://schemas.openxmlformats.org/drawingml/2006/spreadsheetDrawing">
                    <xdr:col>9</xdr:col>
                    <xdr:colOff>43180</xdr:colOff>
                    <xdr:row>47</xdr:row>
                    <xdr:rowOff>419100</xdr:rowOff>
                  </from>
                  <to xmlns:xdr="http://schemas.openxmlformats.org/drawingml/2006/spreadsheetDrawing">
                    <xdr:col>9</xdr:col>
                    <xdr:colOff>360680</xdr:colOff>
                    <xdr:row>49</xdr:row>
                    <xdr:rowOff>19685</xdr:rowOff>
                  </to>
                </anchor>
              </controlPr>
            </control>
          </mc:Choice>
        </mc:AlternateContent>
        <mc:AlternateContent>
          <mc:Choice Requires="x14">
            <control shapeId="70682" r:id="rId20" name="チェック 51">
              <controlPr defaultSize="0" autoFill="0" autoLine="0" autoPict="0">
                <anchor moveWithCells="1" sizeWithCells="1">
                  <from xmlns:xdr="http://schemas.openxmlformats.org/drawingml/2006/spreadsheetDrawing">
                    <xdr:col>9</xdr:col>
                    <xdr:colOff>43180</xdr:colOff>
                    <xdr:row>48</xdr:row>
                    <xdr:rowOff>407670</xdr:rowOff>
                  </from>
                  <to xmlns:xdr="http://schemas.openxmlformats.org/drawingml/2006/spreadsheetDrawing">
                    <xdr:col>9</xdr:col>
                    <xdr:colOff>360680</xdr:colOff>
                    <xdr:row>49</xdr:row>
                    <xdr:rowOff>410845</xdr:rowOff>
                  </to>
                </anchor>
              </controlPr>
            </control>
          </mc:Choice>
        </mc:AlternateContent>
        <mc:AlternateContent>
          <mc:Choice Requires="x14">
            <control shapeId="70683" r:id="rId21" name="チェック 52">
              <controlPr defaultSize="0" autoFill="0" autoLine="0" autoPict="0">
                <anchor moveWithCells="1" sizeWithCells="1">
                  <from xmlns:xdr="http://schemas.openxmlformats.org/drawingml/2006/spreadsheetDrawing">
                    <xdr:col>9</xdr:col>
                    <xdr:colOff>57150</xdr:colOff>
                    <xdr:row>49</xdr:row>
                    <xdr:rowOff>228600</xdr:rowOff>
                  </from>
                  <to xmlns:xdr="http://schemas.openxmlformats.org/drawingml/2006/spreadsheetDrawing">
                    <xdr:col>9</xdr:col>
                    <xdr:colOff>381000</xdr:colOff>
                    <xdr:row>51</xdr:row>
                    <xdr:rowOff>248285</xdr:rowOff>
                  </to>
                </anchor>
              </controlPr>
            </control>
          </mc:Choice>
        </mc:AlternateContent>
        <mc:AlternateContent>
          <mc:Choice Requires="x14">
            <control shapeId="70684" r:id="rId22" name="チェック 79">
              <controlPr defaultSize="0" autoFill="0" autoLine="0" autoPict="0">
                <anchor moveWithCells="1" sizeWithCells="1">
                  <from xmlns:xdr="http://schemas.openxmlformats.org/drawingml/2006/spreadsheetDrawing">
                    <xdr:col>3</xdr:col>
                    <xdr:colOff>76200</xdr:colOff>
                    <xdr:row>50</xdr:row>
                    <xdr:rowOff>10160</xdr:rowOff>
                  </from>
                  <to xmlns:xdr="http://schemas.openxmlformats.org/drawingml/2006/spreadsheetDrawing">
                    <xdr:col>3</xdr:col>
                    <xdr:colOff>400685</xdr:colOff>
                    <xdr:row>51</xdr:row>
                    <xdr:rowOff>27940</xdr:rowOff>
                  </to>
                </anchor>
              </controlPr>
            </control>
          </mc:Choice>
        </mc:AlternateContent>
        <mc:AlternateContent>
          <mc:Choice Requires="x14">
            <control shapeId="70685" r:id="rId23" name="チェック 80">
              <controlPr defaultSize="0" autoFill="0" autoLine="0" autoPict="0">
                <anchor moveWithCells="1" sizeWithCells="1">
                  <from xmlns:xdr="http://schemas.openxmlformats.org/drawingml/2006/spreadsheetDrawing">
                    <xdr:col>3</xdr:col>
                    <xdr:colOff>76200</xdr:colOff>
                    <xdr:row>51</xdr:row>
                    <xdr:rowOff>10160</xdr:rowOff>
                  </from>
                  <to xmlns:xdr="http://schemas.openxmlformats.org/drawingml/2006/spreadsheetDrawing">
                    <xdr:col>3</xdr:col>
                    <xdr:colOff>400685</xdr:colOff>
                    <xdr:row>52</xdr:row>
                    <xdr:rowOff>27940</xdr:rowOff>
                  </to>
                </anchor>
              </controlPr>
            </control>
          </mc:Choice>
        </mc:AlternateContent>
        <mc:AlternateContent>
          <mc:Choice Requires="x14">
            <control shapeId="70686" r:id="rId24" name="チェック 213">
              <controlPr defaultSize="0" autoFill="0" autoLine="0" autoPict="0">
                <anchor moveWithCells="1" sizeWithCells="1">
                  <from xmlns:xdr="http://schemas.openxmlformats.org/drawingml/2006/spreadsheetDrawing">
                    <xdr:col>1</xdr:col>
                    <xdr:colOff>75565</xdr:colOff>
                    <xdr:row>50</xdr:row>
                    <xdr:rowOff>333375</xdr:rowOff>
                  </from>
                  <to xmlns:xdr="http://schemas.openxmlformats.org/drawingml/2006/spreadsheetDrawing">
                    <xdr:col>1</xdr:col>
                    <xdr:colOff>399415</xdr:colOff>
                    <xdr:row>52</xdr:row>
                    <xdr:rowOff>133350</xdr:rowOff>
                  </to>
                </anchor>
              </controlPr>
            </control>
          </mc:Choice>
        </mc:AlternateContent>
        <mc:AlternateContent>
          <mc:Choice Requires="x14">
            <control shapeId="70688" r:id="rId25" name="チェック 216">
              <controlPr defaultSize="0" autoFill="0" autoLine="0" autoPict="0">
                <anchor moveWithCells="1" sizeWithCells="1">
                  <from xmlns:xdr="http://schemas.openxmlformats.org/drawingml/2006/spreadsheetDrawing">
                    <xdr:col>1</xdr:col>
                    <xdr:colOff>72390</xdr:colOff>
                    <xdr:row>46</xdr:row>
                    <xdr:rowOff>315595</xdr:rowOff>
                  </from>
                  <to xmlns:xdr="http://schemas.openxmlformats.org/drawingml/2006/spreadsheetDrawing">
                    <xdr:col>1</xdr:col>
                    <xdr:colOff>394335</xdr:colOff>
                    <xdr:row>48</xdr:row>
                    <xdr:rowOff>142875</xdr:rowOff>
                  </to>
                </anchor>
              </controlPr>
            </control>
          </mc:Choice>
        </mc:AlternateContent>
        <mc:AlternateContent>
          <mc:Choice Requires="x14">
            <control shapeId="70689" r:id="rId26" name="チェック 217">
              <controlPr defaultSize="0" autoFill="0" autoLine="0" autoPict="0">
                <anchor moveWithCells="1" sizeWithCells="1">
                  <from xmlns:xdr="http://schemas.openxmlformats.org/drawingml/2006/spreadsheetDrawing">
                    <xdr:col>1</xdr:col>
                    <xdr:colOff>60325</xdr:colOff>
                    <xdr:row>47</xdr:row>
                    <xdr:rowOff>321945</xdr:rowOff>
                  </from>
                  <to xmlns:xdr="http://schemas.openxmlformats.org/drawingml/2006/spreadsheetDrawing">
                    <xdr:col>1</xdr:col>
                    <xdr:colOff>382270</xdr:colOff>
                    <xdr:row>49</xdr:row>
                    <xdr:rowOff>125095</xdr:rowOff>
                  </to>
                </anchor>
              </controlPr>
            </control>
          </mc:Choice>
        </mc:AlternateContent>
        <mc:AlternateContent>
          <mc:Choice Requires="x14">
            <control shapeId="70691" r:id="rId27" name="チェック 38">
              <controlPr defaultSize="0" autoFill="0" autoLine="0" autoPict="0">
                <anchor moveWithCells="1">
                  <from xmlns:xdr="http://schemas.openxmlformats.org/drawingml/2006/spreadsheetDrawing">
                    <xdr:col>7</xdr:col>
                    <xdr:colOff>628015</xdr:colOff>
                    <xdr:row>34</xdr:row>
                    <xdr:rowOff>85725</xdr:rowOff>
                  </from>
                  <to xmlns:xdr="http://schemas.openxmlformats.org/drawingml/2006/spreadsheetDrawing">
                    <xdr:col>7</xdr:col>
                    <xdr:colOff>939165</xdr:colOff>
                    <xdr:row>34</xdr:row>
                    <xdr:rowOff>323850</xdr:rowOff>
                  </to>
                </anchor>
              </controlPr>
            </control>
          </mc:Choice>
        </mc:AlternateContent>
        <mc:AlternateContent>
          <mc:Choice Requires="x14">
            <control shapeId="70692" r:id="rId28" name="チェック 38">
              <controlPr defaultSize="0" autoFill="0" autoLine="0" autoPict="0">
                <anchor moveWithCells="1">
                  <from xmlns:xdr="http://schemas.openxmlformats.org/drawingml/2006/spreadsheetDrawing">
                    <xdr:col>7</xdr:col>
                    <xdr:colOff>628015</xdr:colOff>
                    <xdr:row>35</xdr:row>
                    <xdr:rowOff>85725</xdr:rowOff>
                  </from>
                  <to xmlns:xdr="http://schemas.openxmlformats.org/drawingml/2006/spreadsheetDrawing">
                    <xdr:col>7</xdr:col>
                    <xdr:colOff>939165</xdr:colOff>
                    <xdr:row>35</xdr:row>
                    <xdr:rowOff>323850</xdr:rowOff>
                  </to>
                </anchor>
              </controlPr>
            </control>
          </mc:Choice>
        </mc:AlternateContent>
        <mc:AlternateContent>
          <mc:Choice Requires="x14">
            <control shapeId="70693" r:id="rId29" name="チェック 38">
              <controlPr defaultSize="0" autoFill="0" autoLine="0" autoPict="0">
                <anchor moveWithCells="1">
                  <from xmlns:xdr="http://schemas.openxmlformats.org/drawingml/2006/spreadsheetDrawing">
                    <xdr:col>9</xdr:col>
                    <xdr:colOff>558800</xdr:colOff>
                    <xdr:row>35</xdr:row>
                    <xdr:rowOff>85725</xdr:rowOff>
                  </from>
                  <to xmlns:xdr="http://schemas.openxmlformats.org/drawingml/2006/spreadsheetDrawing">
                    <xdr:col>10</xdr:col>
                    <xdr:colOff>380365</xdr:colOff>
                    <xdr:row>35</xdr:row>
                    <xdr:rowOff>323850</xdr:rowOff>
                  </to>
                </anchor>
              </controlPr>
            </control>
          </mc:Choice>
        </mc:AlternateContent>
        <mc:AlternateContent>
          <mc:Choice Requires="x14">
            <control shapeId="70730" r:id="rId30" name="チェック 2">
              <controlPr defaultSize="0" autoFill="0" autoLine="0" autoPict="0">
                <anchor moveWithCells="1">
                  <from xmlns:xdr="http://schemas.openxmlformats.org/drawingml/2006/spreadsheetDrawing">
                    <xdr:col>1</xdr:col>
                    <xdr:colOff>706120</xdr:colOff>
                    <xdr:row>18</xdr:row>
                    <xdr:rowOff>35560</xdr:rowOff>
                  </from>
                  <to xmlns:xdr="http://schemas.openxmlformats.org/drawingml/2006/spreadsheetDrawing">
                    <xdr:col>1</xdr:col>
                    <xdr:colOff>1085215</xdr:colOff>
                    <xdr:row>18</xdr:row>
                    <xdr:rowOff>358775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'様式第２号の３（介護ロボット等導入補助基本額算定シート）'!$AD$5:$AD$28</xm:f>
          </x14:formula1>
          <xm:sqref>B12:J12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sheetPr>
    <pageSetUpPr fitToPage="1"/>
  </sheetPr>
  <dimension ref="A1:W56"/>
  <sheetViews>
    <sheetView showGridLines="0" view="pageBreakPreview" zoomScale="70" zoomScaleNormal="40" zoomScaleSheetLayoutView="70" workbookViewId="0"/>
  </sheetViews>
  <sheetFormatPr defaultColWidth="8" defaultRowHeight="14.25"/>
  <cols>
    <col min="1" max="1" width="6.25" style="1" customWidth="1"/>
    <col min="2" max="2" width="10.875" style="2" customWidth="1"/>
    <col min="3" max="3" width="15.625" style="57" customWidth="1"/>
    <col min="4" max="4" width="5.5" style="57" customWidth="1"/>
    <col min="5" max="7" width="10.875" style="57" customWidth="1"/>
    <col min="8" max="8" width="13.25" style="57" customWidth="1"/>
    <col min="9" max="9" width="7.375" style="57" customWidth="1"/>
    <col min="10" max="10" width="7.125" style="1" customWidth="1"/>
    <col min="11" max="11" width="10.875" style="1" customWidth="1"/>
    <col min="12" max="13" width="5.75" style="1" customWidth="1"/>
    <col min="14" max="15" width="7.875" style="1" customWidth="1"/>
    <col min="16" max="18" width="7.5" style="1" customWidth="1"/>
    <col min="19" max="21" width="7.125" style="1" customWidth="1"/>
    <col min="22" max="22" width="5.75" style="1" customWidth="1"/>
    <col min="23" max="23" width="8" style="1" bestFit="1" customWidth="0"/>
    <col min="24" max="16384" width="8" style="1"/>
  </cols>
  <sheetData>
    <row r="1" spans="1:23" ht="32.1" customHeight="1">
      <c r="A1" s="704" t="s">
        <v>100</v>
      </c>
      <c r="B1" s="233"/>
      <c r="C1" s="233"/>
      <c r="D1" s="233"/>
      <c r="E1" s="233"/>
      <c r="F1" s="233"/>
      <c r="G1" s="233"/>
      <c r="H1" s="233"/>
      <c r="I1" s="233"/>
      <c r="J1" s="233"/>
      <c r="K1" s="233"/>
      <c r="L1" s="233"/>
      <c r="M1" s="233"/>
      <c r="N1" s="233"/>
      <c r="O1" s="233"/>
      <c r="P1" s="233"/>
      <c r="Q1" s="233"/>
      <c r="R1" s="233"/>
      <c r="S1" s="233"/>
      <c r="T1" s="233"/>
      <c r="U1" s="233"/>
      <c r="V1" s="233"/>
      <c r="W1" s="233"/>
    </row>
    <row r="2" spans="1:23" ht="33" customHeight="1">
      <c r="A2" s="232" t="s">
        <v>581</v>
      </c>
      <c r="B2" s="232"/>
      <c r="C2" s="232"/>
      <c r="D2" s="232"/>
      <c r="E2" s="232"/>
      <c r="F2" s="232"/>
      <c r="G2" s="232"/>
      <c r="H2" s="232"/>
      <c r="I2" s="232"/>
      <c r="J2" s="232"/>
      <c r="K2" s="232"/>
      <c r="L2" s="232"/>
      <c r="M2" s="232"/>
      <c r="N2" s="232"/>
      <c r="O2" s="232"/>
      <c r="P2" s="232"/>
      <c r="Q2" s="232"/>
      <c r="R2" s="232"/>
      <c r="S2" s="232"/>
      <c r="T2" s="232"/>
      <c r="U2" s="232"/>
      <c r="V2" s="232"/>
      <c r="W2" s="233"/>
    </row>
    <row r="3" spans="1:23" ht="39" customHeight="1">
      <c r="A3" s="232"/>
      <c r="B3" s="232"/>
      <c r="C3" s="232"/>
      <c r="D3" s="232"/>
      <c r="E3" s="232"/>
      <c r="F3" s="232"/>
      <c r="G3" s="232"/>
      <c r="H3" s="232"/>
      <c r="I3" s="232"/>
      <c r="J3" s="232"/>
      <c r="K3" s="232"/>
      <c r="L3" s="232"/>
      <c r="M3" s="232"/>
      <c r="N3" s="232"/>
      <c r="O3" s="232"/>
      <c r="P3" s="232"/>
      <c r="Q3" s="232"/>
      <c r="R3" s="232"/>
      <c r="S3" s="232"/>
      <c r="T3" s="232"/>
      <c r="U3" s="232"/>
      <c r="V3" s="232"/>
      <c r="W3" s="233"/>
    </row>
    <row r="4" spans="1:23" ht="40.15" customHeight="1">
      <c r="A4" s="60"/>
      <c r="B4" s="60"/>
      <c r="C4" s="239" t="s">
        <v>181</v>
      </c>
      <c r="D4" s="60"/>
      <c r="E4" s="60"/>
      <c r="F4" s="60"/>
      <c r="G4" s="60"/>
      <c r="H4" s="60"/>
      <c r="I4" s="60"/>
      <c r="J4" s="60"/>
      <c r="K4" s="60"/>
      <c r="L4" s="60"/>
      <c r="M4" s="60"/>
      <c r="N4" s="60"/>
      <c r="O4" s="60"/>
      <c r="P4" s="60"/>
      <c r="Q4" s="60"/>
      <c r="R4" s="60"/>
      <c r="S4" s="60"/>
      <c r="T4" s="60"/>
      <c r="U4" s="60"/>
      <c r="V4" s="60"/>
      <c r="W4" s="60"/>
    </row>
    <row r="5" spans="1:23" ht="40.15" customHeight="1">
      <c r="A5" s="60"/>
      <c r="B5" s="60"/>
      <c r="C5" s="240" t="s">
        <v>185</v>
      </c>
      <c r="D5" s="247">
        <f>'様式第７号の１（介護ロボット導入事実績報告書)  '!C8</f>
        <v>0</v>
      </c>
      <c r="E5" s="254"/>
      <c r="F5" s="254"/>
      <c r="G5" s="254"/>
      <c r="H5" s="254"/>
      <c r="I5" s="254"/>
      <c r="J5" s="254"/>
      <c r="K5" s="271"/>
      <c r="L5" s="60"/>
      <c r="M5" s="60"/>
      <c r="N5" s="60"/>
      <c r="O5" s="60"/>
      <c r="P5" s="60"/>
      <c r="Q5" s="60"/>
      <c r="R5" s="60"/>
      <c r="S5" s="60"/>
      <c r="T5" s="60"/>
      <c r="U5" s="60"/>
      <c r="V5" s="60"/>
      <c r="W5" s="60"/>
    </row>
    <row r="6" spans="1:23" s="57" customFormat="1" ht="39.6" customHeight="1">
      <c r="A6" s="60"/>
      <c r="B6" s="60"/>
      <c r="C6" s="241" t="s">
        <v>187</v>
      </c>
      <c r="D6" s="248">
        <f>'様式第７号の１（介護ロボット導入事実績報告書)  '!C10</f>
        <v>0</v>
      </c>
      <c r="E6" s="255"/>
      <c r="F6" s="255"/>
      <c r="G6" s="255"/>
      <c r="H6" s="255"/>
      <c r="I6" s="255"/>
      <c r="J6" s="255"/>
      <c r="K6" s="272"/>
      <c r="L6" s="60"/>
      <c r="M6" s="60"/>
      <c r="N6" s="60"/>
      <c r="O6" s="60"/>
      <c r="P6" s="60"/>
      <c r="Q6" s="60"/>
      <c r="R6" s="60"/>
      <c r="S6" s="60"/>
      <c r="T6" s="60"/>
      <c r="U6" s="60"/>
      <c r="V6" s="60"/>
      <c r="W6" s="60"/>
    </row>
    <row r="7" spans="1:23" s="57" customFormat="1" ht="40.15" customHeight="1">
      <c r="A7" s="60"/>
      <c r="B7" s="60"/>
      <c r="C7" s="242" t="s">
        <v>93</v>
      </c>
      <c r="D7" s="249"/>
      <c r="E7" s="256"/>
      <c r="F7" s="262" t="s">
        <v>300</v>
      </c>
      <c r="G7" s="262"/>
      <c r="H7" s="262"/>
      <c r="I7" s="262"/>
      <c r="J7" s="262"/>
      <c r="K7" s="273"/>
      <c r="L7" s="60"/>
      <c r="M7" s="60"/>
      <c r="N7" s="60"/>
      <c r="O7" s="60"/>
      <c r="P7" s="60"/>
      <c r="Q7" s="60"/>
      <c r="R7" s="60"/>
      <c r="S7" s="60"/>
      <c r="T7" s="60"/>
      <c r="U7" s="60"/>
      <c r="V7" s="60"/>
      <c r="W7" s="60"/>
    </row>
    <row r="8" spans="1:23" s="57" customFormat="1" ht="40.15" customHeight="1">
      <c r="A8" s="60"/>
      <c r="B8" s="60"/>
      <c r="C8" s="243" t="s">
        <v>41</v>
      </c>
      <c r="D8" s="250"/>
      <c r="E8" s="257"/>
      <c r="F8" s="263" t="s">
        <v>300</v>
      </c>
      <c r="G8" s="263"/>
      <c r="H8" s="263"/>
      <c r="I8" s="263"/>
      <c r="J8" s="263"/>
      <c r="K8" s="274"/>
      <c r="L8" s="60"/>
      <c r="M8" s="60"/>
      <c r="N8" s="60"/>
      <c r="O8" s="60"/>
      <c r="P8" s="60"/>
      <c r="Q8" s="60"/>
      <c r="R8" s="60"/>
      <c r="S8" s="60"/>
      <c r="T8" s="60"/>
      <c r="U8" s="60"/>
      <c r="V8" s="60"/>
      <c r="W8" s="60"/>
    </row>
    <row r="9" spans="1:23" s="57" customFormat="1" ht="22.5" customHeight="1">
      <c r="A9" s="233"/>
      <c r="B9" s="233"/>
      <c r="C9" s="233"/>
      <c r="D9" s="233"/>
      <c r="E9" s="233"/>
      <c r="F9" s="233"/>
      <c r="G9" s="233"/>
      <c r="H9" s="233"/>
      <c r="I9" s="233"/>
      <c r="J9" s="233"/>
      <c r="K9" s="233"/>
      <c r="L9" s="233"/>
      <c r="M9" s="233"/>
      <c r="N9" s="233"/>
      <c r="O9" s="233"/>
      <c r="P9" s="233"/>
      <c r="Q9" s="233"/>
      <c r="R9" s="233"/>
      <c r="S9" s="233"/>
      <c r="T9" s="233"/>
      <c r="U9" s="233"/>
      <c r="V9" s="233"/>
      <c r="W9" s="233"/>
    </row>
    <row r="10" spans="1:23" s="57" customFormat="1" ht="17.45" customHeight="1">
      <c r="A10" s="233"/>
      <c r="B10" s="235" t="s">
        <v>379</v>
      </c>
      <c r="C10" s="235"/>
      <c r="D10" s="235"/>
      <c r="E10" s="258">
        <f>$C$14+$E$14-$G$14</f>
        <v>0</v>
      </c>
      <c r="F10" s="264"/>
      <c r="G10" s="264"/>
      <c r="H10" s="264"/>
      <c r="I10" s="264"/>
      <c r="J10" s="270" t="s">
        <v>32</v>
      </c>
      <c r="K10" s="270"/>
      <c r="L10" s="233"/>
      <c r="M10" s="233"/>
      <c r="N10" s="233"/>
      <c r="O10" s="233"/>
      <c r="P10" s="233"/>
      <c r="Q10" s="233"/>
      <c r="R10" s="233"/>
      <c r="S10" s="233"/>
      <c r="T10" s="61"/>
      <c r="U10" s="61"/>
      <c r="V10" s="233"/>
      <c r="W10" s="233"/>
    </row>
    <row r="11" spans="1:23" s="57" customFormat="1" ht="17.45" customHeight="1">
      <c r="A11" s="233"/>
      <c r="B11" s="235"/>
      <c r="C11" s="235"/>
      <c r="D11" s="235"/>
      <c r="E11" s="259"/>
      <c r="F11" s="259"/>
      <c r="G11" s="259"/>
      <c r="H11" s="259"/>
      <c r="I11" s="259"/>
      <c r="J11" s="270"/>
      <c r="K11" s="270"/>
      <c r="L11" s="233"/>
      <c r="M11" s="233"/>
      <c r="N11" s="233"/>
      <c r="O11" s="233"/>
      <c r="P11" s="233"/>
      <c r="Q11" s="233"/>
      <c r="R11" s="233"/>
      <c r="S11" s="233"/>
      <c r="T11" s="61"/>
      <c r="U11" s="61"/>
      <c r="V11" s="233"/>
      <c r="W11" s="233"/>
    </row>
    <row r="12" spans="1:23" s="57" customFormat="1" ht="24" customHeight="1">
      <c r="A12" s="233"/>
      <c r="B12" s="233"/>
      <c r="C12" s="233"/>
      <c r="D12" s="233"/>
      <c r="E12" s="233"/>
      <c r="F12" s="233"/>
      <c r="G12" s="233"/>
      <c r="H12" s="233"/>
      <c r="I12" s="233"/>
      <c r="J12" s="233"/>
      <c r="K12" s="233"/>
      <c r="L12" s="233"/>
      <c r="M12" s="233"/>
      <c r="N12" s="233"/>
      <c r="O12" s="233"/>
      <c r="P12" s="233"/>
      <c r="Q12" s="233"/>
      <c r="R12" s="233"/>
      <c r="S12" s="233"/>
      <c r="T12" s="233"/>
      <c r="U12" s="233"/>
      <c r="V12" s="233"/>
      <c r="W12" s="233"/>
    </row>
    <row r="13" spans="1:23" s="57" customFormat="1" ht="54" customHeight="1">
      <c r="A13" s="233"/>
      <c r="B13" s="233"/>
      <c r="C13" s="244" t="s">
        <v>194</v>
      </c>
      <c r="D13" s="244"/>
      <c r="E13" s="260" t="s">
        <v>303</v>
      </c>
      <c r="F13" s="265"/>
      <c r="G13" s="260" t="s">
        <v>107</v>
      </c>
      <c r="H13" s="265"/>
      <c r="I13" s="234"/>
      <c r="J13" s="234"/>
      <c r="K13" s="233"/>
      <c r="L13" s="233"/>
      <c r="M13" s="233"/>
      <c r="N13" s="233"/>
      <c r="O13" s="233"/>
      <c r="P13" s="233"/>
      <c r="Q13" s="233"/>
      <c r="R13" s="233"/>
      <c r="S13" s="233"/>
      <c r="T13" s="233"/>
      <c r="U13" s="233"/>
      <c r="V13" s="233"/>
      <c r="W13" s="233"/>
    </row>
    <row r="14" spans="1:23" s="57" customFormat="1" ht="28.5" customHeight="1">
      <c r="A14" s="233"/>
      <c r="B14" s="233"/>
      <c r="C14" s="245">
        <f>$P$22</f>
        <v>0</v>
      </c>
      <c r="D14" s="251"/>
      <c r="E14" s="261">
        <f>$S$22</f>
        <v>0</v>
      </c>
      <c r="F14" s="266"/>
      <c r="G14" s="267"/>
      <c r="H14" s="268"/>
      <c r="I14" s="269"/>
      <c r="J14" s="269"/>
      <c r="K14" s="233"/>
      <c r="L14" s="233"/>
      <c r="M14" s="233"/>
      <c r="N14" s="233"/>
      <c r="O14" s="233"/>
      <c r="P14" s="233"/>
      <c r="Q14" s="233"/>
      <c r="R14" s="233"/>
      <c r="S14" s="233"/>
      <c r="T14" s="233"/>
      <c r="U14" s="233"/>
      <c r="V14" s="233"/>
      <c r="W14" s="233"/>
    </row>
    <row r="15" spans="1:23" s="57" customFormat="1" ht="26.1" customHeight="1">
      <c r="A15" s="233"/>
      <c r="B15" s="233"/>
      <c r="C15" s="233"/>
      <c r="D15" s="233"/>
      <c r="E15" s="233"/>
      <c r="F15" s="233"/>
      <c r="G15" s="233"/>
      <c r="H15" s="233"/>
      <c r="I15" s="233"/>
      <c r="J15" s="233"/>
      <c r="K15" s="233"/>
      <c r="L15" s="233"/>
      <c r="M15" s="233"/>
      <c r="N15" s="233"/>
      <c r="O15" s="233"/>
      <c r="P15" s="233"/>
      <c r="Q15" s="233"/>
      <c r="R15" s="233"/>
      <c r="S15" s="233"/>
      <c r="T15" s="233"/>
      <c r="U15" s="233"/>
      <c r="V15" s="233"/>
      <c r="W15" s="233"/>
    </row>
    <row r="16" spans="1:23" s="57" customFormat="1" ht="44.25" customHeight="1">
      <c r="A16" s="234"/>
      <c r="B16" s="236" t="s">
        <v>216</v>
      </c>
      <c r="C16" s="236" t="s">
        <v>304</v>
      </c>
      <c r="D16" s="236"/>
      <c r="E16" s="236"/>
      <c r="F16" s="236"/>
      <c r="G16" s="236"/>
      <c r="H16" s="236"/>
      <c r="I16" s="236"/>
      <c r="J16" s="236"/>
      <c r="K16" s="236" t="s">
        <v>306</v>
      </c>
      <c r="L16" s="236"/>
      <c r="M16" s="236" t="s">
        <v>309</v>
      </c>
      <c r="N16" s="236"/>
      <c r="O16" s="236"/>
      <c r="P16" s="236" t="s">
        <v>311</v>
      </c>
      <c r="Q16" s="236"/>
      <c r="R16" s="236"/>
      <c r="S16" s="244" t="s">
        <v>312</v>
      </c>
      <c r="T16" s="244"/>
      <c r="U16" s="244"/>
      <c r="V16" s="234"/>
      <c r="W16" s="234"/>
    </row>
    <row r="17" spans="1:23" s="57" customFormat="1" ht="30.95" customHeight="1">
      <c r="A17" s="233"/>
      <c r="B17" s="237">
        <v>1</v>
      </c>
      <c r="C17" s="246"/>
      <c r="D17" s="246"/>
      <c r="E17" s="246"/>
      <c r="F17" s="246"/>
      <c r="G17" s="246"/>
      <c r="H17" s="246"/>
      <c r="I17" s="246"/>
      <c r="J17" s="246"/>
      <c r="K17" s="275"/>
      <c r="L17" s="276"/>
      <c r="M17" s="277"/>
      <c r="N17" s="277"/>
      <c r="O17" s="277"/>
      <c r="P17" s="279">
        <f>K17*M17</f>
        <v>0</v>
      </c>
      <c r="Q17" s="279"/>
      <c r="R17" s="279"/>
      <c r="S17" s="277"/>
      <c r="T17" s="277"/>
      <c r="U17" s="277"/>
      <c r="V17" s="233"/>
      <c r="W17" s="233"/>
    </row>
    <row r="18" spans="1:23" s="2" customFormat="1" ht="33" customHeight="1">
      <c r="A18" s="233"/>
      <c r="B18" s="237">
        <v>2</v>
      </c>
      <c r="C18" s="246"/>
      <c r="D18" s="246"/>
      <c r="E18" s="246"/>
      <c r="F18" s="246"/>
      <c r="G18" s="246"/>
      <c r="H18" s="246"/>
      <c r="I18" s="246"/>
      <c r="J18" s="246"/>
      <c r="K18" s="275"/>
      <c r="L18" s="276"/>
      <c r="M18" s="277"/>
      <c r="N18" s="277"/>
      <c r="O18" s="277"/>
      <c r="P18" s="279">
        <f>K18*M18</f>
        <v>0</v>
      </c>
      <c r="Q18" s="279"/>
      <c r="R18" s="279"/>
      <c r="S18" s="277"/>
      <c r="T18" s="277"/>
      <c r="U18" s="277"/>
      <c r="V18" s="233"/>
      <c r="W18" s="233"/>
    </row>
    <row r="19" spans="1:23" s="2" customFormat="1" ht="33" customHeight="1">
      <c r="A19" s="233"/>
      <c r="B19" s="237">
        <v>3</v>
      </c>
      <c r="C19" s="246"/>
      <c r="D19" s="246"/>
      <c r="E19" s="246"/>
      <c r="F19" s="246"/>
      <c r="G19" s="246"/>
      <c r="H19" s="246"/>
      <c r="I19" s="246"/>
      <c r="J19" s="246"/>
      <c r="K19" s="275"/>
      <c r="L19" s="276"/>
      <c r="M19" s="277"/>
      <c r="N19" s="277"/>
      <c r="O19" s="277"/>
      <c r="P19" s="279">
        <f>K19*M19</f>
        <v>0</v>
      </c>
      <c r="Q19" s="279"/>
      <c r="R19" s="279"/>
      <c r="S19" s="277"/>
      <c r="T19" s="277"/>
      <c r="U19" s="277"/>
      <c r="V19" s="233"/>
      <c r="W19" s="233"/>
    </row>
    <row r="20" spans="1:23" s="2" customFormat="1" ht="33" customHeight="1">
      <c r="A20" s="233"/>
      <c r="B20" s="237">
        <v>4</v>
      </c>
      <c r="C20" s="246"/>
      <c r="D20" s="246"/>
      <c r="E20" s="246"/>
      <c r="F20" s="246"/>
      <c r="G20" s="246"/>
      <c r="H20" s="246"/>
      <c r="I20" s="246"/>
      <c r="J20" s="246"/>
      <c r="K20" s="275"/>
      <c r="L20" s="276"/>
      <c r="M20" s="277"/>
      <c r="N20" s="277"/>
      <c r="O20" s="277"/>
      <c r="P20" s="279">
        <f>K20*M20</f>
        <v>0</v>
      </c>
      <c r="Q20" s="279"/>
      <c r="R20" s="279"/>
      <c r="S20" s="277"/>
      <c r="T20" s="277"/>
      <c r="U20" s="277"/>
      <c r="V20" s="233"/>
      <c r="W20" s="233"/>
    </row>
    <row r="21" spans="1:23" s="2" customFormat="1" ht="33" customHeight="1">
      <c r="A21" s="233"/>
      <c r="B21" s="237">
        <v>5</v>
      </c>
      <c r="C21" s="246"/>
      <c r="D21" s="246"/>
      <c r="E21" s="246"/>
      <c r="F21" s="246"/>
      <c r="G21" s="246"/>
      <c r="H21" s="246"/>
      <c r="I21" s="246"/>
      <c r="J21" s="246"/>
      <c r="K21" s="275"/>
      <c r="L21" s="276"/>
      <c r="M21" s="277"/>
      <c r="N21" s="277"/>
      <c r="O21" s="277"/>
      <c r="P21" s="279">
        <f>K21*M21</f>
        <v>0</v>
      </c>
      <c r="Q21" s="279"/>
      <c r="R21" s="279"/>
      <c r="S21" s="277"/>
      <c r="T21" s="277"/>
      <c r="U21" s="277"/>
      <c r="V21" s="233"/>
      <c r="W21" s="233"/>
    </row>
    <row r="22" spans="1:23" s="2" customFormat="1" ht="33" customHeight="1">
      <c r="A22" s="233"/>
      <c r="B22" s="60" t="s">
        <v>242</v>
      </c>
      <c r="C22" s="233"/>
      <c r="D22" s="233"/>
      <c r="E22" s="233"/>
      <c r="F22" s="233"/>
      <c r="G22" s="233"/>
      <c r="H22" s="233"/>
      <c r="I22" s="233"/>
      <c r="J22" s="233"/>
      <c r="K22" s="233"/>
      <c r="L22" s="233"/>
      <c r="M22" s="236" t="s">
        <v>313</v>
      </c>
      <c r="N22" s="236"/>
      <c r="O22" s="236"/>
      <c r="P22" s="280">
        <f>SUM(P17:R21)</f>
        <v>0</v>
      </c>
      <c r="Q22" s="282"/>
      <c r="R22" s="283"/>
      <c r="S22" s="280">
        <f>SUM(S17:U21)</f>
        <v>0</v>
      </c>
      <c r="T22" s="282"/>
      <c r="U22" s="283"/>
      <c r="V22" s="233"/>
      <c r="W22" s="233"/>
    </row>
    <row r="23" spans="1:23" s="2" customFormat="1" ht="24.95" customHeight="1">
      <c r="A23" s="233"/>
      <c r="B23" s="60" t="s">
        <v>316</v>
      </c>
      <c r="C23" s="233"/>
      <c r="D23" s="233"/>
      <c r="E23" s="233"/>
      <c r="F23" s="233"/>
      <c r="G23" s="233"/>
      <c r="H23" s="233"/>
      <c r="I23" s="233"/>
      <c r="J23" s="233"/>
      <c r="K23" s="233"/>
      <c r="L23" s="233"/>
      <c r="M23" s="278"/>
      <c r="N23" s="278"/>
      <c r="O23" s="278"/>
      <c r="P23" s="281"/>
      <c r="Q23" s="281"/>
      <c r="R23" s="281"/>
      <c r="S23" s="281"/>
      <c r="T23" s="281"/>
      <c r="U23" s="281"/>
      <c r="V23" s="233"/>
      <c r="W23" s="233"/>
    </row>
    <row r="24" spans="1:23" s="2" customFormat="1" ht="24.95" customHeight="1">
      <c r="A24" s="233"/>
      <c r="B24" s="60" t="s">
        <v>10</v>
      </c>
      <c r="C24" s="233"/>
      <c r="D24" s="233"/>
      <c r="E24" s="233"/>
      <c r="F24" s="233"/>
      <c r="G24" s="233"/>
      <c r="H24" s="233"/>
      <c r="I24" s="233"/>
      <c r="J24" s="233"/>
      <c r="K24" s="233"/>
      <c r="L24" s="233"/>
      <c r="M24" s="278"/>
      <c r="N24" s="278"/>
      <c r="O24" s="278"/>
      <c r="P24" s="281"/>
      <c r="Q24" s="281"/>
      <c r="R24" s="281"/>
      <c r="S24" s="281"/>
      <c r="T24" s="281"/>
      <c r="U24" s="281"/>
      <c r="V24" s="233"/>
      <c r="W24" s="233"/>
    </row>
    <row r="25" spans="1:23" s="2" customFormat="1" ht="24.95" customHeight="1">
      <c r="A25" s="233"/>
      <c r="B25" s="60" t="s">
        <v>171</v>
      </c>
      <c r="C25" s="233"/>
      <c r="D25" s="233"/>
      <c r="E25" s="233"/>
      <c r="F25" s="233"/>
      <c r="G25" s="233"/>
      <c r="H25" s="233"/>
      <c r="I25" s="233"/>
      <c r="J25" s="233"/>
      <c r="K25" s="233"/>
      <c r="L25" s="233"/>
      <c r="M25" s="278"/>
      <c r="N25" s="278"/>
      <c r="O25" s="278"/>
      <c r="P25" s="281"/>
      <c r="Q25" s="281"/>
      <c r="R25" s="281"/>
      <c r="S25" s="281"/>
      <c r="T25" s="281"/>
      <c r="U25" s="281"/>
      <c r="V25" s="233"/>
      <c r="W25" s="233"/>
    </row>
    <row r="26" spans="1:23" s="2" customFormat="1" ht="24.95" customHeight="1">
      <c r="A26" s="233"/>
      <c r="B26" s="60" t="s">
        <v>380</v>
      </c>
      <c r="C26" s="233"/>
      <c r="D26" s="233"/>
      <c r="E26" s="233"/>
      <c r="F26" s="233"/>
      <c r="G26" s="233"/>
      <c r="H26" s="233"/>
      <c r="I26" s="233"/>
      <c r="J26" s="233"/>
      <c r="K26" s="233"/>
      <c r="L26" s="233"/>
      <c r="M26" s="278"/>
      <c r="N26" s="278"/>
      <c r="O26" s="278"/>
      <c r="P26" s="281"/>
      <c r="Q26" s="281"/>
      <c r="R26" s="281"/>
      <c r="S26" s="281"/>
      <c r="T26" s="281"/>
      <c r="U26" s="281"/>
      <c r="V26" s="233"/>
      <c r="W26" s="233"/>
    </row>
    <row r="27" spans="1:23" s="2" customFormat="1" ht="24.95" customHeight="1">
      <c r="A27" s="233"/>
      <c r="B27" s="60" t="s">
        <v>318</v>
      </c>
      <c r="C27" s="233"/>
      <c r="D27" s="233"/>
      <c r="E27" s="233"/>
      <c r="F27" s="233"/>
      <c r="G27" s="233"/>
      <c r="H27" s="233"/>
      <c r="I27" s="233"/>
      <c r="J27" s="233"/>
      <c r="K27" s="233"/>
      <c r="L27" s="233"/>
      <c r="M27" s="278"/>
      <c r="N27" s="278"/>
      <c r="O27" s="278"/>
      <c r="P27" s="281"/>
      <c r="Q27" s="281"/>
      <c r="R27" s="281"/>
      <c r="S27" s="281"/>
      <c r="T27" s="281"/>
      <c r="U27" s="281"/>
      <c r="V27" s="233"/>
      <c r="W27" s="233"/>
    </row>
    <row r="28" spans="1:23" s="2" customFormat="1" ht="33" customHeight="1">
      <c r="A28" s="233"/>
      <c r="B28" s="233"/>
      <c r="C28" s="233"/>
      <c r="D28" s="233"/>
      <c r="E28" s="233"/>
      <c r="F28" s="233"/>
      <c r="G28" s="233"/>
      <c r="H28" s="233"/>
      <c r="I28" s="233"/>
      <c r="J28" s="233"/>
      <c r="K28" s="233"/>
      <c r="L28" s="233"/>
      <c r="M28" s="233"/>
      <c r="N28" s="233"/>
      <c r="O28" s="233"/>
      <c r="P28" s="233"/>
      <c r="Q28" s="233"/>
      <c r="R28" s="233"/>
      <c r="S28" s="233"/>
      <c r="T28" s="233"/>
      <c r="U28" s="233"/>
      <c r="V28" s="233"/>
      <c r="W28" s="233"/>
    </row>
    <row r="29" spans="1:23" s="2" customFormat="1" ht="42.95" customHeight="1">
      <c r="A29" s="233"/>
      <c r="B29" s="238" t="s">
        <v>297</v>
      </c>
      <c r="C29" s="236"/>
      <c r="D29" s="252"/>
      <c r="E29" s="252"/>
      <c r="F29" s="252"/>
      <c r="G29" s="252"/>
      <c r="H29" s="252"/>
      <c r="I29" s="252"/>
      <c r="J29" s="252"/>
      <c r="K29" s="252"/>
      <c r="L29" s="252"/>
      <c r="M29" s="252"/>
      <c r="N29" s="252"/>
      <c r="O29" s="252"/>
      <c r="P29" s="252"/>
      <c r="Q29" s="252"/>
      <c r="R29" s="252"/>
      <c r="S29" s="252"/>
      <c r="T29" s="252"/>
      <c r="U29" s="252"/>
      <c r="V29" s="233"/>
      <c r="W29" s="233"/>
    </row>
    <row r="30" spans="1:23" s="2" customFormat="1" ht="42.95" customHeight="1">
      <c r="A30" s="233"/>
      <c r="B30" s="236"/>
      <c r="C30" s="236"/>
      <c r="D30" s="252"/>
      <c r="E30" s="252"/>
      <c r="F30" s="252"/>
      <c r="G30" s="252"/>
      <c r="H30" s="252"/>
      <c r="I30" s="252"/>
      <c r="J30" s="252"/>
      <c r="K30" s="252"/>
      <c r="L30" s="252"/>
      <c r="M30" s="252"/>
      <c r="N30" s="252"/>
      <c r="O30" s="252"/>
      <c r="P30" s="252"/>
      <c r="Q30" s="252"/>
      <c r="R30" s="252"/>
      <c r="S30" s="252"/>
      <c r="T30" s="252"/>
      <c r="U30" s="252"/>
      <c r="V30" s="233"/>
      <c r="W30" s="233"/>
    </row>
    <row r="31" spans="1:23" s="2" customFormat="1" ht="42.95" customHeight="1">
      <c r="A31" s="233"/>
      <c r="B31" s="236"/>
      <c r="C31" s="236"/>
      <c r="D31" s="252"/>
      <c r="E31" s="252"/>
      <c r="F31" s="252"/>
      <c r="G31" s="252"/>
      <c r="H31" s="252"/>
      <c r="I31" s="252"/>
      <c r="J31" s="252"/>
      <c r="K31" s="252"/>
      <c r="L31" s="252"/>
      <c r="M31" s="252"/>
      <c r="N31" s="252"/>
      <c r="O31" s="252"/>
      <c r="P31" s="252"/>
      <c r="Q31" s="252"/>
      <c r="R31" s="252"/>
      <c r="S31" s="252"/>
      <c r="T31" s="252"/>
      <c r="U31" s="252"/>
      <c r="V31" s="233"/>
      <c r="W31" s="233"/>
    </row>
    <row r="32" spans="1:23" s="2" customFormat="1" ht="42.95" customHeight="1">
      <c r="A32" s="233"/>
      <c r="B32" s="236"/>
      <c r="C32" s="236"/>
      <c r="D32" s="252"/>
      <c r="E32" s="252"/>
      <c r="F32" s="252"/>
      <c r="G32" s="252"/>
      <c r="H32" s="252"/>
      <c r="I32" s="252"/>
      <c r="J32" s="252"/>
      <c r="K32" s="252"/>
      <c r="L32" s="252"/>
      <c r="M32" s="252"/>
      <c r="N32" s="252"/>
      <c r="O32" s="252"/>
      <c r="P32" s="252"/>
      <c r="Q32" s="252"/>
      <c r="R32" s="252"/>
      <c r="S32" s="252"/>
      <c r="T32" s="252"/>
      <c r="U32" s="252"/>
      <c r="V32" s="233"/>
      <c r="W32" s="233"/>
    </row>
    <row r="33" spans="1:23" s="2" customFormat="1" ht="33" customHeight="1">
      <c r="A33" s="233"/>
      <c r="B33" s="234" t="s">
        <v>87</v>
      </c>
      <c r="C33" s="2"/>
      <c r="D33" s="253"/>
      <c r="E33" s="234"/>
      <c r="F33" s="234"/>
      <c r="G33" s="234"/>
      <c r="H33" s="234"/>
      <c r="I33" s="234"/>
      <c r="J33" s="234"/>
      <c r="K33" s="234"/>
      <c r="L33" s="234"/>
      <c r="M33" s="233"/>
      <c r="N33" s="233"/>
      <c r="O33" s="233"/>
      <c r="P33" s="233"/>
      <c r="Q33" s="233"/>
      <c r="R33" s="233"/>
      <c r="S33" s="233"/>
      <c r="T33" s="233"/>
      <c r="U33" s="233"/>
      <c r="V33" s="233"/>
      <c r="W33" s="233"/>
    </row>
    <row r="34" spans="1:23" s="2" customFormat="1" ht="33" customHeight="1">
      <c r="A34" s="2"/>
      <c r="B34" s="2"/>
      <c r="C34" s="57"/>
      <c r="D34" s="57"/>
      <c r="E34" s="57"/>
      <c r="F34" s="57"/>
      <c r="G34" s="57"/>
      <c r="H34" s="57"/>
      <c r="I34" s="57"/>
      <c r="J34" s="2"/>
      <c r="K34" s="2"/>
      <c r="L34" s="2"/>
      <c r="M34" s="2"/>
      <c r="N34" s="2"/>
      <c r="O34" s="2"/>
      <c r="P34" s="2"/>
      <c r="Q34" s="2"/>
      <c r="R34" s="2"/>
      <c r="S34" s="2"/>
      <c r="T34" s="2"/>
      <c r="U34" s="2"/>
      <c r="V34" s="2"/>
      <c r="W34" s="2"/>
    </row>
    <row r="35" spans="1:23" s="2" customFormat="1" ht="33" customHeight="1">
      <c r="A35" s="2"/>
      <c r="B35" s="2"/>
      <c r="C35" s="57"/>
      <c r="D35" s="57"/>
      <c r="E35" s="57"/>
      <c r="F35" s="57"/>
      <c r="G35" s="57"/>
      <c r="H35" s="57"/>
      <c r="I35" s="57"/>
      <c r="J35" s="2"/>
      <c r="K35" s="2"/>
      <c r="L35" s="2"/>
      <c r="M35" s="2"/>
      <c r="N35" s="2"/>
      <c r="O35" s="2"/>
      <c r="P35" s="2"/>
      <c r="Q35" s="2"/>
      <c r="R35" s="2"/>
      <c r="S35" s="2"/>
      <c r="T35" s="2"/>
      <c r="U35" s="2"/>
      <c r="V35" s="2"/>
      <c r="W35" s="2"/>
    </row>
    <row r="36" spans="1:23" s="2" customFormat="1" ht="33" customHeight="1">
      <c r="A36" s="2"/>
      <c r="B36" s="2"/>
      <c r="C36" s="57"/>
      <c r="D36" s="57"/>
      <c r="E36" s="57"/>
      <c r="F36" s="57"/>
      <c r="G36" s="57"/>
      <c r="H36" s="57"/>
      <c r="I36" s="57"/>
      <c r="J36" s="2"/>
      <c r="K36" s="2"/>
      <c r="L36" s="2"/>
      <c r="M36" s="2"/>
      <c r="N36" s="2"/>
      <c r="O36" s="2"/>
      <c r="P36" s="2"/>
      <c r="Q36" s="2"/>
      <c r="R36" s="2"/>
      <c r="S36" s="2"/>
      <c r="T36" s="2"/>
      <c r="U36" s="2"/>
      <c r="V36" s="2"/>
      <c r="W36" s="2"/>
    </row>
    <row r="37" spans="1:23" s="2" customFormat="1" ht="33" customHeight="1">
      <c r="A37" s="2"/>
      <c r="B37" s="2"/>
      <c r="C37" s="57"/>
      <c r="D37" s="57"/>
      <c r="E37" s="57"/>
      <c r="F37" s="57"/>
      <c r="G37" s="57"/>
      <c r="H37" s="57"/>
      <c r="I37" s="57"/>
      <c r="J37" s="2"/>
      <c r="K37" s="2"/>
      <c r="L37" s="2"/>
      <c r="M37" s="2"/>
      <c r="N37" s="2"/>
      <c r="O37" s="2"/>
      <c r="P37" s="2"/>
      <c r="Q37" s="2"/>
      <c r="R37" s="2"/>
      <c r="S37" s="2"/>
      <c r="T37" s="2"/>
      <c r="U37" s="2"/>
      <c r="V37" s="2"/>
      <c r="W37" s="2"/>
    </row>
    <row r="38" spans="1:23" s="2" customFormat="1" ht="33" customHeight="1">
      <c r="A38" s="2"/>
      <c r="B38" s="2"/>
      <c r="C38" s="57"/>
      <c r="D38" s="57"/>
      <c r="E38" s="57"/>
      <c r="F38" s="57"/>
      <c r="G38" s="57"/>
      <c r="H38" s="57"/>
      <c r="I38" s="57"/>
      <c r="J38" s="2"/>
      <c r="K38" s="2"/>
      <c r="L38" s="2"/>
      <c r="M38" s="2"/>
      <c r="N38" s="2"/>
      <c r="O38" s="2"/>
      <c r="P38" s="2"/>
      <c r="Q38" s="2"/>
      <c r="R38" s="2"/>
      <c r="S38" s="2"/>
      <c r="T38" s="2"/>
      <c r="U38" s="2"/>
      <c r="V38" s="2"/>
      <c r="W38" s="2"/>
    </row>
    <row r="39" spans="1:23" s="2" customFormat="1" ht="33" customHeight="1">
      <c r="A39" s="2"/>
      <c r="B39" s="2"/>
      <c r="C39" s="57"/>
      <c r="D39" s="57"/>
      <c r="E39" s="57"/>
      <c r="F39" s="57"/>
      <c r="G39" s="57"/>
      <c r="H39" s="57"/>
      <c r="I39" s="57"/>
      <c r="J39" s="2"/>
      <c r="K39" s="2"/>
      <c r="L39" s="2"/>
      <c r="M39" s="2"/>
      <c r="N39" s="2"/>
      <c r="O39" s="2"/>
      <c r="P39" s="2"/>
      <c r="Q39" s="2"/>
      <c r="R39" s="2"/>
      <c r="S39" s="2"/>
      <c r="T39" s="2"/>
      <c r="U39" s="2"/>
      <c r="V39" s="2"/>
      <c r="W39" s="2"/>
    </row>
    <row r="40" spans="1:23" s="2" customFormat="1" ht="33" customHeight="1">
      <c r="A40" s="2"/>
      <c r="B40" s="2"/>
      <c r="C40" s="57"/>
      <c r="D40" s="57"/>
      <c r="E40" s="57"/>
      <c r="F40" s="57"/>
      <c r="G40" s="57"/>
      <c r="H40" s="57"/>
      <c r="I40" s="57"/>
      <c r="J40" s="2"/>
      <c r="K40" s="2"/>
      <c r="L40" s="2"/>
      <c r="M40" s="2"/>
      <c r="N40" s="2"/>
      <c r="O40" s="2"/>
      <c r="P40" s="2"/>
      <c r="Q40" s="2"/>
      <c r="R40" s="2"/>
      <c r="S40" s="2"/>
      <c r="T40" s="2"/>
      <c r="U40" s="2"/>
      <c r="V40" s="2"/>
      <c r="W40" s="2"/>
    </row>
    <row r="41" spans="1:23" s="2" customFormat="1" ht="33" customHeight="1">
      <c r="A41" s="2"/>
      <c r="B41" s="2"/>
      <c r="C41" s="57"/>
      <c r="D41" s="57"/>
      <c r="E41" s="57"/>
      <c r="F41" s="57"/>
      <c r="G41" s="57"/>
      <c r="H41" s="57"/>
      <c r="I41" s="57"/>
      <c r="J41" s="2"/>
      <c r="K41" s="2"/>
      <c r="L41" s="2"/>
      <c r="M41" s="2"/>
      <c r="N41" s="2"/>
      <c r="O41" s="2"/>
      <c r="P41" s="2"/>
      <c r="Q41" s="2"/>
      <c r="R41" s="2"/>
      <c r="S41" s="2"/>
      <c r="T41" s="2"/>
      <c r="U41" s="2"/>
      <c r="V41" s="2"/>
      <c r="W41" s="2"/>
    </row>
    <row r="42" spans="1:23" s="2" customFormat="1" ht="33" customHeight="1">
      <c r="A42" s="2"/>
      <c r="B42" s="2"/>
      <c r="C42" s="57"/>
      <c r="D42" s="57"/>
      <c r="E42" s="57"/>
      <c r="F42" s="57"/>
      <c r="G42" s="57"/>
      <c r="H42" s="57"/>
      <c r="I42" s="57"/>
      <c r="J42" s="2"/>
      <c r="K42" s="2"/>
      <c r="L42" s="2"/>
      <c r="M42" s="2"/>
      <c r="N42" s="2"/>
      <c r="O42" s="2"/>
      <c r="P42" s="2"/>
      <c r="Q42" s="2"/>
      <c r="R42" s="2"/>
      <c r="S42" s="2"/>
      <c r="T42" s="2"/>
      <c r="U42" s="2"/>
      <c r="V42" s="2"/>
      <c r="W42" s="2"/>
    </row>
    <row r="43" spans="1:23" s="2" customFormat="1" ht="33" customHeight="1">
      <c r="A43" s="2"/>
      <c r="B43" s="2"/>
      <c r="C43" s="57"/>
      <c r="D43" s="57"/>
      <c r="E43" s="57"/>
      <c r="F43" s="57"/>
      <c r="G43" s="57"/>
      <c r="H43" s="57"/>
      <c r="I43" s="57"/>
      <c r="J43" s="2"/>
      <c r="K43" s="2"/>
      <c r="L43" s="2"/>
      <c r="M43" s="2"/>
      <c r="N43" s="2"/>
      <c r="O43" s="2"/>
      <c r="P43" s="2"/>
      <c r="Q43" s="2"/>
      <c r="R43" s="2"/>
      <c r="S43" s="2"/>
      <c r="T43" s="2"/>
      <c r="U43" s="2"/>
      <c r="V43" s="2"/>
      <c r="W43" s="2"/>
    </row>
    <row r="44" spans="1:23" s="2" customFormat="1" ht="33" customHeight="1">
      <c r="A44" s="2"/>
      <c r="B44" s="2"/>
      <c r="C44" s="57"/>
      <c r="D44" s="57"/>
      <c r="E44" s="57"/>
      <c r="F44" s="57"/>
      <c r="G44" s="57"/>
      <c r="H44" s="57"/>
      <c r="I44" s="57"/>
      <c r="J44" s="2"/>
      <c r="K44" s="2"/>
      <c r="L44" s="2"/>
      <c r="M44" s="2"/>
      <c r="N44" s="2"/>
      <c r="O44" s="2"/>
      <c r="P44" s="2"/>
      <c r="Q44" s="2"/>
      <c r="R44" s="2"/>
      <c r="S44" s="2"/>
      <c r="T44" s="2"/>
      <c r="U44" s="2"/>
      <c r="V44" s="2"/>
      <c r="W44" s="2"/>
    </row>
    <row r="45" spans="1:23" s="2" customFormat="1" ht="33" customHeight="1">
      <c r="A45" s="2"/>
      <c r="B45" s="2"/>
      <c r="C45" s="57"/>
      <c r="D45" s="57"/>
      <c r="E45" s="57"/>
      <c r="F45" s="57"/>
      <c r="G45" s="57"/>
      <c r="H45" s="57"/>
      <c r="I45" s="57"/>
      <c r="J45" s="2"/>
      <c r="K45" s="2"/>
      <c r="L45" s="2"/>
      <c r="M45" s="2"/>
      <c r="N45" s="2"/>
      <c r="O45" s="2"/>
      <c r="P45" s="2"/>
      <c r="Q45" s="2"/>
      <c r="R45" s="2"/>
      <c r="S45" s="2"/>
      <c r="T45" s="2"/>
      <c r="U45" s="2"/>
      <c r="V45" s="2"/>
      <c r="W45" s="2"/>
    </row>
    <row r="46" spans="1:23" s="2" customFormat="1" ht="33" customHeight="1">
      <c r="A46" s="2"/>
      <c r="B46" s="2"/>
      <c r="C46" s="57"/>
      <c r="D46" s="57"/>
      <c r="E46" s="57"/>
      <c r="F46" s="57"/>
      <c r="G46" s="57"/>
      <c r="H46" s="57"/>
      <c r="I46" s="57"/>
      <c r="J46" s="2"/>
      <c r="K46" s="2"/>
      <c r="L46" s="2"/>
      <c r="M46" s="2"/>
      <c r="N46" s="2"/>
      <c r="O46" s="2"/>
      <c r="P46" s="2"/>
      <c r="Q46" s="2"/>
      <c r="R46" s="2"/>
      <c r="S46" s="2"/>
      <c r="T46" s="2"/>
      <c r="U46" s="2"/>
      <c r="V46" s="2"/>
      <c r="W46" s="2"/>
    </row>
    <row r="47" spans="1:23" s="2" customFormat="1" ht="33" customHeight="1">
      <c r="A47" s="2"/>
      <c r="B47" s="2"/>
      <c r="C47" s="57"/>
      <c r="D47" s="57"/>
      <c r="E47" s="57"/>
      <c r="F47" s="57"/>
      <c r="G47" s="57"/>
      <c r="H47" s="57"/>
      <c r="I47" s="57"/>
      <c r="J47" s="2"/>
      <c r="K47" s="2"/>
      <c r="L47" s="2"/>
      <c r="M47" s="2"/>
      <c r="N47" s="2"/>
      <c r="O47" s="2"/>
      <c r="P47" s="2"/>
      <c r="Q47" s="2"/>
      <c r="R47" s="2"/>
      <c r="S47" s="2"/>
      <c r="T47" s="2"/>
      <c r="U47" s="2"/>
      <c r="V47" s="2"/>
      <c r="W47" s="2"/>
    </row>
    <row r="48" spans="1:23" s="2" customFormat="1" ht="33" customHeight="1">
      <c r="A48" s="2"/>
      <c r="B48" s="2"/>
      <c r="C48" s="57"/>
      <c r="D48" s="57"/>
      <c r="E48" s="57"/>
      <c r="F48" s="57"/>
      <c r="G48" s="57"/>
      <c r="H48" s="57"/>
      <c r="I48" s="57"/>
      <c r="J48" s="2"/>
      <c r="K48" s="2"/>
      <c r="L48" s="2"/>
      <c r="M48" s="2"/>
      <c r="N48" s="2"/>
      <c r="O48" s="2"/>
      <c r="P48" s="2"/>
      <c r="Q48" s="2"/>
      <c r="R48" s="2"/>
      <c r="S48" s="2"/>
      <c r="T48" s="2"/>
      <c r="U48" s="2"/>
      <c r="V48" s="2"/>
      <c r="W48" s="2"/>
    </row>
    <row r="49" spans="3:9" s="2" customFormat="1" ht="33" customHeight="1">
      <c r="C49" s="57"/>
      <c r="D49" s="57"/>
      <c r="E49" s="57"/>
      <c r="F49" s="57"/>
      <c r="G49" s="57"/>
      <c r="H49" s="57"/>
      <c r="I49" s="57"/>
    </row>
    <row r="50" spans="3:9" s="2" customFormat="1" ht="33" customHeight="1">
      <c r="C50" s="57"/>
      <c r="D50" s="57"/>
      <c r="E50" s="57"/>
      <c r="F50" s="57"/>
      <c r="G50" s="57"/>
      <c r="H50" s="57"/>
      <c r="I50" s="57"/>
    </row>
    <row r="51" spans="3:9" s="2" customFormat="1" ht="33" customHeight="1">
      <c r="C51" s="57"/>
      <c r="D51" s="57"/>
      <c r="E51" s="57"/>
      <c r="F51" s="57"/>
      <c r="G51" s="57"/>
      <c r="H51" s="57"/>
      <c r="I51" s="57"/>
    </row>
    <row r="52" spans="3:9" s="2" customFormat="1" ht="33" customHeight="1">
      <c r="C52" s="57"/>
      <c r="D52" s="57"/>
      <c r="E52" s="57"/>
      <c r="F52" s="57"/>
      <c r="G52" s="57"/>
      <c r="H52" s="57"/>
      <c r="I52" s="57"/>
    </row>
    <row r="53" spans="3:9" s="2" customFormat="1" ht="33" customHeight="1">
      <c r="C53" s="57"/>
      <c r="D53" s="57"/>
      <c r="E53" s="57"/>
      <c r="F53" s="57"/>
      <c r="G53" s="57"/>
      <c r="H53" s="57"/>
      <c r="I53" s="57"/>
    </row>
    <row r="54" spans="3:9" s="2" customFormat="1" ht="33" customHeight="1">
      <c r="C54" s="57"/>
      <c r="D54" s="57"/>
      <c r="E54" s="57"/>
      <c r="F54" s="57"/>
      <c r="G54" s="57"/>
      <c r="H54" s="57"/>
      <c r="I54" s="57"/>
    </row>
    <row r="55" spans="3:9" s="2" customFormat="1" ht="33" customHeight="1">
      <c r="C55" s="57"/>
      <c r="D55" s="57"/>
      <c r="E55" s="57"/>
      <c r="F55" s="57"/>
      <c r="G55" s="57"/>
      <c r="H55" s="57"/>
      <c r="I55" s="57"/>
    </row>
    <row r="56" spans="3:9" s="2" customFormat="1" ht="33" customHeight="1">
      <c r="C56" s="57"/>
      <c r="D56" s="57"/>
      <c r="E56" s="57"/>
      <c r="F56" s="57"/>
      <c r="G56" s="57"/>
      <c r="H56" s="57"/>
      <c r="I56" s="57"/>
    </row>
  </sheetData>
  <mergeCells count="48">
    <mergeCell ref="D5:K5"/>
    <mergeCell ref="D6:K6"/>
    <mergeCell ref="D7:E7"/>
    <mergeCell ref="F7:K7"/>
    <mergeCell ref="D8:E8"/>
    <mergeCell ref="F8:K8"/>
    <mergeCell ref="M10:R10"/>
    <mergeCell ref="M11:R11"/>
    <mergeCell ref="C13:D13"/>
    <mergeCell ref="E13:F13"/>
    <mergeCell ref="G13:H13"/>
    <mergeCell ref="C14:D14"/>
    <mergeCell ref="E14:F14"/>
    <mergeCell ref="G14:H14"/>
    <mergeCell ref="C16:J16"/>
    <mergeCell ref="K16:L16"/>
    <mergeCell ref="M16:O16"/>
    <mergeCell ref="P16:R16"/>
    <mergeCell ref="S16:U16"/>
    <mergeCell ref="C17:J17"/>
    <mergeCell ref="M17:O17"/>
    <mergeCell ref="P17:R17"/>
    <mergeCell ref="S17:U17"/>
    <mergeCell ref="C18:J18"/>
    <mergeCell ref="M18:O18"/>
    <mergeCell ref="P18:R18"/>
    <mergeCell ref="S18:U18"/>
    <mergeCell ref="C19:J19"/>
    <mergeCell ref="M19:O19"/>
    <mergeCell ref="P19:R19"/>
    <mergeCell ref="S19:U19"/>
    <mergeCell ref="C20:J20"/>
    <mergeCell ref="M20:O20"/>
    <mergeCell ref="P20:R20"/>
    <mergeCell ref="S20:U20"/>
    <mergeCell ref="C21:J21"/>
    <mergeCell ref="M21:O21"/>
    <mergeCell ref="P21:R21"/>
    <mergeCell ref="S21:U21"/>
    <mergeCell ref="M22:O22"/>
    <mergeCell ref="P22:R22"/>
    <mergeCell ref="S22:U22"/>
    <mergeCell ref="A2:V3"/>
    <mergeCell ref="B10:D11"/>
    <mergeCell ref="E10:I11"/>
    <mergeCell ref="J10:K11"/>
    <mergeCell ref="B29:C32"/>
    <mergeCell ref="D29:U32"/>
  </mergeCells>
  <phoneticPr fontId="23"/>
  <dataValidations count="4">
    <dataValidation type="whole" allowBlank="1" showDropDown="0" showInputMessage="1" showErrorMessage="1" sqref="D7:D8">
      <formula1>0</formula1>
      <formula2>9999</formula2>
    </dataValidation>
    <dataValidation imeMode="halfAlpha" allowBlank="1" showDropDown="0" showInputMessage="1" showErrorMessage="1" sqref="M17:R21"/>
    <dataValidation type="whole" allowBlank="1" showDropDown="0" showInputMessage="1" showErrorMessage="1" sqref="K17:K21">
      <formula1>1</formula1>
      <formula2>100</formula2>
    </dataValidation>
    <dataValidation type="list" allowBlank="1" showDropDown="0" showInputMessage="1" showErrorMessage="1" sqref="L17:L21">
      <formula1>"式,台"</formula1>
    </dataValidation>
  </dataValidations>
  <pageMargins left="0.70866141732283472" right="0.70866141732283472" top="0.74803149606299213" bottom="0.74803149606299213" header="0.31496062992125984" footer="0.31496062992125984"/>
  <pageSetup paperSize="9" scale="46" fitToWidth="1" fitToHeight="1" orientation="portrait"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sheetPr>
    <pageSetUpPr fitToPage="1"/>
  </sheetPr>
  <dimension ref="A1:IV52"/>
  <sheetViews>
    <sheetView showGridLines="0" showZeros="0" view="pageBreakPreview" zoomScale="55" zoomScaleNormal="40" zoomScaleSheetLayoutView="55" workbookViewId="0">
      <selection activeCell="C6" sqref="C6"/>
    </sheetView>
  </sheetViews>
  <sheetFormatPr defaultColWidth="8" defaultRowHeight="14.25"/>
  <cols>
    <col min="1" max="1" width="15.625" style="63" customWidth="1"/>
    <col min="2" max="2" width="13.125" style="63" hidden="1" customWidth="1"/>
    <col min="3" max="3" width="28" style="63" bestFit="1" customWidth="1"/>
    <col min="4" max="4" width="25.375" style="63" customWidth="1"/>
    <col min="5" max="5" width="26.08984375" style="63" bestFit="1" customWidth="1"/>
    <col min="6" max="6" width="29.81640625" style="63" hidden="1" bestFit="1" customWidth="1"/>
    <col min="7" max="7" width="14.90625" style="284" bestFit="1" customWidth="1"/>
    <col min="8" max="8" width="30.625" style="284" bestFit="1" customWidth="1"/>
    <col min="9" max="9" width="17.625" style="284" bestFit="1" customWidth="1"/>
    <col min="10" max="10" width="12" style="284" bestFit="1" customWidth="1"/>
    <col min="11" max="11" width="28.125" style="284" bestFit="1" customWidth="1"/>
    <col min="12" max="12" width="26.75" style="284" bestFit="1" customWidth="1"/>
    <col min="13" max="13" width="32.875" style="284" customWidth="1"/>
    <col min="14" max="14" width="32.125" style="284" bestFit="1" customWidth="1"/>
    <col min="15" max="15" width="17.625" style="284" bestFit="1" customWidth="1"/>
    <col min="16" max="16" width="28.5" style="63" bestFit="1" customWidth="1"/>
    <col min="17" max="17" width="35.5" style="63" customWidth="1"/>
    <col min="18" max="18" width="26.625" style="63" customWidth="1"/>
    <col min="19" max="28" width="8" style="63"/>
    <col min="29" max="29" width="3.375" style="63" customWidth="1"/>
    <col min="30" max="30" width="11" style="63" customWidth="1"/>
    <col min="31" max="31" width="11.625" style="63" customWidth="1"/>
    <col min="32" max="32" width="15.875" style="63" customWidth="1"/>
    <col min="33" max="256" width="8" style="63"/>
    <col min="257" max="257" width="15.625" style="60" customWidth="1"/>
    <col min="258" max="258" width="13.125" style="60" customWidth="1"/>
    <col min="259" max="259" width="28" style="60" bestFit="1" customWidth="1"/>
    <col min="260" max="260" width="25.375" style="60" customWidth="1"/>
    <col min="261" max="261" width="32.875" style="60" customWidth="1"/>
    <col min="262" max="262" width="8" style="60" hidden="1" customWidth="1"/>
    <col min="263" max="263" width="25.625" style="60" customWidth="1"/>
    <col min="264" max="264" width="30.625" style="60" bestFit="1" customWidth="1"/>
    <col min="265" max="265" width="17.625" style="60" bestFit="1" customWidth="1"/>
    <col min="266" max="266" width="12" style="60" bestFit="1" customWidth="1"/>
    <col min="267" max="267" width="28.125" style="60" bestFit="1" customWidth="1"/>
    <col min="268" max="268" width="26.75" style="60" bestFit="1" customWidth="1"/>
    <col min="269" max="269" width="32.875" style="60" customWidth="1"/>
    <col min="270" max="270" width="32.125" style="60" bestFit="1" customWidth="1"/>
    <col min="271" max="271" width="17.625" style="60" bestFit="1" customWidth="1"/>
    <col min="272" max="272" width="28.5" style="60" bestFit="1" customWidth="1"/>
    <col min="273" max="273" width="29.875" style="60" customWidth="1"/>
    <col min="274" max="274" width="23.625" style="60" customWidth="1"/>
    <col min="275" max="284" width="8" style="60"/>
    <col min="285" max="288" width="8" style="60" hidden="1" customWidth="1"/>
    <col min="289" max="512" width="8" style="60"/>
    <col min="513" max="513" width="15.625" style="60" customWidth="1"/>
    <col min="514" max="514" width="13.125" style="60" customWidth="1"/>
    <col min="515" max="515" width="28" style="60" bestFit="1" customWidth="1"/>
    <col min="516" max="516" width="25.375" style="60" customWidth="1"/>
    <col min="517" max="517" width="32.875" style="60" customWidth="1"/>
    <col min="518" max="518" width="8" style="60" hidden="1" customWidth="1"/>
    <col min="519" max="519" width="25.625" style="60" customWidth="1"/>
    <col min="520" max="520" width="30.625" style="60" bestFit="1" customWidth="1"/>
    <col min="521" max="521" width="17.625" style="60" bestFit="1" customWidth="1"/>
    <col min="522" max="522" width="12" style="60" bestFit="1" customWidth="1"/>
    <col min="523" max="523" width="28.125" style="60" bestFit="1" customWidth="1"/>
    <col min="524" max="524" width="26.75" style="60" bestFit="1" customWidth="1"/>
    <col min="525" max="525" width="32.875" style="60" customWidth="1"/>
    <col min="526" max="526" width="32.125" style="60" bestFit="1" customWidth="1"/>
    <col min="527" max="527" width="17.625" style="60" bestFit="1" customWidth="1"/>
    <col min="528" max="528" width="28.5" style="60" bestFit="1" customWidth="1"/>
    <col min="529" max="529" width="29.875" style="60" customWidth="1"/>
    <col min="530" max="530" width="23.625" style="60" customWidth="1"/>
    <col min="531" max="540" width="8" style="60"/>
    <col min="541" max="544" width="8" style="60" hidden="1" customWidth="1"/>
    <col min="545" max="768" width="8" style="60"/>
    <col min="769" max="769" width="15.625" style="60" customWidth="1"/>
    <col min="770" max="770" width="13.125" style="60" customWidth="1"/>
    <col min="771" max="771" width="28" style="60" bestFit="1" customWidth="1"/>
    <col min="772" max="772" width="25.375" style="60" customWidth="1"/>
    <col min="773" max="773" width="32.875" style="60" customWidth="1"/>
    <col min="774" max="774" width="8" style="60" hidden="1" customWidth="1"/>
    <col min="775" max="775" width="25.625" style="60" customWidth="1"/>
    <col min="776" max="776" width="30.625" style="60" bestFit="1" customWidth="1"/>
    <col min="777" max="777" width="17.625" style="60" bestFit="1" customWidth="1"/>
    <col min="778" max="778" width="12" style="60" bestFit="1" customWidth="1"/>
    <col min="779" max="779" width="28.125" style="60" bestFit="1" customWidth="1"/>
    <col min="780" max="780" width="26.75" style="60" bestFit="1" customWidth="1"/>
    <col min="781" max="781" width="32.875" style="60" customWidth="1"/>
    <col min="782" max="782" width="32.125" style="60" bestFit="1" customWidth="1"/>
    <col min="783" max="783" width="17.625" style="60" bestFit="1" customWidth="1"/>
    <col min="784" max="784" width="28.5" style="60" bestFit="1" customWidth="1"/>
    <col min="785" max="785" width="29.875" style="60" customWidth="1"/>
    <col min="786" max="786" width="23.625" style="60" customWidth="1"/>
    <col min="787" max="796" width="8" style="60"/>
    <col min="797" max="800" width="8" style="60" hidden="1" customWidth="1"/>
    <col min="801" max="1024" width="8" style="60"/>
    <col min="1025" max="1025" width="15.625" style="60" customWidth="1"/>
    <col min="1026" max="1026" width="13.125" style="60" customWidth="1"/>
    <col min="1027" max="1027" width="28" style="60" bestFit="1" customWidth="1"/>
    <col min="1028" max="1028" width="25.375" style="60" customWidth="1"/>
    <col min="1029" max="1029" width="32.875" style="60" customWidth="1"/>
    <col min="1030" max="1030" width="8" style="60" hidden="1" customWidth="1"/>
    <col min="1031" max="1031" width="25.625" style="60" customWidth="1"/>
    <col min="1032" max="1032" width="30.625" style="60" bestFit="1" customWidth="1"/>
    <col min="1033" max="1033" width="17.625" style="60" bestFit="1" customWidth="1"/>
    <col min="1034" max="1034" width="12" style="60" bestFit="1" customWidth="1"/>
    <col min="1035" max="1035" width="28.125" style="60" bestFit="1" customWidth="1"/>
    <col min="1036" max="1036" width="26.75" style="60" bestFit="1" customWidth="1"/>
    <col min="1037" max="1037" width="32.875" style="60" customWidth="1"/>
    <col min="1038" max="1038" width="32.125" style="60" bestFit="1" customWidth="1"/>
    <col min="1039" max="1039" width="17.625" style="60" bestFit="1" customWidth="1"/>
    <col min="1040" max="1040" width="28.5" style="60" bestFit="1" customWidth="1"/>
    <col min="1041" max="1041" width="29.875" style="60" customWidth="1"/>
    <col min="1042" max="1042" width="23.625" style="60" customWidth="1"/>
    <col min="1043" max="1052" width="8" style="60"/>
    <col min="1053" max="1056" width="8" style="60" hidden="1" customWidth="1"/>
    <col min="1057" max="1280" width="8" style="60"/>
    <col min="1281" max="1281" width="15.625" style="60" customWidth="1"/>
    <col min="1282" max="1282" width="13.125" style="60" customWidth="1"/>
    <col min="1283" max="1283" width="28" style="60" bestFit="1" customWidth="1"/>
    <col min="1284" max="1284" width="25.375" style="60" customWidth="1"/>
    <col min="1285" max="1285" width="32.875" style="60" customWidth="1"/>
    <col min="1286" max="1286" width="8" style="60" hidden="1" customWidth="1"/>
    <col min="1287" max="1287" width="25.625" style="60" customWidth="1"/>
    <col min="1288" max="1288" width="30.625" style="60" bestFit="1" customWidth="1"/>
    <col min="1289" max="1289" width="17.625" style="60" bestFit="1" customWidth="1"/>
    <col min="1290" max="1290" width="12" style="60" bestFit="1" customWidth="1"/>
    <col min="1291" max="1291" width="28.125" style="60" bestFit="1" customWidth="1"/>
    <col min="1292" max="1292" width="26.75" style="60" bestFit="1" customWidth="1"/>
    <col min="1293" max="1293" width="32.875" style="60" customWidth="1"/>
    <col min="1294" max="1294" width="32.125" style="60" bestFit="1" customWidth="1"/>
    <col min="1295" max="1295" width="17.625" style="60" bestFit="1" customWidth="1"/>
    <col min="1296" max="1296" width="28.5" style="60" bestFit="1" customWidth="1"/>
    <col min="1297" max="1297" width="29.875" style="60" customWidth="1"/>
    <col min="1298" max="1298" width="23.625" style="60" customWidth="1"/>
    <col min="1299" max="1308" width="8" style="60"/>
    <col min="1309" max="1312" width="8" style="60" hidden="1" customWidth="1"/>
    <col min="1313" max="1536" width="8" style="60"/>
    <col min="1537" max="1537" width="15.625" style="60" customWidth="1"/>
    <col min="1538" max="1538" width="13.125" style="60" customWidth="1"/>
    <col min="1539" max="1539" width="28" style="60" bestFit="1" customWidth="1"/>
    <col min="1540" max="1540" width="25.375" style="60" customWidth="1"/>
    <col min="1541" max="1541" width="32.875" style="60" customWidth="1"/>
    <col min="1542" max="1542" width="8" style="60" hidden="1" customWidth="1"/>
    <col min="1543" max="1543" width="25.625" style="60" customWidth="1"/>
    <col min="1544" max="1544" width="30.625" style="60" bestFit="1" customWidth="1"/>
    <col min="1545" max="1545" width="17.625" style="60" bestFit="1" customWidth="1"/>
    <col min="1546" max="1546" width="12" style="60" bestFit="1" customWidth="1"/>
    <col min="1547" max="1547" width="28.125" style="60" bestFit="1" customWidth="1"/>
    <col min="1548" max="1548" width="26.75" style="60" bestFit="1" customWidth="1"/>
    <col min="1549" max="1549" width="32.875" style="60" customWidth="1"/>
    <col min="1550" max="1550" width="32.125" style="60" bestFit="1" customWidth="1"/>
    <col min="1551" max="1551" width="17.625" style="60" bestFit="1" customWidth="1"/>
    <col min="1552" max="1552" width="28.5" style="60" bestFit="1" customWidth="1"/>
    <col min="1553" max="1553" width="29.875" style="60" customWidth="1"/>
    <col min="1554" max="1554" width="23.625" style="60" customWidth="1"/>
    <col min="1555" max="1564" width="8" style="60"/>
    <col min="1565" max="1568" width="8" style="60" hidden="1" customWidth="1"/>
    <col min="1569" max="1792" width="8" style="60"/>
    <col min="1793" max="1793" width="15.625" style="60" customWidth="1"/>
    <col min="1794" max="1794" width="13.125" style="60" customWidth="1"/>
    <col min="1795" max="1795" width="28" style="60" bestFit="1" customWidth="1"/>
    <col min="1796" max="1796" width="25.375" style="60" customWidth="1"/>
    <col min="1797" max="1797" width="32.875" style="60" customWidth="1"/>
    <col min="1798" max="1798" width="8" style="60" hidden="1" customWidth="1"/>
    <col min="1799" max="1799" width="25.625" style="60" customWidth="1"/>
    <col min="1800" max="1800" width="30.625" style="60" bestFit="1" customWidth="1"/>
    <col min="1801" max="1801" width="17.625" style="60" bestFit="1" customWidth="1"/>
    <col min="1802" max="1802" width="12" style="60" bestFit="1" customWidth="1"/>
    <col min="1803" max="1803" width="28.125" style="60" bestFit="1" customWidth="1"/>
    <col min="1804" max="1804" width="26.75" style="60" bestFit="1" customWidth="1"/>
    <col min="1805" max="1805" width="32.875" style="60" customWidth="1"/>
    <col min="1806" max="1806" width="32.125" style="60" bestFit="1" customWidth="1"/>
    <col min="1807" max="1807" width="17.625" style="60" bestFit="1" customWidth="1"/>
    <col min="1808" max="1808" width="28.5" style="60" bestFit="1" customWidth="1"/>
    <col min="1809" max="1809" width="29.875" style="60" customWidth="1"/>
    <col min="1810" max="1810" width="23.625" style="60" customWidth="1"/>
    <col min="1811" max="1820" width="8" style="60"/>
    <col min="1821" max="1824" width="8" style="60" hidden="1" customWidth="1"/>
    <col min="1825" max="2048" width="8" style="60"/>
    <col min="2049" max="2049" width="15.625" style="60" customWidth="1"/>
    <col min="2050" max="2050" width="13.125" style="60" customWidth="1"/>
    <col min="2051" max="2051" width="28" style="60" bestFit="1" customWidth="1"/>
    <col min="2052" max="2052" width="25.375" style="60" customWidth="1"/>
    <col min="2053" max="2053" width="32.875" style="60" customWidth="1"/>
    <col min="2054" max="2054" width="8" style="60" hidden="1" customWidth="1"/>
    <col min="2055" max="2055" width="25.625" style="60" customWidth="1"/>
    <col min="2056" max="2056" width="30.625" style="60" bestFit="1" customWidth="1"/>
    <col min="2057" max="2057" width="17.625" style="60" bestFit="1" customWidth="1"/>
    <col min="2058" max="2058" width="12" style="60" bestFit="1" customWidth="1"/>
    <col min="2059" max="2059" width="28.125" style="60" bestFit="1" customWidth="1"/>
    <col min="2060" max="2060" width="26.75" style="60" bestFit="1" customWidth="1"/>
    <col min="2061" max="2061" width="32.875" style="60" customWidth="1"/>
    <col min="2062" max="2062" width="32.125" style="60" bestFit="1" customWidth="1"/>
    <col min="2063" max="2063" width="17.625" style="60" bestFit="1" customWidth="1"/>
    <col min="2064" max="2064" width="28.5" style="60" bestFit="1" customWidth="1"/>
    <col min="2065" max="2065" width="29.875" style="60" customWidth="1"/>
    <col min="2066" max="2066" width="23.625" style="60" customWidth="1"/>
    <col min="2067" max="2076" width="8" style="60"/>
    <col min="2077" max="2080" width="8" style="60" hidden="1" customWidth="1"/>
    <col min="2081" max="2304" width="8" style="60"/>
    <col min="2305" max="2305" width="15.625" style="60" customWidth="1"/>
    <col min="2306" max="2306" width="13.125" style="60" customWidth="1"/>
    <col min="2307" max="2307" width="28" style="60" bestFit="1" customWidth="1"/>
    <col min="2308" max="2308" width="25.375" style="60" customWidth="1"/>
    <col min="2309" max="2309" width="32.875" style="60" customWidth="1"/>
    <col min="2310" max="2310" width="8" style="60" hidden="1" customWidth="1"/>
    <col min="2311" max="2311" width="25.625" style="60" customWidth="1"/>
    <col min="2312" max="2312" width="30.625" style="60" bestFit="1" customWidth="1"/>
    <col min="2313" max="2313" width="17.625" style="60" bestFit="1" customWidth="1"/>
    <col min="2314" max="2314" width="12" style="60" bestFit="1" customWidth="1"/>
    <col min="2315" max="2315" width="28.125" style="60" bestFit="1" customWidth="1"/>
    <col min="2316" max="2316" width="26.75" style="60" bestFit="1" customWidth="1"/>
    <col min="2317" max="2317" width="32.875" style="60" customWidth="1"/>
    <col min="2318" max="2318" width="32.125" style="60" bestFit="1" customWidth="1"/>
    <col min="2319" max="2319" width="17.625" style="60" bestFit="1" customWidth="1"/>
    <col min="2320" max="2320" width="28.5" style="60" bestFit="1" customWidth="1"/>
    <col min="2321" max="2321" width="29.875" style="60" customWidth="1"/>
    <col min="2322" max="2322" width="23.625" style="60" customWidth="1"/>
    <col min="2323" max="2332" width="8" style="60"/>
    <col min="2333" max="2336" width="8" style="60" hidden="1" customWidth="1"/>
    <col min="2337" max="2560" width="8" style="60"/>
    <col min="2561" max="2561" width="15.625" style="60" customWidth="1"/>
    <col min="2562" max="2562" width="13.125" style="60" customWidth="1"/>
    <col min="2563" max="2563" width="28" style="60" bestFit="1" customWidth="1"/>
    <col min="2564" max="2564" width="25.375" style="60" customWidth="1"/>
    <col min="2565" max="2565" width="32.875" style="60" customWidth="1"/>
    <col min="2566" max="2566" width="8" style="60" hidden="1" customWidth="1"/>
    <col min="2567" max="2567" width="25.625" style="60" customWidth="1"/>
    <col min="2568" max="2568" width="30.625" style="60" bestFit="1" customWidth="1"/>
    <col min="2569" max="2569" width="17.625" style="60" bestFit="1" customWidth="1"/>
    <col min="2570" max="2570" width="12" style="60" bestFit="1" customWidth="1"/>
    <col min="2571" max="2571" width="28.125" style="60" bestFit="1" customWidth="1"/>
    <col min="2572" max="2572" width="26.75" style="60" bestFit="1" customWidth="1"/>
    <col min="2573" max="2573" width="32.875" style="60" customWidth="1"/>
    <col min="2574" max="2574" width="32.125" style="60" bestFit="1" customWidth="1"/>
    <col min="2575" max="2575" width="17.625" style="60" bestFit="1" customWidth="1"/>
    <col min="2576" max="2576" width="28.5" style="60" bestFit="1" customWidth="1"/>
    <col min="2577" max="2577" width="29.875" style="60" customWidth="1"/>
    <col min="2578" max="2578" width="23.625" style="60" customWidth="1"/>
    <col min="2579" max="2588" width="8" style="60"/>
    <col min="2589" max="2592" width="8" style="60" hidden="1" customWidth="1"/>
    <col min="2593" max="2816" width="8" style="60"/>
    <col min="2817" max="2817" width="15.625" style="60" customWidth="1"/>
    <col min="2818" max="2818" width="13.125" style="60" customWidth="1"/>
    <col min="2819" max="2819" width="28" style="60" bestFit="1" customWidth="1"/>
    <col min="2820" max="2820" width="25.375" style="60" customWidth="1"/>
    <col min="2821" max="2821" width="32.875" style="60" customWidth="1"/>
    <col min="2822" max="2822" width="8" style="60" hidden="1" customWidth="1"/>
    <col min="2823" max="2823" width="25.625" style="60" customWidth="1"/>
    <col min="2824" max="2824" width="30.625" style="60" bestFit="1" customWidth="1"/>
    <col min="2825" max="2825" width="17.625" style="60" bestFit="1" customWidth="1"/>
    <col min="2826" max="2826" width="12" style="60" bestFit="1" customWidth="1"/>
    <col min="2827" max="2827" width="28.125" style="60" bestFit="1" customWidth="1"/>
    <col min="2828" max="2828" width="26.75" style="60" bestFit="1" customWidth="1"/>
    <col min="2829" max="2829" width="32.875" style="60" customWidth="1"/>
    <col min="2830" max="2830" width="32.125" style="60" bestFit="1" customWidth="1"/>
    <col min="2831" max="2831" width="17.625" style="60" bestFit="1" customWidth="1"/>
    <col min="2832" max="2832" width="28.5" style="60" bestFit="1" customWidth="1"/>
    <col min="2833" max="2833" width="29.875" style="60" customWidth="1"/>
    <col min="2834" max="2834" width="23.625" style="60" customWidth="1"/>
    <col min="2835" max="2844" width="8" style="60"/>
    <col min="2845" max="2848" width="8" style="60" hidden="1" customWidth="1"/>
    <col min="2849" max="3072" width="8" style="60"/>
    <col min="3073" max="3073" width="15.625" style="60" customWidth="1"/>
    <col min="3074" max="3074" width="13.125" style="60" customWidth="1"/>
    <col min="3075" max="3075" width="28" style="60" bestFit="1" customWidth="1"/>
    <col min="3076" max="3076" width="25.375" style="60" customWidth="1"/>
    <col min="3077" max="3077" width="32.875" style="60" customWidth="1"/>
    <col min="3078" max="3078" width="8" style="60" hidden="1" customWidth="1"/>
    <col min="3079" max="3079" width="25.625" style="60" customWidth="1"/>
    <col min="3080" max="3080" width="30.625" style="60" bestFit="1" customWidth="1"/>
    <col min="3081" max="3081" width="17.625" style="60" bestFit="1" customWidth="1"/>
    <col min="3082" max="3082" width="12" style="60" bestFit="1" customWidth="1"/>
    <col min="3083" max="3083" width="28.125" style="60" bestFit="1" customWidth="1"/>
    <col min="3084" max="3084" width="26.75" style="60" bestFit="1" customWidth="1"/>
    <col min="3085" max="3085" width="32.875" style="60" customWidth="1"/>
    <col min="3086" max="3086" width="32.125" style="60" bestFit="1" customWidth="1"/>
    <col min="3087" max="3087" width="17.625" style="60" bestFit="1" customWidth="1"/>
    <col min="3088" max="3088" width="28.5" style="60" bestFit="1" customWidth="1"/>
    <col min="3089" max="3089" width="29.875" style="60" customWidth="1"/>
    <col min="3090" max="3090" width="23.625" style="60" customWidth="1"/>
    <col min="3091" max="3100" width="8" style="60"/>
    <col min="3101" max="3104" width="8" style="60" hidden="1" customWidth="1"/>
    <col min="3105" max="3328" width="8" style="60"/>
    <col min="3329" max="3329" width="15.625" style="60" customWidth="1"/>
    <col min="3330" max="3330" width="13.125" style="60" customWidth="1"/>
    <col min="3331" max="3331" width="28" style="60" bestFit="1" customWidth="1"/>
    <col min="3332" max="3332" width="25.375" style="60" customWidth="1"/>
    <col min="3333" max="3333" width="32.875" style="60" customWidth="1"/>
    <col min="3334" max="3334" width="8" style="60" hidden="1" customWidth="1"/>
    <col min="3335" max="3335" width="25.625" style="60" customWidth="1"/>
    <col min="3336" max="3336" width="30.625" style="60" bestFit="1" customWidth="1"/>
    <col min="3337" max="3337" width="17.625" style="60" bestFit="1" customWidth="1"/>
    <col min="3338" max="3338" width="12" style="60" bestFit="1" customWidth="1"/>
    <col min="3339" max="3339" width="28.125" style="60" bestFit="1" customWidth="1"/>
    <col min="3340" max="3340" width="26.75" style="60" bestFit="1" customWidth="1"/>
    <col min="3341" max="3341" width="32.875" style="60" customWidth="1"/>
    <col min="3342" max="3342" width="32.125" style="60" bestFit="1" customWidth="1"/>
    <col min="3343" max="3343" width="17.625" style="60" bestFit="1" customWidth="1"/>
    <col min="3344" max="3344" width="28.5" style="60" bestFit="1" customWidth="1"/>
    <col min="3345" max="3345" width="29.875" style="60" customWidth="1"/>
    <col min="3346" max="3346" width="23.625" style="60" customWidth="1"/>
    <col min="3347" max="3356" width="8" style="60"/>
    <col min="3357" max="3360" width="8" style="60" hidden="1" customWidth="1"/>
    <col min="3361" max="3584" width="8" style="60"/>
    <col min="3585" max="3585" width="15.625" style="60" customWidth="1"/>
    <col min="3586" max="3586" width="13.125" style="60" customWidth="1"/>
    <col min="3587" max="3587" width="28" style="60" bestFit="1" customWidth="1"/>
    <col min="3588" max="3588" width="25.375" style="60" customWidth="1"/>
    <col min="3589" max="3589" width="32.875" style="60" customWidth="1"/>
    <col min="3590" max="3590" width="8" style="60" hidden="1" customWidth="1"/>
    <col min="3591" max="3591" width="25.625" style="60" customWidth="1"/>
    <col min="3592" max="3592" width="30.625" style="60" bestFit="1" customWidth="1"/>
    <col min="3593" max="3593" width="17.625" style="60" bestFit="1" customWidth="1"/>
    <col min="3594" max="3594" width="12" style="60" bestFit="1" customWidth="1"/>
    <col min="3595" max="3595" width="28.125" style="60" bestFit="1" customWidth="1"/>
    <col min="3596" max="3596" width="26.75" style="60" bestFit="1" customWidth="1"/>
    <col min="3597" max="3597" width="32.875" style="60" customWidth="1"/>
    <col min="3598" max="3598" width="32.125" style="60" bestFit="1" customWidth="1"/>
    <col min="3599" max="3599" width="17.625" style="60" bestFit="1" customWidth="1"/>
    <col min="3600" max="3600" width="28.5" style="60" bestFit="1" customWidth="1"/>
    <col min="3601" max="3601" width="29.875" style="60" customWidth="1"/>
    <col min="3602" max="3602" width="23.625" style="60" customWidth="1"/>
    <col min="3603" max="3612" width="8" style="60"/>
    <col min="3613" max="3616" width="8" style="60" hidden="1" customWidth="1"/>
    <col min="3617" max="3840" width="8" style="60"/>
    <col min="3841" max="3841" width="15.625" style="60" customWidth="1"/>
    <col min="3842" max="3842" width="13.125" style="60" customWidth="1"/>
    <col min="3843" max="3843" width="28" style="60" bestFit="1" customWidth="1"/>
    <col min="3844" max="3844" width="25.375" style="60" customWidth="1"/>
    <col min="3845" max="3845" width="32.875" style="60" customWidth="1"/>
    <col min="3846" max="3846" width="8" style="60" hidden="1" customWidth="1"/>
    <col min="3847" max="3847" width="25.625" style="60" customWidth="1"/>
    <col min="3848" max="3848" width="30.625" style="60" bestFit="1" customWidth="1"/>
    <col min="3849" max="3849" width="17.625" style="60" bestFit="1" customWidth="1"/>
    <col min="3850" max="3850" width="12" style="60" bestFit="1" customWidth="1"/>
    <col min="3851" max="3851" width="28.125" style="60" bestFit="1" customWidth="1"/>
    <col min="3852" max="3852" width="26.75" style="60" bestFit="1" customWidth="1"/>
    <col min="3853" max="3853" width="32.875" style="60" customWidth="1"/>
    <col min="3854" max="3854" width="32.125" style="60" bestFit="1" customWidth="1"/>
    <col min="3855" max="3855" width="17.625" style="60" bestFit="1" customWidth="1"/>
    <col min="3856" max="3856" width="28.5" style="60" bestFit="1" customWidth="1"/>
    <col min="3857" max="3857" width="29.875" style="60" customWidth="1"/>
    <col min="3858" max="3858" width="23.625" style="60" customWidth="1"/>
    <col min="3859" max="3868" width="8" style="60"/>
    <col min="3869" max="3872" width="8" style="60" hidden="1" customWidth="1"/>
    <col min="3873" max="4096" width="8" style="60"/>
    <col min="4097" max="4097" width="15.625" style="60" customWidth="1"/>
    <col min="4098" max="4098" width="13.125" style="60" customWidth="1"/>
    <col min="4099" max="4099" width="28" style="60" bestFit="1" customWidth="1"/>
    <col min="4100" max="4100" width="25.375" style="60" customWidth="1"/>
    <col min="4101" max="4101" width="32.875" style="60" customWidth="1"/>
    <col min="4102" max="4102" width="8" style="60" hidden="1" customWidth="1"/>
    <col min="4103" max="4103" width="25.625" style="60" customWidth="1"/>
    <col min="4104" max="4104" width="30.625" style="60" bestFit="1" customWidth="1"/>
    <col min="4105" max="4105" width="17.625" style="60" bestFit="1" customWidth="1"/>
    <col min="4106" max="4106" width="12" style="60" bestFit="1" customWidth="1"/>
    <col min="4107" max="4107" width="28.125" style="60" bestFit="1" customWidth="1"/>
    <col min="4108" max="4108" width="26.75" style="60" bestFit="1" customWidth="1"/>
    <col min="4109" max="4109" width="32.875" style="60" customWidth="1"/>
    <col min="4110" max="4110" width="32.125" style="60" bestFit="1" customWidth="1"/>
    <col min="4111" max="4111" width="17.625" style="60" bestFit="1" customWidth="1"/>
    <col min="4112" max="4112" width="28.5" style="60" bestFit="1" customWidth="1"/>
    <col min="4113" max="4113" width="29.875" style="60" customWidth="1"/>
    <col min="4114" max="4114" width="23.625" style="60" customWidth="1"/>
    <col min="4115" max="4124" width="8" style="60"/>
    <col min="4125" max="4128" width="8" style="60" hidden="1" customWidth="1"/>
    <col min="4129" max="4352" width="8" style="60"/>
    <col min="4353" max="4353" width="15.625" style="60" customWidth="1"/>
    <col min="4354" max="4354" width="13.125" style="60" customWidth="1"/>
    <col min="4355" max="4355" width="28" style="60" bestFit="1" customWidth="1"/>
    <col min="4356" max="4356" width="25.375" style="60" customWidth="1"/>
    <col min="4357" max="4357" width="32.875" style="60" customWidth="1"/>
    <col min="4358" max="4358" width="8" style="60" hidden="1" customWidth="1"/>
    <col min="4359" max="4359" width="25.625" style="60" customWidth="1"/>
    <col min="4360" max="4360" width="30.625" style="60" bestFit="1" customWidth="1"/>
    <col min="4361" max="4361" width="17.625" style="60" bestFit="1" customWidth="1"/>
    <col min="4362" max="4362" width="12" style="60" bestFit="1" customWidth="1"/>
    <col min="4363" max="4363" width="28.125" style="60" bestFit="1" customWidth="1"/>
    <col min="4364" max="4364" width="26.75" style="60" bestFit="1" customWidth="1"/>
    <col min="4365" max="4365" width="32.875" style="60" customWidth="1"/>
    <col min="4366" max="4366" width="32.125" style="60" bestFit="1" customWidth="1"/>
    <col min="4367" max="4367" width="17.625" style="60" bestFit="1" customWidth="1"/>
    <col min="4368" max="4368" width="28.5" style="60" bestFit="1" customWidth="1"/>
    <col min="4369" max="4369" width="29.875" style="60" customWidth="1"/>
    <col min="4370" max="4370" width="23.625" style="60" customWidth="1"/>
    <col min="4371" max="4380" width="8" style="60"/>
    <col min="4381" max="4384" width="8" style="60" hidden="1" customWidth="1"/>
    <col min="4385" max="4608" width="8" style="60"/>
    <col min="4609" max="4609" width="15.625" style="60" customWidth="1"/>
    <col min="4610" max="4610" width="13.125" style="60" customWidth="1"/>
    <col min="4611" max="4611" width="28" style="60" bestFit="1" customWidth="1"/>
    <col min="4612" max="4612" width="25.375" style="60" customWidth="1"/>
    <col min="4613" max="4613" width="32.875" style="60" customWidth="1"/>
    <col min="4614" max="4614" width="8" style="60" hidden="1" customWidth="1"/>
    <col min="4615" max="4615" width="25.625" style="60" customWidth="1"/>
    <col min="4616" max="4616" width="30.625" style="60" bestFit="1" customWidth="1"/>
    <col min="4617" max="4617" width="17.625" style="60" bestFit="1" customWidth="1"/>
    <col min="4618" max="4618" width="12" style="60" bestFit="1" customWidth="1"/>
    <col min="4619" max="4619" width="28.125" style="60" bestFit="1" customWidth="1"/>
    <col min="4620" max="4620" width="26.75" style="60" bestFit="1" customWidth="1"/>
    <col min="4621" max="4621" width="32.875" style="60" customWidth="1"/>
    <col min="4622" max="4622" width="32.125" style="60" bestFit="1" customWidth="1"/>
    <col min="4623" max="4623" width="17.625" style="60" bestFit="1" customWidth="1"/>
    <col min="4624" max="4624" width="28.5" style="60" bestFit="1" customWidth="1"/>
    <col min="4625" max="4625" width="29.875" style="60" customWidth="1"/>
    <col min="4626" max="4626" width="23.625" style="60" customWidth="1"/>
    <col min="4627" max="4636" width="8" style="60"/>
    <col min="4637" max="4640" width="8" style="60" hidden="1" customWidth="1"/>
    <col min="4641" max="4864" width="8" style="60"/>
    <col min="4865" max="4865" width="15.625" style="60" customWidth="1"/>
    <col min="4866" max="4866" width="13.125" style="60" customWidth="1"/>
    <col min="4867" max="4867" width="28" style="60" bestFit="1" customWidth="1"/>
    <col min="4868" max="4868" width="25.375" style="60" customWidth="1"/>
    <col min="4869" max="4869" width="32.875" style="60" customWidth="1"/>
    <col min="4870" max="4870" width="8" style="60" hidden="1" customWidth="1"/>
    <col min="4871" max="4871" width="25.625" style="60" customWidth="1"/>
    <col min="4872" max="4872" width="30.625" style="60" bestFit="1" customWidth="1"/>
    <col min="4873" max="4873" width="17.625" style="60" bestFit="1" customWidth="1"/>
    <col min="4874" max="4874" width="12" style="60" bestFit="1" customWidth="1"/>
    <col min="4875" max="4875" width="28.125" style="60" bestFit="1" customWidth="1"/>
    <col min="4876" max="4876" width="26.75" style="60" bestFit="1" customWidth="1"/>
    <col min="4877" max="4877" width="32.875" style="60" customWidth="1"/>
    <col min="4878" max="4878" width="32.125" style="60" bestFit="1" customWidth="1"/>
    <col min="4879" max="4879" width="17.625" style="60" bestFit="1" customWidth="1"/>
    <col min="4880" max="4880" width="28.5" style="60" bestFit="1" customWidth="1"/>
    <col min="4881" max="4881" width="29.875" style="60" customWidth="1"/>
    <col min="4882" max="4882" width="23.625" style="60" customWidth="1"/>
    <col min="4883" max="4892" width="8" style="60"/>
    <col min="4893" max="4896" width="8" style="60" hidden="1" customWidth="1"/>
    <col min="4897" max="5120" width="8" style="60"/>
    <col min="5121" max="5121" width="15.625" style="60" customWidth="1"/>
    <col min="5122" max="5122" width="13.125" style="60" customWidth="1"/>
    <col min="5123" max="5123" width="28" style="60" bestFit="1" customWidth="1"/>
    <col min="5124" max="5124" width="25.375" style="60" customWidth="1"/>
    <col min="5125" max="5125" width="32.875" style="60" customWidth="1"/>
    <col min="5126" max="5126" width="8" style="60" hidden="1" customWidth="1"/>
    <col min="5127" max="5127" width="25.625" style="60" customWidth="1"/>
    <col min="5128" max="5128" width="30.625" style="60" bestFit="1" customWidth="1"/>
    <col min="5129" max="5129" width="17.625" style="60" bestFit="1" customWidth="1"/>
    <col min="5130" max="5130" width="12" style="60" bestFit="1" customWidth="1"/>
    <col min="5131" max="5131" width="28.125" style="60" bestFit="1" customWidth="1"/>
    <col min="5132" max="5132" width="26.75" style="60" bestFit="1" customWidth="1"/>
    <col min="5133" max="5133" width="32.875" style="60" customWidth="1"/>
    <col min="5134" max="5134" width="32.125" style="60" bestFit="1" customWidth="1"/>
    <col min="5135" max="5135" width="17.625" style="60" bestFit="1" customWidth="1"/>
    <col min="5136" max="5136" width="28.5" style="60" bestFit="1" customWidth="1"/>
    <col min="5137" max="5137" width="29.875" style="60" customWidth="1"/>
    <col min="5138" max="5138" width="23.625" style="60" customWidth="1"/>
    <col min="5139" max="5148" width="8" style="60"/>
    <col min="5149" max="5152" width="8" style="60" hidden="1" customWidth="1"/>
    <col min="5153" max="5376" width="8" style="60"/>
    <col min="5377" max="5377" width="15.625" style="60" customWidth="1"/>
    <col min="5378" max="5378" width="13.125" style="60" customWidth="1"/>
    <col min="5379" max="5379" width="28" style="60" bestFit="1" customWidth="1"/>
    <col min="5380" max="5380" width="25.375" style="60" customWidth="1"/>
    <col min="5381" max="5381" width="32.875" style="60" customWidth="1"/>
    <col min="5382" max="5382" width="8" style="60" hidden="1" customWidth="1"/>
    <col min="5383" max="5383" width="25.625" style="60" customWidth="1"/>
    <col min="5384" max="5384" width="30.625" style="60" bestFit="1" customWidth="1"/>
    <col min="5385" max="5385" width="17.625" style="60" bestFit="1" customWidth="1"/>
    <col min="5386" max="5386" width="12" style="60" bestFit="1" customWidth="1"/>
    <col min="5387" max="5387" width="28.125" style="60" bestFit="1" customWidth="1"/>
    <col min="5388" max="5388" width="26.75" style="60" bestFit="1" customWidth="1"/>
    <col min="5389" max="5389" width="32.875" style="60" customWidth="1"/>
    <col min="5390" max="5390" width="32.125" style="60" bestFit="1" customWidth="1"/>
    <col min="5391" max="5391" width="17.625" style="60" bestFit="1" customWidth="1"/>
    <col min="5392" max="5392" width="28.5" style="60" bestFit="1" customWidth="1"/>
    <col min="5393" max="5393" width="29.875" style="60" customWidth="1"/>
    <col min="5394" max="5394" width="23.625" style="60" customWidth="1"/>
    <col min="5395" max="5404" width="8" style="60"/>
    <col min="5405" max="5408" width="8" style="60" hidden="1" customWidth="1"/>
    <col min="5409" max="5632" width="8" style="60"/>
    <col min="5633" max="5633" width="15.625" style="60" customWidth="1"/>
    <col min="5634" max="5634" width="13.125" style="60" customWidth="1"/>
    <col min="5635" max="5635" width="28" style="60" bestFit="1" customWidth="1"/>
    <col min="5636" max="5636" width="25.375" style="60" customWidth="1"/>
    <col min="5637" max="5637" width="32.875" style="60" customWidth="1"/>
    <col min="5638" max="5638" width="8" style="60" hidden="1" customWidth="1"/>
    <col min="5639" max="5639" width="25.625" style="60" customWidth="1"/>
    <col min="5640" max="5640" width="30.625" style="60" bestFit="1" customWidth="1"/>
    <col min="5641" max="5641" width="17.625" style="60" bestFit="1" customWidth="1"/>
    <col min="5642" max="5642" width="12" style="60" bestFit="1" customWidth="1"/>
    <col min="5643" max="5643" width="28.125" style="60" bestFit="1" customWidth="1"/>
    <col min="5644" max="5644" width="26.75" style="60" bestFit="1" customWidth="1"/>
    <col min="5645" max="5645" width="32.875" style="60" customWidth="1"/>
    <col min="5646" max="5646" width="32.125" style="60" bestFit="1" customWidth="1"/>
    <col min="5647" max="5647" width="17.625" style="60" bestFit="1" customWidth="1"/>
    <col min="5648" max="5648" width="28.5" style="60" bestFit="1" customWidth="1"/>
    <col min="5649" max="5649" width="29.875" style="60" customWidth="1"/>
    <col min="5650" max="5650" width="23.625" style="60" customWidth="1"/>
    <col min="5651" max="5660" width="8" style="60"/>
    <col min="5661" max="5664" width="8" style="60" hidden="1" customWidth="1"/>
    <col min="5665" max="5888" width="8" style="60"/>
    <col min="5889" max="5889" width="15.625" style="60" customWidth="1"/>
    <col min="5890" max="5890" width="13.125" style="60" customWidth="1"/>
    <col min="5891" max="5891" width="28" style="60" bestFit="1" customWidth="1"/>
    <col min="5892" max="5892" width="25.375" style="60" customWidth="1"/>
    <col min="5893" max="5893" width="32.875" style="60" customWidth="1"/>
    <col min="5894" max="5894" width="8" style="60" hidden="1" customWidth="1"/>
    <col min="5895" max="5895" width="25.625" style="60" customWidth="1"/>
    <col min="5896" max="5896" width="30.625" style="60" bestFit="1" customWidth="1"/>
    <col min="5897" max="5897" width="17.625" style="60" bestFit="1" customWidth="1"/>
    <col min="5898" max="5898" width="12" style="60" bestFit="1" customWidth="1"/>
    <col min="5899" max="5899" width="28.125" style="60" bestFit="1" customWidth="1"/>
    <col min="5900" max="5900" width="26.75" style="60" bestFit="1" customWidth="1"/>
    <col min="5901" max="5901" width="32.875" style="60" customWidth="1"/>
    <col min="5902" max="5902" width="32.125" style="60" bestFit="1" customWidth="1"/>
    <col min="5903" max="5903" width="17.625" style="60" bestFit="1" customWidth="1"/>
    <col min="5904" max="5904" width="28.5" style="60" bestFit="1" customWidth="1"/>
    <col min="5905" max="5905" width="29.875" style="60" customWidth="1"/>
    <col min="5906" max="5906" width="23.625" style="60" customWidth="1"/>
    <col min="5907" max="5916" width="8" style="60"/>
    <col min="5917" max="5920" width="8" style="60" hidden="1" customWidth="1"/>
    <col min="5921" max="6144" width="8" style="60"/>
    <col min="6145" max="6145" width="15.625" style="60" customWidth="1"/>
    <col min="6146" max="6146" width="13.125" style="60" customWidth="1"/>
    <col min="6147" max="6147" width="28" style="60" bestFit="1" customWidth="1"/>
    <col min="6148" max="6148" width="25.375" style="60" customWidth="1"/>
    <col min="6149" max="6149" width="32.875" style="60" customWidth="1"/>
    <col min="6150" max="6150" width="8" style="60" hidden="1" customWidth="1"/>
    <col min="6151" max="6151" width="25.625" style="60" customWidth="1"/>
    <col min="6152" max="6152" width="30.625" style="60" bestFit="1" customWidth="1"/>
    <col min="6153" max="6153" width="17.625" style="60" bestFit="1" customWidth="1"/>
    <col min="6154" max="6154" width="12" style="60" bestFit="1" customWidth="1"/>
    <col min="6155" max="6155" width="28.125" style="60" bestFit="1" customWidth="1"/>
    <col min="6156" max="6156" width="26.75" style="60" bestFit="1" customWidth="1"/>
    <col min="6157" max="6157" width="32.875" style="60" customWidth="1"/>
    <col min="6158" max="6158" width="32.125" style="60" bestFit="1" customWidth="1"/>
    <col min="6159" max="6159" width="17.625" style="60" bestFit="1" customWidth="1"/>
    <col min="6160" max="6160" width="28.5" style="60" bestFit="1" customWidth="1"/>
    <col min="6161" max="6161" width="29.875" style="60" customWidth="1"/>
    <col min="6162" max="6162" width="23.625" style="60" customWidth="1"/>
    <col min="6163" max="6172" width="8" style="60"/>
    <col min="6173" max="6176" width="8" style="60" hidden="1" customWidth="1"/>
    <col min="6177" max="6400" width="8" style="60"/>
    <col min="6401" max="6401" width="15.625" style="60" customWidth="1"/>
    <col min="6402" max="6402" width="13.125" style="60" customWidth="1"/>
    <col min="6403" max="6403" width="28" style="60" bestFit="1" customWidth="1"/>
    <col min="6404" max="6404" width="25.375" style="60" customWidth="1"/>
    <col min="6405" max="6405" width="32.875" style="60" customWidth="1"/>
    <col min="6406" max="6406" width="8" style="60" hidden="1" customWidth="1"/>
    <col min="6407" max="6407" width="25.625" style="60" customWidth="1"/>
    <col min="6408" max="6408" width="30.625" style="60" bestFit="1" customWidth="1"/>
    <col min="6409" max="6409" width="17.625" style="60" bestFit="1" customWidth="1"/>
    <col min="6410" max="6410" width="12" style="60" bestFit="1" customWidth="1"/>
    <col min="6411" max="6411" width="28.125" style="60" bestFit="1" customWidth="1"/>
    <col min="6412" max="6412" width="26.75" style="60" bestFit="1" customWidth="1"/>
    <col min="6413" max="6413" width="32.875" style="60" customWidth="1"/>
    <col min="6414" max="6414" width="32.125" style="60" bestFit="1" customWidth="1"/>
    <col min="6415" max="6415" width="17.625" style="60" bestFit="1" customWidth="1"/>
    <col min="6416" max="6416" width="28.5" style="60" bestFit="1" customWidth="1"/>
    <col min="6417" max="6417" width="29.875" style="60" customWidth="1"/>
    <col min="6418" max="6418" width="23.625" style="60" customWidth="1"/>
    <col min="6419" max="6428" width="8" style="60"/>
    <col min="6429" max="6432" width="8" style="60" hidden="1" customWidth="1"/>
    <col min="6433" max="6656" width="8" style="60"/>
    <col min="6657" max="6657" width="15.625" style="60" customWidth="1"/>
    <col min="6658" max="6658" width="13.125" style="60" customWidth="1"/>
    <col min="6659" max="6659" width="28" style="60" bestFit="1" customWidth="1"/>
    <col min="6660" max="6660" width="25.375" style="60" customWidth="1"/>
    <col min="6661" max="6661" width="32.875" style="60" customWidth="1"/>
    <col min="6662" max="6662" width="8" style="60" hidden="1" customWidth="1"/>
    <col min="6663" max="6663" width="25.625" style="60" customWidth="1"/>
    <col min="6664" max="6664" width="30.625" style="60" bestFit="1" customWidth="1"/>
    <col min="6665" max="6665" width="17.625" style="60" bestFit="1" customWidth="1"/>
    <col min="6666" max="6666" width="12" style="60" bestFit="1" customWidth="1"/>
    <col min="6667" max="6667" width="28.125" style="60" bestFit="1" customWidth="1"/>
    <col min="6668" max="6668" width="26.75" style="60" bestFit="1" customWidth="1"/>
    <col min="6669" max="6669" width="32.875" style="60" customWidth="1"/>
    <col min="6670" max="6670" width="32.125" style="60" bestFit="1" customWidth="1"/>
    <col min="6671" max="6671" width="17.625" style="60" bestFit="1" customWidth="1"/>
    <col min="6672" max="6672" width="28.5" style="60" bestFit="1" customWidth="1"/>
    <col min="6673" max="6673" width="29.875" style="60" customWidth="1"/>
    <col min="6674" max="6674" width="23.625" style="60" customWidth="1"/>
    <col min="6675" max="6684" width="8" style="60"/>
    <col min="6685" max="6688" width="8" style="60" hidden="1" customWidth="1"/>
    <col min="6689" max="6912" width="8" style="60"/>
    <col min="6913" max="6913" width="15.625" style="60" customWidth="1"/>
    <col min="6914" max="6914" width="13.125" style="60" customWidth="1"/>
    <col min="6915" max="6915" width="28" style="60" bestFit="1" customWidth="1"/>
    <col min="6916" max="6916" width="25.375" style="60" customWidth="1"/>
    <col min="6917" max="6917" width="32.875" style="60" customWidth="1"/>
    <col min="6918" max="6918" width="8" style="60" hidden="1" customWidth="1"/>
    <col min="6919" max="6919" width="25.625" style="60" customWidth="1"/>
    <col min="6920" max="6920" width="30.625" style="60" bestFit="1" customWidth="1"/>
    <col min="6921" max="6921" width="17.625" style="60" bestFit="1" customWidth="1"/>
    <col min="6922" max="6922" width="12" style="60" bestFit="1" customWidth="1"/>
    <col min="6923" max="6923" width="28.125" style="60" bestFit="1" customWidth="1"/>
    <col min="6924" max="6924" width="26.75" style="60" bestFit="1" customWidth="1"/>
    <col min="6925" max="6925" width="32.875" style="60" customWidth="1"/>
    <col min="6926" max="6926" width="32.125" style="60" bestFit="1" customWidth="1"/>
    <col min="6927" max="6927" width="17.625" style="60" bestFit="1" customWidth="1"/>
    <col min="6928" max="6928" width="28.5" style="60" bestFit="1" customWidth="1"/>
    <col min="6929" max="6929" width="29.875" style="60" customWidth="1"/>
    <col min="6930" max="6930" width="23.625" style="60" customWidth="1"/>
    <col min="6931" max="6940" width="8" style="60"/>
    <col min="6941" max="6944" width="8" style="60" hidden="1" customWidth="1"/>
    <col min="6945" max="7168" width="8" style="60"/>
    <col min="7169" max="7169" width="15.625" style="60" customWidth="1"/>
    <col min="7170" max="7170" width="13.125" style="60" customWidth="1"/>
    <col min="7171" max="7171" width="28" style="60" bestFit="1" customWidth="1"/>
    <col min="7172" max="7172" width="25.375" style="60" customWidth="1"/>
    <col min="7173" max="7173" width="32.875" style="60" customWidth="1"/>
    <col min="7174" max="7174" width="8" style="60" hidden="1" customWidth="1"/>
    <col min="7175" max="7175" width="25.625" style="60" customWidth="1"/>
    <col min="7176" max="7176" width="30.625" style="60" bestFit="1" customWidth="1"/>
    <col min="7177" max="7177" width="17.625" style="60" bestFit="1" customWidth="1"/>
    <col min="7178" max="7178" width="12" style="60" bestFit="1" customWidth="1"/>
    <col min="7179" max="7179" width="28.125" style="60" bestFit="1" customWidth="1"/>
    <col min="7180" max="7180" width="26.75" style="60" bestFit="1" customWidth="1"/>
    <col min="7181" max="7181" width="32.875" style="60" customWidth="1"/>
    <col min="7182" max="7182" width="32.125" style="60" bestFit="1" customWidth="1"/>
    <col min="7183" max="7183" width="17.625" style="60" bestFit="1" customWidth="1"/>
    <col min="7184" max="7184" width="28.5" style="60" bestFit="1" customWidth="1"/>
    <col min="7185" max="7185" width="29.875" style="60" customWidth="1"/>
    <col min="7186" max="7186" width="23.625" style="60" customWidth="1"/>
    <col min="7187" max="7196" width="8" style="60"/>
    <col min="7197" max="7200" width="8" style="60" hidden="1" customWidth="1"/>
    <col min="7201" max="7424" width="8" style="60"/>
    <col min="7425" max="7425" width="15.625" style="60" customWidth="1"/>
    <col min="7426" max="7426" width="13.125" style="60" customWidth="1"/>
    <col min="7427" max="7427" width="28" style="60" bestFit="1" customWidth="1"/>
    <col min="7428" max="7428" width="25.375" style="60" customWidth="1"/>
    <col min="7429" max="7429" width="32.875" style="60" customWidth="1"/>
    <col min="7430" max="7430" width="8" style="60" hidden="1" customWidth="1"/>
    <col min="7431" max="7431" width="25.625" style="60" customWidth="1"/>
    <col min="7432" max="7432" width="30.625" style="60" bestFit="1" customWidth="1"/>
    <col min="7433" max="7433" width="17.625" style="60" bestFit="1" customWidth="1"/>
    <col min="7434" max="7434" width="12" style="60" bestFit="1" customWidth="1"/>
    <col min="7435" max="7435" width="28.125" style="60" bestFit="1" customWidth="1"/>
    <col min="7436" max="7436" width="26.75" style="60" bestFit="1" customWidth="1"/>
    <col min="7437" max="7437" width="32.875" style="60" customWidth="1"/>
    <col min="7438" max="7438" width="32.125" style="60" bestFit="1" customWidth="1"/>
    <col min="7439" max="7439" width="17.625" style="60" bestFit="1" customWidth="1"/>
    <col min="7440" max="7440" width="28.5" style="60" bestFit="1" customWidth="1"/>
    <col min="7441" max="7441" width="29.875" style="60" customWidth="1"/>
    <col min="7442" max="7442" width="23.625" style="60" customWidth="1"/>
    <col min="7443" max="7452" width="8" style="60"/>
    <col min="7453" max="7456" width="8" style="60" hidden="1" customWidth="1"/>
    <col min="7457" max="7680" width="8" style="60"/>
    <col min="7681" max="7681" width="15.625" style="60" customWidth="1"/>
    <col min="7682" max="7682" width="13.125" style="60" customWidth="1"/>
    <col min="7683" max="7683" width="28" style="60" bestFit="1" customWidth="1"/>
    <col min="7684" max="7684" width="25.375" style="60" customWidth="1"/>
    <col min="7685" max="7685" width="32.875" style="60" customWidth="1"/>
    <col min="7686" max="7686" width="8" style="60" hidden="1" customWidth="1"/>
    <col min="7687" max="7687" width="25.625" style="60" customWidth="1"/>
    <col min="7688" max="7688" width="30.625" style="60" bestFit="1" customWidth="1"/>
    <col min="7689" max="7689" width="17.625" style="60" bestFit="1" customWidth="1"/>
    <col min="7690" max="7690" width="12" style="60" bestFit="1" customWidth="1"/>
    <col min="7691" max="7691" width="28.125" style="60" bestFit="1" customWidth="1"/>
    <col min="7692" max="7692" width="26.75" style="60" bestFit="1" customWidth="1"/>
    <col min="7693" max="7693" width="32.875" style="60" customWidth="1"/>
    <col min="7694" max="7694" width="32.125" style="60" bestFit="1" customWidth="1"/>
    <col min="7695" max="7695" width="17.625" style="60" bestFit="1" customWidth="1"/>
    <col min="7696" max="7696" width="28.5" style="60" bestFit="1" customWidth="1"/>
    <col min="7697" max="7697" width="29.875" style="60" customWidth="1"/>
    <col min="7698" max="7698" width="23.625" style="60" customWidth="1"/>
    <col min="7699" max="7708" width="8" style="60"/>
    <col min="7709" max="7712" width="8" style="60" hidden="1" customWidth="1"/>
    <col min="7713" max="7936" width="8" style="60"/>
    <col min="7937" max="7937" width="15.625" style="60" customWidth="1"/>
    <col min="7938" max="7938" width="13.125" style="60" customWidth="1"/>
    <col min="7939" max="7939" width="28" style="60" bestFit="1" customWidth="1"/>
    <col min="7940" max="7940" width="25.375" style="60" customWidth="1"/>
    <col min="7941" max="7941" width="32.875" style="60" customWidth="1"/>
    <col min="7942" max="7942" width="8" style="60" hidden="1" customWidth="1"/>
    <col min="7943" max="7943" width="25.625" style="60" customWidth="1"/>
    <col min="7944" max="7944" width="30.625" style="60" bestFit="1" customWidth="1"/>
    <col min="7945" max="7945" width="17.625" style="60" bestFit="1" customWidth="1"/>
    <col min="7946" max="7946" width="12" style="60" bestFit="1" customWidth="1"/>
    <col min="7947" max="7947" width="28.125" style="60" bestFit="1" customWidth="1"/>
    <col min="7948" max="7948" width="26.75" style="60" bestFit="1" customWidth="1"/>
    <col min="7949" max="7949" width="32.875" style="60" customWidth="1"/>
    <col min="7950" max="7950" width="32.125" style="60" bestFit="1" customWidth="1"/>
    <col min="7951" max="7951" width="17.625" style="60" bestFit="1" customWidth="1"/>
    <col min="7952" max="7952" width="28.5" style="60" bestFit="1" customWidth="1"/>
    <col min="7953" max="7953" width="29.875" style="60" customWidth="1"/>
    <col min="7954" max="7954" width="23.625" style="60" customWidth="1"/>
    <col min="7955" max="7964" width="8" style="60"/>
    <col min="7965" max="7968" width="8" style="60" hidden="1" customWidth="1"/>
    <col min="7969" max="8192" width="8" style="60"/>
    <col min="8193" max="8193" width="15.625" style="60" customWidth="1"/>
    <col min="8194" max="8194" width="13.125" style="60" customWidth="1"/>
    <col min="8195" max="8195" width="28" style="60" bestFit="1" customWidth="1"/>
    <col min="8196" max="8196" width="25.375" style="60" customWidth="1"/>
    <col min="8197" max="8197" width="32.875" style="60" customWidth="1"/>
    <col min="8198" max="8198" width="8" style="60" hidden="1" customWidth="1"/>
    <col min="8199" max="8199" width="25.625" style="60" customWidth="1"/>
    <col min="8200" max="8200" width="30.625" style="60" bestFit="1" customWidth="1"/>
    <col min="8201" max="8201" width="17.625" style="60" bestFit="1" customWidth="1"/>
    <col min="8202" max="8202" width="12" style="60" bestFit="1" customWidth="1"/>
    <col min="8203" max="8203" width="28.125" style="60" bestFit="1" customWidth="1"/>
    <col min="8204" max="8204" width="26.75" style="60" bestFit="1" customWidth="1"/>
    <col min="8205" max="8205" width="32.875" style="60" customWidth="1"/>
    <col min="8206" max="8206" width="32.125" style="60" bestFit="1" customWidth="1"/>
    <col min="8207" max="8207" width="17.625" style="60" bestFit="1" customWidth="1"/>
    <col min="8208" max="8208" width="28.5" style="60" bestFit="1" customWidth="1"/>
    <col min="8209" max="8209" width="29.875" style="60" customWidth="1"/>
    <col min="8210" max="8210" width="23.625" style="60" customWidth="1"/>
    <col min="8211" max="8220" width="8" style="60"/>
    <col min="8221" max="8224" width="8" style="60" hidden="1" customWidth="1"/>
    <col min="8225" max="8448" width="8" style="60"/>
    <col min="8449" max="8449" width="15.625" style="60" customWidth="1"/>
    <col min="8450" max="8450" width="13.125" style="60" customWidth="1"/>
    <col min="8451" max="8451" width="28" style="60" bestFit="1" customWidth="1"/>
    <col min="8452" max="8452" width="25.375" style="60" customWidth="1"/>
    <col min="8453" max="8453" width="32.875" style="60" customWidth="1"/>
    <col min="8454" max="8454" width="8" style="60" hidden="1" customWidth="1"/>
    <col min="8455" max="8455" width="25.625" style="60" customWidth="1"/>
    <col min="8456" max="8456" width="30.625" style="60" bestFit="1" customWidth="1"/>
    <col min="8457" max="8457" width="17.625" style="60" bestFit="1" customWidth="1"/>
    <col min="8458" max="8458" width="12" style="60" bestFit="1" customWidth="1"/>
    <col min="8459" max="8459" width="28.125" style="60" bestFit="1" customWidth="1"/>
    <col min="8460" max="8460" width="26.75" style="60" bestFit="1" customWidth="1"/>
    <col min="8461" max="8461" width="32.875" style="60" customWidth="1"/>
    <col min="8462" max="8462" width="32.125" style="60" bestFit="1" customWidth="1"/>
    <col min="8463" max="8463" width="17.625" style="60" bestFit="1" customWidth="1"/>
    <col min="8464" max="8464" width="28.5" style="60" bestFit="1" customWidth="1"/>
    <col min="8465" max="8465" width="29.875" style="60" customWidth="1"/>
    <col min="8466" max="8466" width="23.625" style="60" customWidth="1"/>
    <col min="8467" max="8476" width="8" style="60"/>
    <col min="8477" max="8480" width="8" style="60" hidden="1" customWidth="1"/>
    <col min="8481" max="8704" width="8" style="60"/>
    <col min="8705" max="8705" width="15.625" style="60" customWidth="1"/>
    <col min="8706" max="8706" width="13.125" style="60" customWidth="1"/>
    <col min="8707" max="8707" width="28" style="60" bestFit="1" customWidth="1"/>
    <col min="8708" max="8708" width="25.375" style="60" customWidth="1"/>
    <col min="8709" max="8709" width="32.875" style="60" customWidth="1"/>
    <col min="8710" max="8710" width="8" style="60" hidden="1" customWidth="1"/>
    <col min="8711" max="8711" width="25.625" style="60" customWidth="1"/>
    <col min="8712" max="8712" width="30.625" style="60" bestFit="1" customWidth="1"/>
    <col min="8713" max="8713" width="17.625" style="60" bestFit="1" customWidth="1"/>
    <col min="8714" max="8714" width="12" style="60" bestFit="1" customWidth="1"/>
    <col min="8715" max="8715" width="28.125" style="60" bestFit="1" customWidth="1"/>
    <col min="8716" max="8716" width="26.75" style="60" bestFit="1" customWidth="1"/>
    <col min="8717" max="8717" width="32.875" style="60" customWidth="1"/>
    <col min="8718" max="8718" width="32.125" style="60" bestFit="1" customWidth="1"/>
    <col min="8719" max="8719" width="17.625" style="60" bestFit="1" customWidth="1"/>
    <col min="8720" max="8720" width="28.5" style="60" bestFit="1" customWidth="1"/>
    <col min="8721" max="8721" width="29.875" style="60" customWidth="1"/>
    <col min="8722" max="8722" width="23.625" style="60" customWidth="1"/>
    <col min="8723" max="8732" width="8" style="60"/>
    <col min="8733" max="8736" width="8" style="60" hidden="1" customWidth="1"/>
    <col min="8737" max="8960" width="8" style="60"/>
    <col min="8961" max="8961" width="15.625" style="60" customWidth="1"/>
    <col min="8962" max="8962" width="13.125" style="60" customWidth="1"/>
    <col min="8963" max="8963" width="28" style="60" bestFit="1" customWidth="1"/>
    <col min="8964" max="8964" width="25.375" style="60" customWidth="1"/>
    <col min="8965" max="8965" width="32.875" style="60" customWidth="1"/>
    <col min="8966" max="8966" width="8" style="60" hidden="1" customWidth="1"/>
    <col min="8967" max="8967" width="25.625" style="60" customWidth="1"/>
    <col min="8968" max="8968" width="30.625" style="60" bestFit="1" customWidth="1"/>
    <col min="8969" max="8969" width="17.625" style="60" bestFit="1" customWidth="1"/>
    <col min="8970" max="8970" width="12" style="60" bestFit="1" customWidth="1"/>
    <col min="8971" max="8971" width="28.125" style="60" bestFit="1" customWidth="1"/>
    <col min="8972" max="8972" width="26.75" style="60" bestFit="1" customWidth="1"/>
    <col min="8973" max="8973" width="32.875" style="60" customWidth="1"/>
    <col min="8974" max="8974" width="32.125" style="60" bestFit="1" customWidth="1"/>
    <col min="8975" max="8975" width="17.625" style="60" bestFit="1" customWidth="1"/>
    <col min="8976" max="8976" width="28.5" style="60" bestFit="1" customWidth="1"/>
    <col min="8977" max="8977" width="29.875" style="60" customWidth="1"/>
    <col min="8978" max="8978" width="23.625" style="60" customWidth="1"/>
    <col min="8979" max="8988" width="8" style="60"/>
    <col min="8989" max="8992" width="8" style="60" hidden="1" customWidth="1"/>
    <col min="8993" max="9216" width="8" style="60"/>
    <col min="9217" max="9217" width="15.625" style="60" customWidth="1"/>
    <col min="9218" max="9218" width="13.125" style="60" customWidth="1"/>
    <col min="9219" max="9219" width="28" style="60" bestFit="1" customWidth="1"/>
    <col min="9220" max="9220" width="25.375" style="60" customWidth="1"/>
    <col min="9221" max="9221" width="32.875" style="60" customWidth="1"/>
    <col min="9222" max="9222" width="8" style="60" hidden="1" customWidth="1"/>
    <col min="9223" max="9223" width="25.625" style="60" customWidth="1"/>
    <col min="9224" max="9224" width="30.625" style="60" bestFit="1" customWidth="1"/>
    <col min="9225" max="9225" width="17.625" style="60" bestFit="1" customWidth="1"/>
    <col min="9226" max="9226" width="12" style="60" bestFit="1" customWidth="1"/>
    <col min="9227" max="9227" width="28.125" style="60" bestFit="1" customWidth="1"/>
    <col min="9228" max="9228" width="26.75" style="60" bestFit="1" customWidth="1"/>
    <col min="9229" max="9229" width="32.875" style="60" customWidth="1"/>
    <col min="9230" max="9230" width="32.125" style="60" bestFit="1" customWidth="1"/>
    <col min="9231" max="9231" width="17.625" style="60" bestFit="1" customWidth="1"/>
    <col min="9232" max="9232" width="28.5" style="60" bestFit="1" customWidth="1"/>
    <col min="9233" max="9233" width="29.875" style="60" customWidth="1"/>
    <col min="9234" max="9234" width="23.625" style="60" customWidth="1"/>
    <col min="9235" max="9244" width="8" style="60"/>
    <col min="9245" max="9248" width="8" style="60" hidden="1" customWidth="1"/>
    <col min="9249" max="9472" width="8" style="60"/>
    <col min="9473" max="9473" width="15.625" style="60" customWidth="1"/>
    <col min="9474" max="9474" width="13.125" style="60" customWidth="1"/>
    <col min="9475" max="9475" width="28" style="60" bestFit="1" customWidth="1"/>
    <col min="9476" max="9476" width="25.375" style="60" customWidth="1"/>
    <col min="9477" max="9477" width="32.875" style="60" customWidth="1"/>
    <col min="9478" max="9478" width="8" style="60" hidden="1" customWidth="1"/>
    <col min="9479" max="9479" width="25.625" style="60" customWidth="1"/>
    <col min="9480" max="9480" width="30.625" style="60" bestFit="1" customWidth="1"/>
    <col min="9481" max="9481" width="17.625" style="60" bestFit="1" customWidth="1"/>
    <col min="9482" max="9482" width="12" style="60" bestFit="1" customWidth="1"/>
    <col min="9483" max="9483" width="28.125" style="60" bestFit="1" customWidth="1"/>
    <col min="9484" max="9484" width="26.75" style="60" bestFit="1" customWidth="1"/>
    <col min="9485" max="9485" width="32.875" style="60" customWidth="1"/>
    <col min="9486" max="9486" width="32.125" style="60" bestFit="1" customWidth="1"/>
    <col min="9487" max="9487" width="17.625" style="60" bestFit="1" customWidth="1"/>
    <col min="9488" max="9488" width="28.5" style="60" bestFit="1" customWidth="1"/>
    <col min="9489" max="9489" width="29.875" style="60" customWidth="1"/>
    <col min="9490" max="9490" width="23.625" style="60" customWidth="1"/>
    <col min="9491" max="9500" width="8" style="60"/>
    <col min="9501" max="9504" width="8" style="60" hidden="1" customWidth="1"/>
    <col min="9505" max="9728" width="8" style="60"/>
    <col min="9729" max="9729" width="15.625" style="60" customWidth="1"/>
    <col min="9730" max="9730" width="13.125" style="60" customWidth="1"/>
    <col min="9731" max="9731" width="28" style="60" bestFit="1" customWidth="1"/>
    <col min="9732" max="9732" width="25.375" style="60" customWidth="1"/>
    <col min="9733" max="9733" width="32.875" style="60" customWidth="1"/>
    <col min="9734" max="9734" width="8" style="60" hidden="1" customWidth="1"/>
    <col min="9735" max="9735" width="25.625" style="60" customWidth="1"/>
    <col min="9736" max="9736" width="30.625" style="60" bestFit="1" customWidth="1"/>
    <col min="9737" max="9737" width="17.625" style="60" bestFit="1" customWidth="1"/>
    <col min="9738" max="9738" width="12" style="60" bestFit="1" customWidth="1"/>
    <col min="9739" max="9739" width="28.125" style="60" bestFit="1" customWidth="1"/>
    <col min="9740" max="9740" width="26.75" style="60" bestFit="1" customWidth="1"/>
    <col min="9741" max="9741" width="32.875" style="60" customWidth="1"/>
    <col min="9742" max="9742" width="32.125" style="60" bestFit="1" customWidth="1"/>
    <col min="9743" max="9743" width="17.625" style="60" bestFit="1" customWidth="1"/>
    <col min="9744" max="9744" width="28.5" style="60" bestFit="1" customWidth="1"/>
    <col min="9745" max="9745" width="29.875" style="60" customWidth="1"/>
    <col min="9746" max="9746" width="23.625" style="60" customWidth="1"/>
    <col min="9747" max="9756" width="8" style="60"/>
    <col min="9757" max="9760" width="8" style="60" hidden="1" customWidth="1"/>
    <col min="9761" max="9984" width="8" style="60"/>
    <col min="9985" max="9985" width="15.625" style="60" customWidth="1"/>
    <col min="9986" max="9986" width="13.125" style="60" customWidth="1"/>
    <col min="9987" max="9987" width="28" style="60" bestFit="1" customWidth="1"/>
    <col min="9988" max="9988" width="25.375" style="60" customWidth="1"/>
    <col min="9989" max="9989" width="32.875" style="60" customWidth="1"/>
    <col min="9990" max="9990" width="8" style="60" hidden="1" customWidth="1"/>
    <col min="9991" max="9991" width="25.625" style="60" customWidth="1"/>
    <col min="9992" max="9992" width="30.625" style="60" bestFit="1" customWidth="1"/>
    <col min="9993" max="9993" width="17.625" style="60" bestFit="1" customWidth="1"/>
    <col min="9994" max="9994" width="12" style="60" bestFit="1" customWidth="1"/>
    <col min="9995" max="9995" width="28.125" style="60" bestFit="1" customWidth="1"/>
    <col min="9996" max="9996" width="26.75" style="60" bestFit="1" customWidth="1"/>
    <col min="9997" max="9997" width="32.875" style="60" customWidth="1"/>
    <col min="9998" max="9998" width="32.125" style="60" bestFit="1" customWidth="1"/>
    <col min="9999" max="9999" width="17.625" style="60" bestFit="1" customWidth="1"/>
    <col min="10000" max="10000" width="28.5" style="60" bestFit="1" customWidth="1"/>
    <col min="10001" max="10001" width="29.875" style="60" customWidth="1"/>
    <col min="10002" max="10002" width="23.625" style="60" customWidth="1"/>
    <col min="10003" max="10012" width="8" style="60"/>
    <col min="10013" max="10016" width="8" style="60" hidden="1" customWidth="1"/>
    <col min="10017" max="10240" width="8" style="60"/>
    <col min="10241" max="10241" width="15.625" style="60" customWidth="1"/>
    <col min="10242" max="10242" width="13.125" style="60" customWidth="1"/>
    <col min="10243" max="10243" width="28" style="60" bestFit="1" customWidth="1"/>
    <col min="10244" max="10244" width="25.375" style="60" customWidth="1"/>
    <col min="10245" max="10245" width="32.875" style="60" customWidth="1"/>
    <col min="10246" max="10246" width="8" style="60" hidden="1" customWidth="1"/>
    <col min="10247" max="10247" width="25.625" style="60" customWidth="1"/>
    <col min="10248" max="10248" width="30.625" style="60" bestFit="1" customWidth="1"/>
    <col min="10249" max="10249" width="17.625" style="60" bestFit="1" customWidth="1"/>
    <col min="10250" max="10250" width="12" style="60" bestFit="1" customWidth="1"/>
    <col min="10251" max="10251" width="28.125" style="60" bestFit="1" customWidth="1"/>
    <col min="10252" max="10252" width="26.75" style="60" bestFit="1" customWidth="1"/>
    <col min="10253" max="10253" width="32.875" style="60" customWidth="1"/>
    <col min="10254" max="10254" width="32.125" style="60" bestFit="1" customWidth="1"/>
    <col min="10255" max="10255" width="17.625" style="60" bestFit="1" customWidth="1"/>
    <col min="10256" max="10256" width="28.5" style="60" bestFit="1" customWidth="1"/>
    <col min="10257" max="10257" width="29.875" style="60" customWidth="1"/>
    <col min="10258" max="10258" width="23.625" style="60" customWidth="1"/>
    <col min="10259" max="10268" width="8" style="60"/>
    <col min="10269" max="10272" width="8" style="60" hidden="1" customWidth="1"/>
    <col min="10273" max="10496" width="8" style="60"/>
    <col min="10497" max="10497" width="15.625" style="60" customWidth="1"/>
    <col min="10498" max="10498" width="13.125" style="60" customWidth="1"/>
    <col min="10499" max="10499" width="28" style="60" bestFit="1" customWidth="1"/>
    <col min="10500" max="10500" width="25.375" style="60" customWidth="1"/>
    <col min="10501" max="10501" width="32.875" style="60" customWidth="1"/>
    <col min="10502" max="10502" width="8" style="60" hidden="1" customWidth="1"/>
    <col min="10503" max="10503" width="25.625" style="60" customWidth="1"/>
    <col min="10504" max="10504" width="30.625" style="60" bestFit="1" customWidth="1"/>
    <col min="10505" max="10505" width="17.625" style="60" bestFit="1" customWidth="1"/>
    <col min="10506" max="10506" width="12" style="60" bestFit="1" customWidth="1"/>
    <col min="10507" max="10507" width="28.125" style="60" bestFit="1" customWidth="1"/>
    <col min="10508" max="10508" width="26.75" style="60" bestFit="1" customWidth="1"/>
    <col min="10509" max="10509" width="32.875" style="60" customWidth="1"/>
    <col min="10510" max="10510" width="32.125" style="60" bestFit="1" customWidth="1"/>
    <col min="10511" max="10511" width="17.625" style="60" bestFit="1" customWidth="1"/>
    <col min="10512" max="10512" width="28.5" style="60" bestFit="1" customWidth="1"/>
    <col min="10513" max="10513" width="29.875" style="60" customWidth="1"/>
    <col min="10514" max="10514" width="23.625" style="60" customWidth="1"/>
    <col min="10515" max="10524" width="8" style="60"/>
    <col min="10525" max="10528" width="8" style="60" hidden="1" customWidth="1"/>
    <col min="10529" max="10752" width="8" style="60"/>
    <col min="10753" max="10753" width="15.625" style="60" customWidth="1"/>
    <col min="10754" max="10754" width="13.125" style="60" customWidth="1"/>
    <col min="10755" max="10755" width="28" style="60" bestFit="1" customWidth="1"/>
    <col min="10756" max="10756" width="25.375" style="60" customWidth="1"/>
    <col min="10757" max="10757" width="32.875" style="60" customWidth="1"/>
    <col min="10758" max="10758" width="8" style="60" hidden="1" customWidth="1"/>
    <col min="10759" max="10759" width="25.625" style="60" customWidth="1"/>
    <col min="10760" max="10760" width="30.625" style="60" bestFit="1" customWidth="1"/>
    <col min="10761" max="10761" width="17.625" style="60" bestFit="1" customWidth="1"/>
    <col min="10762" max="10762" width="12" style="60" bestFit="1" customWidth="1"/>
    <col min="10763" max="10763" width="28.125" style="60" bestFit="1" customWidth="1"/>
    <col min="10764" max="10764" width="26.75" style="60" bestFit="1" customWidth="1"/>
    <col min="10765" max="10765" width="32.875" style="60" customWidth="1"/>
    <col min="10766" max="10766" width="32.125" style="60" bestFit="1" customWidth="1"/>
    <col min="10767" max="10767" width="17.625" style="60" bestFit="1" customWidth="1"/>
    <col min="10768" max="10768" width="28.5" style="60" bestFit="1" customWidth="1"/>
    <col min="10769" max="10769" width="29.875" style="60" customWidth="1"/>
    <col min="10770" max="10770" width="23.625" style="60" customWidth="1"/>
    <col min="10771" max="10780" width="8" style="60"/>
    <col min="10781" max="10784" width="8" style="60" hidden="1" customWidth="1"/>
    <col min="10785" max="11008" width="8" style="60"/>
    <col min="11009" max="11009" width="15.625" style="60" customWidth="1"/>
    <col min="11010" max="11010" width="13.125" style="60" customWidth="1"/>
    <col min="11011" max="11011" width="28" style="60" bestFit="1" customWidth="1"/>
    <col min="11012" max="11012" width="25.375" style="60" customWidth="1"/>
    <col min="11013" max="11013" width="32.875" style="60" customWidth="1"/>
    <col min="11014" max="11014" width="8" style="60" hidden="1" customWidth="1"/>
    <col min="11015" max="11015" width="25.625" style="60" customWidth="1"/>
    <col min="11016" max="11016" width="30.625" style="60" bestFit="1" customWidth="1"/>
    <col min="11017" max="11017" width="17.625" style="60" bestFit="1" customWidth="1"/>
    <col min="11018" max="11018" width="12" style="60" bestFit="1" customWidth="1"/>
    <col min="11019" max="11019" width="28.125" style="60" bestFit="1" customWidth="1"/>
    <col min="11020" max="11020" width="26.75" style="60" bestFit="1" customWidth="1"/>
    <col min="11021" max="11021" width="32.875" style="60" customWidth="1"/>
    <col min="11022" max="11022" width="32.125" style="60" bestFit="1" customWidth="1"/>
    <col min="11023" max="11023" width="17.625" style="60" bestFit="1" customWidth="1"/>
    <col min="11024" max="11024" width="28.5" style="60" bestFit="1" customWidth="1"/>
    <col min="11025" max="11025" width="29.875" style="60" customWidth="1"/>
    <col min="11026" max="11026" width="23.625" style="60" customWidth="1"/>
    <col min="11027" max="11036" width="8" style="60"/>
    <col min="11037" max="11040" width="8" style="60" hidden="1" customWidth="1"/>
    <col min="11041" max="11264" width="8" style="60"/>
    <col min="11265" max="11265" width="15.625" style="60" customWidth="1"/>
    <col min="11266" max="11266" width="13.125" style="60" customWidth="1"/>
    <col min="11267" max="11267" width="28" style="60" bestFit="1" customWidth="1"/>
    <col min="11268" max="11268" width="25.375" style="60" customWidth="1"/>
    <col min="11269" max="11269" width="32.875" style="60" customWidth="1"/>
    <col min="11270" max="11270" width="8" style="60" hidden="1" customWidth="1"/>
    <col min="11271" max="11271" width="25.625" style="60" customWidth="1"/>
    <col min="11272" max="11272" width="30.625" style="60" bestFit="1" customWidth="1"/>
    <col min="11273" max="11273" width="17.625" style="60" bestFit="1" customWidth="1"/>
    <col min="11274" max="11274" width="12" style="60" bestFit="1" customWidth="1"/>
    <col min="11275" max="11275" width="28.125" style="60" bestFit="1" customWidth="1"/>
    <col min="11276" max="11276" width="26.75" style="60" bestFit="1" customWidth="1"/>
    <col min="11277" max="11277" width="32.875" style="60" customWidth="1"/>
    <col min="11278" max="11278" width="32.125" style="60" bestFit="1" customWidth="1"/>
    <col min="11279" max="11279" width="17.625" style="60" bestFit="1" customWidth="1"/>
    <col min="11280" max="11280" width="28.5" style="60" bestFit="1" customWidth="1"/>
    <col min="11281" max="11281" width="29.875" style="60" customWidth="1"/>
    <col min="11282" max="11282" width="23.625" style="60" customWidth="1"/>
    <col min="11283" max="11292" width="8" style="60"/>
    <col min="11293" max="11296" width="8" style="60" hidden="1" customWidth="1"/>
    <col min="11297" max="11520" width="8" style="60"/>
    <col min="11521" max="11521" width="15.625" style="60" customWidth="1"/>
    <col min="11522" max="11522" width="13.125" style="60" customWidth="1"/>
    <col min="11523" max="11523" width="28" style="60" bestFit="1" customWidth="1"/>
    <col min="11524" max="11524" width="25.375" style="60" customWidth="1"/>
    <col min="11525" max="11525" width="32.875" style="60" customWidth="1"/>
    <col min="11526" max="11526" width="8" style="60" hidden="1" customWidth="1"/>
    <col min="11527" max="11527" width="25.625" style="60" customWidth="1"/>
    <col min="11528" max="11528" width="30.625" style="60" bestFit="1" customWidth="1"/>
    <col min="11529" max="11529" width="17.625" style="60" bestFit="1" customWidth="1"/>
    <col min="11530" max="11530" width="12" style="60" bestFit="1" customWidth="1"/>
    <col min="11531" max="11531" width="28.125" style="60" bestFit="1" customWidth="1"/>
    <col min="11532" max="11532" width="26.75" style="60" bestFit="1" customWidth="1"/>
    <col min="11533" max="11533" width="32.875" style="60" customWidth="1"/>
    <col min="11534" max="11534" width="32.125" style="60" bestFit="1" customWidth="1"/>
    <col min="11535" max="11535" width="17.625" style="60" bestFit="1" customWidth="1"/>
    <col min="11536" max="11536" width="28.5" style="60" bestFit="1" customWidth="1"/>
    <col min="11537" max="11537" width="29.875" style="60" customWidth="1"/>
    <col min="11538" max="11538" width="23.625" style="60" customWidth="1"/>
    <col min="11539" max="11548" width="8" style="60"/>
    <col min="11549" max="11552" width="8" style="60" hidden="1" customWidth="1"/>
    <col min="11553" max="11776" width="8" style="60"/>
    <col min="11777" max="11777" width="15.625" style="60" customWidth="1"/>
    <col min="11778" max="11778" width="13.125" style="60" customWidth="1"/>
    <col min="11779" max="11779" width="28" style="60" bestFit="1" customWidth="1"/>
    <col min="11780" max="11780" width="25.375" style="60" customWidth="1"/>
    <col min="11781" max="11781" width="32.875" style="60" customWidth="1"/>
    <col min="11782" max="11782" width="8" style="60" hidden="1" customWidth="1"/>
    <col min="11783" max="11783" width="25.625" style="60" customWidth="1"/>
    <col min="11784" max="11784" width="30.625" style="60" bestFit="1" customWidth="1"/>
    <col min="11785" max="11785" width="17.625" style="60" bestFit="1" customWidth="1"/>
    <col min="11786" max="11786" width="12" style="60" bestFit="1" customWidth="1"/>
    <col min="11787" max="11787" width="28.125" style="60" bestFit="1" customWidth="1"/>
    <col min="11788" max="11788" width="26.75" style="60" bestFit="1" customWidth="1"/>
    <col min="11789" max="11789" width="32.875" style="60" customWidth="1"/>
    <col min="11790" max="11790" width="32.125" style="60" bestFit="1" customWidth="1"/>
    <col min="11791" max="11791" width="17.625" style="60" bestFit="1" customWidth="1"/>
    <col min="11792" max="11792" width="28.5" style="60" bestFit="1" customWidth="1"/>
    <col min="11793" max="11793" width="29.875" style="60" customWidth="1"/>
    <col min="11794" max="11794" width="23.625" style="60" customWidth="1"/>
    <col min="11795" max="11804" width="8" style="60"/>
    <col min="11805" max="11808" width="8" style="60" hidden="1" customWidth="1"/>
    <col min="11809" max="12032" width="8" style="60"/>
    <col min="12033" max="12033" width="15.625" style="60" customWidth="1"/>
    <col min="12034" max="12034" width="13.125" style="60" customWidth="1"/>
    <col min="12035" max="12035" width="28" style="60" bestFit="1" customWidth="1"/>
    <col min="12036" max="12036" width="25.375" style="60" customWidth="1"/>
    <col min="12037" max="12037" width="32.875" style="60" customWidth="1"/>
    <col min="12038" max="12038" width="8" style="60" hidden="1" customWidth="1"/>
    <col min="12039" max="12039" width="25.625" style="60" customWidth="1"/>
    <col min="12040" max="12040" width="30.625" style="60" bestFit="1" customWidth="1"/>
    <col min="12041" max="12041" width="17.625" style="60" bestFit="1" customWidth="1"/>
    <col min="12042" max="12042" width="12" style="60" bestFit="1" customWidth="1"/>
    <col min="12043" max="12043" width="28.125" style="60" bestFit="1" customWidth="1"/>
    <col min="12044" max="12044" width="26.75" style="60" bestFit="1" customWidth="1"/>
    <col min="12045" max="12045" width="32.875" style="60" customWidth="1"/>
    <col min="12046" max="12046" width="32.125" style="60" bestFit="1" customWidth="1"/>
    <col min="12047" max="12047" width="17.625" style="60" bestFit="1" customWidth="1"/>
    <col min="12048" max="12048" width="28.5" style="60" bestFit="1" customWidth="1"/>
    <col min="12049" max="12049" width="29.875" style="60" customWidth="1"/>
    <col min="12050" max="12050" width="23.625" style="60" customWidth="1"/>
    <col min="12051" max="12060" width="8" style="60"/>
    <col min="12061" max="12064" width="8" style="60" hidden="1" customWidth="1"/>
    <col min="12065" max="12288" width="8" style="60"/>
    <col min="12289" max="12289" width="15.625" style="60" customWidth="1"/>
    <col min="12290" max="12290" width="13.125" style="60" customWidth="1"/>
    <col min="12291" max="12291" width="28" style="60" bestFit="1" customWidth="1"/>
    <col min="12292" max="12292" width="25.375" style="60" customWidth="1"/>
    <col min="12293" max="12293" width="32.875" style="60" customWidth="1"/>
    <col min="12294" max="12294" width="8" style="60" hidden="1" customWidth="1"/>
    <col min="12295" max="12295" width="25.625" style="60" customWidth="1"/>
    <col min="12296" max="12296" width="30.625" style="60" bestFit="1" customWidth="1"/>
    <col min="12297" max="12297" width="17.625" style="60" bestFit="1" customWidth="1"/>
    <col min="12298" max="12298" width="12" style="60" bestFit="1" customWidth="1"/>
    <col min="12299" max="12299" width="28.125" style="60" bestFit="1" customWidth="1"/>
    <col min="12300" max="12300" width="26.75" style="60" bestFit="1" customWidth="1"/>
    <col min="12301" max="12301" width="32.875" style="60" customWidth="1"/>
    <col min="12302" max="12302" width="32.125" style="60" bestFit="1" customWidth="1"/>
    <col min="12303" max="12303" width="17.625" style="60" bestFit="1" customWidth="1"/>
    <col min="12304" max="12304" width="28.5" style="60" bestFit="1" customWidth="1"/>
    <col min="12305" max="12305" width="29.875" style="60" customWidth="1"/>
    <col min="12306" max="12306" width="23.625" style="60" customWidth="1"/>
    <col min="12307" max="12316" width="8" style="60"/>
    <col min="12317" max="12320" width="8" style="60" hidden="1" customWidth="1"/>
    <col min="12321" max="12544" width="8" style="60"/>
    <col min="12545" max="12545" width="15.625" style="60" customWidth="1"/>
    <col min="12546" max="12546" width="13.125" style="60" customWidth="1"/>
    <col min="12547" max="12547" width="28" style="60" bestFit="1" customWidth="1"/>
    <col min="12548" max="12548" width="25.375" style="60" customWidth="1"/>
    <col min="12549" max="12549" width="32.875" style="60" customWidth="1"/>
    <col min="12550" max="12550" width="8" style="60" hidden="1" customWidth="1"/>
    <col min="12551" max="12551" width="25.625" style="60" customWidth="1"/>
    <col min="12552" max="12552" width="30.625" style="60" bestFit="1" customWidth="1"/>
    <col min="12553" max="12553" width="17.625" style="60" bestFit="1" customWidth="1"/>
    <col min="12554" max="12554" width="12" style="60" bestFit="1" customWidth="1"/>
    <col min="12555" max="12555" width="28.125" style="60" bestFit="1" customWidth="1"/>
    <col min="12556" max="12556" width="26.75" style="60" bestFit="1" customWidth="1"/>
    <col min="12557" max="12557" width="32.875" style="60" customWidth="1"/>
    <col min="12558" max="12558" width="32.125" style="60" bestFit="1" customWidth="1"/>
    <col min="12559" max="12559" width="17.625" style="60" bestFit="1" customWidth="1"/>
    <col min="12560" max="12560" width="28.5" style="60" bestFit="1" customWidth="1"/>
    <col min="12561" max="12561" width="29.875" style="60" customWidth="1"/>
    <col min="12562" max="12562" width="23.625" style="60" customWidth="1"/>
    <col min="12563" max="12572" width="8" style="60"/>
    <col min="12573" max="12576" width="8" style="60" hidden="1" customWidth="1"/>
    <col min="12577" max="12800" width="8" style="60"/>
    <col min="12801" max="12801" width="15.625" style="60" customWidth="1"/>
    <col min="12802" max="12802" width="13.125" style="60" customWidth="1"/>
    <col min="12803" max="12803" width="28" style="60" bestFit="1" customWidth="1"/>
    <col min="12804" max="12804" width="25.375" style="60" customWidth="1"/>
    <col min="12805" max="12805" width="32.875" style="60" customWidth="1"/>
    <col min="12806" max="12806" width="8" style="60" hidden="1" customWidth="1"/>
    <col min="12807" max="12807" width="25.625" style="60" customWidth="1"/>
    <col min="12808" max="12808" width="30.625" style="60" bestFit="1" customWidth="1"/>
    <col min="12809" max="12809" width="17.625" style="60" bestFit="1" customWidth="1"/>
    <col min="12810" max="12810" width="12" style="60" bestFit="1" customWidth="1"/>
    <col min="12811" max="12811" width="28.125" style="60" bestFit="1" customWidth="1"/>
    <col min="12812" max="12812" width="26.75" style="60" bestFit="1" customWidth="1"/>
    <col min="12813" max="12813" width="32.875" style="60" customWidth="1"/>
    <col min="12814" max="12814" width="32.125" style="60" bestFit="1" customWidth="1"/>
    <col min="12815" max="12815" width="17.625" style="60" bestFit="1" customWidth="1"/>
    <col min="12816" max="12816" width="28.5" style="60" bestFit="1" customWidth="1"/>
    <col min="12817" max="12817" width="29.875" style="60" customWidth="1"/>
    <col min="12818" max="12818" width="23.625" style="60" customWidth="1"/>
    <col min="12819" max="12828" width="8" style="60"/>
    <col min="12829" max="12832" width="8" style="60" hidden="1" customWidth="1"/>
    <col min="12833" max="13056" width="8" style="60"/>
    <col min="13057" max="13057" width="15.625" style="60" customWidth="1"/>
    <col min="13058" max="13058" width="13.125" style="60" customWidth="1"/>
    <col min="13059" max="13059" width="28" style="60" bestFit="1" customWidth="1"/>
    <col min="13060" max="13060" width="25.375" style="60" customWidth="1"/>
    <col min="13061" max="13061" width="32.875" style="60" customWidth="1"/>
    <col min="13062" max="13062" width="8" style="60" hidden="1" customWidth="1"/>
    <col min="13063" max="13063" width="25.625" style="60" customWidth="1"/>
    <col min="13064" max="13064" width="30.625" style="60" bestFit="1" customWidth="1"/>
    <col min="13065" max="13065" width="17.625" style="60" bestFit="1" customWidth="1"/>
    <col min="13066" max="13066" width="12" style="60" bestFit="1" customWidth="1"/>
    <col min="13067" max="13067" width="28.125" style="60" bestFit="1" customWidth="1"/>
    <col min="13068" max="13068" width="26.75" style="60" bestFit="1" customWidth="1"/>
    <col min="13069" max="13069" width="32.875" style="60" customWidth="1"/>
    <col min="13070" max="13070" width="32.125" style="60" bestFit="1" customWidth="1"/>
    <col min="13071" max="13071" width="17.625" style="60" bestFit="1" customWidth="1"/>
    <col min="13072" max="13072" width="28.5" style="60" bestFit="1" customWidth="1"/>
    <col min="13073" max="13073" width="29.875" style="60" customWidth="1"/>
    <col min="13074" max="13074" width="23.625" style="60" customWidth="1"/>
    <col min="13075" max="13084" width="8" style="60"/>
    <col min="13085" max="13088" width="8" style="60" hidden="1" customWidth="1"/>
    <col min="13089" max="13312" width="8" style="60"/>
    <col min="13313" max="13313" width="15.625" style="60" customWidth="1"/>
    <col min="13314" max="13314" width="13.125" style="60" customWidth="1"/>
    <col min="13315" max="13315" width="28" style="60" bestFit="1" customWidth="1"/>
    <col min="13316" max="13316" width="25.375" style="60" customWidth="1"/>
    <col min="13317" max="13317" width="32.875" style="60" customWidth="1"/>
    <col min="13318" max="13318" width="8" style="60" hidden="1" customWidth="1"/>
    <col min="13319" max="13319" width="25.625" style="60" customWidth="1"/>
    <col min="13320" max="13320" width="30.625" style="60" bestFit="1" customWidth="1"/>
    <col min="13321" max="13321" width="17.625" style="60" bestFit="1" customWidth="1"/>
    <col min="13322" max="13322" width="12" style="60" bestFit="1" customWidth="1"/>
    <col min="13323" max="13323" width="28.125" style="60" bestFit="1" customWidth="1"/>
    <col min="13324" max="13324" width="26.75" style="60" bestFit="1" customWidth="1"/>
    <col min="13325" max="13325" width="32.875" style="60" customWidth="1"/>
    <col min="13326" max="13326" width="32.125" style="60" bestFit="1" customWidth="1"/>
    <col min="13327" max="13327" width="17.625" style="60" bestFit="1" customWidth="1"/>
    <col min="13328" max="13328" width="28.5" style="60" bestFit="1" customWidth="1"/>
    <col min="13329" max="13329" width="29.875" style="60" customWidth="1"/>
    <col min="13330" max="13330" width="23.625" style="60" customWidth="1"/>
    <col min="13331" max="13340" width="8" style="60"/>
    <col min="13341" max="13344" width="8" style="60" hidden="1" customWidth="1"/>
    <col min="13345" max="13568" width="8" style="60"/>
    <col min="13569" max="13569" width="15.625" style="60" customWidth="1"/>
    <col min="13570" max="13570" width="13.125" style="60" customWidth="1"/>
    <col min="13571" max="13571" width="28" style="60" bestFit="1" customWidth="1"/>
    <col min="13572" max="13572" width="25.375" style="60" customWidth="1"/>
    <col min="13573" max="13573" width="32.875" style="60" customWidth="1"/>
    <col min="13574" max="13574" width="8" style="60" hidden="1" customWidth="1"/>
    <col min="13575" max="13575" width="25.625" style="60" customWidth="1"/>
    <col min="13576" max="13576" width="30.625" style="60" bestFit="1" customWidth="1"/>
    <col min="13577" max="13577" width="17.625" style="60" bestFit="1" customWidth="1"/>
    <col min="13578" max="13578" width="12" style="60" bestFit="1" customWidth="1"/>
    <col min="13579" max="13579" width="28.125" style="60" bestFit="1" customWidth="1"/>
    <col min="13580" max="13580" width="26.75" style="60" bestFit="1" customWidth="1"/>
    <col min="13581" max="13581" width="32.875" style="60" customWidth="1"/>
    <col min="13582" max="13582" width="32.125" style="60" bestFit="1" customWidth="1"/>
    <col min="13583" max="13583" width="17.625" style="60" bestFit="1" customWidth="1"/>
    <col min="13584" max="13584" width="28.5" style="60" bestFit="1" customWidth="1"/>
    <col min="13585" max="13585" width="29.875" style="60" customWidth="1"/>
    <col min="13586" max="13586" width="23.625" style="60" customWidth="1"/>
    <col min="13587" max="13596" width="8" style="60"/>
    <col min="13597" max="13600" width="8" style="60" hidden="1" customWidth="1"/>
    <col min="13601" max="13824" width="8" style="60"/>
    <col min="13825" max="13825" width="15.625" style="60" customWidth="1"/>
    <col min="13826" max="13826" width="13.125" style="60" customWidth="1"/>
    <col min="13827" max="13827" width="28" style="60" bestFit="1" customWidth="1"/>
    <col min="13828" max="13828" width="25.375" style="60" customWidth="1"/>
    <col min="13829" max="13829" width="32.875" style="60" customWidth="1"/>
    <col min="13830" max="13830" width="8" style="60" hidden="1" customWidth="1"/>
    <col min="13831" max="13831" width="25.625" style="60" customWidth="1"/>
    <col min="13832" max="13832" width="30.625" style="60" bestFit="1" customWidth="1"/>
    <col min="13833" max="13833" width="17.625" style="60" bestFit="1" customWidth="1"/>
    <col min="13834" max="13834" width="12" style="60" bestFit="1" customWidth="1"/>
    <col min="13835" max="13835" width="28.125" style="60" bestFit="1" customWidth="1"/>
    <col min="13836" max="13836" width="26.75" style="60" bestFit="1" customWidth="1"/>
    <col min="13837" max="13837" width="32.875" style="60" customWidth="1"/>
    <col min="13838" max="13838" width="32.125" style="60" bestFit="1" customWidth="1"/>
    <col min="13839" max="13839" width="17.625" style="60" bestFit="1" customWidth="1"/>
    <col min="13840" max="13840" width="28.5" style="60" bestFit="1" customWidth="1"/>
    <col min="13841" max="13841" width="29.875" style="60" customWidth="1"/>
    <col min="13842" max="13842" width="23.625" style="60" customWidth="1"/>
    <col min="13843" max="13852" width="8" style="60"/>
    <col min="13853" max="13856" width="8" style="60" hidden="1" customWidth="1"/>
    <col min="13857" max="14080" width="8" style="60"/>
    <col min="14081" max="14081" width="15.625" style="60" customWidth="1"/>
    <col min="14082" max="14082" width="13.125" style="60" customWidth="1"/>
    <col min="14083" max="14083" width="28" style="60" bestFit="1" customWidth="1"/>
    <col min="14084" max="14084" width="25.375" style="60" customWidth="1"/>
    <col min="14085" max="14085" width="32.875" style="60" customWidth="1"/>
    <col min="14086" max="14086" width="8" style="60" hidden="1" customWidth="1"/>
    <col min="14087" max="14087" width="25.625" style="60" customWidth="1"/>
    <col min="14088" max="14088" width="30.625" style="60" bestFit="1" customWidth="1"/>
    <col min="14089" max="14089" width="17.625" style="60" bestFit="1" customWidth="1"/>
    <col min="14090" max="14090" width="12" style="60" bestFit="1" customWidth="1"/>
    <col min="14091" max="14091" width="28.125" style="60" bestFit="1" customWidth="1"/>
    <col min="14092" max="14092" width="26.75" style="60" bestFit="1" customWidth="1"/>
    <col min="14093" max="14093" width="32.875" style="60" customWidth="1"/>
    <col min="14094" max="14094" width="32.125" style="60" bestFit="1" customWidth="1"/>
    <col min="14095" max="14095" width="17.625" style="60" bestFit="1" customWidth="1"/>
    <col min="14096" max="14096" width="28.5" style="60" bestFit="1" customWidth="1"/>
    <col min="14097" max="14097" width="29.875" style="60" customWidth="1"/>
    <col min="14098" max="14098" width="23.625" style="60" customWidth="1"/>
    <col min="14099" max="14108" width="8" style="60"/>
    <col min="14109" max="14112" width="8" style="60" hidden="1" customWidth="1"/>
    <col min="14113" max="14336" width="8" style="60"/>
    <col min="14337" max="14337" width="15.625" style="60" customWidth="1"/>
    <col min="14338" max="14338" width="13.125" style="60" customWidth="1"/>
    <col min="14339" max="14339" width="28" style="60" bestFit="1" customWidth="1"/>
    <col min="14340" max="14340" width="25.375" style="60" customWidth="1"/>
    <col min="14341" max="14341" width="32.875" style="60" customWidth="1"/>
    <col min="14342" max="14342" width="8" style="60" hidden="1" customWidth="1"/>
    <col min="14343" max="14343" width="25.625" style="60" customWidth="1"/>
    <col min="14344" max="14344" width="30.625" style="60" bestFit="1" customWidth="1"/>
    <col min="14345" max="14345" width="17.625" style="60" bestFit="1" customWidth="1"/>
    <col min="14346" max="14346" width="12" style="60" bestFit="1" customWidth="1"/>
    <col min="14347" max="14347" width="28.125" style="60" bestFit="1" customWidth="1"/>
    <col min="14348" max="14348" width="26.75" style="60" bestFit="1" customWidth="1"/>
    <col min="14349" max="14349" width="32.875" style="60" customWidth="1"/>
    <col min="14350" max="14350" width="32.125" style="60" bestFit="1" customWidth="1"/>
    <col min="14351" max="14351" width="17.625" style="60" bestFit="1" customWidth="1"/>
    <col min="14352" max="14352" width="28.5" style="60" bestFit="1" customWidth="1"/>
    <col min="14353" max="14353" width="29.875" style="60" customWidth="1"/>
    <col min="14354" max="14354" width="23.625" style="60" customWidth="1"/>
    <col min="14355" max="14364" width="8" style="60"/>
    <col min="14365" max="14368" width="8" style="60" hidden="1" customWidth="1"/>
    <col min="14369" max="14592" width="8" style="60"/>
    <col min="14593" max="14593" width="15.625" style="60" customWidth="1"/>
    <col min="14594" max="14594" width="13.125" style="60" customWidth="1"/>
    <col min="14595" max="14595" width="28" style="60" bestFit="1" customWidth="1"/>
    <col min="14596" max="14596" width="25.375" style="60" customWidth="1"/>
    <col min="14597" max="14597" width="32.875" style="60" customWidth="1"/>
    <col min="14598" max="14598" width="8" style="60" hidden="1" customWidth="1"/>
    <col min="14599" max="14599" width="25.625" style="60" customWidth="1"/>
    <col min="14600" max="14600" width="30.625" style="60" bestFit="1" customWidth="1"/>
    <col min="14601" max="14601" width="17.625" style="60" bestFit="1" customWidth="1"/>
    <col min="14602" max="14602" width="12" style="60" bestFit="1" customWidth="1"/>
    <col min="14603" max="14603" width="28.125" style="60" bestFit="1" customWidth="1"/>
    <col min="14604" max="14604" width="26.75" style="60" bestFit="1" customWidth="1"/>
    <col min="14605" max="14605" width="32.875" style="60" customWidth="1"/>
    <col min="14606" max="14606" width="32.125" style="60" bestFit="1" customWidth="1"/>
    <col min="14607" max="14607" width="17.625" style="60" bestFit="1" customWidth="1"/>
    <col min="14608" max="14608" width="28.5" style="60" bestFit="1" customWidth="1"/>
    <col min="14609" max="14609" width="29.875" style="60" customWidth="1"/>
    <col min="14610" max="14610" width="23.625" style="60" customWidth="1"/>
    <col min="14611" max="14620" width="8" style="60"/>
    <col min="14621" max="14624" width="8" style="60" hidden="1" customWidth="1"/>
    <col min="14625" max="14848" width="8" style="60"/>
    <col min="14849" max="14849" width="15.625" style="60" customWidth="1"/>
    <col min="14850" max="14850" width="13.125" style="60" customWidth="1"/>
    <col min="14851" max="14851" width="28" style="60" bestFit="1" customWidth="1"/>
    <col min="14852" max="14852" width="25.375" style="60" customWidth="1"/>
    <col min="14853" max="14853" width="32.875" style="60" customWidth="1"/>
    <col min="14854" max="14854" width="8" style="60" hidden="1" customWidth="1"/>
    <col min="14855" max="14855" width="25.625" style="60" customWidth="1"/>
    <col min="14856" max="14856" width="30.625" style="60" bestFit="1" customWidth="1"/>
    <col min="14857" max="14857" width="17.625" style="60" bestFit="1" customWidth="1"/>
    <col min="14858" max="14858" width="12" style="60" bestFit="1" customWidth="1"/>
    <col min="14859" max="14859" width="28.125" style="60" bestFit="1" customWidth="1"/>
    <col min="14860" max="14860" width="26.75" style="60" bestFit="1" customWidth="1"/>
    <col min="14861" max="14861" width="32.875" style="60" customWidth="1"/>
    <col min="14862" max="14862" width="32.125" style="60" bestFit="1" customWidth="1"/>
    <col min="14863" max="14863" width="17.625" style="60" bestFit="1" customWidth="1"/>
    <col min="14864" max="14864" width="28.5" style="60" bestFit="1" customWidth="1"/>
    <col min="14865" max="14865" width="29.875" style="60" customWidth="1"/>
    <col min="14866" max="14866" width="23.625" style="60" customWidth="1"/>
    <col min="14867" max="14876" width="8" style="60"/>
    <col min="14877" max="14880" width="8" style="60" hidden="1" customWidth="1"/>
    <col min="14881" max="15104" width="8" style="60"/>
    <col min="15105" max="15105" width="15.625" style="60" customWidth="1"/>
    <col min="15106" max="15106" width="13.125" style="60" customWidth="1"/>
    <col min="15107" max="15107" width="28" style="60" bestFit="1" customWidth="1"/>
    <col min="15108" max="15108" width="25.375" style="60" customWidth="1"/>
    <col min="15109" max="15109" width="32.875" style="60" customWidth="1"/>
    <col min="15110" max="15110" width="8" style="60" hidden="1" customWidth="1"/>
    <col min="15111" max="15111" width="25.625" style="60" customWidth="1"/>
    <col min="15112" max="15112" width="30.625" style="60" bestFit="1" customWidth="1"/>
    <col min="15113" max="15113" width="17.625" style="60" bestFit="1" customWidth="1"/>
    <col min="15114" max="15114" width="12" style="60" bestFit="1" customWidth="1"/>
    <col min="15115" max="15115" width="28.125" style="60" bestFit="1" customWidth="1"/>
    <col min="15116" max="15116" width="26.75" style="60" bestFit="1" customWidth="1"/>
    <col min="15117" max="15117" width="32.875" style="60" customWidth="1"/>
    <col min="15118" max="15118" width="32.125" style="60" bestFit="1" customWidth="1"/>
    <col min="15119" max="15119" width="17.625" style="60" bestFit="1" customWidth="1"/>
    <col min="15120" max="15120" width="28.5" style="60" bestFit="1" customWidth="1"/>
    <col min="15121" max="15121" width="29.875" style="60" customWidth="1"/>
    <col min="15122" max="15122" width="23.625" style="60" customWidth="1"/>
    <col min="15123" max="15132" width="8" style="60"/>
    <col min="15133" max="15136" width="8" style="60" hidden="1" customWidth="1"/>
    <col min="15137" max="15360" width="8" style="60"/>
    <col min="15361" max="15361" width="15.625" style="60" customWidth="1"/>
    <col min="15362" max="15362" width="13.125" style="60" customWidth="1"/>
    <col min="15363" max="15363" width="28" style="60" bestFit="1" customWidth="1"/>
    <col min="15364" max="15364" width="25.375" style="60" customWidth="1"/>
    <col min="15365" max="15365" width="32.875" style="60" customWidth="1"/>
    <col min="15366" max="15366" width="8" style="60" hidden="1" customWidth="1"/>
    <col min="15367" max="15367" width="25.625" style="60" customWidth="1"/>
    <col min="15368" max="15368" width="30.625" style="60" bestFit="1" customWidth="1"/>
    <col min="15369" max="15369" width="17.625" style="60" bestFit="1" customWidth="1"/>
    <col min="15370" max="15370" width="12" style="60" bestFit="1" customWidth="1"/>
    <col min="15371" max="15371" width="28.125" style="60" bestFit="1" customWidth="1"/>
    <col min="15372" max="15372" width="26.75" style="60" bestFit="1" customWidth="1"/>
    <col min="15373" max="15373" width="32.875" style="60" customWidth="1"/>
    <col min="15374" max="15374" width="32.125" style="60" bestFit="1" customWidth="1"/>
    <col min="15375" max="15375" width="17.625" style="60" bestFit="1" customWidth="1"/>
    <col min="15376" max="15376" width="28.5" style="60" bestFit="1" customWidth="1"/>
    <col min="15377" max="15377" width="29.875" style="60" customWidth="1"/>
    <col min="15378" max="15378" width="23.625" style="60" customWidth="1"/>
    <col min="15379" max="15388" width="8" style="60"/>
    <col min="15389" max="15392" width="8" style="60" hidden="1" customWidth="1"/>
    <col min="15393" max="15616" width="8" style="60"/>
    <col min="15617" max="15617" width="15.625" style="60" customWidth="1"/>
    <col min="15618" max="15618" width="13.125" style="60" customWidth="1"/>
    <col min="15619" max="15619" width="28" style="60" bestFit="1" customWidth="1"/>
    <col min="15620" max="15620" width="25.375" style="60" customWidth="1"/>
    <col min="15621" max="15621" width="32.875" style="60" customWidth="1"/>
    <col min="15622" max="15622" width="8" style="60" hidden="1" customWidth="1"/>
    <col min="15623" max="15623" width="25.625" style="60" customWidth="1"/>
    <col min="15624" max="15624" width="30.625" style="60" bestFit="1" customWidth="1"/>
    <col min="15625" max="15625" width="17.625" style="60" bestFit="1" customWidth="1"/>
    <col min="15626" max="15626" width="12" style="60" bestFit="1" customWidth="1"/>
    <col min="15627" max="15627" width="28.125" style="60" bestFit="1" customWidth="1"/>
    <col min="15628" max="15628" width="26.75" style="60" bestFit="1" customWidth="1"/>
    <col min="15629" max="15629" width="32.875" style="60" customWidth="1"/>
    <col min="15630" max="15630" width="32.125" style="60" bestFit="1" customWidth="1"/>
    <col min="15631" max="15631" width="17.625" style="60" bestFit="1" customWidth="1"/>
    <col min="15632" max="15632" width="28.5" style="60" bestFit="1" customWidth="1"/>
    <col min="15633" max="15633" width="29.875" style="60" customWidth="1"/>
    <col min="15634" max="15634" width="23.625" style="60" customWidth="1"/>
    <col min="15635" max="15644" width="8" style="60"/>
    <col min="15645" max="15648" width="8" style="60" hidden="1" customWidth="1"/>
    <col min="15649" max="15872" width="8" style="60"/>
    <col min="15873" max="15873" width="15.625" style="60" customWidth="1"/>
    <col min="15874" max="15874" width="13.125" style="60" customWidth="1"/>
    <col min="15875" max="15875" width="28" style="60" bestFit="1" customWidth="1"/>
    <col min="15876" max="15876" width="25.375" style="60" customWidth="1"/>
    <col min="15877" max="15877" width="32.875" style="60" customWidth="1"/>
    <col min="15878" max="15878" width="8" style="60" hidden="1" customWidth="1"/>
    <col min="15879" max="15879" width="25.625" style="60" customWidth="1"/>
    <col min="15880" max="15880" width="30.625" style="60" bestFit="1" customWidth="1"/>
    <col min="15881" max="15881" width="17.625" style="60" bestFit="1" customWidth="1"/>
    <col min="15882" max="15882" width="12" style="60" bestFit="1" customWidth="1"/>
    <col min="15883" max="15883" width="28.125" style="60" bestFit="1" customWidth="1"/>
    <col min="15884" max="15884" width="26.75" style="60" bestFit="1" customWidth="1"/>
    <col min="15885" max="15885" width="32.875" style="60" customWidth="1"/>
    <col min="15886" max="15886" width="32.125" style="60" bestFit="1" customWidth="1"/>
    <col min="15887" max="15887" width="17.625" style="60" bestFit="1" customWidth="1"/>
    <col min="15888" max="15888" width="28.5" style="60" bestFit="1" customWidth="1"/>
    <col min="15889" max="15889" width="29.875" style="60" customWidth="1"/>
    <col min="15890" max="15890" width="23.625" style="60" customWidth="1"/>
    <col min="15891" max="15900" width="8" style="60"/>
    <col min="15901" max="15904" width="8" style="60" hidden="1" customWidth="1"/>
    <col min="15905" max="16128" width="8" style="60"/>
    <col min="16129" max="16129" width="15.625" style="60" customWidth="1"/>
    <col min="16130" max="16130" width="13.125" style="60" customWidth="1"/>
    <col min="16131" max="16131" width="28" style="60" bestFit="1" customWidth="1"/>
    <col min="16132" max="16132" width="25.375" style="60" customWidth="1"/>
    <col min="16133" max="16133" width="32.875" style="60" customWidth="1"/>
    <col min="16134" max="16134" width="8" style="60" hidden="1" customWidth="1"/>
    <col min="16135" max="16135" width="25.625" style="60" customWidth="1"/>
    <col min="16136" max="16136" width="30.625" style="60" bestFit="1" customWidth="1"/>
    <col min="16137" max="16137" width="17.625" style="60" bestFit="1" customWidth="1"/>
    <col min="16138" max="16138" width="12" style="60" bestFit="1" customWidth="1"/>
    <col min="16139" max="16139" width="28.125" style="60" bestFit="1" customWidth="1"/>
    <col min="16140" max="16140" width="26.75" style="60" bestFit="1" customWidth="1"/>
    <col min="16141" max="16141" width="32.875" style="60" customWidth="1"/>
    <col min="16142" max="16142" width="32.125" style="60" bestFit="1" customWidth="1"/>
    <col min="16143" max="16143" width="17.625" style="60" bestFit="1" customWidth="1"/>
    <col min="16144" max="16144" width="28.5" style="60" bestFit="1" customWidth="1"/>
    <col min="16145" max="16145" width="29.875" style="60" customWidth="1"/>
    <col min="16146" max="16146" width="23.625" style="60" customWidth="1"/>
    <col min="16147" max="16156" width="8" style="60"/>
    <col min="16157" max="16160" width="8" style="60" hidden="1" customWidth="1"/>
    <col min="16161" max="16384" width="8" style="60"/>
  </cols>
  <sheetData>
    <row r="1" spans="1:31" ht="30" customHeight="1">
      <c r="A1" s="705" t="s">
        <v>622</v>
      </c>
      <c r="D1" s="304"/>
      <c r="H1" s="298"/>
      <c r="I1" s="298"/>
      <c r="J1" s="298"/>
      <c r="K1" s="298"/>
      <c r="L1" s="298"/>
      <c r="M1" s="298"/>
      <c r="N1" s="298"/>
      <c r="O1" s="298"/>
    </row>
    <row r="2" spans="1:31" ht="44.25" customHeight="1">
      <c r="A2" s="286" t="s">
        <v>422</v>
      </c>
      <c r="B2" s="286"/>
      <c r="C2" s="286"/>
      <c r="D2" s="286"/>
      <c r="E2" s="286"/>
      <c r="F2" s="286"/>
      <c r="G2" s="286"/>
      <c r="H2" s="286"/>
      <c r="I2" s="286"/>
      <c r="J2" s="286"/>
      <c r="K2" s="286"/>
      <c r="L2" s="286"/>
      <c r="M2" s="286"/>
      <c r="N2" s="286"/>
      <c r="O2" s="286"/>
      <c r="P2" s="286"/>
      <c r="Q2" s="286"/>
      <c r="R2" s="286"/>
    </row>
    <row r="3" spans="1:31" ht="43.5" customHeight="1">
      <c r="G3" s="315"/>
      <c r="H3" s="315"/>
      <c r="I3" s="318"/>
      <c r="J3" s="318"/>
      <c r="K3" s="318"/>
      <c r="L3" s="325"/>
      <c r="M3" s="328"/>
      <c r="N3" s="328"/>
      <c r="O3" s="328"/>
      <c r="R3" s="339" t="s">
        <v>211</v>
      </c>
    </row>
    <row r="4" spans="1:31" ht="108" customHeight="1">
      <c r="A4" s="287" t="s">
        <v>319</v>
      </c>
      <c r="B4" s="294" t="s">
        <v>67</v>
      </c>
      <c r="C4" s="300" t="s">
        <v>57</v>
      </c>
      <c r="D4" s="305" t="s">
        <v>185</v>
      </c>
      <c r="E4" s="309" t="s">
        <v>471</v>
      </c>
      <c r="F4" s="305" t="s">
        <v>483</v>
      </c>
      <c r="G4" s="305" t="s">
        <v>27</v>
      </c>
      <c r="H4" s="300" t="s">
        <v>394</v>
      </c>
      <c r="I4" s="319" t="s">
        <v>112</v>
      </c>
      <c r="J4" s="300" t="s">
        <v>322</v>
      </c>
      <c r="K4" s="300" t="s">
        <v>464</v>
      </c>
      <c r="L4" s="300" t="s">
        <v>16</v>
      </c>
      <c r="M4" s="300" t="s">
        <v>488</v>
      </c>
      <c r="N4" s="300" t="s">
        <v>369</v>
      </c>
      <c r="O4" s="300" t="s">
        <v>490</v>
      </c>
      <c r="P4" s="300" t="s">
        <v>329</v>
      </c>
      <c r="Q4" s="334" t="s">
        <v>126</v>
      </c>
      <c r="R4" s="340" t="s">
        <v>494</v>
      </c>
      <c r="AD4" s="60" t="s">
        <v>273</v>
      </c>
      <c r="AE4" s="60" t="s">
        <v>305</v>
      </c>
    </row>
    <row r="5" spans="1:31" ht="42" customHeight="1">
      <c r="A5" s="288" t="s">
        <v>76</v>
      </c>
      <c r="B5" s="295"/>
      <c r="C5" s="301"/>
      <c r="D5" s="306">
        <f>'様式第７号の１（介護ロボット導入事実績報告書)  '!C8</f>
        <v>0</v>
      </c>
      <c r="E5" s="310">
        <f>'様式第７号の１（介護ロボット導入事実績報告書)  '!C10</f>
        <v>0</v>
      </c>
      <c r="F5" s="313" t="str">
        <f t="shared" ref="F5:F29" si="0">D5&amp;E5</f>
        <v>00</v>
      </c>
      <c r="G5" s="307"/>
      <c r="H5" s="307"/>
      <c r="I5" s="320"/>
      <c r="J5" s="323"/>
      <c r="K5" s="323"/>
      <c r="L5" s="326" t="str">
        <f t="shared" ref="L5:L29" si="1">IFERROR((I5+K5/J5),"")</f>
        <v/>
      </c>
      <c r="M5" s="326" t="str">
        <f t="shared" ref="M5:M29" si="2">IFERROR(_xlfn.IFS(H5="移乗介護",1000000,H5="入浴支援",1000000,H5="移動支援",300000,H5="排泄支援",300000,H5="見守り・コミュニケーション",300000,H5="機能訓練支援",300000,H5="栄養管理支援",300000),"")</f>
        <v/>
      </c>
      <c r="N5" s="326">
        <f t="shared" ref="N5:N29" si="3">MIN(L5:M5)</f>
        <v>0</v>
      </c>
      <c r="O5" s="329">
        <f t="shared" ref="O5:O29" si="4">J5*N5</f>
        <v>0</v>
      </c>
      <c r="P5" s="332">
        <f>SUMIF($F5:$F29,F5,$O5:$O29)</f>
        <v>0</v>
      </c>
      <c r="Q5" s="335" t="str">
        <f>IF(P5&gt;0,IFERROR(VLOOKUP($C5,$AD$5:$AE$28,2,FALSE),""),"")</f>
        <v/>
      </c>
      <c r="R5" s="341">
        <f t="shared" ref="R5:R29" si="5">MIN(P5:Q5)</f>
        <v>0</v>
      </c>
      <c r="AD5" s="60" t="s">
        <v>75</v>
      </c>
      <c r="AE5" s="231">
        <v>2100000</v>
      </c>
    </row>
    <row r="6" spans="1:31" ht="42" customHeight="1">
      <c r="A6" s="288" t="s">
        <v>76</v>
      </c>
      <c r="B6" s="295"/>
      <c r="C6" s="301"/>
      <c r="D6" s="306">
        <f>'様式第７号の１（介護ロボット導入事実績報告書)  '!C8</f>
        <v>0</v>
      </c>
      <c r="E6" s="310">
        <f>'様式第７号の１（介護ロボット導入事実績報告書)  '!C10</f>
        <v>0</v>
      </c>
      <c r="F6" s="313" t="str">
        <f t="shared" si="0"/>
        <v>00</v>
      </c>
      <c r="G6" s="307"/>
      <c r="H6" s="307"/>
      <c r="I6" s="320"/>
      <c r="J6" s="323"/>
      <c r="K6" s="323"/>
      <c r="L6" s="326" t="str">
        <f t="shared" si="1"/>
        <v/>
      </c>
      <c r="M6" s="326" t="str">
        <f t="shared" si="2"/>
        <v/>
      </c>
      <c r="N6" s="326">
        <f t="shared" si="3"/>
        <v>0</v>
      </c>
      <c r="O6" s="329">
        <f t="shared" si="4"/>
        <v>0</v>
      </c>
      <c r="P6" s="332" t="str">
        <f>IF($F$6=$F$5,"",SUMIF($F$5:$F$29,F6,$O$5:$O$29))</f>
        <v/>
      </c>
      <c r="Q6" s="335" t="str">
        <f t="shared" ref="Q6:Q29" si="6">IF($P6="","",IF(P6&gt;0,IFERROR(VLOOKUP($C6,$AD$5:$AE$28,2,FALSE),""),""))</f>
        <v/>
      </c>
      <c r="R6" s="341">
        <f t="shared" si="5"/>
        <v>0</v>
      </c>
      <c r="AD6" s="60" t="s">
        <v>122</v>
      </c>
      <c r="AE6" s="231">
        <v>1500000</v>
      </c>
    </row>
    <row r="7" spans="1:31" ht="42" customHeight="1">
      <c r="A7" s="288" t="s">
        <v>76</v>
      </c>
      <c r="B7" s="295"/>
      <c r="C7" s="301"/>
      <c r="D7" s="306">
        <f>'様式第７号の１（介護ロボット導入事実績報告書)  '!C8</f>
        <v>0</v>
      </c>
      <c r="E7" s="310">
        <f>'様式第７号の１（介護ロボット導入事実績報告書)  '!C10</f>
        <v>0</v>
      </c>
      <c r="F7" s="313" t="str">
        <f t="shared" si="0"/>
        <v>00</v>
      </c>
      <c r="G7" s="307"/>
      <c r="H7" s="307"/>
      <c r="I7" s="320"/>
      <c r="J7" s="323"/>
      <c r="K7" s="323"/>
      <c r="L7" s="326" t="str">
        <f t="shared" si="1"/>
        <v/>
      </c>
      <c r="M7" s="326" t="str">
        <f t="shared" si="2"/>
        <v/>
      </c>
      <c r="N7" s="326">
        <f t="shared" si="3"/>
        <v>0</v>
      </c>
      <c r="O7" s="329">
        <f t="shared" si="4"/>
        <v>0</v>
      </c>
      <c r="P7" s="332" t="str">
        <f>IF(OR(F7=$F$5,F7=$F$6),"",SUMIF($F$5:$F$29,F7,$O$5:$O$29))</f>
        <v/>
      </c>
      <c r="Q7" s="335" t="str">
        <f t="shared" si="6"/>
        <v/>
      </c>
      <c r="R7" s="341">
        <f t="shared" si="5"/>
        <v>0</v>
      </c>
      <c r="AD7" s="60" t="s">
        <v>167</v>
      </c>
      <c r="AE7" s="231">
        <v>1200000</v>
      </c>
    </row>
    <row r="8" spans="1:31" ht="42" customHeight="1">
      <c r="A8" s="288" t="s">
        <v>76</v>
      </c>
      <c r="B8" s="295"/>
      <c r="C8" s="301"/>
      <c r="D8" s="306">
        <f>'様式第７号の１（介護ロボット導入事実績報告書)  '!C8</f>
        <v>0</v>
      </c>
      <c r="E8" s="310">
        <f>'様式第７号の１（介護ロボット導入事実績報告書)  '!C10</f>
        <v>0</v>
      </c>
      <c r="F8" s="313" t="str">
        <f t="shared" si="0"/>
        <v>00</v>
      </c>
      <c r="G8" s="316"/>
      <c r="H8" s="307"/>
      <c r="I8" s="320"/>
      <c r="J8" s="323"/>
      <c r="K8" s="323"/>
      <c r="L8" s="326" t="str">
        <f t="shared" si="1"/>
        <v/>
      </c>
      <c r="M8" s="326" t="str">
        <f t="shared" si="2"/>
        <v/>
      </c>
      <c r="N8" s="326">
        <f t="shared" si="3"/>
        <v>0</v>
      </c>
      <c r="O8" s="329">
        <f t="shared" si="4"/>
        <v>0</v>
      </c>
      <c r="P8" s="332" t="str">
        <f>IF(OR(F8=$F$5,F8=$F$6,F8=$F$7),"",SUMIF($F$5:$F$29,F8,$O$5:$O$29))</f>
        <v/>
      </c>
      <c r="Q8" s="335" t="str">
        <f t="shared" si="6"/>
        <v/>
      </c>
      <c r="R8" s="341">
        <f t="shared" si="5"/>
        <v>0</v>
      </c>
      <c r="AD8" s="60" t="s">
        <v>586</v>
      </c>
      <c r="AE8" s="231">
        <v>1200000</v>
      </c>
    </row>
    <row r="9" spans="1:31" ht="42" customHeight="1">
      <c r="A9" s="288" t="s">
        <v>76</v>
      </c>
      <c r="B9" s="295"/>
      <c r="C9" s="301"/>
      <c r="D9" s="306">
        <f>'様式第７号の１（介護ロボット導入事実績報告書)  '!C8</f>
        <v>0</v>
      </c>
      <c r="E9" s="310">
        <f>'様式第７号の１（介護ロボット導入事実績報告書)  '!C10</f>
        <v>0</v>
      </c>
      <c r="F9" s="313" t="str">
        <f t="shared" si="0"/>
        <v>00</v>
      </c>
      <c r="G9" s="307"/>
      <c r="H9" s="307"/>
      <c r="I9" s="320"/>
      <c r="J9" s="323"/>
      <c r="K9" s="323"/>
      <c r="L9" s="326" t="str">
        <f t="shared" si="1"/>
        <v/>
      </c>
      <c r="M9" s="326" t="str">
        <f t="shared" si="2"/>
        <v/>
      </c>
      <c r="N9" s="326">
        <f t="shared" si="3"/>
        <v>0</v>
      </c>
      <c r="O9" s="329">
        <f t="shared" si="4"/>
        <v>0</v>
      </c>
      <c r="P9" s="332" t="str">
        <f>IF(OR(F9=$F$5,F9=$F$6,F9=$F$7,F9=$F$8),"",SUMIF($F$5:$F$29,F9,$O$5:$O$29))</f>
        <v/>
      </c>
      <c r="Q9" s="335" t="str">
        <f t="shared" si="6"/>
        <v/>
      </c>
      <c r="R9" s="341">
        <f t="shared" si="5"/>
        <v>0</v>
      </c>
      <c r="AD9" s="60" t="s">
        <v>147</v>
      </c>
      <c r="AE9" s="231">
        <v>1200000</v>
      </c>
    </row>
    <row r="10" spans="1:31" ht="42" customHeight="1">
      <c r="A10" s="288" t="s">
        <v>76</v>
      </c>
      <c r="B10" s="295"/>
      <c r="C10" s="301"/>
      <c r="D10" s="306">
        <f>'様式第７号の１（介護ロボット導入事実績報告書)  '!C8</f>
        <v>0</v>
      </c>
      <c r="E10" s="310">
        <f>'様式第７号の１（介護ロボット導入事実績報告書)  '!C10</f>
        <v>0</v>
      </c>
      <c r="F10" s="313" t="str">
        <f t="shared" si="0"/>
        <v>00</v>
      </c>
      <c r="G10" s="316"/>
      <c r="H10" s="307"/>
      <c r="I10" s="320"/>
      <c r="J10" s="323"/>
      <c r="K10" s="323"/>
      <c r="L10" s="326" t="str">
        <f t="shared" si="1"/>
        <v/>
      </c>
      <c r="M10" s="326" t="str">
        <f t="shared" si="2"/>
        <v/>
      </c>
      <c r="N10" s="326">
        <f t="shared" si="3"/>
        <v>0</v>
      </c>
      <c r="O10" s="329">
        <f t="shared" si="4"/>
        <v>0</v>
      </c>
      <c r="P10" s="332" t="str">
        <f>IF(OR(F10=$F$5,F10=$F$6,F10=$F$7,F10=$F$8,F10=$F$9),"",SUMIF($F$5:$F$29,F10,$O$5:$O$29))</f>
        <v/>
      </c>
      <c r="Q10" s="335" t="str">
        <f t="shared" si="6"/>
        <v/>
      </c>
      <c r="R10" s="341">
        <f t="shared" si="5"/>
        <v>0</v>
      </c>
      <c r="AD10" s="63" t="s">
        <v>481</v>
      </c>
      <c r="AE10" s="231">
        <v>1200000</v>
      </c>
    </row>
    <row r="11" spans="1:31" ht="42" customHeight="1">
      <c r="A11" s="288" t="s">
        <v>76</v>
      </c>
      <c r="B11" s="295"/>
      <c r="C11" s="301"/>
      <c r="D11" s="306">
        <f>'様式第７号の１（介護ロボット導入事実績報告書)  '!C8</f>
        <v>0</v>
      </c>
      <c r="E11" s="310">
        <f>'様式第７号の１（介護ロボット導入事実績報告書)  '!C10</f>
        <v>0</v>
      </c>
      <c r="F11" s="313" t="str">
        <f t="shared" si="0"/>
        <v>00</v>
      </c>
      <c r="G11" s="307"/>
      <c r="H11" s="307"/>
      <c r="I11" s="320"/>
      <c r="J11" s="323"/>
      <c r="K11" s="323"/>
      <c r="L11" s="326" t="str">
        <f t="shared" si="1"/>
        <v/>
      </c>
      <c r="M11" s="326" t="str">
        <f t="shared" si="2"/>
        <v/>
      </c>
      <c r="N11" s="326">
        <f t="shared" si="3"/>
        <v>0</v>
      </c>
      <c r="O11" s="329">
        <f t="shared" si="4"/>
        <v>0</v>
      </c>
      <c r="P11" s="332" t="str">
        <f>IF(OR(F11=$F$5,F11=$F$6,F11=$F$7,F11=$F$8,F11=$F$9,F11=$F$10),"",SUMIF($F$5:$F$29,F11,$O$5:$O$29))</f>
        <v/>
      </c>
      <c r="Q11" s="335" t="str">
        <f t="shared" si="6"/>
        <v/>
      </c>
      <c r="R11" s="341">
        <f t="shared" si="5"/>
        <v>0</v>
      </c>
      <c r="AD11" s="63" t="s">
        <v>335</v>
      </c>
      <c r="AE11" s="231">
        <v>1200000</v>
      </c>
    </row>
    <row r="12" spans="1:31" ht="42" customHeight="1">
      <c r="A12" s="288" t="s">
        <v>76</v>
      </c>
      <c r="B12" s="295"/>
      <c r="C12" s="301"/>
      <c r="D12" s="306">
        <f>'様式第７号の１（介護ロボット導入事実績報告書)  '!C8</f>
        <v>0</v>
      </c>
      <c r="E12" s="310">
        <f>'様式第７号の１（介護ロボット導入事実績報告書)  '!C10</f>
        <v>0</v>
      </c>
      <c r="F12" s="313" t="str">
        <f t="shared" si="0"/>
        <v>00</v>
      </c>
      <c r="G12" s="316"/>
      <c r="H12" s="307"/>
      <c r="I12" s="320"/>
      <c r="J12" s="323"/>
      <c r="K12" s="323"/>
      <c r="L12" s="326" t="str">
        <f t="shared" si="1"/>
        <v/>
      </c>
      <c r="M12" s="326" t="str">
        <f t="shared" si="2"/>
        <v/>
      </c>
      <c r="N12" s="326">
        <f t="shared" si="3"/>
        <v>0</v>
      </c>
      <c r="O12" s="329">
        <f t="shared" si="4"/>
        <v>0</v>
      </c>
      <c r="P12" s="332" t="str">
        <f>IF(OR(F12=$F$5,F12=$F$6,F12=$F$7,F12=$F$8,F12=$F$9,F12=$F$10,F12=$F$11),"",SUMIF($F$5:$F$29,F12,$O$5:$O$29))</f>
        <v/>
      </c>
      <c r="Q12" s="335" t="str">
        <f t="shared" si="6"/>
        <v/>
      </c>
      <c r="R12" s="341">
        <f t="shared" si="5"/>
        <v>0</v>
      </c>
      <c r="AD12" s="63" t="s">
        <v>201</v>
      </c>
      <c r="AE12" s="231">
        <v>1200000</v>
      </c>
    </row>
    <row r="13" spans="1:31" ht="42" hidden="1" customHeight="1">
      <c r="A13" s="289"/>
      <c r="B13" s="295"/>
      <c r="C13" s="301"/>
      <c r="D13" s="307"/>
      <c r="E13" s="311"/>
      <c r="F13" s="313" t="str">
        <f t="shared" si="0"/>
        <v/>
      </c>
      <c r="G13" s="307"/>
      <c r="H13" s="307"/>
      <c r="I13" s="320"/>
      <c r="J13" s="323"/>
      <c r="K13" s="323"/>
      <c r="L13" s="326" t="str">
        <f t="shared" si="1"/>
        <v/>
      </c>
      <c r="M13" s="326" t="str">
        <f t="shared" si="2"/>
        <v/>
      </c>
      <c r="N13" s="326">
        <f t="shared" si="3"/>
        <v>0</v>
      </c>
      <c r="O13" s="329">
        <f t="shared" si="4"/>
        <v>0</v>
      </c>
      <c r="P13" s="332">
        <f>IF(OR(F13=$F$5,F13=$F$6,F13=$F$7,F13=$F$8,F13=$F$9,F13=$F$10,F13=$F$11,F13=$F$12),"",SUMIF($F$5:$F$29,F13,$O$5:$O$29))</f>
        <v>0</v>
      </c>
      <c r="Q13" s="335" t="str">
        <f t="shared" si="6"/>
        <v/>
      </c>
      <c r="R13" s="341">
        <f t="shared" si="5"/>
        <v>0</v>
      </c>
      <c r="AD13" s="63" t="s">
        <v>589</v>
      </c>
      <c r="AE13" s="231">
        <v>1200000</v>
      </c>
    </row>
    <row r="14" spans="1:31" ht="42" hidden="1" customHeight="1">
      <c r="A14" s="289"/>
      <c r="B14" s="295"/>
      <c r="C14" s="301"/>
      <c r="D14" s="307"/>
      <c r="E14" s="311"/>
      <c r="F14" s="313" t="str">
        <f t="shared" si="0"/>
        <v/>
      </c>
      <c r="G14" s="316"/>
      <c r="H14" s="307"/>
      <c r="I14" s="320"/>
      <c r="J14" s="323"/>
      <c r="K14" s="323"/>
      <c r="L14" s="326" t="str">
        <f t="shared" si="1"/>
        <v/>
      </c>
      <c r="M14" s="326" t="str">
        <f t="shared" si="2"/>
        <v/>
      </c>
      <c r="N14" s="326">
        <f t="shared" si="3"/>
        <v>0</v>
      </c>
      <c r="O14" s="329">
        <f t="shared" si="4"/>
        <v>0</v>
      </c>
      <c r="P14" s="332" t="str">
        <f>IF(OR(F14=$F$5,F14=$F$6,F14=$F$7,F14=$F$8,F14=$F$9,F14=$F$10,F14=$F$11,F14=$F$12,F14=$F$13),"",SUMIF($F$5:$F$29,F14,$O$5:$O$29))</f>
        <v/>
      </c>
      <c r="Q14" s="335" t="str">
        <f t="shared" si="6"/>
        <v/>
      </c>
      <c r="R14" s="341">
        <f t="shared" si="5"/>
        <v>0</v>
      </c>
      <c r="AD14" s="63" t="s">
        <v>590</v>
      </c>
      <c r="AE14" s="231">
        <v>1200000</v>
      </c>
    </row>
    <row r="15" spans="1:31" ht="42" hidden="1" customHeight="1">
      <c r="A15" s="289"/>
      <c r="B15" s="295"/>
      <c r="C15" s="301"/>
      <c r="D15" s="307"/>
      <c r="E15" s="311"/>
      <c r="F15" s="313" t="str">
        <f t="shared" si="0"/>
        <v/>
      </c>
      <c r="G15" s="307"/>
      <c r="H15" s="307"/>
      <c r="I15" s="320"/>
      <c r="J15" s="323"/>
      <c r="K15" s="323"/>
      <c r="L15" s="326" t="str">
        <f t="shared" si="1"/>
        <v/>
      </c>
      <c r="M15" s="326" t="str">
        <f t="shared" si="2"/>
        <v/>
      </c>
      <c r="N15" s="326">
        <f t="shared" si="3"/>
        <v>0</v>
      </c>
      <c r="O15" s="329">
        <f t="shared" si="4"/>
        <v>0</v>
      </c>
      <c r="P15" s="332" t="str">
        <f>IF(OR(F15=$F$5,F15=$F$6,F15=$F$7,F15=$F$8,F15=$F$9,F15=$F$10,F15=$F$11,F15=$F$12,F15=$F$13,F15=$F$14),"",SUMIF($F$5:$F$29,F15,$O$5:$O$29))</f>
        <v/>
      </c>
      <c r="Q15" s="335" t="str">
        <f t="shared" si="6"/>
        <v/>
      </c>
      <c r="R15" s="341">
        <f t="shared" si="5"/>
        <v>0</v>
      </c>
      <c r="AD15" s="63" t="s">
        <v>574</v>
      </c>
      <c r="AE15" s="231">
        <v>1200000</v>
      </c>
    </row>
    <row r="16" spans="1:31" ht="42" hidden="1" customHeight="1">
      <c r="A16" s="289"/>
      <c r="B16" s="295"/>
      <c r="C16" s="301"/>
      <c r="D16" s="307"/>
      <c r="E16" s="311"/>
      <c r="F16" s="313" t="str">
        <f t="shared" si="0"/>
        <v/>
      </c>
      <c r="G16" s="316"/>
      <c r="H16" s="307"/>
      <c r="I16" s="320"/>
      <c r="J16" s="323"/>
      <c r="K16" s="323"/>
      <c r="L16" s="326" t="str">
        <f t="shared" si="1"/>
        <v/>
      </c>
      <c r="M16" s="326" t="str">
        <f t="shared" si="2"/>
        <v/>
      </c>
      <c r="N16" s="326">
        <f t="shared" si="3"/>
        <v>0</v>
      </c>
      <c r="O16" s="329">
        <f t="shared" si="4"/>
        <v>0</v>
      </c>
      <c r="P16" s="332" t="str">
        <f>IF(OR(F16=$F$5,F16=$F$6,F16=$F$7,F16=$F$8,F16=$F$9,F16=$F$10,F16=$F$11,F16=$F$12,F16=$F$13,F16=$F$14,F16=$F$15),"",SUMIF($F$5:$F$29,F16,$O$5:$O$29))</f>
        <v/>
      </c>
      <c r="Q16" s="335" t="str">
        <f t="shared" si="6"/>
        <v/>
      </c>
      <c r="R16" s="341">
        <f t="shared" si="5"/>
        <v>0</v>
      </c>
      <c r="AD16" s="63" t="s">
        <v>44</v>
      </c>
      <c r="AE16" s="231">
        <v>1200000</v>
      </c>
    </row>
    <row r="17" spans="1:31" ht="42" hidden="1" customHeight="1">
      <c r="A17" s="289"/>
      <c r="B17" s="295"/>
      <c r="C17" s="301"/>
      <c r="D17" s="307"/>
      <c r="E17" s="311"/>
      <c r="F17" s="313" t="str">
        <f t="shared" si="0"/>
        <v/>
      </c>
      <c r="G17" s="307"/>
      <c r="H17" s="307"/>
      <c r="I17" s="320"/>
      <c r="J17" s="323"/>
      <c r="K17" s="323"/>
      <c r="L17" s="326" t="str">
        <f t="shared" si="1"/>
        <v/>
      </c>
      <c r="M17" s="326" t="str">
        <f t="shared" si="2"/>
        <v/>
      </c>
      <c r="N17" s="326">
        <f t="shared" si="3"/>
        <v>0</v>
      </c>
      <c r="O17" s="329">
        <f t="shared" si="4"/>
        <v>0</v>
      </c>
      <c r="P17" s="332" t="str">
        <f>IF(OR(F17=$F$5,F17=$F$6,F17=$F$7,F17=$F$8,F17=$F$9,F17=$F$10,F17=$F$11,F17=$F$12,F17=$F$13,F17=$F$14,F17=$F$15,F17=$F$16),"",SUMIF($F$5:$F$29,F17,$O$5:$O$29))</f>
        <v/>
      </c>
      <c r="Q17" s="335" t="str">
        <f t="shared" si="6"/>
        <v/>
      </c>
      <c r="R17" s="341">
        <f t="shared" si="5"/>
        <v>0</v>
      </c>
      <c r="AD17" s="63" t="s">
        <v>482</v>
      </c>
      <c r="AE17" s="231">
        <v>1200000</v>
      </c>
    </row>
    <row r="18" spans="1:31" ht="42" hidden="1" customHeight="1">
      <c r="A18" s="289"/>
      <c r="B18" s="295"/>
      <c r="C18" s="301"/>
      <c r="D18" s="307"/>
      <c r="E18" s="311"/>
      <c r="F18" s="313" t="str">
        <f t="shared" si="0"/>
        <v/>
      </c>
      <c r="G18" s="307"/>
      <c r="H18" s="307"/>
      <c r="I18" s="320"/>
      <c r="J18" s="323"/>
      <c r="K18" s="323"/>
      <c r="L18" s="326" t="str">
        <f t="shared" si="1"/>
        <v/>
      </c>
      <c r="M18" s="326" t="str">
        <f t="shared" si="2"/>
        <v/>
      </c>
      <c r="N18" s="326">
        <f t="shared" si="3"/>
        <v>0</v>
      </c>
      <c r="O18" s="329">
        <f t="shared" si="4"/>
        <v>0</v>
      </c>
      <c r="P18" s="332" t="str">
        <f>IF(OR(F18=$F$5,F18=$F$6,F18=$F$7,F18=$F$8,F18=$F$9,F18=$F$10,F18=$F$11,F18=$F$12,F18=$F$13,F18=$F$14,F18=$F$15,F18=$F$16,F18=$F$17),"",SUMIF($F$5:$F$29,F18,$O$5:$O$29))</f>
        <v/>
      </c>
      <c r="Q18" s="335" t="str">
        <f t="shared" si="6"/>
        <v/>
      </c>
      <c r="R18" s="341">
        <f t="shared" si="5"/>
        <v>0</v>
      </c>
      <c r="AD18" s="63" t="s">
        <v>485</v>
      </c>
      <c r="AE18" s="231">
        <v>1200000</v>
      </c>
    </row>
    <row r="19" spans="1:31" ht="42" hidden="1" customHeight="1">
      <c r="A19" s="289"/>
      <c r="B19" s="295"/>
      <c r="C19" s="301"/>
      <c r="D19" s="307"/>
      <c r="E19" s="311"/>
      <c r="F19" s="313" t="str">
        <f t="shared" si="0"/>
        <v/>
      </c>
      <c r="G19" s="307"/>
      <c r="H19" s="307"/>
      <c r="I19" s="320"/>
      <c r="J19" s="323"/>
      <c r="K19" s="323"/>
      <c r="L19" s="326" t="str">
        <f t="shared" si="1"/>
        <v/>
      </c>
      <c r="M19" s="326" t="str">
        <f t="shared" si="2"/>
        <v/>
      </c>
      <c r="N19" s="326">
        <f t="shared" si="3"/>
        <v>0</v>
      </c>
      <c r="O19" s="329">
        <f t="shared" si="4"/>
        <v>0</v>
      </c>
      <c r="P19" s="332" t="str">
        <f>IF(OR(F19=$F$5,F19=$F$6,F19=$F$7,F19=$F$8,F19=$F$9,F19=$F$10,F19=$F$11,F19=$F$12,F19=$F$13,F19=$F$14,F19=$F$15,F19=$F$16,F19=$F$17,F19=$F$18),"",SUMIF($F$5:$F$29,F19,$O$5:$O$29))</f>
        <v/>
      </c>
      <c r="Q19" s="335" t="str">
        <f t="shared" si="6"/>
        <v/>
      </c>
      <c r="R19" s="341">
        <f t="shared" si="5"/>
        <v>0</v>
      </c>
      <c r="AD19" s="63" t="s">
        <v>527</v>
      </c>
      <c r="AE19" s="231">
        <v>1200000</v>
      </c>
    </row>
    <row r="20" spans="1:31" ht="42" hidden="1" customHeight="1">
      <c r="A20" s="289"/>
      <c r="B20" s="295"/>
      <c r="C20" s="301"/>
      <c r="D20" s="307"/>
      <c r="E20" s="311"/>
      <c r="F20" s="313" t="str">
        <f t="shared" si="0"/>
        <v/>
      </c>
      <c r="G20" s="307"/>
      <c r="H20" s="307"/>
      <c r="I20" s="320"/>
      <c r="J20" s="323"/>
      <c r="K20" s="323"/>
      <c r="L20" s="326" t="str">
        <f t="shared" si="1"/>
        <v/>
      </c>
      <c r="M20" s="326" t="str">
        <f t="shared" si="2"/>
        <v/>
      </c>
      <c r="N20" s="326">
        <f t="shared" si="3"/>
        <v>0</v>
      </c>
      <c r="O20" s="329">
        <f t="shared" si="4"/>
        <v>0</v>
      </c>
      <c r="P20" s="332" t="str">
        <f>IF(OR(F20=$F$5,F20=$F$6,F20=$F$7,F20=$F$8,F20=$F$9,F20=$F$10,F20=$F$11,F20=$F$12,F20=$F$13,F20=$F$14,F20=$F$15,F20=$F$16,F20=$F$17,F20=$F$18,F20=$F$19),"",SUMIF($F$5:$F$29,F20,$O$5:$O$29))</f>
        <v/>
      </c>
      <c r="Q20" s="335" t="str">
        <f t="shared" si="6"/>
        <v/>
      </c>
      <c r="R20" s="341">
        <f t="shared" si="5"/>
        <v>0</v>
      </c>
      <c r="AD20" s="63" t="s">
        <v>467</v>
      </c>
      <c r="AE20" s="231">
        <v>1200000</v>
      </c>
    </row>
    <row r="21" spans="1:31" ht="42" hidden="1" customHeight="1">
      <c r="A21" s="289"/>
      <c r="B21" s="295"/>
      <c r="C21" s="301"/>
      <c r="D21" s="307"/>
      <c r="E21" s="311"/>
      <c r="F21" s="313" t="str">
        <f t="shared" si="0"/>
        <v/>
      </c>
      <c r="G21" s="307"/>
      <c r="H21" s="307"/>
      <c r="I21" s="320"/>
      <c r="J21" s="323"/>
      <c r="K21" s="323"/>
      <c r="L21" s="326" t="str">
        <f t="shared" si="1"/>
        <v/>
      </c>
      <c r="M21" s="326" t="str">
        <f t="shared" si="2"/>
        <v/>
      </c>
      <c r="N21" s="326">
        <f t="shared" si="3"/>
        <v>0</v>
      </c>
      <c r="O21" s="329">
        <f t="shared" si="4"/>
        <v>0</v>
      </c>
      <c r="P21" s="332" t="str">
        <f>IF(OR(F21=$F$5,F21=$F$6,F21=$F$7,F21=$F$8,F21=$F$9,F21=$F$10,F21=$F$11,F21=$F$12,F21=$F$13,F21=$F$14,F21=$F$15,F21=$F$16,F21=$F$17,F21=$F$18,F21=$F$19,F21=$F$20),"",SUMIF($F$5:$F$29,F21,$O$5:$O$29))</f>
        <v/>
      </c>
      <c r="Q21" s="335" t="str">
        <f t="shared" si="6"/>
        <v/>
      </c>
      <c r="R21" s="341">
        <f t="shared" si="5"/>
        <v>0</v>
      </c>
      <c r="AD21" s="63" t="s">
        <v>588</v>
      </c>
      <c r="AE21" s="231">
        <v>1200000</v>
      </c>
    </row>
    <row r="22" spans="1:31" ht="42" hidden="1" customHeight="1">
      <c r="A22" s="289"/>
      <c r="B22" s="295"/>
      <c r="C22" s="301"/>
      <c r="D22" s="307"/>
      <c r="E22" s="311"/>
      <c r="F22" s="313" t="str">
        <f t="shared" si="0"/>
        <v/>
      </c>
      <c r="G22" s="307"/>
      <c r="H22" s="307"/>
      <c r="I22" s="320"/>
      <c r="J22" s="323"/>
      <c r="K22" s="323"/>
      <c r="L22" s="326" t="str">
        <f t="shared" si="1"/>
        <v/>
      </c>
      <c r="M22" s="326" t="str">
        <f t="shared" si="2"/>
        <v/>
      </c>
      <c r="N22" s="326">
        <f t="shared" si="3"/>
        <v>0</v>
      </c>
      <c r="O22" s="329">
        <f t="shared" si="4"/>
        <v>0</v>
      </c>
      <c r="P22" s="332" t="str">
        <f>IF(OR(F22=$F$5,F22=$F$6,F22=$F$7,F22=$F$8,F22=$F$9,F22=$F$10,F22=$F$11,F22=$F$12,F22=$F$13,F22=$F$14,F22=$F$15,F22=$F$16,F22=$F$17,F22=$F$18,F22=$F$19,F22=$F$20,F22=$F$21),"",SUMIF($F$5:$F$29,F22,$O$5:$O$29))</f>
        <v/>
      </c>
      <c r="Q22" s="335" t="str">
        <f t="shared" si="6"/>
        <v/>
      </c>
      <c r="R22" s="341">
        <f t="shared" si="5"/>
        <v>0</v>
      </c>
      <c r="AD22" s="63" t="s">
        <v>592</v>
      </c>
      <c r="AE22" s="231">
        <v>1200000</v>
      </c>
    </row>
    <row r="23" spans="1:31" ht="42" hidden="1" customHeight="1">
      <c r="A23" s="289"/>
      <c r="B23" s="295"/>
      <c r="C23" s="301"/>
      <c r="D23" s="307"/>
      <c r="E23" s="311"/>
      <c r="F23" s="313" t="str">
        <f t="shared" si="0"/>
        <v/>
      </c>
      <c r="G23" s="307"/>
      <c r="H23" s="307"/>
      <c r="I23" s="320"/>
      <c r="J23" s="323"/>
      <c r="K23" s="323"/>
      <c r="L23" s="326" t="str">
        <f t="shared" si="1"/>
        <v/>
      </c>
      <c r="M23" s="326" t="str">
        <f t="shared" si="2"/>
        <v/>
      </c>
      <c r="N23" s="326">
        <f t="shared" si="3"/>
        <v>0</v>
      </c>
      <c r="O23" s="329">
        <f t="shared" si="4"/>
        <v>0</v>
      </c>
      <c r="P23" s="332" t="str">
        <f>IF(OR(F23=$F$5,F23=$F$6,F23=$F$7,F23=$F$8,F23=$F$9,F23=$F$10,F23=$F$11,F23=$F$12,F23=$F$13,F23=$F$14,F23=$F$15,F23=$F$16,F23=$F$17,F23=$F$18,F23=$F$19,F23=$F$20,F23=$F$21,F23=$F$22),"",SUMIF($F$5:$F$29,F23,$O$5:$O$29))</f>
        <v/>
      </c>
      <c r="Q23" s="335" t="str">
        <f t="shared" si="6"/>
        <v/>
      </c>
      <c r="R23" s="341">
        <f t="shared" si="5"/>
        <v>0</v>
      </c>
      <c r="AD23" s="63" t="s">
        <v>251</v>
      </c>
      <c r="AE23" s="231">
        <v>1200000</v>
      </c>
    </row>
    <row r="24" spans="1:31" ht="42" hidden="1" customHeight="1">
      <c r="A24" s="289"/>
      <c r="B24" s="295"/>
      <c r="C24" s="301"/>
      <c r="D24" s="307"/>
      <c r="E24" s="311"/>
      <c r="F24" s="313" t="str">
        <f t="shared" si="0"/>
        <v/>
      </c>
      <c r="G24" s="307"/>
      <c r="H24" s="307"/>
      <c r="I24" s="320"/>
      <c r="J24" s="323"/>
      <c r="K24" s="323"/>
      <c r="L24" s="326" t="str">
        <f t="shared" si="1"/>
        <v/>
      </c>
      <c r="M24" s="326" t="str">
        <f t="shared" si="2"/>
        <v/>
      </c>
      <c r="N24" s="326">
        <f t="shared" si="3"/>
        <v>0</v>
      </c>
      <c r="O24" s="329">
        <f t="shared" si="4"/>
        <v>0</v>
      </c>
      <c r="P24" s="332" t="str">
        <f>IF(OR(F24=$F$5,F24=$F$6,F24=$F$7,F24=$F$8,F24=$F$9,F24=$F$10,F24=$F$11,F24=$F$12,F24=$F$13,F24=$F$14,F24=$F$15,F24=$F$16,F24=$F$17,F24=$F$18,F24=$F$19,F24=$F$20,F24=$F$21,F24=$F$22,F24=$F$23),"",SUMIF($F$5:$F$29,F24,$O$5:$O$29))</f>
        <v/>
      </c>
      <c r="Q24" s="335" t="str">
        <f t="shared" si="6"/>
        <v/>
      </c>
      <c r="R24" s="341">
        <f t="shared" si="5"/>
        <v>0</v>
      </c>
      <c r="AD24" s="63" t="s">
        <v>22</v>
      </c>
      <c r="AE24" s="231">
        <v>1200000</v>
      </c>
    </row>
    <row r="25" spans="1:31" ht="42" hidden="1" customHeight="1">
      <c r="A25" s="289"/>
      <c r="B25" s="295"/>
      <c r="C25" s="301"/>
      <c r="D25" s="307"/>
      <c r="E25" s="311"/>
      <c r="F25" s="313" t="str">
        <f t="shared" si="0"/>
        <v/>
      </c>
      <c r="G25" s="307"/>
      <c r="H25" s="307"/>
      <c r="I25" s="320"/>
      <c r="J25" s="323"/>
      <c r="K25" s="323"/>
      <c r="L25" s="326" t="str">
        <f t="shared" si="1"/>
        <v/>
      </c>
      <c r="M25" s="326" t="str">
        <f t="shared" si="2"/>
        <v/>
      </c>
      <c r="N25" s="326">
        <f t="shared" si="3"/>
        <v>0</v>
      </c>
      <c r="O25" s="329">
        <f t="shared" si="4"/>
        <v>0</v>
      </c>
      <c r="P25" s="332" t="str">
        <f>IF(OR(F25=$F$5,F25=$F$6,F25=$F$7,F25=$F$8,F25=$F$9,F25=$F$10,F25=$F$11,F25=$F$12,F25=$F$13,F25=$F$14,F25=$F$15,F25=$F$16,F25=$F$17,F25=$F$18,F25=$F$19,F25=$F$20,F25=$F$21,F25=$F$22,F25=$F$23,F25=$F$24),"",SUMIF($F$5:$F$29,F25,$O$5:$O$29))</f>
        <v/>
      </c>
      <c r="Q25" s="335" t="str">
        <f t="shared" si="6"/>
        <v/>
      </c>
      <c r="R25" s="341">
        <f t="shared" si="5"/>
        <v>0</v>
      </c>
      <c r="AD25" s="63" t="s">
        <v>596</v>
      </c>
      <c r="AE25" s="231">
        <v>1200000</v>
      </c>
    </row>
    <row r="26" spans="1:31" ht="42" hidden="1" customHeight="1">
      <c r="A26" s="289"/>
      <c r="B26" s="295"/>
      <c r="C26" s="301"/>
      <c r="D26" s="307"/>
      <c r="E26" s="311"/>
      <c r="F26" s="313" t="str">
        <f t="shared" si="0"/>
        <v/>
      </c>
      <c r="G26" s="307"/>
      <c r="H26" s="307"/>
      <c r="I26" s="320"/>
      <c r="J26" s="323"/>
      <c r="K26" s="323"/>
      <c r="L26" s="326" t="str">
        <f t="shared" si="1"/>
        <v/>
      </c>
      <c r="M26" s="326" t="str">
        <f t="shared" si="2"/>
        <v/>
      </c>
      <c r="N26" s="326">
        <f t="shared" si="3"/>
        <v>0</v>
      </c>
      <c r="O26" s="329">
        <f t="shared" si="4"/>
        <v>0</v>
      </c>
      <c r="P26" s="332" t="str">
        <f>IF(OR(F26=$F$5,F26=$F$6,F26=$F$7,F26=$F$8,F26=$F$9,F26=$F$10,F26=$F$11,F26=$F$12,F26=$F$13,F26=$F$14,F26=$F$15,F26=$F$16,F26=$F$17,F26=$F$18,F26=$F$19,F26=$F$20,F26=$F$21,F26=$F$22,F26=$F$23,F26=$F$24,F26=$F$25),"",SUMIF($F$5:$F$29,F26,$O$5:$O$29))</f>
        <v/>
      </c>
      <c r="Q26" s="335" t="str">
        <f t="shared" si="6"/>
        <v/>
      </c>
      <c r="R26" s="341">
        <f t="shared" si="5"/>
        <v>0</v>
      </c>
      <c r="AD26" s="63" t="s">
        <v>573</v>
      </c>
      <c r="AE26" s="231">
        <v>1200000</v>
      </c>
    </row>
    <row r="27" spans="1:31" ht="42" hidden="1" customHeight="1">
      <c r="A27" s="289"/>
      <c r="B27" s="295"/>
      <c r="C27" s="301"/>
      <c r="D27" s="307"/>
      <c r="E27" s="311"/>
      <c r="F27" s="313" t="str">
        <f t="shared" si="0"/>
        <v/>
      </c>
      <c r="G27" s="307"/>
      <c r="H27" s="307"/>
      <c r="I27" s="320"/>
      <c r="J27" s="323"/>
      <c r="K27" s="323"/>
      <c r="L27" s="326" t="str">
        <f t="shared" si="1"/>
        <v/>
      </c>
      <c r="M27" s="326" t="str">
        <f t="shared" si="2"/>
        <v/>
      </c>
      <c r="N27" s="326">
        <f t="shared" si="3"/>
        <v>0</v>
      </c>
      <c r="O27" s="329">
        <f t="shared" si="4"/>
        <v>0</v>
      </c>
      <c r="P27" s="332" t="str">
        <f>IF(OR(F27=$F$5,F27=$F$6,F27=$F$7,F27=$F$8,F27=$F$9,F27=$F$10,F27=$F$11,F27=$F$12,F27=$F$13,F27=$F$14,F27=$F$15,F27=$F$16,F27=$F$17,F27=$F$18,F27=$F$19,F27=$F$20,F27=$F$21,F27=$F$22,F27=$F$23,F27=$F$24,F27=$F$25,F27=$F$26),"",SUMIF($F$5:$F$29,F27,$O$5:$O$29))</f>
        <v/>
      </c>
      <c r="Q27" s="335" t="str">
        <f t="shared" si="6"/>
        <v/>
      </c>
      <c r="R27" s="341">
        <f t="shared" si="5"/>
        <v>0</v>
      </c>
      <c r="AD27" s="63" t="s">
        <v>473</v>
      </c>
      <c r="AE27" s="231">
        <v>1200000</v>
      </c>
    </row>
    <row r="28" spans="1:31" ht="42" hidden="1" customHeight="1">
      <c r="A28" s="289"/>
      <c r="B28" s="295"/>
      <c r="C28" s="301"/>
      <c r="D28" s="307"/>
      <c r="E28" s="311"/>
      <c r="F28" s="313" t="str">
        <f t="shared" si="0"/>
        <v/>
      </c>
      <c r="G28" s="307"/>
      <c r="H28" s="307"/>
      <c r="I28" s="320"/>
      <c r="J28" s="323"/>
      <c r="K28" s="323"/>
      <c r="L28" s="326" t="str">
        <f t="shared" si="1"/>
        <v/>
      </c>
      <c r="M28" s="326" t="str">
        <f t="shared" si="2"/>
        <v/>
      </c>
      <c r="N28" s="326">
        <f t="shared" si="3"/>
        <v>0</v>
      </c>
      <c r="O28" s="329">
        <f t="shared" si="4"/>
        <v>0</v>
      </c>
      <c r="P28" s="332" t="str">
        <f>IF(OR(F28=$F$5,F28=$F$6,F28=$F$7,F28=$F$8,F28=$F$9,F28=$F$10,F28=$F$11,F28=$F$12,F28=$F$13,F28=$F$14,F28=$F$15,F28=$F$16,F28=$F$17,F28=$F$18,F28=$F$19,F28=$F$20,F28=$F$21,F28=$F$22,F28=$F$23,F28=$F$24,F28=$F$25,F28=$F$26,F28=$F$27),"",SUMIF($F$5:$F$29,F28,$O$5:$O$29))</f>
        <v/>
      </c>
      <c r="Q28" s="335" t="str">
        <f t="shared" si="6"/>
        <v/>
      </c>
      <c r="R28" s="341">
        <f t="shared" si="5"/>
        <v>0</v>
      </c>
      <c r="AD28" s="63" t="s">
        <v>597</v>
      </c>
      <c r="AE28" s="231">
        <v>1200000</v>
      </c>
    </row>
    <row r="29" spans="1:31" ht="42" hidden="1" customHeight="1">
      <c r="A29" s="289"/>
      <c r="B29" s="295"/>
      <c r="C29" s="301"/>
      <c r="D29" s="307"/>
      <c r="E29" s="311"/>
      <c r="F29" s="313" t="str">
        <f t="shared" si="0"/>
        <v/>
      </c>
      <c r="G29" s="316"/>
      <c r="H29" s="307"/>
      <c r="I29" s="320"/>
      <c r="J29" s="323"/>
      <c r="K29" s="323"/>
      <c r="L29" s="326" t="str">
        <f t="shared" si="1"/>
        <v/>
      </c>
      <c r="M29" s="326" t="str">
        <f t="shared" si="2"/>
        <v/>
      </c>
      <c r="N29" s="326">
        <f t="shared" si="3"/>
        <v>0</v>
      </c>
      <c r="O29" s="329">
        <f t="shared" si="4"/>
        <v>0</v>
      </c>
      <c r="P29" s="332" t="str">
        <f>IF(OR(F29=$F$5,F29=$F$6,F29=$F$7,F29=$F$8,F29=$F$9,F29=$F$10,F29=$F$11,F29=$F$12,F29=$F$13,F29=$F$14,F29=$F$15,F29=$F$16,F29=$F$17,F29=$F$18,F29=$F$19,F29=$F$20,F29=$F$21,F29=$F$22,F29=$F$23,F29=$F$24,F29=$F$25,F29=$F$26,F29=$F$27,F29=$F$28),"",SUMIF($F$5:$F$29,F29,$O$5:$O$29))</f>
        <v/>
      </c>
      <c r="Q29" s="335" t="str">
        <f t="shared" si="6"/>
        <v/>
      </c>
      <c r="R29" s="341">
        <f t="shared" si="5"/>
        <v>0</v>
      </c>
    </row>
    <row r="30" spans="1:31" ht="42" customHeight="1">
      <c r="A30" s="290" t="s">
        <v>472</v>
      </c>
      <c r="B30" s="296"/>
      <c r="C30" s="302"/>
      <c r="D30" s="302"/>
      <c r="E30" s="312"/>
      <c r="F30" s="314"/>
      <c r="G30" s="317"/>
      <c r="H30" s="302"/>
      <c r="I30" s="321"/>
      <c r="J30" s="324"/>
      <c r="K30" s="324"/>
      <c r="L30" s="327"/>
      <c r="M30" s="327"/>
      <c r="N30" s="327"/>
      <c r="O30" s="330">
        <f>SUM(O5:O29)</f>
        <v>0</v>
      </c>
      <c r="P30" s="333">
        <f>SUM(P5:P29)</f>
        <v>0</v>
      </c>
      <c r="Q30" s="336" t="str">
        <f>IF(P30&gt;0,IFERROR(VLOOKUP($C30,$AD$5:$AE$11,2,FALSE),""),"")</f>
        <v/>
      </c>
      <c r="R30" s="342">
        <f>SUM(R5:R29)</f>
        <v>0</v>
      </c>
    </row>
    <row r="31" spans="1:31" ht="17.25">
      <c r="A31" s="291"/>
      <c r="B31" s="291"/>
      <c r="C31" s="303"/>
      <c r="D31" s="303"/>
      <c r="E31" s="303"/>
      <c r="F31" s="303"/>
      <c r="G31" s="291"/>
      <c r="H31" s="303"/>
      <c r="I31" s="322"/>
      <c r="J31" s="322"/>
      <c r="K31" s="322"/>
      <c r="L31" s="322"/>
      <c r="M31" s="322"/>
      <c r="N31" s="322"/>
      <c r="O31" s="322"/>
      <c r="P31" s="322"/>
      <c r="Q31" s="337"/>
      <c r="R31" s="322"/>
    </row>
    <row r="32" spans="1:31" ht="18.75">
      <c r="A32" s="292" t="s">
        <v>128</v>
      </c>
      <c r="B32" s="297" t="s">
        <v>476</v>
      </c>
      <c r="C32" s="297" t="s">
        <v>476</v>
      </c>
      <c r="D32" s="303"/>
      <c r="E32" s="303"/>
      <c r="F32" s="303"/>
      <c r="G32" s="291"/>
      <c r="H32" s="303"/>
      <c r="I32" s="322"/>
      <c r="J32" s="322"/>
      <c r="K32" s="322"/>
      <c r="L32" s="322"/>
      <c r="M32" s="322"/>
      <c r="N32" s="322"/>
      <c r="O32" s="322"/>
      <c r="Q32" s="322"/>
      <c r="R32" s="337"/>
    </row>
    <row r="33" spans="1:27" ht="23.1" customHeight="1">
      <c r="A33" s="293" t="s">
        <v>463</v>
      </c>
      <c r="B33" s="298" t="s">
        <v>478</v>
      </c>
      <c r="C33" s="298" t="s">
        <v>478</v>
      </c>
      <c r="D33" s="308"/>
      <c r="E33" s="308"/>
      <c r="F33" s="308"/>
      <c r="G33" s="304"/>
      <c r="H33" s="304"/>
      <c r="I33" s="304"/>
      <c r="J33" s="304"/>
      <c r="Q33" s="338"/>
    </row>
    <row r="34" spans="1:27" ht="23.1" customHeight="1">
      <c r="A34" s="293" t="s">
        <v>475</v>
      </c>
      <c r="B34" s="298" t="s">
        <v>480</v>
      </c>
      <c r="C34" s="298" t="s">
        <v>480</v>
      </c>
      <c r="D34" s="308"/>
      <c r="E34" s="308"/>
      <c r="F34" s="308"/>
      <c r="G34" s="304"/>
      <c r="H34" s="304"/>
      <c r="I34" s="304"/>
      <c r="J34" s="304"/>
    </row>
    <row r="35" spans="1:27" ht="23.1" customHeight="1">
      <c r="A35" s="293" t="s">
        <v>388</v>
      </c>
      <c r="B35" s="285" t="s">
        <v>62</v>
      </c>
      <c r="C35" s="285" t="s">
        <v>62</v>
      </c>
    </row>
    <row r="36" spans="1:27" ht="17.25" customHeight="1">
      <c r="B36" s="299"/>
      <c r="O36" s="331"/>
    </row>
    <row r="37" spans="1:27" s="284" customFormat="1" ht="45.75" customHeight="1">
      <c r="A37" s="284"/>
      <c r="B37" s="299"/>
      <c r="C37" s="284"/>
      <c r="D37" s="284"/>
      <c r="E37" s="284"/>
      <c r="F37" s="284"/>
      <c r="G37" s="284"/>
      <c r="H37" s="284"/>
      <c r="I37" s="284"/>
      <c r="J37" s="284"/>
      <c r="K37" s="284"/>
      <c r="L37" s="284"/>
      <c r="M37" s="284"/>
      <c r="N37" s="284"/>
      <c r="O37" s="284"/>
      <c r="P37" s="284"/>
      <c r="Q37" s="284"/>
      <c r="R37" s="284"/>
      <c r="S37" s="284"/>
      <c r="T37" s="284"/>
      <c r="U37" s="284"/>
      <c r="V37" s="284"/>
      <c r="W37" s="284"/>
      <c r="X37" s="284"/>
      <c r="Y37" s="284"/>
      <c r="Z37" s="284"/>
      <c r="AA37" s="284"/>
    </row>
    <row r="38" spans="1:27" s="284" customFormat="1" ht="45" customHeight="1">
      <c r="A38" s="284"/>
      <c r="B38" s="284"/>
      <c r="C38" s="284"/>
      <c r="D38" s="284"/>
      <c r="E38" s="284"/>
      <c r="F38" s="284"/>
      <c r="G38" s="284"/>
      <c r="H38" s="284"/>
      <c r="I38" s="284"/>
      <c r="J38" s="284"/>
      <c r="K38" s="284"/>
      <c r="L38" s="284"/>
      <c r="M38" s="284"/>
      <c r="N38" s="284"/>
      <c r="O38" s="284"/>
      <c r="P38" s="284"/>
      <c r="Q38" s="284"/>
      <c r="R38" s="284"/>
      <c r="S38" s="284"/>
      <c r="T38" s="284"/>
      <c r="U38" s="284"/>
      <c r="V38" s="284"/>
      <c r="W38" s="284"/>
      <c r="X38" s="284"/>
      <c r="Y38" s="284"/>
      <c r="Z38" s="284"/>
      <c r="AA38" s="284"/>
    </row>
    <row r="39" spans="1:27" s="284" customFormat="1" ht="24.75" customHeight="1">
      <c r="A39" s="284"/>
      <c r="B39" s="284"/>
      <c r="C39" s="284"/>
      <c r="D39" s="284"/>
      <c r="E39" s="284"/>
      <c r="F39" s="284"/>
      <c r="G39" s="284"/>
      <c r="H39" s="284"/>
      <c r="I39" s="284"/>
      <c r="J39" s="284"/>
      <c r="K39" s="284"/>
      <c r="L39" s="284"/>
      <c r="M39" s="284"/>
      <c r="N39" s="284"/>
      <c r="O39" s="284"/>
      <c r="P39" s="284"/>
      <c r="Q39" s="284"/>
      <c r="R39" s="284"/>
      <c r="S39" s="284"/>
      <c r="T39" s="284"/>
      <c r="U39" s="284"/>
      <c r="V39" s="284"/>
      <c r="W39" s="284"/>
      <c r="X39" s="284"/>
      <c r="Y39" s="284"/>
      <c r="Z39" s="284"/>
      <c r="AA39" s="284"/>
    </row>
    <row r="40" spans="1:27" s="284" customFormat="1" ht="24.75" customHeight="1">
      <c r="A40" s="284"/>
      <c r="B40" s="284"/>
      <c r="C40" s="284"/>
      <c r="D40" s="284"/>
      <c r="E40" s="284"/>
      <c r="F40" s="284"/>
      <c r="G40" s="284"/>
      <c r="H40" s="284"/>
      <c r="I40" s="284"/>
      <c r="J40" s="284"/>
      <c r="K40" s="284"/>
      <c r="L40" s="284"/>
      <c r="M40" s="284"/>
      <c r="N40" s="284"/>
      <c r="O40" s="284"/>
      <c r="P40" s="284"/>
      <c r="Q40" s="284"/>
      <c r="R40" s="284"/>
      <c r="S40" s="284"/>
      <c r="T40" s="284"/>
      <c r="U40" s="284"/>
      <c r="V40" s="284"/>
      <c r="W40" s="284"/>
      <c r="X40" s="284"/>
      <c r="Y40" s="284"/>
      <c r="Z40" s="284"/>
      <c r="AA40" s="284"/>
    </row>
    <row r="41" spans="1:27" s="284" customFormat="1" ht="24.75" customHeight="1">
      <c r="A41" s="284"/>
      <c r="B41" s="284"/>
      <c r="C41" s="284"/>
      <c r="D41" s="284"/>
      <c r="E41" s="284"/>
      <c r="F41" s="284"/>
      <c r="G41" s="284"/>
      <c r="H41" s="284"/>
      <c r="I41" s="284"/>
      <c r="J41" s="284"/>
      <c r="K41" s="284"/>
      <c r="L41" s="284"/>
      <c r="M41" s="284"/>
      <c r="N41" s="284"/>
      <c r="O41" s="284"/>
      <c r="P41" s="284"/>
      <c r="Q41" s="284"/>
      <c r="R41" s="284"/>
      <c r="S41" s="284"/>
      <c r="T41" s="284"/>
      <c r="U41" s="284"/>
      <c r="V41" s="284"/>
      <c r="W41" s="284"/>
      <c r="X41" s="284"/>
      <c r="Y41" s="284"/>
      <c r="Z41" s="284"/>
      <c r="AA41" s="284"/>
    </row>
    <row r="42" spans="1:27" s="284" customFormat="1" ht="24.75" customHeight="1">
      <c r="A42" s="284"/>
      <c r="B42" s="284"/>
      <c r="C42" s="284"/>
      <c r="D42" s="284"/>
      <c r="E42" s="284"/>
      <c r="F42" s="284"/>
      <c r="G42" s="284"/>
      <c r="H42" s="284"/>
      <c r="I42" s="284"/>
      <c r="J42" s="284"/>
      <c r="K42" s="284"/>
      <c r="L42" s="284"/>
      <c r="M42" s="284"/>
      <c r="N42" s="284"/>
      <c r="O42" s="284"/>
      <c r="P42" s="284"/>
      <c r="Q42" s="284"/>
      <c r="R42" s="284"/>
      <c r="S42" s="284"/>
      <c r="T42" s="284"/>
      <c r="U42" s="284"/>
      <c r="V42" s="284"/>
      <c r="W42" s="284"/>
      <c r="X42" s="284"/>
      <c r="Y42" s="284"/>
      <c r="Z42" s="284"/>
      <c r="AA42" s="284"/>
    </row>
    <row r="43" spans="1:27" s="284" customFormat="1" ht="24.75" customHeight="1">
      <c r="A43" s="284"/>
      <c r="B43" s="284"/>
      <c r="C43" s="284"/>
      <c r="D43" s="284"/>
      <c r="E43" s="284"/>
      <c r="F43" s="284"/>
      <c r="G43" s="284"/>
      <c r="H43" s="284"/>
      <c r="I43" s="284"/>
      <c r="J43" s="284"/>
      <c r="K43" s="284"/>
      <c r="L43" s="284"/>
      <c r="M43" s="284"/>
      <c r="N43" s="284"/>
      <c r="O43" s="284"/>
      <c r="P43" s="284"/>
      <c r="Q43" s="284"/>
      <c r="R43" s="284"/>
      <c r="S43" s="284"/>
      <c r="T43" s="284"/>
      <c r="U43" s="284"/>
      <c r="V43" s="284"/>
      <c r="W43" s="284"/>
      <c r="X43" s="284"/>
      <c r="Y43" s="284"/>
      <c r="Z43" s="284"/>
      <c r="AA43" s="284"/>
    </row>
    <row r="44" spans="1:27" s="284" customFormat="1" ht="24.75" customHeight="1">
      <c r="A44" s="284"/>
      <c r="B44" s="284"/>
      <c r="C44" s="284"/>
      <c r="D44" s="284"/>
      <c r="E44" s="284"/>
      <c r="F44" s="284"/>
      <c r="G44" s="284"/>
      <c r="H44" s="284"/>
      <c r="I44" s="284"/>
      <c r="J44" s="284"/>
      <c r="K44" s="284"/>
      <c r="L44" s="284"/>
      <c r="M44" s="284"/>
      <c r="N44" s="284"/>
      <c r="O44" s="284"/>
      <c r="P44" s="284"/>
      <c r="Q44" s="284"/>
      <c r="R44" s="284"/>
      <c r="S44" s="284"/>
      <c r="T44" s="284"/>
      <c r="U44" s="284"/>
      <c r="V44" s="284"/>
      <c r="W44" s="284"/>
      <c r="X44" s="284"/>
      <c r="Y44" s="284"/>
      <c r="Z44" s="284"/>
      <c r="AA44" s="284"/>
    </row>
    <row r="45" spans="1:27" hidden="1">
      <c r="D45" s="284" t="s">
        <v>470</v>
      </c>
      <c r="E45" s="284" t="s">
        <v>122</v>
      </c>
      <c r="F45" s="60" t="s">
        <v>167</v>
      </c>
      <c r="G45" s="60" t="s">
        <v>586</v>
      </c>
      <c r="H45" s="60" t="s">
        <v>147</v>
      </c>
      <c r="I45" s="63" t="s">
        <v>481</v>
      </c>
      <c r="J45" s="63" t="s">
        <v>335</v>
      </c>
      <c r="K45" s="63" t="s">
        <v>201</v>
      </c>
      <c r="L45" s="63" t="s">
        <v>589</v>
      </c>
      <c r="M45" s="63" t="s">
        <v>590</v>
      </c>
      <c r="N45" s="63" t="s">
        <v>574</v>
      </c>
      <c r="O45" s="63" t="s">
        <v>44</v>
      </c>
      <c r="P45" s="63" t="s">
        <v>482</v>
      </c>
      <c r="Q45" s="63" t="s">
        <v>485</v>
      </c>
      <c r="R45" s="63" t="s">
        <v>527</v>
      </c>
      <c r="S45" s="63" t="s">
        <v>467</v>
      </c>
      <c r="T45" s="63" t="s">
        <v>588</v>
      </c>
      <c r="U45" s="63" t="s">
        <v>592</v>
      </c>
      <c r="V45" s="63" t="s">
        <v>251</v>
      </c>
      <c r="W45" s="63" t="s">
        <v>22</v>
      </c>
      <c r="X45" s="63" t="s">
        <v>596</v>
      </c>
      <c r="Y45" s="63" t="s">
        <v>573</v>
      </c>
      <c r="Z45" s="63" t="s">
        <v>473</v>
      </c>
      <c r="AA45" s="63" t="s">
        <v>597</v>
      </c>
    </row>
    <row r="46" spans="1:27" hidden="1">
      <c r="D46" s="284" t="s">
        <v>120</v>
      </c>
      <c r="E46" s="284" t="s">
        <v>120</v>
      </c>
      <c r="F46" s="284" t="s">
        <v>120</v>
      </c>
      <c r="G46" s="284" t="s">
        <v>120</v>
      </c>
      <c r="H46" s="284" t="s">
        <v>120</v>
      </c>
      <c r="I46" s="284" t="s">
        <v>120</v>
      </c>
      <c r="J46" s="284" t="s">
        <v>120</v>
      </c>
      <c r="K46" s="284" t="s">
        <v>120</v>
      </c>
      <c r="L46" s="284" t="s">
        <v>120</v>
      </c>
      <c r="M46" s="284" t="s">
        <v>120</v>
      </c>
      <c r="N46" s="284" t="s">
        <v>120</v>
      </c>
      <c r="O46" s="284" t="s">
        <v>120</v>
      </c>
      <c r="P46" s="284" t="s">
        <v>120</v>
      </c>
      <c r="Q46" s="284" t="s">
        <v>120</v>
      </c>
      <c r="R46" s="284" t="s">
        <v>120</v>
      </c>
      <c r="S46" s="284" t="s">
        <v>120</v>
      </c>
      <c r="T46" s="284" t="s">
        <v>120</v>
      </c>
      <c r="U46" s="284" t="s">
        <v>120</v>
      </c>
      <c r="V46" s="284" t="s">
        <v>120</v>
      </c>
      <c r="W46" s="284" t="s">
        <v>120</v>
      </c>
      <c r="X46" s="284" t="s">
        <v>120</v>
      </c>
      <c r="Y46" s="284" t="s">
        <v>120</v>
      </c>
      <c r="Z46" s="284" t="s">
        <v>120</v>
      </c>
      <c r="AA46" s="284" t="s">
        <v>120</v>
      </c>
    </row>
    <row r="47" spans="1:27" hidden="1">
      <c r="D47" s="284" t="s">
        <v>229</v>
      </c>
      <c r="E47" s="284" t="s">
        <v>229</v>
      </c>
      <c r="F47" s="284" t="s">
        <v>229</v>
      </c>
      <c r="G47" s="284" t="s">
        <v>229</v>
      </c>
      <c r="H47" s="284" t="s">
        <v>229</v>
      </c>
      <c r="I47" s="284" t="s">
        <v>229</v>
      </c>
      <c r="J47" s="284" t="s">
        <v>229</v>
      </c>
      <c r="K47" s="284" t="s">
        <v>229</v>
      </c>
      <c r="L47" s="284" t="s">
        <v>229</v>
      </c>
      <c r="M47" s="284" t="s">
        <v>229</v>
      </c>
      <c r="N47" s="284" t="s">
        <v>229</v>
      </c>
      <c r="O47" s="284" t="s">
        <v>229</v>
      </c>
      <c r="P47" s="284" t="s">
        <v>229</v>
      </c>
      <c r="Q47" s="284" t="s">
        <v>229</v>
      </c>
      <c r="R47" s="284" t="s">
        <v>229</v>
      </c>
      <c r="S47" s="284" t="s">
        <v>229</v>
      </c>
      <c r="T47" s="284" t="s">
        <v>229</v>
      </c>
      <c r="U47" s="284" t="s">
        <v>229</v>
      </c>
      <c r="V47" s="284" t="s">
        <v>229</v>
      </c>
      <c r="W47" s="284" t="s">
        <v>229</v>
      </c>
      <c r="X47" s="284" t="s">
        <v>229</v>
      </c>
      <c r="Y47" s="284" t="s">
        <v>229</v>
      </c>
      <c r="Z47" s="284" t="s">
        <v>229</v>
      </c>
      <c r="AA47" s="284" t="s">
        <v>229</v>
      </c>
    </row>
    <row r="48" spans="1:27" hidden="1">
      <c r="D48" s="284" t="s">
        <v>228</v>
      </c>
      <c r="E48" s="284" t="s">
        <v>228</v>
      </c>
      <c r="F48" s="284" t="s">
        <v>228</v>
      </c>
      <c r="G48" s="284" t="s">
        <v>228</v>
      </c>
      <c r="H48" s="284" t="s">
        <v>228</v>
      </c>
      <c r="I48" s="284" t="s">
        <v>228</v>
      </c>
      <c r="J48" s="284" t="s">
        <v>228</v>
      </c>
      <c r="K48" s="284" t="s">
        <v>228</v>
      </c>
      <c r="L48" s="284" t="s">
        <v>228</v>
      </c>
      <c r="M48" s="284" t="s">
        <v>228</v>
      </c>
      <c r="N48" s="284" t="s">
        <v>228</v>
      </c>
      <c r="O48" s="284" t="s">
        <v>228</v>
      </c>
      <c r="P48" s="284" t="s">
        <v>228</v>
      </c>
      <c r="Q48" s="284" t="s">
        <v>228</v>
      </c>
      <c r="R48" s="284" t="s">
        <v>228</v>
      </c>
      <c r="S48" s="284" t="s">
        <v>228</v>
      </c>
      <c r="T48" s="284" t="s">
        <v>228</v>
      </c>
      <c r="U48" s="284" t="s">
        <v>228</v>
      </c>
      <c r="V48" s="284" t="s">
        <v>228</v>
      </c>
      <c r="W48" s="284" t="s">
        <v>228</v>
      </c>
      <c r="X48" s="284" t="s">
        <v>228</v>
      </c>
      <c r="Y48" s="284" t="s">
        <v>228</v>
      </c>
      <c r="Z48" s="284" t="s">
        <v>228</v>
      </c>
      <c r="AA48" s="284" t="s">
        <v>228</v>
      </c>
    </row>
    <row r="49" spans="4:27" hidden="1">
      <c r="D49" s="284" t="s">
        <v>233</v>
      </c>
      <c r="E49" s="284" t="s">
        <v>233</v>
      </c>
      <c r="F49" s="284" t="s">
        <v>89</v>
      </c>
      <c r="G49" s="284" t="s">
        <v>89</v>
      </c>
      <c r="H49" s="284" t="s">
        <v>89</v>
      </c>
      <c r="I49" s="284" t="s">
        <v>89</v>
      </c>
      <c r="J49" s="284" t="s">
        <v>89</v>
      </c>
      <c r="K49" s="284" t="s">
        <v>89</v>
      </c>
      <c r="L49" s="284" t="s">
        <v>89</v>
      </c>
      <c r="M49" s="284" t="s">
        <v>89</v>
      </c>
      <c r="N49" s="284" t="s">
        <v>89</v>
      </c>
      <c r="O49" s="284" t="s">
        <v>89</v>
      </c>
      <c r="P49" s="284" t="s">
        <v>89</v>
      </c>
      <c r="Q49" s="284" t="s">
        <v>89</v>
      </c>
      <c r="R49" s="284" t="s">
        <v>89</v>
      </c>
      <c r="S49" s="284" t="s">
        <v>89</v>
      </c>
      <c r="T49" s="284" t="s">
        <v>89</v>
      </c>
      <c r="U49" s="284" t="s">
        <v>89</v>
      </c>
      <c r="V49" s="284" t="s">
        <v>89</v>
      </c>
      <c r="W49" s="284" t="s">
        <v>89</v>
      </c>
      <c r="X49" s="284" t="s">
        <v>89</v>
      </c>
      <c r="Y49" s="284" t="s">
        <v>89</v>
      </c>
      <c r="Z49" s="284" t="s">
        <v>89</v>
      </c>
      <c r="AA49" s="284" t="s">
        <v>89</v>
      </c>
    </row>
    <row r="50" spans="4:27" hidden="1">
      <c r="D50" s="284" t="s">
        <v>89</v>
      </c>
      <c r="E50" s="284" t="s">
        <v>89</v>
      </c>
      <c r="F50" s="284" t="s">
        <v>137</v>
      </c>
      <c r="G50" s="284" t="s">
        <v>137</v>
      </c>
      <c r="H50" s="284" t="s">
        <v>137</v>
      </c>
      <c r="I50" s="284" t="s">
        <v>137</v>
      </c>
      <c r="J50" s="284" t="s">
        <v>137</v>
      </c>
      <c r="K50" s="284" t="s">
        <v>137</v>
      </c>
      <c r="L50" s="284" t="s">
        <v>137</v>
      </c>
      <c r="M50" s="284" t="s">
        <v>137</v>
      </c>
      <c r="N50" s="284" t="s">
        <v>137</v>
      </c>
      <c r="O50" s="284" t="s">
        <v>137</v>
      </c>
      <c r="P50" s="284" t="s">
        <v>137</v>
      </c>
      <c r="Q50" s="284" t="s">
        <v>137</v>
      </c>
      <c r="R50" s="284" t="s">
        <v>137</v>
      </c>
      <c r="S50" s="284" t="s">
        <v>137</v>
      </c>
      <c r="T50" s="284" t="s">
        <v>137</v>
      </c>
      <c r="U50" s="284" t="s">
        <v>137</v>
      </c>
      <c r="V50" s="284" t="s">
        <v>137</v>
      </c>
      <c r="W50" s="284" t="s">
        <v>137</v>
      </c>
      <c r="X50" s="284" t="s">
        <v>137</v>
      </c>
      <c r="Y50" s="284" t="s">
        <v>137</v>
      </c>
      <c r="Z50" s="284" t="s">
        <v>137</v>
      </c>
      <c r="AA50" s="284" t="s">
        <v>137</v>
      </c>
    </row>
    <row r="51" spans="4:27" hidden="1">
      <c r="D51" s="63" t="s">
        <v>137</v>
      </c>
      <c r="E51" s="63" t="s">
        <v>137</v>
      </c>
      <c r="F51" s="284" t="s">
        <v>360</v>
      </c>
      <c r="G51" s="284" t="s">
        <v>360</v>
      </c>
      <c r="H51" s="284" t="s">
        <v>360</v>
      </c>
      <c r="I51" s="284" t="s">
        <v>360</v>
      </c>
      <c r="J51" s="284" t="s">
        <v>360</v>
      </c>
      <c r="K51" s="284" t="s">
        <v>360</v>
      </c>
      <c r="L51" s="284" t="s">
        <v>360</v>
      </c>
      <c r="M51" s="284" t="s">
        <v>360</v>
      </c>
      <c r="N51" s="284" t="s">
        <v>360</v>
      </c>
      <c r="O51" s="284" t="s">
        <v>360</v>
      </c>
      <c r="P51" s="284" t="s">
        <v>360</v>
      </c>
      <c r="Q51" s="284" t="s">
        <v>360</v>
      </c>
      <c r="R51" s="284" t="s">
        <v>360</v>
      </c>
      <c r="S51" s="284" t="s">
        <v>360</v>
      </c>
      <c r="T51" s="284" t="s">
        <v>360</v>
      </c>
      <c r="U51" s="284" t="s">
        <v>360</v>
      </c>
      <c r="V51" s="284" t="s">
        <v>360</v>
      </c>
      <c r="W51" s="284" t="s">
        <v>360</v>
      </c>
      <c r="X51" s="284" t="s">
        <v>360</v>
      </c>
      <c r="Y51" s="284" t="s">
        <v>360</v>
      </c>
      <c r="Z51" s="284" t="s">
        <v>360</v>
      </c>
      <c r="AA51" s="284" t="s">
        <v>360</v>
      </c>
    </row>
    <row r="52" spans="4:27" hidden="1">
      <c r="D52" s="63" t="s">
        <v>360</v>
      </c>
      <c r="E52" s="63" t="s">
        <v>360</v>
      </c>
    </row>
  </sheetData>
  <mergeCells count="2">
    <mergeCell ref="A2:R2"/>
    <mergeCell ref="A30:B30"/>
  </mergeCells>
  <phoneticPr fontId="23"/>
  <dataValidations count="4">
    <dataValidation type="list" allowBlank="1" showDropDown="0" showInputMessage="1" showErrorMessage="1" sqref="H5:H29">
      <formula1>INDIRECT($C5)</formula1>
    </dataValidation>
    <dataValidation type="list" allowBlank="1" showDropDown="0" showInputMessage="1" showErrorMessage="1" sqref="WLO983052:WLO983065 WBS983052:WBS983065 VRW983052:VRW983065 VIA983052:VIA983065 UYE983052:UYE983065 UOI983052:UOI983065 UEM983052:UEM983065 TUQ983052:TUQ983065 TKU983052:TKU983065 TAY983052:TAY983065 SRC983052:SRC983065 SHG983052:SHG983065 RXK983052:RXK983065 RNO983052:RNO983065 RDS983052:RDS983065 QTW983052:QTW983065 QKA983052:QKA983065 QAE983052:QAE983065 PQI983052:PQI983065 PGM983052:PGM983065 OWQ983052:OWQ983065 OMU983052:OMU983065 OCY983052:OCY983065 NTC983052:NTC983065 NJG983052:NJG983065 MZK983052:MZK983065 MPO983052:MPO983065 MFS983052:MFS983065 LVW983052:LVW983065 LMA983052:LMA983065 LCE983052:LCE983065 KSI983052:KSI983065 KIM983052:KIM983065 JYQ983052:JYQ983065 JOU983052:JOU983065 JEY983052:JEY983065 IVC983052:IVC983065 ILG983052:ILG983065 IBK983052:IBK983065 HRO983052:HRO983065 HHS983052:HHS983065 GXW983052:GXW983065 GOA983052:GOA983065 GEE983052:GEE983065 FUI983052:FUI983065 FKM983052:FKM983065 FAQ983052:FAQ983065 EQU983052:EQU983065 EGY983052:EGY983065 DXC983052:DXC983065 DNG983052:DNG983065 DDK983052:DDK983065 CTO983052:CTO983065 CJS983052:CJS983065 BZW983052:BZW983065 BQA983052:BQA983065 BGE983052:BGE983065 AWI983052:AWI983065 AMM983052:AMM983065 ACQ983052:ACQ983065 SU983052:SU983065 IY983052:IY983065 C983052:C983065 WVK917516:WVK917529 WLO917516:WLO917529 WBS917516:WBS917529 VRW917516:VRW917529 VIA917516:VIA917529 UYE917516:UYE917529 UOI917516:UOI917529 UEM917516:UEM917529 TUQ917516:TUQ917529 TKU917516:TKU917529 TAY917516:TAY917529 SRC917516:SRC917529 SHG917516:SHG917529 RXK917516:RXK917529 RNO917516:RNO917529 RDS917516:RDS917529 QTW917516:QTW917529 QKA917516:QKA917529 QAE917516:QAE917529 PQI917516:PQI917529 PGM917516:PGM917529 OWQ917516:OWQ917529 OMU917516:OMU917529 OCY917516:OCY917529 NTC917516:NTC917529 NJG917516:NJG917529 MZK917516:MZK917529 MPO917516:MPO917529 MFS917516:MFS917529 LVW917516:LVW917529 LMA917516:LMA917529 LCE917516:LCE917529 KSI917516:KSI917529 KIM917516:KIM917529 JYQ917516:JYQ917529 JOU917516:JOU917529 JEY917516:JEY917529 IVC917516:IVC917529 ILG917516:ILG917529 IBK917516:IBK917529 HRO917516:HRO917529 HHS917516:HHS917529 GXW917516:GXW917529 GOA917516:GOA917529 GEE917516:GEE917529 FUI917516:FUI917529 FKM917516:FKM917529 FAQ917516:FAQ917529 EQU917516:EQU917529 EGY917516:EGY917529 DXC917516:DXC917529 DNG917516:DNG917529 DDK917516:DDK917529 CTO917516:CTO917529 CJS917516:CJS917529 BZW917516:BZW917529 BQA917516:BQA917529 BGE917516:BGE917529 AWI917516:AWI917529 AMM917516:AMM917529 ACQ917516:ACQ917529 SU917516:SU917529 IY917516:IY917529 C917516:C917529 WVK851980:WVK851993 WLO851980:WLO851993 WBS851980:WBS851993 VRW851980:VRW851993 VIA851980:VIA851993 UYE851980:UYE851993 UOI851980:UOI851993 UEM851980:UEM851993 TUQ851980:TUQ851993 TKU851980:TKU851993 TAY851980:TAY851993 SRC851980:SRC851993 SHG851980:SHG851993 RXK851980:RXK851993 RNO851980:RNO851993 RDS851980:RDS851993 QTW851980:QTW851993 QKA851980:QKA851993 QAE851980:QAE851993 PQI851980:PQI851993 PGM851980:PGM851993 OWQ851980:OWQ851993 OMU851980:OMU851993 OCY851980:OCY851993 NTC851980:NTC851993 NJG851980:NJG851993 MZK851980:MZK851993 MPO851980:MPO851993 MFS851980:MFS851993 LVW851980:LVW851993 LMA851980:LMA851993 LCE851980:LCE851993 KSI851980:KSI851993 KIM851980:KIM851993 JYQ851980:JYQ851993 JOU851980:JOU851993 JEY851980:JEY851993 IVC851980:IVC851993 ILG851980:ILG851993 IBK851980:IBK851993 HRO851980:HRO851993 HHS851980:HHS851993 GXW851980:GXW851993 GOA851980:GOA851993 GEE851980:GEE851993 FUI851980:FUI851993 FKM851980:FKM851993 FAQ851980:FAQ851993 EQU851980:EQU851993 EGY851980:EGY851993 DXC851980:DXC851993 DNG851980:DNG851993 DDK851980:DDK851993 CTO851980:CTO851993 CJS851980:CJS851993 BZW851980:BZW851993 BQA851980:BQA851993 BGE851980:BGE851993 AWI851980:AWI851993 AMM851980:AMM851993 ACQ851980:ACQ851993 SU851980:SU851993 IY851980:IY851993 C851980:C851993 WVK786444:WVK786457 WLO786444:WLO786457 WBS786444:WBS786457 VRW786444:VRW786457 VIA786444:VIA786457 UYE786444:UYE786457 UOI786444:UOI786457 UEM786444:UEM786457 TUQ786444:TUQ786457 TKU786444:TKU786457 TAY786444:TAY786457 SRC786444:SRC786457 SHG786444:SHG786457 RXK786444:RXK786457 RNO786444:RNO786457 RDS786444:RDS786457 QTW786444:QTW786457 QKA786444:QKA786457 QAE786444:QAE786457 PQI786444:PQI786457 PGM786444:PGM786457 OWQ786444:OWQ786457 OMU786444:OMU786457 OCY786444:OCY786457 NTC786444:NTC786457 NJG786444:NJG786457 MZK786444:MZK786457 MPO786444:MPO786457 MFS786444:MFS786457 LVW786444:LVW786457 LMA786444:LMA786457 LCE786444:LCE786457 KSI786444:KSI786457 KIM786444:KIM786457 JYQ786444:JYQ786457 JOU786444:JOU786457 JEY786444:JEY786457 IVC786444:IVC786457 ILG786444:ILG786457 IBK786444:IBK786457 HRO786444:HRO786457 HHS786444:HHS786457 GXW786444:GXW786457 GOA786444:GOA786457 GEE786444:GEE786457 FUI786444:FUI786457 FKM786444:FKM786457 FAQ786444:FAQ786457 EQU786444:EQU786457 EGY786444:EGY786457 DXC786444:DXC786457 DNG786444:DNG786457 DDK786444:DDK786457 CTO786444:CTO786457 CJS786444:CJS786457 BZW786444:BZW786457 BQA786444:BQA786457 BGE786444:BGE786457 AWI786444:AWI786457 AMM786444:AMM786457 ACQ786444:ACQ786457 SU786444:SU786457 IY786444:IY786457 C786444:C786457 WVK720908:WVK720921 WLO720908:WLO720921 WBS720908:WBS720921 VRW720908:VRW720921 VIA720908:VIA720921 UYE720908:UYE720921 UOI720908:UOI720921 UEM720908:UEM720921 TUQ720908:TUQ720921 TKU720908:TKU720921 TAY720908:TAY720921 SRC720908:SRC720921 SHG720908:SHG720921 RXK720908:RXK720921 RNO720908:RNO720921 RDS720908:RDS720921 QTW720908:QTW720921 QKA720908:QKA720921 QAE720908:QAE720921 PQI720908:PQI720921 PGM720908:PGM720921 OWQ720908:OWQ720921 OMU720908:OMU720921 OCY720908:OCY720921 NTC720908:NTC720921 NJG720908:NJG720921 MZK720908:MZK720921 MPO720908:MPO720921 MFS720908:MFS720921 LVW720908:LVW720921 LMA720908:LMA720921 LCE720908:LCE720921 KSI720908:KSI720921 KIM720908:KIM720921 JYQ720908:JYQ720921 JOU720908:JOU720921 JEY720908:JEY720921 IVC720908:IVC720921 ILG720908:ILG720921 IBK720908:IBK720921 HRO720908:HRO720921 HHS720908:HHS720921 GXW720908:GXW720921 GOA720908:GOA720921 GEE720908:GEE720921 FUI720908:FUI720921 FKM720908:FKM720921 FAQ720908:FAQ720921 EQU720908:EQU720921 EGY720908:EGY720921 DXC720908:DXC720921 DNG720908:DNG720921 DDK720908:DDK720921 CTO720908:CTO720921 CJS720908:CJS720921 BZW720908:BZW720921 BQA720908:BQA720921 BGE720908:BGE720921 AWI720908:AWI720921 AMM720908:AMM720921 ACQ720908:ACQ720921 SU720908:SU720921 IY720908:IY720921 C720908:C720921 WVK655372:WVK655385 WLO655372:WLO655385 WBS655372:WBS655385 VRW655372:VRW655385 VIA655372:VIA655385 UYE655372:UYE655385 UOI655372:UOI655385 UEM655372:UEM655385 TUQ655372:TUQ655385 TKU655372:TKU655385 TAY655372:TAY655385 SRC655372:SRC655385 SHG655372:SHG655385 RXK655372:RXK655385 RNO655372:RNO655385 RDS655372:RDS655385 QTW655372:QTW655385 QKA655372:QKA655385 QAE655372:QAE655385 PQI655372:PQI655385 PGM655372:PGM655385 OWQ655372:OWQ655385 OMU655372:OMU655385 OCY655372:OCY655385 NTC655372:NTC655385 NJG655372:NJG655385 MZK655372:MZK655385 MPO655372:MPO655385 MFS655372:MFS655385 LVW655372:LVW655385 LMA655372:LMA655385 LCE655372:LCE655385 KSI655372:KSI655385 KIM655372:KIM655385 JYQ655372:JYQ655385 JOU655372:JOU655385 JEY655372:JEY655385 IVC655372:IVC655385 ILG655372:ILG655385 IBK655372:IBK655385 HRO655372:HRO655385 HHS655372:HHS655385 GXW655372:GXW655385 GOA655372:GOA655385 GEE655372:GEE655385 FUI655372:FUI655385 FKM655372:FKM655385 FAQ655372:FAQ655385 EQU655372:EQU655385 EGY655372:EGY655385 DXC655372:DXC655385 DNG655372:DNG655385 DDK655372:DDK655385 CTO655372:CTO655385 CJS655372:CJS655385 BZW655372:BZW655385 BQA655372:BQA655385 BGE655372:BGE655385 AWI655372:AWI655385 AMM655372:AMM655385 ACQ655372:ACQ655385 SU655372:SU655385 IY655372:IY655385 C655372:C655385 WVK589836:WVK589849 WLO589836:WLO589849 WBS589836:WBS589849 VRW589836:VRW589849 VIA589836:VIA589849 UYE589836:UYE589849 UOI589836:UOI589849 UEM589836:UEM589849 TUQ589836:TUQ589849 TKU589836:TKU589849 TAY589836:TAY589849 SRC589836:SRC589849 SHG589836:SHG589849 RXK589836:RXK589849 RNO589836:RNO589849 RDS589836:RDS589849 QTW589836:QTW589849 QKA589836:QKA589849 QAE589836:QAE589849 PQI589836:PQI589849 PGM589836:PGM589849 OWQ589836:OWQ589849 OMU589836:OMU589849 OCY589836:OCY589849 NTC589836:NTC589849 NJG589836:NJG589849 MZK589836:MZK589849 MPO589836:MPO589849 MFS589836:MFS589849 LVW589836:LVW589849 LMA589836:LMA589849 LCE589836:LCE589849 KSI589836:KSI589849 KIM589836:KIM589849 JYQ589836:JYQ589849 JOU589836:JOU589849 JEY589836:JEY589849 IVC589836:IVC589849 ILG589836:ILG589849 IBK589836:IBK589849 HRO589836:HRO589849 HHS589836:HHS589849 GXW589836:GXW589849 GOA589836:GOA589849 GEE589836:GEE589849 FUI589836:FUI589849 FKM589836:FKM589849 FAQ589836:FAQ589849 EQU589836:EQU589849 EGY589836:EGY589849 DXC589836:DXC589849 DNG589836:DNG589849 DDK589836:DDK589849 CTO589836:CTO589849 CJS589836:CJS589849 BZW589836:BZW589849 BQA589836:BQA589849 BGE589836:BGE589849 AWI589836:AWI589849 AMM589836:AMM589849 ACQ589836:ACQ589849 SU589836:SU589849 IY589836:IY589849 C589836:C589849 WVK524300:WVK524313 WLO524300:WLO524313 WBS524300:WBS524313 VRW524300:VRW524313 VIA524300:VIA524313 UYE524300:UYE524313 UOI524300:UOI524313 UEM524300:UEM524313 TUQ524300:TUQ524313 TKU524300:TKU524313 TAY524300:TAY524313 SRC524300:SRC524313 SHG524300:SHG524313 RXK524300:RXK524313 RNO524300:RNO524313 RDS524300:RDS524313 QTW524300:QTW524313 QKA524300:QKA524313 QAE524300:QAE524313 PQI524300:PQI524313 PGM524300:PGM524313 OWQ524300:OWQ524313 OMU524300:OMU524313 OCY524300:OCY524313 NTC524300:NTC524313 NJG524300:NJG524313 MZK524300:MZK524313 MPO524300:MPO524313 MFS524300:MFS524313 LVW524300:LVW524313 LMA524300:LMA524313 LCE524300:LCE524313 KSI524300:KSI524313 KIM524300:KIM524313 JYQ524300:JYQ524313 JOU524300:JOU524313 JEY524300:JEY524313 IVC524300:IVC524313 ILG524300:ILG524313 IBK524300:IBK524313 HRO524300:HRO524313 HHS524300:HHS524313 GXW524300:GXW524313 GOA524300:GOA524313 GEE524300:GEE524313 FUI524300:FUI524313 FKM524300:FKM524313 FAQ524300:FAQ524313 EQU524300:EQU524313 EGY524300:EGY524313 DXC524300:DXC524313 DNG524300:DNG524313 DDK524300:DDK524313 CTO524300:CTO524313 CJS524300:CJS524313 BZW524300:BZW524313 BQA524300:BQA524313 BGE524300:BGE524313 AWI524300:AWI524313 AMM524300:AMM524313 ACQ524300:ACQ524313 SU524300:SU524313 IY524300:IY524313 C524300:C524313 WVK458764:WVK458777 WLO458764:WLO458777 WBS458764:WBS458777 VRW458764:VRW458777 VIA458764:VIA458777 UYE458764:UYE458777 UOI458764:UOI458777 UEM458764:UEM458777 TUQ458764:TUQ458777 TKU458764:TKU458777 TAY458764:TAY458777 SRC458764:SRC458777 SHG458764:SHG458777 RXK458764:RXK458777 RNO458764:RNO458777 RDS458764:RDS458777 QTW458764:QTW458777 QKA458764:QKA458777 QAE458764:QAE458777 PQI458764:PQI458777 PGM458764:PGM458777 OWQ458764:OWQ458777 OMU458764:OMU458777 OCY458764:OCY458777 NTC458764:NTC458777 NJG458764:NJG458777 MZK458764:MZK458777 MPO458764:MPO458777 MFS458764:MFS458777 LVW458764:LVW458777 LMA458764:LMA458777 LCE458764:LCE458777 KSI458764:KSI458777 KIM458764:KIM458777 JYQ458764:JYQ458777 JOU458764:JOU458777 JEY458764:JEY458777 IVC458764:IVC458777 ILG458764:ILG458777 IBK458764:IBK458777 HRO458764:HRO458777 HHS458764:HHS458777 GXW458764:GXW458777 GOA458764:GOA458777 GEE458764:GEE458777 FUI458764:FUI458777 FKM458764:FKM458777 FAQ458764:FAQ458777 EQU458764:EQU458777 EGY458764:EGY458777 DXC458764:DXC458777 DNG458764:DNG458777 DDK458764:DDK458777 CTO458764:CTO458777 CJS458764:CJS458777 BZW458764:BZW458777 BQA458764:BQA458777 BGE458764:BGE458777 AWI458764:AWI458777 AMM458764:AMM458777 ACQ458764:ACQ458777 SU458764:SU458777 IY458764:IY458777 C458764:C458777 WVK393228:WVK393241 WLO393228:WLO393241 WBS393228:WBS393241 VRW393228:VRW393241 VIA393228:VIA393241 UYE393228:UYE393241 UOI393228:UOI393241 UEM393228:UEM393241 TUQ393228:TUQ393241 TKU393228:TKU393241 TAY393228:TAY393241 SRC393228:SRC393241 SHG393228:SHG393241 RXK393228:RXK393241 RNO393228:RNO393241 RDS393228:RDS393241 QTW393228:QTW393241 QKA393228:QKA393241 QAE393228:QAE393241 PQI393228:PQI393241 PGM393228:PGM393241 OWQ393228:OWQ393241 OMU393228:OMU393241 OCY393228:OCY393241 NTC393228:NTC393241 NJG393228:NJG393241 MZK393228:MZK393241 MPO393228:MPO393241 MFS393228:MFS393241 LVW393228:LVW393241 LMA393228:LMA393241 LCE393228:LCE393241 KSI393228:KSI393241 KIM393228:KIM393241 JYQ393228:JYQ393241 JOU393228:JOU393241 JEY393228:JEY393241 IVC393228:IVC393241 ILG393228:ILG393241 IBK393228:IBK393241 HRO393228:HRO393241 HHS393228:HHS393241 GXW393228:GXW393241 GOA393228:GOA393241 GEE393228:GEE393241 FUI393228:FUI393241 FKM393228:FKM393241 FAQ393228:FAQ393241 EQU393228:EQU393241 EGY393228:EGY393241 DXC393228:DXC393241 DNG393228:DNG393241 DDK393228:DDK393241 CTO393228:CTO393241 CJS393228:CJS393241 BZW393228:BZW393241 BQA393228:BQA393241 BGE393228:BGE393241 AWI393228:AWI393241 AMM393228:AMM393241 ACQ393228:ACQ393241 SU393228:SU393241 IY393228:IY393241 C393228:C393241 WVK327692:WVK327705 WLO327692:WLO327705 WBS327692:WBS327705 VRW327692:VRW327705 VIA327692:VIA327705 UYE327692:UYE327705 UOI327692:UOI327705 UEM327692:UEM327705 TUQ327692:TUQ327705 TKU327692:TKU327705 TAY327692:TAY327705 SRC327692:SRC327705 SHG327692:SHG327705 RXK327692:RXK327705 RNO327692:RNO327705 RDS327692:RDS327705 QTW327692:QTW327705 QKA327692:QKA327705 QAE327692:QAE327705 PQI327692:PQI327705 PGM327692:PGM327705 OWQ327692:OWQ327705 OMU327692:OMU327705 OCY327692:OCY327705 NTC327692:NTC327705 NJG327692:NJG327705 MZK327692:MZK327705 MPO327692:MPO327705 MFS327692:MFS327705 LVW327692:LVW327705 LMA327692:LMA327705 LCE327692:LCE327705 KSI327692:KSI327705 KIM327692:KIM327705 JYQ327692:JYQ327705 JOU327692:JOU327705 JEY327692:JEY327705 IVC327692:IVC327705 ILG327692:ILG327705 IBK327692:IBK327705 HRO327692:HRO327705 HHS327692:HHS327705 GXW327692:GXW327705 GOA327692:GOA327705 GEE327692:GEE327705 FUI327692:FUI327705 FKM327692:FKM327705 FAQ327692:FAQ327705 EQU327692:EQU327705 EGY327692:EGY327705 DXC327692:DXC327705 DNG327692:DNG327705 DDK327692:DDK327705 CTO327692:CTO327705 CJS327692:CJS327705 BZW327692:BZW327705 BQA327692:BQA327705 BGE327692:BGE327705 AWI327692:AWI327705 AMM327692:AMM327705 ACQ327692:ACQ327705 SU327692:SU327705 IY327692:IY327705 C327692:C327705 WVK262156:WVK262169 WLO262156:WLO262169 WBS262156:WBS262169 VRW262156:VRW262169 VIA262156:VIA262169 UYE262156:UYE262169 UOI262156:UOI262169 UEM262156:UEM262169 TUQ262156:TUQ262169 TKU262156:TKU262169 TAY262156:TAY262169 SRC262156:SRC262169 SHG262156:SHG262169 RXK262156:RXK262169 RNO262156:RNO262169 RDS262156:RDS262169 QTW262156:QTW262169 QKA262156:QKA262169 QAE262156:QAE262169 PQI262156:PQI262169 PGM262156:PGM262169 OWQ262156:OWQ262169 OMU262156:OMU262169 OCY262156:OCY262169 NTC262156:NTC262169 NJG262156:NJG262169 MZK262156:MZK262169 MPO262156:MPO262169 MFS262156:MFS262169 LVW262156:LVW262169 LMA262156:LMA262169 LCE262156:LCE262169 KSI262156:KSI262169 KIM262156:KIM262169 JYQ262156:JYQ262169 JOU262156:JOU262169 JEY262156:JEY262169 IVC262156:IVC262169 ILG262156:ILG262169 IBK262156:IBK262169 HRO262156:HRO262169 HHS262156:HHS262169 GXW262156:GXW262169 GOA262156:GOA262169 GEE262156:GEE262169 FUI262156:FUI262169 FKM262156:FKM262169 FAQ262156:FAQ262169 EQU262156:EQU262169 EGY262156:EGY262169 DXC262156:DXC262169 DNG262156:DNG262169 DDK262156:DDK262169 CTO262156:CTO262169 CJS262156:CJS262169 BZW262156:BZW262169 BQA262156:BQA262169 BGE262156:BGE262169 AWI262156:AWI262169 AMM262156:AMM262169 ACQ262156:ACQ262169 SU262156:SU262169 IY262156:IY262169 C262156:C262169 WVK196620:WVK196633 WLO196620:WLO196633 WBS196620:WBS196633 VRW196620:VRW196633 VIA196620:VIA196633 UYE196620:UYE196633 UOI196620:UOI196633 UEM196620:UEM196633 TUQ196620:TUQ196633 TKU196620:TKU196633 TAY196620:TAY196633 SRC196620:SRC196633 SHG196620:SHG196633 RXK196620:RXK196633 RNO196620:RNO196633 RDS196620:RDS196633 QTW196620:QTW196633 QKA196620:QKA196633 QAE196620:QAE196633 PQI196620:PQI196633 PGM196620:PGM196633 OWQ196620:OWQ196633 OMU196620:OMU196633 OCY196620:OCY196633 NTC196620:NTC196633 NJG196620:NJG196633 MZK196620:MZK196633 MPO196620:MPO196633 MFS196620:MFS196633 LVW196620:LVW196633 LMA196620:LMA196633 LCE196620:LCE196633 KSI196620:KSI196633 KIM196620:KIM196633 JYQ196620:JYQ196633 JOU196620:JOU196633 JEY196620:JEY196633 IVC196620:IVC196633 ILG196620:ILG196633 IBK196620:IBK196633 HRO196620:HRO196633 HHS196620:HHS196633 GXW196620:GXW196633 GOA196620:GOA196633 GEE196620:GEE196633 FUI196620:FUI196633 FKM196620:FKM196633 FAQ196620:FAQ196633 EQU196620:EQU196633 EGY196620:EGY196633 DXC196620:DXC196633 DNG196620:DNG196633 DDK196620:DDK196633 CTO196620:CTO196633 CJS196620:CJS196633 BZW196620:BZW196633 BQA196620:BQA196633 BGE196620:BGE196633 AWI196620:AWI196633 AMM196620:AMM196633 ACQ196620:ACQ196633 SU196620:SU196633 IY196620:IY196633 C196620:C196633 WVK131084:WVK131097 WLO131084:WLO131097 WBS131084:WBS131097 VRW131084:VRW131097 VIA131084:VIA131097 UYE131084:UYE131097 UOI131084:UOI131097 UEM131084:UEM131097 TUQ131084:TUQ131097 TKU131084:TKU131097 TAY131084:TAY131097 SRC131084:SRC131097 SHG131084:SHG131097 RXK131084:RXK131097 RNO131084:RNO131097 RDS131084:RDS131097 QTW131084:QTW131097 QKA131084:QKA131097 QAE131084:QAE131097 PQI131084:PQI131097 PGM131084:PGM131097 OWQ131084:OWQ131097 OMU131084:OMU131097 OCY131084:OCY131097 NTC131084:NTC131097 NJG131084:NJG131097 MZK131084:MZK131097 MPO131084:MPO131097 MFS131084:MFS131097 LVW131084:LVW131097 LMA131084:LMA131097 LCE131084:LCE131097 KSI131084:KSI131097 KIM131084:KIM131097 JYQ131084:JYQ131097 JOU131084:JOU131097 JEY131084:JEY131097 IVC131084:IVC131097 ILG131084:ILG131097 IBK131084:IBK131097 HRO131084:HRO131097 HHS131084:HHS131097 GXW131084:GXW131097 GOA131084:GOA131097 GEE131084:GEE131097 FUI131084:FUI131097 FKM131084:FKM131097 FAQ131084:FAQ131097 EQU131084:EQU131097 EGY131084:EGY131097 DXC131084:DXC131097 DNG131084:DNG131097 DDK131084:DDK131097 CTO131084:CTO131097 CJS131084:CJS131097 BZW131084:BZW131097 BQA131084:BQA131097 BGE131084:BGE131097 AWI131084:AWI131097 AMM131084:AMM131097 ACQ131084:ACQ131097 SU131084:SU131097 IY131084:IY131097 C131084:C131097 WVK65548:WVK65561 WLO65548:WLO65561 WBS65548:WBS65561 VRW65548:VRW65561 VIA65548:VIA65561 UYE65548:UYE65561 UOI65548:UOI65561 UEM65548:UEM65561 TUQ65548:TUQ65561 TKU65548:TKU65561 TAY65548:TAY65561 SRC65548:SRC65561 SHG65548:SHG65561 RXK65548:RXK65561 RNO65548:RNO65561 RDS65548:RDS65561 QTW65548:QTW65561 QKA65548:QKA65561 QAE65548:QAE65561 PQI65548:PQI65561 PGM65548:PGM65561 OWQ65548:OWQ65561 OMU65548:OMU65561 OCY65548:OCY65561 NTC65548:NTC65561 NJG65548:NJG65561 MZK65548:MZK65561 MPO65548:MPO65561 MFS65548:MFS65561 LVW65548:LVW65561 LMA65548:LMA65561 LCE65548:LCE65561 KSI65548:KSI65561 KIM65548:KIM65561 JYQ65548:JYQ65561 JOU65548:JOU65561 JEY65548:JEY65561 IVC65548:IVC65561 ILG65548:ILG65561 IBK65548:IBK65561 HRO65548:HRO65561 HHS65548:HHS65561 GXW65548:GXW65561 GOA65548:GOA65561 GEE65548:GEE65561 FUI65548:FUI65561 FKM65548:FKM65561 FAQ65548:FAQ65561 EQU65548:EQU65561 EGY65548:EGY65561 DXC65548:DXC65561 DNG65548:DNG65561 DDK65548:DDK65561 CTO65548:CTO65561 CJS65548:CJS65561 BZW65548:BZW65561 BQA65548:BQA65561 BGE65548:BGE65561 AWI65548:AWI65561 AMM65548:AMM65561 ACQ65548:ACQ65561 SU65548:SU65561 IY65548:IY65561 C65548:C65561 WVK983052:WVK983065 IY5:IY29 SU5:SU29 ACQ5:ACQ29 AMM5:AMM29 AWI5:AWI29 BGE5:BGE29 BQA5:BQA29 BZW5:BZW29 CJS5:CJS29 CTO5:CTO29 DDK5:DDK29 DNG5:DNG29 DXC5:DXC29 EGY5:EGY29 EQU5:EQU29 FAQ5:FAQ29 FKM5:FKM29 FUI5:FUI29 GEE5:GEE29 GOA5:GOA29 GXW5:GXW29 HHS5:HHS29 HRO5:HRO29 IBK5:IBK29 ILG5:ILG29 IVC5:IVC29 JEY5:JEY29 JOU5:JOU29 JYQ5:JYQ29 KIM5:KIM29 KSI5:KSI29 LCE5:LCE29 LMA5:LMA29 LVW5:LVW29 MFS5:MFS29 MPO5:MPO29 MZK5:MZK29 NJG5:NJG29 NTC5:NTC29 OCY5:OCY29 OMU5:OMU29 OWQ5:OWQ29 PGM5:PGM29 PQI5:PQI29 QAE5:QAE29 QKA5:QKA29 QTW5:QTW29 RDS5:RDS29 RNO5:RNO29 RXK5:RXK29 SHG5:SHG29 SRC5:SRC29 TAY5:TAY29 TKU5:TKU29 TUQ5:TUQ29 UEM5:UEM29 UOI5:UOI29 UYE5:UYE29 VIA5:VIA29 VRW5:VRW29 WBS5:WBS29 WLO5:WLO29 WVK5:WVK29 C13:C29">
      <formula1>"障害者支援施設,グループホーム,居宅介護,重度訪問介護,短期入所,重度障害者等包括支援,障害児入所施設"</formula1>
    </dataValidation>
    <dataValidation type="list" allowBlank="1" showDropDown="0" showInputMessage="1" showErrorMessage="1" sqref="WLT983052:WLT983065 WBX983052:WBX983065 VSB983052:VSB983065 VIF983052:VIF983065 UYJ983052:UYJ983065 UON983052:UON983065 UER983052:UER983065 TUV983052:TUV983065 TKZ983052:TKZ983065 TBD983052:TBD983065 SRH983052:SRH983065 SHL983052:SHL983065 RXP983052:RXP983065 RNT983052:RNT983065 RDX983052:RDX983065 QUB983052:QUB983065 QKF983052:QKF983065 QAJ983052:QAJ983065 PQN983052:PQN983065 PGR983052:PGR983065 OWV983052:OWV983065 OMZ983052:OMZ983065 ODD983052:ODD983065 NTH983052:NTH983065 NJL983052:NJL983065 MZP983052:MZP983065 MPT983052:MPT983065 MFX983052:MFX983065 LWB983052:LWB983065 LMF983052:LMF983065 LCJ983052:LCJ983065 KSN983052:KSN983065 KIR983052:KIR983065 JYV983052:JYV983065 JOZ983052:JOZ983065 JFD983052:JFD983065 IVH983052:IVH983065 ILL983052:ILL983065 IBP983052:IBP983065 HRT983052:HRT983065 HHX983052:HHX983065 GYB983052:GYB983065 GOF983052:GOF983065 GEJ983052:GEJ983065 FUN983052:FUN983065 FKR983052:FKR983065 FAV983052:FAV983065 EQZ983052:EQZ983065 EHD983052:EHD983065 DXH983052:DXH983065 DNL983052:DNL983065 DDP983052:DDP983065 CTT983052:CTT983065 CJX983052:CJX983065 CAB983052:CAB983065 BQF983052:BQF983065 BGJ983052:BGJ983065 AWN983052:AWN983065 AMR983052:AMR983065 ACV983052:ACV983065 SZ983052:SZ983065 JD983052:JD983065 H983052:H983065 WVP917516:WVP917529 WLT917516:WLT917529 WBX917516:WBX917529 VSB917516:VSB917529 VIF917516:VIF917529 UYJ917516:UYJ917529 UON917516:UON917529 UER917516:UER917529 TUV917516:TUV917529 TKZ917516:TKZ917529 TBD917516:TBD917529 SRH917516:SRH917529 SHL917516:SHL917529 RXP917516:RXP917529 RNT917516:RNT917529 RDX917516:RDX917529 QUB917516:QUB917529 QKF917516:QKF917529 QAJ917516:QAJ917529 PQN917516:PQN917529 PGR917516:PGR917529 OWV917516:OWV917529 OMZ917516:OMZ917529 ODD917516:ODD917529 NTH917516:NTH917529 NJL917516:NJL917529 MZP917516:MZP917529 MPT917516:MPT917529 MFX917516:MFX917529 LWB917516:LWB917529 LMF917516:LMF917529 LCJ917516:LCJ917529 KSN917516:KSN917529 KIR917516:KIR917529 JYV917516:JYV917529 JOZ917516:JOZ917529 JFD917516:JFD917529 IVH917516:IVH917529 ILL917516:ILL917529 IBP917516:IBP917529 HRT917516:HRT917529 HHX917516:HHX917529 GYB917516:GYB917529 GOF917516:GOF917529 GEJ917516:GEJ917529 FUN917516:FUN917529 FKR917516:FKR917529 FAV917516:FAV917529 EQZ917516:EQZ917529 EHD917516:EHD917529 DXH917516:DXH917529 DNL917516:DNL917529 DDP917516:DDP917529 CTT917516:CTT917529 CJX917516:CJX917529 CAB917516:CAB917529 BQF917516:BQF917529 BGJ917516:BGJ917529 AWN917516:AWN917529 AMR917516:AMR917529 ACV917516:ACV917529 SZ917516:SZ917529 JD917516:JD917529 H917516:H917529 WVP851980:WVP851993 WLT851980:WLT851993 WBX851980:WBX851993 VSB851980:VSB851993 VIF851980:VIF851993 UYJ851980:UYJ851993 UON851980:UON851993 UER851980:UER851993 TUV851980:TUV851993 TKZ851980:TKZ851993 TBD851980:TBD851993 SRH851980:SRH851993 SHL851980:SHL851993 RXP851980:RXP851993 RNT851980:RNT851993 RDX851980:RDX851993 QUB851980:QUB851993 QKF851980:QKF851993 QAJ851980:QAJ851993 PQN851980:PQN851993 PGR851980:PGR851993 OWV851980:OWV851993 OMZ851980:OMZ851993 ODD851980:ODD851993 NTH851980:NTH851993 NJL851980:NJL851993 MZP851980:MZP851993 MPT851980:MPT851993 MFX851980:MFX851993 LWB851980:LWB851993 LMF851980:LMF851993 LCJ851980:LCJ851993 KSN851980:KSN851993 KIR851980:KIR851993 JYV851980:JYV851993 JOZ851980:JOZ851993 JFD851980:JFD851993 IVH851980:IVH851993 ILL851980:ILL851993 IBP851980:IBP851993 HRT851980:HRT851993 HHX851980:HHX851993 GYB851980:GYB851993 GOF851980:GOF851993 GEJ851980:GEJ851993 FUN851980:FUN851993 FKR851980:FKR851993 FAV851980:FAV851993 EQZ851980:EQZ851993 EHD851980:EHD851993 DXH851980:DXH851993 DNL851980:DNL851993 DDP851980:DDP851993 CTT851980:CTT851993 CJX851980:CJX851993 CAB851980:CAB851993 BQF851980:BQF851993 BGJ851980:BGJ851993 AWN851980:AWN851993 AMR851980:AMR851993 ACV851980:ACV851993 SZ851980:SZ851993 JD851980:JD851993 H851980:H851993 WVP786444:WVP786457 WLT786444:WLT786457 WBX786444:WBX786457 VSB786444:VSB786457 VIF786444:VIF786457 UYJ786444:UYJ786457 UON786444:UON786457 UER786444:UER786457 TUV786444:TUV786457 TKZ786444:TKZ786457 TBD786444:TBD786457 SRH786444:SRH786457 SHL786444:SHL786457 RXP786444:RXP786457 RNT786444:RNT786457 RDX786444:RDX786457 QUB786444:QUB786457 QKF786444:QKF786457 QAJ786444:QAJ786457 PQN786444:PQN786457 PGR786444:PGR786457 OWV786444:OWV786457 OMZ786444:OMZ786457 ODD786444:ODD786457 NTH786444:NTH786457 NJL786444:NJL786457 MZP786444:MZP786457 MPT786444:MPT786457 MFX786444:MFX786457 LWB786444:LWB786457 LMF786444:LMF786457 LCJ786444:LCJ786457 KSN786444:KSN786457 KIR786444:KIR786457 JYV786444:JYV786457 JOZ786444:JOZ786457 JFD786444:JFD786457 IVH786444:IVH786457 ILL786444:ILL786457 IBP786444:IBP786457 HRT786444:HRT786457 HHX786444:HHX786457 GYB786444:GYB786457 GOF786444:GOF786457 GEJ786444:GEJ786457 FUN786444:FUN786457 FKR786444:FKR786457 FAV786444:FAV786457 EQZ786444:EQZ786457 EHD786444:EHD786457 DXH786444:DXH786457 DNL786444:DNL786457 DDP786444:DDP786457 CTT786444:CTT786457 CJX786444:CJX786457 CAB786444:CAB786457 BQF786444:BQF786457 BGJ786444:BGJ786457 AWN786444:AWN786457 AMR786444:AMR786457 ACV786444:ACV786457 SZ786444:SZ786457 JD786444:JD786457 H786444:H786457 WVP720908:WVP720921 WLT720908:WLT720921 WBX720908:WBX720921 VSB720908:VSB720921 VIF720908:VIF720921 UYJ720908:UYJ720921 UON720908:UON720921 UER720908:UER720921 TUV720908:TUV720921 TKZ720908:TKZ720921 TBD720908:TBD720921 SRH720908:SRH720921 SHL720908:SHL720921 RXP720908:RXP720921 RNT720908:RNT720921 RDX720908:RDX720921 QUB720908:QUB720921 QKF720908:QKF720921 QAJ720908:QAJ720921 PQN720908:PQN720921 PGR720908:PGR720921 OWV720908:OWV720921 OMZ720908:OMZ720921 ODD720908:ODD720921 NTH720908:NTH720921 NJL720908:NJL720921 MZP720908:MZP720921 MPT720908:MPT720921 MFX720908:MFX720921 LWB720908:LWB720921 LMF720908:LMF720921 LCJ720908:LCJ720921 KSN720908:KSN720921 KIR720908:KIR720921 JYV720908:JYV720921 JOZ720908:JOZ720921 JFD720908:JFD720921 IVH720908:IVH720921 ILL720908:ILL720921 IBP720908:IBP720921 HRT720908:HRT720921 HHX720908:HHX720921 GYB720908:GYB720921 GOF720908:GOF720921 GEJ720908:GEJ720921 FUN720908:FUN720921 FKR720908:FKR720921 FAV720908:FAV720921 EQZ720908:EQZ720921 EHD720908:EHD720921 DXH720908:DXH720921 DNL720908:DNL720921 DDP720908:DDP720921 CTT720908:CTT720921 CJX720908:CJX720921 CAB720908:CAB720921 BQF720908:BQF720921 BGJ720908:BGJ720921 AWN720908:AWN720921 AMR720908:AMR720921 ACV720908:ACV720921 SZ720908:SZ720921 JD720908:JD720921 H720908:H720921 WVP655372:WVP655385 WLT655372:WLT655385 WBX655372:WBX655385 VSB655372:VSB655385 VIF655372:VIF655385 UYJ655372:UYJ655385 UON655372:UON655385 UER655372:UER655385 TUV655372:TUV655385 TKZ655372:TKZ655385 TBD655372:TBD655385 SRH655372:SRH655385 SHL655372:SHL655385 RXP655372:RXP655385 RNT655372:RNT655385 RDX655372:RDX655385 QUB655372:QUB655385 QKF655372:QKF655385 QAJ655372:QAJ655385 PQN655372:PQN655385 PGR655372:PGR655385 OWV655372:OWV655385 OMZ655372:OMZ655385 ODD655372:ODD655385 NTH655372:NTH655385 NJL655372:NJL655385 MZP655372:MZP655385 MPT655372:MPT655385 MFX655372:MFX655385 LWB655372:LWB655385 LMF655372:LMF655385 LCJ655372:LCJ655385 KSN655372:KSN655385 KIR655372:KIR655385 JYV655372:JYV655385 JOZ655372:JOZ655385 JFD655372:JFD655385 IVH655372:IVH655385 ILL655372:ILL655385 IBP655372:IBP655385 HRT655372:HRT655385 HHX655372:HHX655385 GYB655372:GYB655385 GOF655372:GOF655385 GEJ655372:GEJ655385 FUN655372:FUN655385 FKR655372:FKR655385 FAV655372:FAV655385 EQZ655372:EQZ655385 EHD655372:EHD655385 DXH655372:DXH655385 DNL655372:DNL655385 DDP655372:DDP655385 CTT655372:CTT655385 CJX655372:CJX655385 CAB655372:CAB655385 BQF655372:BQF655385 BGJ655372:BGJ655385 AWN655372:AWN655385 AMR655372:AMR655385 ACV655372:ACV655385 SZ655372:SZ655385 JD655372:JD655385 H655372:H655385 WVP589836:WVP589849 WLT589836:WLT589849 WBX589836:WBX589849 VSB589836:VSB589849 VIF589836:VIF589849 UYJ589836:UYJ589849 UON589836:UON589849 UER589836:UER589849 TUV589836:TUV589849 TKZ589836:TKZ589849 TBD589836:TBD589849 SRH589836:SRH589849 SHL589836:SHL589849 RXP589836:RXP589849 RNT589836:RNT589849 RDX589836:RDX589849 QUB589836:QUB589849 QKF589836:QKF589849 QAJ589836:QAJ589849 PQN589836:PQN589849 PGR589836:PGR589849 OWV589836:OWV589849 OMZ589836:OMZ589849 ODD589836:ODD589849 NTH589836:NTH589849 NJL589836:NJL589849 MZP589836:MZP589849 MPT589836:MPT589849 MFX589836:MFX589849 LWB589836:LWB589849 LMF589836:LMF589849 LCJ589836:LCJ589849 KSN589836:KSN589849 KIR589836:KIR589849 JYV589836:JYV589849 JOZ589836:JOZ589849 JFD589836:JFD589849 IVH589836:IVH589849 ILL589836:ILL589849 IBP589836:IBP589849 HRT589836:HRT589849 HHX589836:HHX589849 GYB589836:GYB589849 GOF589836:GOF589849 GEJ589836:GEJ589849 FUN589836:FUN589849 FKR589836:FKR589849 FAV589836:FAV589849 EQZ589836:EQZ589849 EHD589836:EHD589849 DXH589836:DXH589849 DNL589836:DNL589849 DDP589836:DDP589849 CTT589836:CTT589849 CJX589836:CJX589849 CAB589836:CAB589849 BQF589836:BQF589849 BGJ589836:BGJ589849 AWN589836:AWN589849 AMR589836:AMR589849 ACV589836:ACV589849 SZ589836:SZ589849 JD589836:JD589849 H589836:H589849 WVP524300:WVP524313 WLT524300:WLT524313 WBX524300:WBX524313 VSB524300:VSB524313 VIF524300:VIF524313 UYJ524300:UYJ524313 UON524300:UON524313 UER524300:UER524313 TUV524300:TUV524313 TKZ524300:TKZ524313 TBD524300:TBD524313 SRH524300:SRH524313 SHL524300:SHL524313 RXP524300:RXP524313 RNT524300:RNT524313 RDX524300:RDX524313 QUB524300:QUB524313 QKF524300:QKF524313 QAJ524300:QAJ524313 PQN524300:PQN524313 PGR524300:PGR524313 OWV524300:OWV524313 OMZ524300:OMZ524313 ODD524300:ODD524313 NTH524300:NTH524313 NJL524300:NJL524313 MZP524300:MZP524313 MPT524300:MPT524313 MFX524300:MFX524313 LWB524300:LWB524313 LMF524300:LMF524313 LCJ524300:LCJ524313 KSN524300:KSN524313 KIR524300:KIR524313 JYV524300:JYV524313 JOZ524300:JOZ524313 JFD524300:JFD524313 IVH524300:IVH524313 ILL524300:ILL524313 IBP524300:IBP524313 HRT524300:HRT524313 HHX524300:HHX524313 GYB524300:GYB524313 GOF524300:GOF524313 GEJ524300:GEJ524313 FUN524300:FUN524313 FKR524300:FKR524313 FAV524300:FAV524313 EQZ524300:EQZ524313 EHD524300:EHD524313 DXH524300:DXH524313 DNL524300:DNL524313 DDP524300:DDP524313 CTT524300:CTT524313 CJX524300:CJX524313 CAB524300:CAB524313 BQF524300:BQF524313 BGJ524300:BGJ524313 AWN524300:AWN524313 AMR524300:AMR524313 ACV524300:ACV524313 SZ524300:SZ524313 JD524300:JD524313 H524300:H524313 WVP458764:WVP458777 WLT458764:WLT458777 WBX458764:WBX458777 VSB458764:VSB458777 VIF458764:VIF458777 UYJ458764:UYJ458777 UON458764:UON458777 UER458764:UER458777 TUV458764:TUV458777 TKZ458764:TKZ458777 TBD458764:TBD458777 SRH458764:SRH458777 SHL458764:SHL458777 RXP458764:RXP458777 RNT458764:RNT458777 RDX458764:RDX458777 QUB458764:QUB458777 QKF458764:QKF458777 QAJ458764:QAJ458777 PQN458764:PQN458777 PGR458764:PGR458777 OWV458764:OWV458777 OMZ458764:OMZ458777 ODD458764:ODD458777 NTH458764:NTH458777 NJL458764:NJL458777 MZP458764:MZP458777 MPT458764:MPT458777 MFX458764:MFX458777 LWB458764:LWB458777 LMF458764:LMF458777 LCJ458764:LCJ458777 KSN458764:KSN458777 KIR458764:KIR458777 JYV458764:JYV458777 JOZ458764:JOZ458777 JFD458764:JFD458777 IVH458764:IVH458777 ILL458764:ILL458777 IBP458764:IBP458777 HRT458764:HRT458777 HHX458764:HHX458777 GYB458764:GYB458777 GOF458764:GOF458777 GEJ458764:GEJ458777 FUN458764:FUN458777 FKR458764:FKR458777 FAV458764:FAV458777 EQZ458764:EQZ458777 EHD458764:EHD458777 DXH458764:DXH458777 DNL458764:DNL458777 DDP458764:DDP458777 CTT458764:CTT458777 CJX458764:CJX458777 CAB458764:CAB458777 BQF458764:BQF458777 BGJ458764:BGJ458777 AWN458764:AWN458777 AMR458764:AMR458777 ACV458764:ACV458777 SZ458764:SZ458777 JD458764:JD458777 H458764:H458777 WVP393228:WVP393241 WLT393228:WLT393241 WBX393228:WBX393241 VSB393228:VSB393241 VIF393228:VIF393241 UYJ393228:UYJ393241 UON393228:UON393241 UER393228:UER393241 TUV393228:TUV393241 TKZ393228:TKZ393241 TBD393228:TBD393241 SRH393228:SRH393241 SHL393228:SHL393241 RXP393228:RXP393241 RNT393228:RNT393241 RDX393228:RDX393241 QUB393228:QUB393241 QKF393228:QKF393241 QAJ393228:QAJ393241 PQN393228:PQN393241 PGR393228:PGR393241 OWV393228:OWV393241 OMZ393228:OMZ393241 ODD393228:ODD393241 NTH393228:NTH393241 NJL393228:NJL393241 MZP393228:MZP393241 MPT393228:MPT393241 MFX393228:MFX393241 LWB393228:LWB393241 LMF393228:LMF393241 LCJ393228:LCJ393241 KSN393228:KSN393241 KIR393228:KIR393241 JYV393228:JYV393241 JOZ393228:JOZ393241 JFD393228:JFD393241 IVH393228:IVH393241 ILL393228:ILL393241 IBP393228:IBP393241 HRT393228:HRT393241 HHX393228:HHX393241 GYB393228:GYB393241 GOF393228:GOF393241 GEJ393228:GEJ393241 FUN393228:FUN393241 FKR393228:FKR393241 FAV393228:FAV393241 EQZ393228:EQZ393241 EHD393228:EHD393241 DXH393228:DXH393241 DNL393228:DNL393241 DDP393228:DDP393241 CTT393228:CTT393241 CJX393228:CJX393241 CAB393228:CAB393241 BQF393228:BQF393241 BGJ393228:BGJ393241 AWN393228:AWN393241 AMR393228:AMR393241 ACV393228:ACV393241 SZ393228:SZ393241 JD393228:JD393241 H393228:H393241 WVP327692:WVP327705 WLT327692:WLT327705 WBX327692:WBX327705 VSB327692:VSB327705 VIF327692:VIF327705 UYJ327692:UYJ327705 UON327692:UON327705 UER327692:UER327705 TUV327692:TUV327705 TKZ327692:TKZ327705 TBD327692:TBD327705 SRH327692:SRH327705 SHL327692:SHL327705 RXP327692:RXP327705 RNT327692:RNT327705 RDX327692:RDX327705 QUB327692:QUB327705 QKF327692:QKF327705 QAJ327692:QAJ327705 PQN327692:PQN327705 PGR327692:PGR327705 OWV327692:OWV327705 OMZ327692:OMZ327705 ODD327692:ODD327705 NTH327692:NTH327705 NJL327692:NJL327705 MZP327692:MZP327705 MPT327692:MPT327705 MFX327692:MFX327705 LWB327692:LWB327705 LMF327692:LMF327705 LCJ327692:LCJ327705 KSN327692:KSN327705 KIR327692:KIR327705 JYV327692:JYV327705 JOZ327692:JOZ327705 JFD327692:JFD327705 IVH327692:IVH327705 ILL327692:ILL327705 IBP327692:IBP327705 HRT327692:HRT327705 HHX327692:HHX327705 GYB327692:GYB327705 GOF327692:GOF327705 GEJ327692:GEJ327705 FUN327692:FUN327705 FKR327692:FKR327705 FAV327692:FAV327705 EQZ327692:EQZ327705 EHD327692:EHD327705 DXH327692:DXH327705 DNL327692:DNL327705 DDP327692:DDP327705 CTT327692:CTT327705 CJX327692:CJX327705 CAB327692:CAB327705 BQF327692:BQF327705 BGJ327692:BGJ327705 AWN327692:AWN327705 AMR327692:AMR327705 ACV327692:ACV327705 SZ327692:SZ327705 JD327692:JD327705 H327692:H327705 WVP262156:WVP262169 WLT262156:WLT262169 WBX262156:WBX262169 VSB262156:VSB262169 VIF262156:VIF262169 UYJ262156:UYJ262169 UON262156:UON262169 UER262156:UER262169 TUV262156:TUV262169 TKZ262156:TKZ262169 TBD262156:TBD262169 SRH262156:SRH262169 SHL262156:SHL262169 RXP262156:RXP262169 RNT262156:RNT262169 RDX262156:RDX262169 QUB262156:QUB262169 QKF262156:QKF262169 QAJ262156:QAJ262169 PQN262156:PQN262169 PGR262156:PGR262169 OWV262156:OWV262169 OMZ262156:OMZ262169 ODD262156:ODD262169 NTH262156:NTH262169 NJL262156:NJL262169 MZP262156:MZP262169 MPT262156:MPT262169 MFX262156:MFX262169 LWB262156:LWB262169 LMF262156:LMF262169 LCJ262156:LCJ262169 KSN262156:KSN262169 KIR262156:KIR262169 JYV262156:JYV262169 JOZ262156:JOZ262169 JFD262156:JFD262169 IVH262156:IVH262169 ILL262156:ILL262169 IBP262156:IBP262169 HRT262156:HRT262169 HHX262156:HHX262169 GYB262156:GYB262169 GOF262156:GOF262169 GEJ262156:GEJ262169 FUN262156:FUN262169 FKR262156:FKR262169 FAV262156:FAV262169 EQZ262156:EQZ262169 EHD262156:EHD262169 DXH262156:DXH262169 DNL262156:DNL262169 DDP262156:DDP262169 CTT262156:CTT262169 CJX262156:CJX262169 CAB262156:CAB262169 BQF262156:BQF262169 BGJ262156:BGJ262169 AWN262156:AWN262169 AMR262156:AMR262169 ACV262156:ACV262169 SZ262156:SZ262169 JD262156:JD262169 H262156:H262169 WVP196620:WVP196633 WLT196620:WLT196633 WBX196620:WBX196633 VSB196620:VSB196633 VIF196620:VIF196633 UYJ196620:UYJ196633 UON196620:UON196633 UER196620:UER196633 TUV196620:TUV196633 TKZ196620:TKZ196633 TBD196620:TBD196633 SRH196620:SRH196633 SHL196620:SHL196633 RXP196620:RXP196633 RNT196620:RNT196633 RDX196620:RDX196633 QUB196620:QUB196633 QKF196620:QKF196633 QAJ196620:QAJ196633 PQN196620:PQN196633 PGR196620:PGR196633 OWV196620:OWV196633 OMZ196620:OMZ196633 ODD196620:ODD196633 NTH196620:NTH196633 NJL196620:NJL196633 MZP196620:MZP196633 MPT196620:MPT196633 MFX196620:MFX196633 LWB196620:LWB196633 LMF196620:LMF196633 LCJ196620:LCJ196633 KSN196620:KSN196633 KIR196620:KIR196633 JYV196620:JYV196633 JOZ196620:JOZ196633 JFD196620:JFD196633 IVH196620:IVH196633 ILL196620:ILL196633 IBP196620:IBP196633 HRT196620:HRT196633 HHX196620:HHX196633 GYB196620:GYB196633 GOF196620:GOF196633 GEJ196620:GEJ196633 FUN196620:FUN196633 FKR196620:FKR196633 FAV196620:FAV196633 EQZ196620:EQZ196633 EHD196620:EHD196633 DXH196620:DXH196633 DNL196620:DNL196633 DDP196620:DDP196633 CTT196620:CTT196633 CJX196620:CJX196633 CAB196620:CAB196633 BQF196620:BQF196633 BGJ196620:BGJ196633 AWN196620:AWN196633 AMR196620:AMR196633 ACV196620:ACV196633 SZ196620:SZ196633 JD196620:JD196633 H196620:H196633 WVP131084:WVP131097 WLT131084:WLT131097 WBX131084:WBX131097 VSB131084:VSB131097 VIF131084:VIF131097 UYJ131084:UYJ131097 UON131084:UON131097 UER131084:UER131097 TUV131084:TUV131097 TKZ131084:TKZ131097 TBD131084:TBD131097 SRH131084:SRH131097 SHL131084:SHL131097 RXP131084:RXP131097 RNT131084:RNT131097 RDX131084:RDX131097 QUB131084:QUB131097 QKF131084:QKF131097 QAJ131084:QAJ131097 PQN131084:PQN131097 PGR131084:PGR131097 OWV131084:OWV131097 OMZ131084:OMZ131097 ODD131084:ODD131097 NTH131084:NTH131097 NJL131084:NJL131097 MZP131084:MZP131097 MPT131084:MPT131097 MFX131084:MFX131097 LWB131084:LWB131097 LMF131084:LMF131097 LCJ131084:LCJ131097 KSN131084:KSN131097 KIR131084:KIR131097 JYV131084:JYV131097 JOZ131084:JOZ131097 JFD131084:JFD131097 IVH131084:IVH131097 ILL131084:ILL131097 IBP131084:IBP131097 HRT131084:HRT131097 HHX131084:HHX131097 GYB131084:GYB131097 GOF131084:GOF131097 GEJ131084:GEJ131097 FUN131084:FUN131097 FKR131084:FKR131097 FAV131084:FAV131097 EQZ131084:EQZ131097 EHD131084:EHD131097 DXH131084:DXH131097 DNL131084:DNL131097 DDP131084:DDP131097 CTT131084:CTT131097 CJX131084:CJX131097 CAB131084:CAB131097 BQF131084:BQF131097 BGJ131084:BGJ131097 AWN131084:AWN131097 AMR131084:AMR131097 ACV131084:ACV131097 SZ131084:SZ131097 JD131084:JD131097 H131084:H131097 WVP65548:WVP65561 WLT65548:WLT65561 WBX65548:WBX65561 VSB65548:VSB65561 VIF65548:VIF65561 UYJ65548:UYJ65561 UON65548:UON65561 UER65548:UER65561 TUV65548:TUV65561 TKZ65548:TKZ65561 TBD65548:TBD65561 SRH65548:SRH65561 SHL65548:SHL65561 RXP65548:RXP65561 RNT65548:RNT65561 RDX65548:RDX65561 QUB65548:QUB65561 QKF65548:QKF65561 QAJ65548:QAJ65561 PQN65548:PQN65561 PGR65548:PGR65561 OWV65548:OWV65561 OMZ65548:OMZ65561 ODD65548:ODD65561 NTH65548:NTH65561 NJL65548:NJL65561 MZP65548:MZP65561 MPT65548:MPT65561 MFX65548:MFX65561 LWB65548:LWB65561 LMF65548:LMF65561 LCJ65548:LCJ65561 KSN65548:KSN65561 KIR65548:KIR65561 JYV65548:JYV65561 JOZ65548:JOZ65561 JFD65548:JFD65561 IVH65548:IVH65561 ILL65548:ILL65561 IBP65548:IBP65561 HRT65548:HRT65561 HHX65548:HHX65561 GYB65548:GYB65561 GOF65548:GOF65561 GEJ65548:GEJ65561 FUN65548:FUN65561 FKR65548:FKR65561 FAV65548:FAV65561 EQZ65548:EQZ65561 EHD65548:EHD65561 DXH65548:DXH65561 DNL65548:DNL65561 DDP65548:DDP65561 CTT65548:CTT65561 CJX65548:CJX65561 CAB65548:CAB65561 BQF65548:BQF65561 BGJ65548:BGJ65561 AWN65548:AWN65561 AMR65548:AMR65561 ACV65548:ACV65561 SZ65548:SZ65561 JD65548:JD65561 H65548:H65561 WVP983052:WVP983065 JD5:JD29 SZ5:SZ29 ACV5:ACV29 AMR5:AMR29 AWN5:AWN29 BGJ5:BGJ29 BQF5:BQF29 CAB5:CAB29 CJX5:CJX29 CTT5:CTT29 DDP5:DDP29 DNL5:DNL29 DXH5:DXH29 EHD5:EHD29 EQZ5:EQZ29 FAV5:FAV29 FKR5:FKR29 FUN5:FUN29 GEJ5:GEJ29 GOF5:GOF29 GYB5:GYB29 HHX5:HHX29 HRT5:HRT29 IBP5:IBP29 ILL5:ILL29 IVH5:IVH29 JFD5:JFD29 JOZ5:JOZ29 JYV5:JYV29 KIR5:KIR29 KSN5:KSN29 LCJ5:LCJ29 LMF5:LMF29 LWB5:LWB29 MFX5:MFX29 MPT5:MPT29 MZP5:MZP29 NJL5:NJL29 NTH5:NTH29 ODD5:ODD29 OMZ5:OMZ29 OWV5:OWV29 PGR5:PGR29 PQN5:PQN29 QAJ5:QAJ29 QKF5:QKF29 QUB5:QUB29 RDX5:RDX29 RNT5:RNT29 RXP5:RXP29 SHL5:SHL29 SRH5:SRH29 TBD5:TBD29 TKZ5:TKZ29 TUV5:TUV29 UER5:UER29 UON5:UON29 UYJ5:UYJ29 VIF5:VIF29 VSB5:VSB29 WBX5:WBX29 WLT5:WLT29 WVP5:WVP29">
      <formula1>"移乗介護,移動支援,排泄支援,見守り・コミュニケーション,入浴支援"</formula1>
    </dataValidation>
    <dataValidation type="list" allowBlank="1" showDropDown="0" showInputMessage="1" showErrorMessage="1" sqref="C5:C12">
      <formula1>$D$45:$AA$45</formula1>
    </dataValidation>
  </dataValidations>
  <printOptions horizontalCentered="1"/>
  <pageMargins left="0.19685039370078741" right="0.19685039370078741" top="0.39370078740157483" bottom="0.39370078740157483" header="0.51181102362204722" footer="0.51181102362204722"/>
  <pageSetup paperSize="9" scale="35" fitToWidth="1" fitToHeight="1" orientation="landscape" usePrinterDefaults="1"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dimension ref="A1:AC66"/>
  <sheetViews>
    <sheetView showGridLines="0" view="pageBreakPreview" zoomScale="85" zoomScaleNormal="40" zoomScaleSheetLayoutView="85" workbookViewId="0"/>
  </sheetViews>
  <sheetFormatPr defaultColWidth="8" defaultRowHeight="14.25"/>
  <cols>
    <col min="1" max="1" width="4.25" style="2" customWidth="1"/>
    <col min="2" max="2" width="15.625" style="57" customWidth="1"/>
    <col min="3" max="3" width="19.453125" style="57" customWidth="1"/>
    <col min="4" max="8" width="15.625" style="57" customWidth="1"/>
    <col min="9" max="9" width="20.08984375" style="57" customWidth="1"/>
    <col min="10" max="10" width="22.90625" style="1" customWidth="1"/>
    <col min="11" max="11" width="8" style="1" bestFit="1" customWidth="0"/>
    <col min="12" max="16384" width="8" style="1"/>
  </cols>
  <sheetData>
    <row r="1" spans="1:26" ht="33.75" customHeight="1">
      <c r="A1" s="696" t="s">
        <v>623</v>
      </c>
      <c r="B1" s="63"/>
      <c r="C1" s="60"/>
      <c r="D1" s="60"/>
      <c r="E1" s="60"/>
      <c r="F1" s="60"/>
      <c r="G1" s="60"/>
      <c r="H1" s="60"/>
      <c r="I1" s="60"/>
      <c r="J1" s="60"/>
      <c r="K1" s="60"/>
    </row>
    <row r="2" spans="1:26" ht="24">
      <c r="A2" s="59" t="s">
        <v>531</v>
      </c>
      <c r="B2" s="59"/>
      <c r="C2" s="59"/>
      <c r="D2" s="59"/>
      <c r="E2" s="59"/>
      <c r="F2" s="59"/>
      <c r="G2" s="59"/>
      <c r="H2" s="59"/>
      <c r="I2" s="59"/>
      <c r="J2" s="59"/>
      <c r="K2" s="59"/>
    </row>
    <row r="3" spans="1:26" ht="33" customHeight="1">
      <c r="A3" s="60"/>
      <c r="B3" s="65" t="s">
        <v>181</v>
      </c>
      <c r="C3" s="60"/>
      <c r="D3" s="60"/>
      <c r="E3" s="60"/>
      <c r="F3" s="60"/>
      <c r="G3" s="60"/>
      <c r="H3" s="60"/>
      <c r="I3" s="60"/>
      <c r="J3" s="60"/>
      <c r="K3" s="60"/>
    </row>
    <row r="4" spans="1:26" ht="18.600000000000001" customHeight="1">
      <c r="A4" s="60"/>
      <c r="B4" s="66" t="s">
        <v>184</v>
      </c>
      <c r="C4" s="92"/>
      <c r="D4" s="121"/>
      <c r="E4" s="121"/>
      <c r="F4" s="121"/>
      <c r="G4" s="121"/>
      <c r="H4" s="121"/>
      <c r="I4" s="121"/>
      <c r="J4" s="213"/>
      <c r="K4" s="60"/>
    </row>
    <row r="5" spans="1:26" ht="34.15" customHeight="1">
      <c r="A5" s="60"/>
      <c r="B5" s="67" t="s">
        <v>185</v>
      </c>
      <c r="C5" s="93"/>
      <c r="D5" s="122"/>
      <c r="E5" s="122"/>
      <c r="F5" s="122"/>
      <c r="G5" s="122"/>
      <c r="H5" s="122"/>
      <c r="I5" s="122"/>
      <c r="J5" s="214"/>
      <c r="K5" s="60"/>
    </row>
    <row r="6" spans="1:26" ht="17.25" customHeight="1">
      <c r="A6" s="60"/>
      <c r="B6" s="68" t="s">
        <v>184</v>
      </c>
      <c r="C6" s="94"/>
      <c r="D6" s="123"/>
      <c r="E6" s="123"/>
      <c r="F6" s="123"/>
      <c r="G6" s="123"/>
      <c r="H6" s="123"/>
      <c r="I6" s="123"/>
      <c r="J6" s="215"/>
      <c r="K6" s="60"/>
    </row>
    <row r="7" spans="1:26" ht="33" customHeight="1">
      <c r="A7" s="60"/>
      <c r="B7" s="67" t="s">
        <v>187</v>
      </c>
      <c r="C7" s="80"/>
      <c r="D7" s="124"/>
      <c r="E7" s="124"/>
      <c r="F7" s="124"/>
      <c r="G7" s="124"/>
      <c r="H7" s="124"/>
      <c r="I7" s="124"/>
      <c r="J7" s="216"/>
      <c r="K7" s="60"/>
    </row>
    <row r="8" spans="1:26" ht="33" customHeight="1">
      <c r="A8" s="60"/>
      <c r="B8" s="69" t="s">
        <v>180</v>
      </c>
      <c r="C8" s="95"/>
      <c r="D8" s="95"/>
      <c r="E8" s="95"/>
      <c r="F8" s="95"/>
      <c r="G8" s="95"/>
      <c r="H8" s="95"/>
      <c r="I8" s="95"/>
      <c r="J8" s="217"/>
      <c r="K8" s="60"/>
    </row>
    <row r="9" spans="1:26" ht="48.75" customHeight="1">
      <c r="A9" s="60"/>
      <c r="B9" s="70"/>
      <c r="C9" s="96"/>
      <c r="D9" s="96"/>
      <c r="E9" s="96"/>
      <c r="F9" s="96"/>
      <c r="G9" s="96"/>
      <c r="H9" s="96"/>
      <c r="I9" s="96"/>
      <c r="J9" s="218"/>
      <c r="K9" s="60"/>
    </row>
    <row r="10" spans="1:26" ht="33" customHeight="1">
      <c r="A10" s="60"/>
      <c r="B10" s="668" t="s">
        <v>535</v>
      </c>
      <c r="C10" s="97"/>
      <c r="D10" s="97"/>
      <c r="E10" s="97"/>
      <c r="F10" s="97"/>
      <c r="G10" s="97"/>
      <c r="H10" s="97"/>
      <c r="I10" s="97"/>
      <c r="J10" s="219"/>
      <c r="K10" s="60"/>
    </row>
    <row r="11" spans="1:26" ht="33" customHeight="1">
      <c r="A11" s="60"/>
      <c r="B11" s="706"/>
      <c r="C11" s="708"/>
      <c r="D11" s="708"/>
      <c r="E11" s="708"/>
      <c r="F11" s="708"/>
      <c r="G11" s="708"/>
      <c r="H11" s="708"/>
      <c r="I11" s="708"/>
      <c r="J11" s="717"/>
      <c r="K11" s="60"/>
    </row>
    <row r="12" spans="1:26" ht="33" customHeight="1">
      <c r="A12" s="60"/>
      <c r="B12" s="71" t="s">
        <v>130</v>
      </c>
      <c r="C12" s="97"/>
      <c r="D12" s="97"/>
      <c r="E12" s="97"/>
      <c r="F12" s="97"/>
      <c r="G12" s="97"/>
      <c r="H12" s="97"/>
      <c r="I12" s="97"/>
      <c r="J12" s="219"/>
      <c r="K12" s="223"/>
    </row>
    <row r="13" spans="1:26" ht="33" customHeight="1">
      <c r="A13" s="60"/>
      <c r="B13" s="73" t="s">
        <v>195</v>
      </c>
      <c r="C13" s="99"/>
      <c r="D13" s="125" t="s">
        <v>198</v>
      </c>
      <c r="E13" s="144"/>
      <c r="F13" s="385"/>
      <c r="G13" s="162"/>
      <c r="H13" s="162"/>
      <c r="I13" s="162"/>
      <c r="J13" s="221"/>
      <c r="K13" s="226"/>
    </row>
    <row r="14" spans="1:26" ht="18.95" customHeight="1">
      <c r="A14" s="60"/>
      <c r="B14" s="60"/>
      <c r="C14" s="60"/>
      <c r="D14" s="60"/>
      <c r="E14" s="60"/>
      <c r="F14" s="60"/>
      <c r="G14" s="60"/>
      <c r="H14" s="60"/>
      <c r="I14" s="60"/>
      <c r="J14" s="60"/>
      <c r="K14" s="60"/>
    </row>
    <row r="15" spans="1:26" ht="18" customHeight="1">
      <c r="A15" s="61"/>
      <c r="B15" s="74" t="s">
        <v>362</v>
      </c>
      <c r="C15" s="74"/>
      <c r="D15" s="126"/>
      <c r="E15" s="126"/>
      <c r="F15" s="126"/>
      <c r="G15" s="126"/>
      <c r="H15" s="126"/>
      <c r="I15" s="126"/>
      <c r="J15" s="126"/>
      <c r="K15" s="126"/>
      <c r="L15" s="126"/>
      <c r="M15" s="61"/>
      <c r="X15" s="701"/>
      <c r="Y15" s="701"/>
      <c r="Z15" s="701"/>
    </row>
    <row r="16" spans="1:26" s="61" customFormat="1" ht="23.25" customHeight="1">
      <c r="B16" s="343"/>
      <c r="C16" s="100" t="s">
        <v>517</v>
      </c>
      <c r="D16" s="357"/>
      <c r="E16" s="357"/>
      <c r="F16" s="357"/>
      <c r="G16" s="357"/>
      <c r="H16" s="357"/>
      <c r="I16" s="357"/>
      <c r="J16" s="343"/>
    </row>
    <row r="17" spans="1:26" ht="37.5" customHeight="1">
      <c r="A17" s="61"/>
      <c r="C17" s="101" t="s">
        <v>118</v>
      </c>
      <c r="D17" s="101"/>
      <c r="E17" s="101"/>
      <c r="F17" s="101"/>
      <c r="G17" s="101"/>
      <c r="H17" s="101"/>
      <c r="I17" s="101"/>
      <c r="J17" s="101"/>
      <c r="K17" s="101"/>
      <c r="L17" s="101"/>
      <c r="M17" s="101"/>
      <c r="X17" s="701"/>
      <c r="Y17" s="701"/>
      <c r="Z17" s="701"/>
    </row>
    <row r="18" spans="1:26" ht="25.5" customHeight="1">
      <c r="A18" s="61"/>
      <c r="C18" s="100" t="s">
        <v>158</v>
      </c>
      <c r="D18" s="61"/>
      <c r="E18" s="61"/>
      <c r="F18" s="61"/>
      <c r="G18" s="61"/>
      <c r="H18" s="61"/>
      <c r="I18" s="61"/>
      <c r="J18" s="100"/>
      <c r="K18" s="100"/>
      <c r="L18" s="61"/>
      <c r="M18" s="61"/>
      <c r="X18" s="701"/>
      <c r="Y18" s="701"/>
      <c r="Z18" s="701"/>
    </row>
    <row r="19" spans="1:26" ht="30" customHeight="1">
      <c r="A19" s="1"/>
      <c r="B19" s="61" t="s">
        <v>51</v>
      </c>
      <c r="D19" s="100"/>
      <c r="E19" s="61"/>
      <c r="F19" s="61"/>
      <c r="G19" s="61"/>
      <c r="H19" s="61"/>
      <c r="I19" s="61"/>
      <c r="J19" s="61"/>
      <c r="K19" s="100"/>
      <c r="L19" s="100"/>
      <c r="M19" s="61"/>
      <c r="N19" s="61"/>
    </row>
    <row r="20" spans="1:26" ht="30" customHeight="1">
      <c r="A20" s="1"/>
      <c r="C20" s="62" t="s">
        <v>189</v>
      </c>
      <c r="D20" s="100"/>
      <c r="E20" s="61"/>
      <c r="F20" s="61"/>
      <c r="G20" s="61"/>
      <c r="H20" s="61"/>
      <c r="I20" s="61"/>
      <c r="J20" s="61"/>
      <c r="K20" s="100"/>
      <c r="L20" s="100"/>
      <c r="M20" s="61"/>
      <c r="N20" s="61"/>
    </row>
    <row r="21" spans="1:26" ht="25.5" customHeight="1">
      <c r="A21" s="61"/>
      <c r="C21" s="709" t="s">
        <v>382</v>
      </c>
      <c r="D21" s="61"/>
      <c r="E21" s="61"/>
      <c r="F21" s="61"/>
      <c r="G21" s="61"/>
      <c r="H21" s="61"/>
      <c r="I21" s="61"/>
      <c r="J21" s="100"/>
      <c r="K21" s="100"/>
      <c r="L21" s="61"/>
      <c r="M21" s="61"/>
      <c r="X21" s="701"/>
      <c r="Y21" s="701"/>
      <c r="Z21" s="701"/>
    </row>
    <row r="22" spans="1:26" ht="25.5" customHeight="1">
      <c r="A22" s="61"/>
      <c r="C22" s="100"/>
      <c r="D22" s="61"/>
      <c r="E22" s="61"/>
      <c r="F22" s="61"/>
      <c r="G22" s="61"/>
      <c r="H22" s="61"/>
      <c r="I22" s="61"/>
      <c r="J22" s="100"/>
      <c r="K22" s="100"/>
      <c r="L22" s="61"/>
      <c r="M22" s="61"/>
      <c r="X22" s="701"/>
      <c r="Y22" s="701"/>
      <c r="Z22" s="701"/>
    </row>
    <row r="23" spans="1:26" ht="33" customHeight="1">
      <c r="A23" s="60"/>
      <c r="B23" s="65" t="s">
        <v>384</v>
      </c>
      <c r="C23" s="60"/>
      <c r="D23" s="60"/>
      <c r="E23" s="60"/>
      <c r="F23" s="60"/>
      <c r="G23" s="60"/>
      <c r="H23" s="60"/>
      <c r="I23" s="60"/>
      <c r="J23" s="60"/>
      <c r="K23" s="60"/>
    </row>
    <row r="24" spans="1:26" s="57" customFormat="1" ht="33" customHeight="1">
      <c r="A24" s="60"/>
      <c r="B24" s="60" t="s">
        <v>537</v>
      </c>
      <c r="C24" s="60"/>
      <c r="D24" s="127">
        <f>'様式第８号の２（ＩＣＴの導入経費報告） '!E11</f>
        <v>0</v>
      </c>
      <c r="E24" s="145"/>
      <c r="F24" s="163"/>
      <c r="G24" s="60" t="s">
        <v>32</v>
      </c>
      <c r="H24" s="60"/>
      <c r="I24" s="60"/>
      <c r="J24" s="60"/>
      <c r="K24" s="60"/>
    </row>
    <row r="25" spans="1:26" s="57" customFormat="1" ht="33" customHeight="1">
      <c r="A25" s="60"/>
      <c r="B25" s="60" t="s">
        <v>580</v>
      </c>
      <c r="C25" s="60"/>
      <c r="D25" s="128"/>
      <c r="E25" s="128"/>
      <c r="F25" s="128"/>
      <c r="G25" s="128"/>
      <c r="H25" s="128"/>
      <c r="I25" s="60"/>
      <c r="J25" s="60"/>
      <c r="K25" s="60"/>
    </row>
    <row r="26" spans="1:26" s="57" customFormat="1" ht="33" customHeight="1">
      <c r="A26" s="60"/>
      <c r="B26" s="60" t="s">
        <v>212</v>
      </c>
      <c r="C26" s="60"/>
      <c r="D26" s="129">
        <f>IF(D24&gt;1000000,1000000,D24)</f>
        <v>0</v>
      </c>
      <c r="E26" s="146"/>
      <c r="F26" s="164"/>
      <c r="G26" s="60" t="s">
        <v>32</v>
      </c>
      <c r="H26" s="128"/>
      <c r="I26" s="60"/>
      <c r="J26" s="60"/>
      <c r="K26" s="60"/>
    </row>
    <row r="27" spans="1:26" s="57" customFormat="1" ht="33" customHeight="1">
      <c r="A27" s="60"/>
      <c r="B27" s="75" t="s">
        <v>72</v>
      </c>
      <c r="C27" s="60"/>
      <c r="D27" s="128"/>
      <c r="E27" s="128"/>
      <c r="F27" s="128"/>
      <c r="G27" s="128"/>
      <c r="H27" s="128"/>
      <c r="I27" s="60"/>
      <c r="J27" s="60"/>
      <c r="K27" s="60"/>
    </row>
    <row r="28" spans="1:26" s="57" customFormat="1" ht="33" customHeight="1">
      <c r="A28" s="60"/>
      <c r="B28" s="60" t="s">
        <v>79</v>
      </c>
      <c r="C28" s="60"/>
      <c r="D28" s="712"/>
      <c r="E28" s="713"/>
      <c r="F28" s="714"/>
      <c r="G28" s="60" t="s">
        <v>32</v>
      </c>
    </row>
    <row r="29" spans="1:26" s="57" customFormat="1" ht="33" customHeight="1">
      <c r="A29" s="60"/>
      <c r="B29" s="75" t="s">
        <v>364</v>
      </c>
      <c r="C29" s="60"/>
      <c r="D29" s="713"/>
      <c r="E29" s="713"/>
      <c r="F29" s="713"/>
      <c r="G29" s="60"/>
      <c r="M29" s="128"/>
    </row>
    <row r="30" spans="1:26" s="57" customFormat="1" ht="33" customHeight="1">
      <c r="A30" s="60"/>
      <c r="B30" s="60" t="s">
        <v>540</v>
      </c>
      <c r="C30" s="60"/>
      <c r="D30" s="127">
        <f>MIN(ROUNDDOWN(D26*3/4,-3),D28)</f>
        <v>0</v>
      </c>
      <c r="E30" s="145"/>
      <c r="F30" s="163"/>
      <c r="G30" s="60" t="s">
        <v>32</v>
      </c>
      <c r="H30" s="187">
        <f>IF(D28&lt;=D30,1,0)</f>
        <v>1</v>
      </c>
      <c r="I30" s="60"/>
      <c r="J30" s="718"/>
      <c r="K30" s="718"/>
      <c r="L30" s="718"/>
      <c r="M30" s="60"/>
    </row>
    <row r="31" spans="1:26" s="57" customFormat="1" ht="33" customHeight="1">
      <c r="A31" s="60"/>
      <c r="B31" s="75" t="s">
        <v>366</v>
      </c>
      <c r="C31" s="60"/>
      <c r="D31" s="128"/>
      <c r="E31" s="128"/>
      <c r="F31" s="128"/>
      <c r="G31" s="128"/>
      <c r="H31" s="75"/>
      <c r="I31" s="60"/>
      <c r="J31" s="128"/>
      <c r="K31" s="128"/>
      <c r="L31" s="128"/>
      <c r="M31" s="128"/>
    </row>
    <row r="32" spans="1:26" s="57" customFormat="1" ht="33" customHeight="1">
      <c r="A32" s="60"/>
      <c r="B32" s="60" t="s">
        <v>385</v>
      </c>
      <c r="C32" s="60"/>
      <c r="D32" s="130">
        <f>ROUNDDOWN($D$26*1/2,-3)</f>
        <v>0</v>
      </c>
      <c r="E32" s="147"/>
      <c r="F32" s="165"/>
      <c r="G32" s="60" t="s">
        <v>32</v>
      </c>
      <c r="H32" s="60"/>
      <c r="I32" s="60"/>
      <c r="J32" s="718"/>
      <c r="K32" s="718"/>
      <c r="L32" s="718"/>
      <c r="M32" s="60"/>
    </row>
    <row r="33" spans="1:13" s="57" customFormat="1" ht="33" customHeight="1">
      <c r="A33" s="60"/>
      <c r="B33" s="60" t="s">
        <v>35</v>
      </c>
      <c r="C33" s="60"/>
      <c r="D33" s="128"/>
      <c r="E33" s="128"/>
      <c r="F33" s="128"/>
      <c r="G33" s="128"/>
      <c r="I33" s="60"/>
      <c r="J33" s="128"/>
      <c r="K33" s="128"/>
      <c r="L33" s="128"/>
      <c r="M33" s="128"/>
    </row>
    <row r="34" spans="1:13" s="57" customFormat="1" ht="33" customHeight="1">
      <c r="A34" s="60"/>
      <c r="B34" s="60" t="s">
        <v>386</v>
      </c>
      <c r="C34" s="60"/>
      <c r="D34" s="131"/>
      <c r="E34" s="131"/>
      <c r="F34" s="131"/>
      <c r="G34" s="131"/>
      <c r="H34" s="60"/>
      <c r="I34" s="60"/>
      <c r="J34" s="718"/>
      <c r="K34" s="718"/>
      <c r="L34" s="718"/>
      <c r="M34" s="60"/>
    </row>
    <row r="35" spans="1:13" s="57" customFormat="1" ht="24.95" customHeight="1">
      <c r="A35" s="60"/>
      <c r="B35" s="60"/>
      <c r="C35" s="60" t="s">
        <v>56</v>
      </c>
      <c r="D35" s="60"/>
      <c r="E35" s="60" t="s">
        <v>4</v>
      </c>
      <c r="F35" s="60"/>
      <c r="G35" s="60"/>
      <c r="H35" s="60"/>
      <c r="I35" s="60"/>
      <c r="J35" s="60"/>
      <c r="K35" s="60"/>
    </row>
    <row r="36" spans="1:13" s="57" customFormat="1" ht="24.95" customHeight="1">
      <c r="A36" s="60"/>
      <c r="B36" s="60"/>
      <c r="C36" s="60" t="s">
        <v>327</v>
      </c>
      <c r="D36" s="60"/>
      <c r="E36" s="60" t="s">
        <v>3</v>
      </c>
      <c r="F36" s="60"/>
      <c r="G36" s="60"/>
      <c r="H36" s="60"/>
      <c r="I36" s="60"/>
      <c r="J36" s="60"/>
      <c r="K36" s="60"/>
    </row>
    <row r="37" spans="1:13" s="57" customFormat="1" ht="24.95" customHeight="1">
      <c r="A37" s="60"/>
      <c r="B37" s="60"/>
      <c r="C37" s="60" t="s">
        <v>428</v>
      </c>
      <c r="D37" s="60"/>
      <c r="E37" s="60"/>
      <c r="F37" s="60"/>
      <c r="G37" s="60"/>
      <c r="H37" s="60"/>
      <c r="I37" s="60"/>
      <c r="J37" s="60"/>
      <c r="K37" s="60"/>
    </row>
    <row r="38" spans="1:13" s="57" customFormat="1" ht="24.95" customHeight="1">
      <c r="A38" s="60"/>
      <c r="B38" s="60"/>
      <c r="C38" s="60" t="s">
        <v>301</v>
      </c>
      <c r="D38" s="60"/>
      <c r="E38" s="60"/>
      <c r="F38" s="60"/>
      <c r="G38" s="60"/>
      <c r="H38" s="60"/>
      <c r="I38" s="60"/>
      <c r="J38" s="60"/>
      <c r="K38" s="60"/>
    </row>
    <row r="39" spans="1:13" s="57" customFormat="1" ht="24.95" customHeight="1">
      <c r="A39" s="60"/>
      <c r="B39" s="60"/>
      <c r="C39" s="60" t="s">
        <v>142</v>
      </c>
      <c r="D39" s="60"/>
      <c r="E39" s="60"/>
      <c r="F39" s="60"/>
      <c r="G39" s="60"/>
      <c r="H39" s="60"/>
      <c r="I39" s="60"/>
      <c r="J39" s="60"/>
      <c r="K39" s="60"/>
    </row>
    <row r="40" spans="1:13" s="57" customFormat="1" ht="57.75" customHeight="1">
      <c r="A40" s="60"/>
      <c r="B40" s="60"/>
      <c r="C40" s="60"/>
      <c r="D40" s="60"/>
      <c r="E40" s="60"/>
      <c r="F40" s="60"/>
      <c r="G40" s="60"/>
      <c r="H40" s="60"/>
      <c r="I40" s="60"/>
      <c r="J40" s="60"/>
      <c r="K40" s="60"/>
    </row>
    <row r="41" spans="1:13" s="57" customFormat="1" ht="24.95" customHeight="1">
      <c r="A41" s="60"/>
      <c r="B41" s="60"/>
      <c r="C41" s="60" t="s">
        <v>299</v>
      </c>
      <c r="D41" s="60"/>
      <c r="E41" s="60"/>
      <c r="F41" s="60"/>
      <c r="G41" s="60"/>
      <c r="H41" s="60"/>
      <c r="I41" s="60"/>
      <c r="J41" s="60"/>
      <c r="K41" s="60"/>
    </row>
    <row r="42" spans="1:13" s="57" customFormat="1" ht="24.95" customHeight="1">
      <c r="A42" s="60"/>
      <c r="B42" s="60"/>
      <c r="C42" s="60" t="s">
        <v>280</v>
      </c>
      <c r="D42" s="60"/>
      <c r="E42" s="60"/>
      <c r="F42" s="60"/>
      <c r="G42" s="60"/>
      <c r="H42" s="60"/>
      <c r="I42" s="60"/>
      <c r="J42" s="60"/>
      <c r="K42" s="60"/>
    </row>
    <row r="43" spans="1:13" s="57" customFormat="1" ht="24.95" customHeight="1">
      <c r="A43" s="60"/>
      <c r="B43" s="60"/>
      <c r="C43" s="60" t="s">
        <v>336</v>
      </c>
      <c r="D43" s="60"/>
      <c r="E43" s="60"/>
      <c r="F43" s="60"/>
      <c r="G43" s="60"/>
      <c r="H43" s="60"/>
      <c r="I43" s="60"/>
      <c r="J43" s="60"/>
      <c r="K43" s="60"/>
    </row>
    <row r="44" spans="1:13" s="57" customFormat="1" ht="21" customHeight="1">
      <c r="A44" s="60"/>
      <c r="B44" s="60"/>
      <c r="C44" s="60"/>
      <c r="D44" s="128"/>
      <c r="E44" s="128"/>
      <c r="F44" s="128"/>
      <c r="G44" s="128"/>
      <c r="H44" s="128"/>
      <c r="I44" s="60"/>
      <c r="J44" s="60"/>
      <c r="K44" s="60"/>
    </row>
    <row r="45" spans="1:13" s="57" customFormat="1" ht="33" customHeight="1">
      <c r="A45" s="60"/>
      <c r="B45" s="65" t="s">
        <v>196</v>
      </c>
      <c r="C45" s="60"/>
      <c r="D45" s="60"/>
      <c r="E45" s="60"/>
      <c r="F45" s="60"/>
      <c r="G45" s="60"/>
      <c r="H45" s="60"/>
      <c r="I45" s="60"/>
      <c r="J45" s="60"/>
      <c r="K45" s="60"/>
    </row>
    <row r="46" spans="1:13" s="57" customFormat="1" ht="33" customHeight="1">
      <c r="A46" s="60"/>
      <c r="B46" s="60" t="s">
        <v>177</v>
      </c>
      <c r="C46" s="60"/>
      <c r="D46" s="60"/>
      <c r="E46" s="60"/>
      <c r="F46" s="60"/>
      <c r="G46" s="60"/>
      <c r="H46" s="60"/>
      <c r="I46" s="60"/>
      <c r="J46" s="60"/>
      <c r="K46" s="60"/>
    </row>
    <row r="47" spans="1:13" s="57" customFormat="1" ht="33" customHeight="1">
      <c r="A47" s="60"/>
      <c r="B47" s="60"/>
      <c r="C47" s="60" t="s">
        <v>340</v>
      </c>
      <c r="D47" s="60"/>
      <c r="E47" s="60"/>
      <c r="F47" s="60"/>
      <c r="G47" s="60"/>
      <c r="H47" s="60"/>
      <c r="I47" s="60"/>
      <c r="J47" s="60"/>
      <c r="K47" s="60"/>
    </row>
    <row r="48" spans="1:13" s="2" customFormat="1" ht="33" customHeight="1">
      <c r="A48" s="60"/>
      <c r="B48" s="60"/>
      <c r="C48" s="60" t="s">
        <v>59</v>
      </c>
      <c r="D48" s="60"/>
      <c r="E48" s="60"/>
      <c r="F48" s="60"/>
      <c r="G48" s="60"/>
      <c r="H48" s="60"/>
      <c r="I48" s="60"/>
      <c r="J48" s="60"/>
      <c r="K48" s="60"/>
      <c r="L48" s="2"/>
      <c r="M48" s="2"/>
    </row>
    <row r="49" spans="1:29" s="2" customFormat="1" ht="33" customHeight="1">
      <c r="A49" s="60"/>
      <c r="B49" s="60"/>
      <c r="C49" s="60" t="s">
        <v>343</v>
      </c>
      <c r="D49" s="60"/>
      <c r="E49" s="60"/>
      <c r="F49" s="60"/>
      <c r="G49" s="60"/>
      <c r="H49" s="60"/>
      <c r="I49" s="60"/>
      <c r="J49" s="60"/>
      <c r="K49" s="60"/>
      <c r="L49" s="2"/>
      <c r="M49" s="2"/>
      <c r="N49" s="2"/>
      <c r="O49" s="2"/>
      <c r="Q49" s="2"/>
      <c r="R49" s="2"/>
      <c r="S49" s="2"/>
      <c r="T49" s="2"/>
      <c r="U49" s="2"/>
      <c r="V49" s="2"/>
      <c r="W49" s="2"/>
      <c r="X49" s="2"/>
      <c r="Y49" s="2"/>
      <c r="Z49" s="2"/>
      <c r="AA49" s="2"/>
      <c r="AB49" s="2"/>
      <c r="AC49" s="2"/>
    </row>
    <row r="50" spans="1:29" s="2" customFormat="1" ht="33" customHeight="1">
      <c r="A50" s="60"/>
      <c r="B50" s="60"/>
      <c r="C50" s="60" t="s">
        <v>345</v>
      </c>
      <c r="D50" s="60"/>
      <c r="E50" s="60"/>
      <c r="F50" s="60"/>
      <c r="G50" s="60"/>
      <c r="H50" s="60"/>
      <c r="I50" s="60"/>
      <c r="J50" s="60"/>
      <c r="K50" s="60"/>
      <c r="L50" s="2"/>
      <c r="M50" s="2"/>
      <c r="N50" s="2"/>
      <c r="O50" s="2"/>
      <c r="Q50" s="2"/>
      <c r="R50" s="2"/>
      <c r="S50" s="2"/>
      <c r="T50" s="2"/>
      <c r="U50" s="2"/>
      <c r="V50" s="2"/>
      <c r="W50" s="2"/>
      <c r="X50" s="2"/>
      <c r="Y50" s="2"/>
      <c r="Z50" s="2"/>
      <c r="AA50" s="2"/>
      <c r="AB50" s="2"/>
      <c r="AC50" s="2"/>
    </row>
    <row r="51" spans="1:29" s="2" customFormat="1" ht="17.45" customHeight="1">
      <c r="A51" s="60"/>
      <c r="B51" s="60"/>
      <c r="C51" s="60"/>
      <c r="D51" s="128"/>
      <c r="E51" s="128"/>
      <c r="F51" s="128"/>
      <c r="G51" s="128"/>
      <c r="H51" s="128"/>
      <c r="I51" s="60"/>
      <c r="J51" s="60"/>
      <c r="K51" s="60"/>
      <c r="L51" s="2"/>
      <c r="M51" s="2"/>
      <c r="N51" s="2"/>
      <c r="O51" s="2"/>
      <c r="Q51" s="2"/>
      <c r="R51" s="2"/>
      <c r="S51" s="2"/>
      <c r="T51" s="2"/>
      <c r="U51" s="2"/>
      <c r="V51" s="2"/>
      <c r="W51" s="2"/>
      <c r="X51" s="2"/>
      <c r="Y51" s="2"/>
      <c r="Z51" s="2"/>
      <c r="AA51" s="2"/>
      <c r="AB51" s="2"/>
      <c r="AC51" s="2"/>
    </row>
    <row r="52" spans="1:29" s="1" customFormat="1">
      <c r="A52" s="2"/>
      <c r="B52" s="63" t="s">
        <v>232</v>
      </c>
      <c r="C52" s="60"/>
      <c r="D52" s="57"/>
      <c r="E52" s="57"/>
      <c r="F52" s="57"/>
      <c r="G52" s="57"/>
      <c r="H52" s="57"/>
      <c r="I52" s="57"/>
      <c r="Q52" s="61"/>
    </row>
    <row r="53" spans="1:29" s="60" customFormat="1" ht="18.75" customHeight="1">
      <c r="A53" s="63"/>
      <c r="B53" s="77" t="s">
        <v>145</v>
      </c>
      <c r="C53" s="107"/>
      <c r="D53" s="107"/>
      <c r="E53" s="107"/>
      <c r="F53" s="148"/>
      <c r="G53" s="710"/>
      <c r="H53" s="77" t="s">
        <v>370</v>
      </c>
      <c r="I53" s="107"/>
      <c r="J53" s="107"/>
      <c r="K53" s="107"/>
      <c r="L53" s="148"/>
      <c r="M53" s="443"/>
      <c r="N53" s="60"/>
      <c r="O53" s="60"/>
      <c r="Q53" s="60"/>
      <c r="R53" s="60"/>
      <c r="S53" s="61"/>
      <c r="T53" s="60"/>
      <c r="U53" s="60"/>
      <c r="V53" s="60"/>
      <c r="W53" s="60"/>
      <c r="X53" s="60"/>
      <c r="Y53" s="60"/>
      <c r="Z53" s="60"/>
      <c r="AA53" s="60"/>
      <c r="AB53" s="60"/>
      <c r="AC53" s="60"/>
    </row>
    <row r="54" spans="1:29" s="60" customFormat="1" ht="18.75" customHeight="1">
      <c r="A54" s="63"/>
      <c r="B54" s="420"/>
      <c r="C54" s="446"/>
      <c r="D54" s="446"/>
      <c r="E54" s="446"/>
      <c r="F54" s="543"/>
      <c r="G54" s="710"/>
      <c r="H54" s="421"/>
      <c r="I54" s="710"/>
      <c r="J54" s="710"/>
      <c r="K54" s="60"/>
      <c r="L54" s="402"/>
      <c r="M54" s="60"/>
      <c r="N54" s="60"/>
      <c r="O54" s="60"/>
      <c r="Q54" s="60"/>
      <c r="R54" s="60"/>
      <c r="S54" s="61"/>
      <c r="T54" s="60"/>
      <c r="U54" s="60"/>
      <c r="V54" s="60"/>
      <c r="W54" s="60"/>
      <c r="X54" s="60"/>
      <c r="Y54" s="60"/>
      <c r="Z54" s="60"/>
      <c r="AA54" s="60"/>
      <c r="AB54" s="60"/>
      <c r="AC54" s="60"/>
    </row>
    <row r="55" spans="1:29" s="60" customFormat="1" ht="18.75" customHeight="1">
      <c r="A55" s="63"/>
      <c r="B55" s="421"/>
      <c r="C55" s="710"/>
      <c r="D55" s="710"/>
      <c r="E55" s="710"/>
      <c r="F55" s="544"/>
      <c r="G55" s="710"/>
      <c r="H55" s="421"/>
      <c r="I55" s="710"/>
      <c r="J55" s="710"/>
      <c r="K55" s="60"/>
      <c r="L55" s="402"/>
      <c r="M55" s="60"/>
      <c r="N55" s="60"/>
      <c r="O55" s="60"/>
      <c r="Q55" s="60"/>
      <c r="R55" s="60"/>
      <c r="S55" s="61"/>
      <c r="T55" s="60"/>
      <c r="U55" s="60"/>
      <c r="V55" s="60"/>
      <c r="W55" s="60"/>
      <c r="X55" s="60"/>
      <c r="Y55" s="60"/>
      <c r="Z55" s="60"/>
      <c r="AA55" s="60"/>
      <c r="AB55" s="60"/>
      <c r="AC55" s="60"/>
    </row>
    <row r="56" spans="1:29" s="60" customFormat="1">
      <c r="A56" s="63"/>
      <c r="B56" s="421"/>
      <c r="C56" s="710"/>
      <c r="D56" s="710"/>
      <c r="E56" s="710"/>
      <c r="F56" s="544"/>
      <c r="G56" s="710"/>
      <c r="H56" s="421"/>
      <c r="I56" s="710"/>
      <c r="J56" s="710"/>
      <c r="K56" s="60"/>
      <c r="L56" s="402"/>
      <c r="M56" s="60"/>
      <c r="N56" s="60"/>
      <c r="O56" s="60"/>
      <c r="Q56" s="60"/>
      <c r="R56" s="60"/>
      <c r="S56" s="61"/>
      <c r="T56" s="61"/>
      <c r="U56" s="61"/>
      <c r="V56" s="61"/>
      <c r="W56" s="61"/>
      <c r="X56" s="61"/>
      <c r="Y56" s="61"/>
      <c r="Z56" s="61"/>
      <c r="AA56" s="61"/>
      <c r="AB56" s="61"/>
      <c r="AC56" s="60"/>
    </row>
    <row r="57" spans="1:29" s="60" customFormat="1" ht="18.75" customHeight="1">
      <c r="A57" s="63"/>
      <c r="B57" s="421"/>
      <c r="C57" s="710"/>
      <c r="D57" s="710"/>
      <c r="E57" s="710"/>
      <c r="F57" s="544"/>
      <c r="G57" s="710"/>
      <c r="H57" s="421"/>
      <c r="I57" s="710"/>
      <c r="J57" s="710"/>
      <c r="K57" s="60"/>
      <c r="L57" s="402"/>
      <c r="M57" s="60"/>
      <c r="N57" s="60"/>
      <c r="O57" s="60"/>
      <c r="Q57" s="60"/>
      <c r="R57" s="60"/>
      <c r="S57" s="61"/>
      <c r="T57" s="60"/>
      <c r="U57" s="60"/>
      <c r="V57" s="60"/>
      <c r="W57" s="60"/>
      <c r="X57" s="60"/>
      <c r="Y57" s="60"/>
      <c r="Z57" s="60"/>
      <c r="AA57" s="60"/>
      <c r="AB57" s="60"/>
      <c r="AC57" s="60"/>
    </row>
    <row r="58" spans="1:29" s="60" customFormat="1" ht="18.75" customHeight="1">
      <c r="A58" s="63"/>
      <c r="B58" s="421"/>
      <c r="C58" s="710"/>
      <c r="D58" s="710"/>
      <c r="E58" s="710"/>
      <c r="F58" s="544"/>
      <c r="G58" s="716"/>
      <c r="H58" s="453" t="s">
        <v>496</v>
      </c>
      <c r="I58" s="469"/>
      <c r="J58" s="469"/>
      <c r="K58" s="124"/>
      <c r="L58" s="545"/>
      <c r="M58" s="444"/>
      <c r="N58" s="60"/>
      <c r="O58" s="60"/>
      <c r="Q58" s="60"/>
      <c r="R58" s="60"/>
      <c r="S58" s="61"/>
      <c r="T58" s="60"/>
      <c r="U58" s="60"/>
      <c r="V58" s="60"/>
      <c r="W58" s="60"/>
      <c r="X58" s="60"/>
      <c r="Y58" s="60"/>
      <c r="Z58" s="60"/>
      <c r="AA58" s="60"/>
      <c r="AB58" s="60"/>
      <c r="AC58" s="60"/>
    </row>
    <row r="59" spans="1:29" s="60" customFormat="1" ht="18.75" customHeight="1">
      <c r="A59" s="63"/>
      <c r="B59" s="707" t="s">
        <v>496</v>
      </c>
      <c r="C59" s="711"/>
      <c r="D59" s="711"/>
      <c r="E59" s="711"/>
      <c r="F59" s="715"/>
      <c r="G59" s="710"/>
      <c r="H59" s="710"/>
      <c r="I59" s="63"/>
      <c r="J59" s="284"/>
      <c r="K59" s="62"/>
      <c r="L59" s="62"/>
      <c r="M59" s="62"/>
      <c r="N59" s="62"/>
      <c r="O59" s="62"/>
      <c r="Q59" s="60"/>
      <c r="R59" s="60"/>
      <c r="S59" s="61"/>
      <c r="T59" s="60"/>
      <c r="U59" s="60"/>
      <c r="V59" s="60"/>
      <c r="W59" s="60"/>
      <c r="X59" s="60"/>
      <c r="Y59" s="60"/>
      <c r="Z59" s="60"/>
      <c r="AA59" s="60"/>
      <c r="AB59" s="60"/>
      <c r="AC59" s="60"/>
    </row>
    <row r="60" spans="1:29" s="1" customFormat="1">
      <c r="A60" s="2"/>
      <c r="B60" s="63"/>
      <c r="C60" s="60"/>
      <c r="D60" s="57"/>
      <c r="E60" s="57"/>
      <c r="F60" s="57"/>
      <c r="G60" s="57"/>
      <c r="H60" s="57"/>
      <c r="I60" s="57"/>
      <c r="Q60" s="61"/>
    </row>
    <row r="61" spans="1:29" s="2" customFormat="1" ht="33" customHeight="1">
      <c r="A61" s="60"/>
      <c r="B61" s="62" t="s">
        <v>566</v>
      </c>
      <c r="C61" s="60"/>
      <c r="D61" s="60"/>
      <c r="E61" s="60"/>
      <c r="F61" s="60"/>
      <c r="G61" s="60"/>
      <c r="H61" s="60"/>
      <c r="I61" s="60"/>
      <c r="J61" s="60"/>
      <c r="K61" s="60"/>
      <c r="L61" s="2"/>
      <c r="M61" s="2"/>
      <c r="N61" s="2"/>
      <c r="O61" s="2"/>
      <c r="Q61" s="2"/>
      <c r="R61" s="2"/>
      <c r="S61" s="2"/>
      <c r="T61" s="2"/>
      <c r="U61" s="2"/>
      <c r="V61" s="2"/>
      <c r="W61" s="2"/>
      <c r="X61" s="2"/>
      <c r="Y61" s="2"/>
      <c r="Z61" s="2"/>
      <c r="AA61" s="2"/>
      <c r="AB61" s="2"/>
      <c r="AC61" s="2"/>
    </row>
    <row r="62" spans="1:29" s="2" customFormat="1" ht="57.6" customHeight="1">
      <c r="A62" s="60"/>
      <c r="B62" s="81"/>
      <c r="C62" s="110"/>
      <c r="D62" s="110"/>
      <c r="E62" s="110"/>
      <c r="F62" s="110"/>
      <c r="G62" s="110"/>
      <c r="H62" s="110"/>
      <c r="I62" s="110"/>
      <c r="J62" s="110"/>
      <c r="K62" s="110"/>
      <c r="L62" s="229"/>
      <c r="M62" s="2"/>
      <c r="N62" s="2"/>
      <c r="O62" s="2"/>
      <c r="Q62" s="2"/>
      <c r="R62" s="2"/>
      <c r="S62" s="2"/>
      <c r="T62" s="2"/>
      <c r="U62" s="2"/>
      <c r="V62" s="2"/>
      <c r="W62" s="2"/>
      <c r="X62" s="2"/>
      <c r="Y62" s="2"/>
      <c r="Z62" s="2"/>
      <c r="AA62" s="2"/>
      <c r="AB62" s="2"/>
      <c r="AC62" s="2"/>
    </row>
    <row r="63" spans="1:29" s="2" customFormat="1" ht="16.5" customHeight="1">
      <c r="A63" s="60"/>
      <c r="B63" s="60"/>
      <c r="C63" s="60"/>
      <c r="D63" s="128"/>
      <c r="E63" s="128"/>
      <c r="F63" s="128"/>
      <c r="G63" s="128"/>
      <c r="H63" s="128"/>
      <c r="I63" s="60"/>
      <c r="J63" s="60"/>
      <c r="K63" s="60"/>
      <c r="L63" s="2"/>
      <c r="M63" s="2"/>
      <c r="N63" s="2"/>
      <c r="O63" s="2"/>
      <c r="Q63" s="2"/>
      <c r="R63" s="2"/>
      <c r="S63" s="2"/>
      <c r="T63" s="2"/>
      <c r="U63" s="2"/>
      <c r="V63" s="2"/>
      <c r="W63" s="2"/>
      <c r="X63" s="2"/>
      <c r="Y63" s="2"/>
      <c r="Z63" s="2"/>
      <c r="AA63" s="2"/>
      <c r="AB63" s="2"/>
      <c r="AC63" s="2"/>
    </row>
    <row r="64" spans="1:29" s="2" customFormat="1" ht="33" customHeight="1">
      <c r="A64" s="60"/>
      <c r="B64" s="60" t="s">
        <v>152</v>
      </c>
      <c r="C64" s="60"/>
      <c r="D64" s="60"/>
      <c r="E64" s="60"/>
      <c r="F64" s="60"/>
      <c r="G64" s="60"/>
      <c r="H64" s="60"/>
      <c r="I64" s="60"/>
      <c r="J64" s="60"/>
      <c r="K64" s="60"/>
      <c r="L64" s="2"/>
      <c r="M64" s="2"/>
      <c r="N64" s="2"/>
      <c r="O64" s="2"/>
      <c r="Q64" s="2"/>
      <c r="R64" s="2"/>
      <c r="S64" s="2"/>
      <c r="T64" s="2"/>
      <c r="U64" s="2"/>
      <c r="V64" s="2"/>
      <c r="W64" s="2"/>
      <c r="X64" s="2"/>
      <c r="Y64" s="2"/>
      <c r="Z64" s="2"/>
      <c r="AA64" s="2"/>
      <c r="AB64" s="2"/>
      <c r="AC64" s="2"/>
    </row>
    <row r="65" spans="1:12" s="2" customFormat="1" ht="86.25" customHeight="1">
      <c r="A65" s="60"/>
      <c r="B65" s="81"/>
      <c r="C65" s="110"/>
      <c r="D65" s="110"/>
      <c r="E65" s="110"/>
      <c r="F65" s="110"/>
      <c r="G65" s="110"/>
      <c r="H65" s="110"/>
      <c r="I65" s="110"/>
      <c r="J65" s="110"/>
      <c r="K65" s="110"/>
      <c r="L65" s="229"/>
    </row>
    <row r="66" spans="1:12" s="2" customFormat="1" ht="10.5" customHeight="1">
      <c r="A66" s="60"/>
      <c r="B66" s="60"/>
      <c r="C66" s="60"/>
      <c r="D66" s="128"/>
      <c r="E66" s="128"/>
      <c r="F66" s="128"/>
      <c r="G66" s="128"/>
      <c r="H66" s="128"/>
      <c r="I66" s="60"/>
      <c r="J66" s="60"/>
      <c r="K66" s="60"/>
      <c r="L66" s="2"/>
    </row>
  </sheetData>
  <mergeCells count="25">
    <mergeCell ref="A2:K2"/>
    <mergeCell ref="C4:J4"/>
    <mergeCell ref="C5:J5"/>
    <mergeCell ref="C6:J6"/>
    <mergeCell ref="C7:J7"/>
    <mergeCell ref="B8:J8"/>
    <mergeCell ref="B9:J9"/>
    <mergeCell ref="B10:J10"/>
    <mergeCell ref="B11:J11"/>
    <mergeCell ref="B12:J12"/>
    <mergeCell ref="D13:E13"/>
    <mergeCell ref="F13:J13"/>
    <mergeCell ref="C17:K17"/>
    <mergeCell ref="D24:F24"/>
    <mergeCell ref="D26:F26"/>
    <mergeCell ref="D28:F28"/>
    <mergeCell ref="D30:F30"/>
    <mergeCell ref="J30:L30"/>
    <mergeCell ref="D32:F32"/>
    <mergeCell ref="J32:L32"/>
    <mergeCell ref="J34:L34"/>
    <mergeCell ref="B53:F53"/>
    <mergeCell ref="H53:L53"/>
    <mergeCell ref="B62:L62"/>
    <mergeCell ref="B65:L65"/>
  </mergeCells>
  <phoneticPr fontId="23"/>
  <conditionalFormatting sqref="D26">
    <cfRule type="cellIs" dxfId="16" priority="5" stopIfTrue="1" operator="greaterThan">
      <formula>666000</formula>
    </cfRule>
    <cfRule type="cellIs" dxfId="15" priority="6" stopIfTrue="1" operator="greaterThan">
      <formula>1000000</formula>
    </cfRule>
  </conditionalFormatting>
  <conditionalFormatting sqref="J34">
    <cfRule type="cellIs" dxfId="14" priority="3" stopIfTrue="1" operator="greaterThan">
      <formula>666000</formula>
    </cfRule>
    <cfRule type="cellIs" dxfId="13" priority="4" stopIfTrue="1" operator="greaterThan">
      <formula>1000000</formula>
    </cfRule>
  </conditionalFormatting>
  <conditionalFormatting sqref="D30:F30">
    <cfRule type="expression" dxfId="12" priority="2">
      <formula>$H$30=0</formula>
    </cfRule>
  </conditionalFormatting>
  <conditionalFormatting sqref="D32:F32">
    <cfRule type="expression" dxfId="11" priority="1">
      <formula>$H$30=0</formula>
    </cfRule>
  </conditionalFormatting>
  <dataValidations count="4">
    <dataValidation imeMode="halfKatakana" allowBlank="1" showDropDown="0" showInputMessage="1" showErrorMessage="1" sqref="C6:H6 C4"/>
    <dataValidation imeMode="halfAlpha" allowBlank="1" showDropDown="0" showInputMessage="1" showErrorMessage="1" sqref="F13:M13 B11:J11"/>
    <dataValidation type="list" allowBlank="1" showDropDown="0" showInputMessage="1" showErrorMessage="1" sqref="C13">
      <formula1>"あり,なし"</formula1>
    </dataValidation>
    <dataValidation type="list" allowBlank="1" showDropDown="0" showInputMessage="1" showErrorMessage="1" sqref="B9:J9">
      <formula1>"療養介護,生活介護,自立訓練,就労移行支援,就労継続支援A型,就労継続支援B型,就労定着支援,自立生活援助,短期入所,施設入所支援,共同生活援助,居宅介護,重度訪問介護,同行援護,行動援護,計画相談支援,地域移行支援,地域定着支援"</formula1>
    </dataValidation>
  </dataValidations>
  <printOptions horizontalCentered="1"/>
  <pageMargins left="0.70866141732283472" right="0.70866141732283472" top="0.74803149606299213" bottom="0.74803149606299213" header="0.31496062992125984" footer="0.31496062992125984"/>
  <pageSetup paperSize="9" scale="28" fitToWidth="1" fitToHeight="1" orientation="portrait" usePrinterDefaults="1" r:id="rId1"/>
  <drawing r:id="rId2"/>
  <legacyDrawing r:id="rId3"/>
  <mc:AlternateContent>
    <mc:Choice xmlns:x14="http://schemas.microsoft.com/office/spreadsheetml/2009/9/main" Requires="x14">
      <controls>
        <mc:AlternateContent>
          <mc:Choice Requires="x14">
            <control shapeId="71682" r:id="rId4" name="チェック 699">
              <controlPr defaultSize="0" autoFill="0" autoLine="0" autoPict="0">
                <anchor moveWithCells="1" sizeWithCells="1">
                  <from xmlns:xdr="http://schemas.openxmlformats.org/drawingml/2006/spreadsheetDrawing">
                    <xdr:col>1</xdr:col>
                    <xdr:colOff>514350</xdr:colOff>
                    <xdr:row>33</xdr:row>
                    <xdr:rowOff>361315</xdr:rowOff>
                  </from>
                  <to xmlns:xdr="http://schemas.openxmlformats.org/drawingml/2006/spreadsheetDrawing">
                    <xdr:col>1</xdr:col>
                    <xdr:colOff>833120</xdr:colOff>
                    <xdr:row>35</xdr:row>
                    <xdr:rowOff>49530</xdr:rowOff>
                  </to>
                </anchor>
              </controlPr>
            </control>
          </mc:Choice>
        </mc:AlternateContent>
        <mc:AlternateContent>
          <mc:Choice Requires="x14">
            <control shapeId="71683" r:id="rId5" name="チェック 700">
              <controlPr defaultSize="0" autoFill="0" autoLine="0" autoPict="0">
                <anchor moveWithCells="1" sizeWithCells="1">
                  <from xmlns:xdr="http://schemas.openxmlformats.org/drawingml/2006/spreadsheetDrawing">
                    <xdr:col>1</xdr:col>
                    <xdr:colOff>514350</xdr:colOff>
                    <xdr:row>34</xdr:row>
                    <xdr:rowOff>280670</xdr:rowOff>
                  </from>
                  <to xmlns:xdr="http://schemas.openxmlformats.org/drawingml/2006/spreadsheetDrawing">
                    <xdr:col>1</xdr:col>
                    <xdr:colOff>833120</xdr:colOff>
                    <xdr:row>36</xdr:row>
                    <xdr:rowOff>54610</xdr:rowOff>
                  </to>
                </anchor>
              </controlPr>
            </control>
          </mc:Choice>
        </mc:AlternateContent>
        <mc:AlternateContent>
          <mc:Choice Requires="x14">
            <control shapeId="71693" r:id="rId6" name="チェック 705">
              <controlPr defaultSize="0" autoFill="0" autoLine="0" autoPict="0">
                <anchor moveWithCells="1" sizeWithCells="1">
                  <from xmlns:xdr="http://schemas.openxmlformats.org/drawingml/2006/spreadsheetDrawing">
                    <xdr:col>1</xdr:col>
                    <xdr:colOff>502920</xdr:colOff>
                    <xdr:row>39</xdr:row>
                    <xdr:rowOff>733425</xdr:rowOff>
                  </from>
                  <to xmlns:xdr="http://schemas.openxmlformats.org/drawingml/2006/spreadsheetDrawing">
                    <xdr:col>1</xdr:col>
                    <xdr:colOff>789305</xdr:colOff>
                    <xdr:row>41</xdr:row>
                    <xdr:rowOff>74295</xdr:rowOff>
                  </to>
                </anchor>
              </controlPr>
            </control>
          </mc:Choice>
        </mc:AlternateContent>
        <mc:AlternateContent>
          <mc:Choice Requires="x14">
            <control shapeId="71694" r:id="rId7" name="チェック 706">
              <controlPr defaultSize="0" autoFill="0" autoLine="0" autoPict="0">
                <anchor moveWithCells="1" sizeWithCells="1">
                  <from xmlns:xdr="http://schemas.openxmlformats.org/drawingml/2006/spreadsheetDrawing">
                    <xdr:col>1</xdr:col>
                    <xdr:colOff>502920</xdr:colOff>
                    <xdr:row>40</xdr:row>
                    <xdr:rowOff>297180</xdr:rowOff>
                  </from>
                  <to xmlns:xdr="http://schemas.openxmlformats.org/drawingml/2006/spreadsheetDrawing">
                    <xdr:col>1</xdr:col>
                    <xdr:colOff>789305</xdr:colOff>
                    <xdr:row>42</xdr:row>
                    <xdr:rowOff>40005</xdr:rowOff>
                  </to>
                </anchor>
              </controlPr>
            </control>
          </mc:Choice>
        </mc:AlternateContent>
        <mc:AlternateContent>
          <mc:Choice Requires="x14">
            <control shapeId="71695" r:id="rId8" name="チェック 707">
              <controlPr defaultSize="0" autoFill="0" autoLine="0" autoPict="0">
                <anchor moveWithCells="1" sizeWithCells="1">
                  <from xmlns:xdr="http://schemas.openxmlformats.org/drawingml/2006/spreadsheetDrawing">
                    <xdr:col>1</xdr:col>
                    <xdr:colOff>497205</xdr:colOff>
                    <xdr:row>41</xdr:row>
                    <xdr:rowOff>255905</xdr:rowOff>
                  </from>
                  <to xmlns:xdr="http://schemas.openxmlformats.org/drawingml/2006/spreadsheetDrawing">
                    <xdr:col>1</xdr:col>
                    <xdr:colOff>783590</xdr:colOff>
                    <xdr:row>42</xdr:row>
                    <xdr:rowOff>316865</xdr:rowOff>
                  </to>
                </anchor>
              </controlPr>
            </control>
          </mc:Choice>
        </mc:AlternateContent>
        <mc:AlternateContent>
          <mc:Choice Requires="x14">
            <control shapeId="71697" r:id="rId9" name="チェック 708">
              <controlPr defaultSize="0" autoFill="0" autoLine="0" autoPict="0">
                <anchor moveWithCells="1" sizeWithCells="1">
                  <from xmlns:xdr="http://schemas.openxmlformats.org/drawingml/2006/spreadsheetDrawing">
                    <xdr:col>1</xdr:col>
                    <xdr:colOff>514350</xdr:colOff>
                    <xdr:row>46</xdr:row>
                    <xdr:rowOff>85725</xdr:rowOff>
                  </from>
                  <to xmlns:xdr="http://schemas.openxmlformats.org/drawingml/2006/spreadsheetDrawing">
                    <xdr:col>1</xdr:col>
                    <xdr:colOff>685800</xdr:colOff>
                    <xdr:row>47</xdr:row>
                    <xdr:rowOff>11430</xdr:rowOff>
                  </to>
                </anchor>
              </controlPr>
            </control>
          </mc:Choice>
        </mc:AlternateContent>
        <mc:AlternateContent>
          <mc:Choice Requires="x14">
            <control shapeId="71698" r:id="rId10" name="チェック 709">
              <controlPr defaultSize="0" autoFill="0" autoLine="0" autoPict="0">
                <anchor moveWithCells="1" sizeWithCells="1">
                  <from xmlns:xdr="http://schemas.openxmlformats.org/drawingml/2006/spreadsheetDrawing">
                    <xdr:col>1</xdr:col>
                    <xdr:colOff>523875</xdr:colOff>
                    <xdr:row>47</xdr:row>
                    <xdr:rowOff>50800</xdr:rowOff>
                  </from>
                  <to xmlns:xdr="http://schemas.openxmlformats.org/drawingml/2006/spreadsheetDrawing">
                    <xdr:col>1</xdr:col>
                    <xdr:colOff>694690</xdr:colOff>
                    <xdr:row>47</xdr:row>
                    <xdr:rowOff>382905</xdr:rowOff>
                  </to>
                </anchor>
              </controlPr>
            </control>
          </mc:Choice>
        </mc:AlternateContent>
        <mc:AlternateContent>
          <mc:Choice Requires="x14">
            <control shapeId="71700" r:id="rId11" name="チェック 712">
              <controlPr defaultSize="0" autoFill="0" autoLine="0" autoPict="0">
                <anchor moveWithCells="1" sizeWithCells="1">
                  <from xmlns:xdr="http://schemas.openxmlformats.org/drawingml/2006/spreadsheetDrawing">
                    <xdr:col>1</xdr:col>
                    <xdr:colOff>523875</xdr:colOff>
                    <xdr:row>48</xdr:row>
                    <xdr:rowOff>10160</xdr:rowOff>
                  </from>
                  <to xmlns:xdr="http://schemas.openxmlformats.org/drawingml/2006/spreadsheetDrawing">
                    <xdr:col>1</xdr:col>
                    <xdr:colOff>763270</xdr:colOff>
                    <xdr:row>49</xdr:row>
                    <xdr:rowOff>39370</xdr:rowOff>
                  </to>
                </anchor>
              </controlPr>
            </control>
          </mc:Choice>
        </mc:AlternateContent>
        <mc:AlternateContent>
          <mc:Choice Requires="x14">
            <control shapeId="71701" r:id="rId12" name="チェック 713">
              <controlPr defaultSize="0" autoFill="0" autoLine="0" autoPict="0">
                <anchor moveWithCells="1" sizeWithCells="1">
                  <from xmlns:xdr="http://schemas.openxmlformats.org/drawingml/2006/spreadsheetDrawing">
                    <xdr:col>1</xdr:col>
                    <xdr:colOff>523875</xdr:colOff>
                    <xdr:row>49</xdr:row>
                    <xdr:rowOff>6350</xdr:rowOff>
                  </from>
                  <to xmlns:xdr="http://schemas.openxmlformats.org/drawingml/2006/spreadsheetDrawing">
                    <xdr:col>1</xdr:col>
                    <xdr:colOff>763270</xdr:colOff>
                    <xdr:row>50</xdr:row>
                    <xdr:rowOff>19050</xdr:rowOff>
                  </to>
                </anchor>
              </controlPr>
            </control>
          </mc:Choice>
        </mc:AlternateContent>
        <mc:AlternateContent>
          <mc:Choice Requires="x14">
            <control shapeId="71702" r:id="rId13" name="チェック 1135">
              <controlPr defaultSize="0" autoFill="0" autoLine="0" autoPict="0">
                <anchor moveWithCells="1">
                  <from xmlns:xdr="http://schemas.openxmlformats.org/drawingml/2006/spreadsheetDrawing">
                    <xdr:col>1</xdr:col>
                    <xdr:colOff>504190</xdr:colOff>
                    <xdr:row>14</xdr:row>
                    <xdr:rowOff>200025</xdr:rowOff>
                  </from>
                  <to xmlns:xdr="http://schemas.openxmlformats.org/drawingml/2006/spreadsheetDrawing">
                    <xdr:col>1</xdr:col>
                    <xdr:colOff>887095</xdr:colOff>
                    <xdr:row>16</xdr:row>
                    <xdr:rowOff>104775</xdr:rowOff>
                  </to>
                </anchor>
              </controlPr>
            </control>
          </mc:Choice>
        </mc:AlternateContent>
        <mc:AlternateContent>
          <mc:Choice Requires="x14">
            <control shapeId="71703" r:id="rId14" name="チェック 1136">
              <controlPr defaultSize="0" autoFill="0" autoLine="0" autoPict="0">
                <anchor moveWithCells="1">
                  <from xmlns:xdr="http://schemas.openxmlformats.org/drawingml/2006/spreadsheetDrawing">
                    <xdr:col>1</xdr:col>
                    <xdr:colOff>504190</xdr:colOff>
                    <xdr:row>16</xdr:row>
                    <xdr:rowOff>37465</xdr:rowOff>
                  </from>
                  <to xmlns:xdr="http://schemas.openxmlformats.org/drawingml/2006/spreadsheetDrawing">
                    <xdr:col>1</xdr:col>
                    <xdr:colOff>887095</xdr:colOff>
                    <xdr:row>16</xdr:row>
                    <xdr:rowOff>466725</xdr:rowOff>
                  </to>
                </anchor>
              </controlPr>
            </control>
          </mc:Choice>
        </mc:AlternateContent>
        <mc:AlternateContent>
          <mc:Choice Requires="x14">
            <control shapeId="71704" r:id="rId15" name="チェック 1137">
              <controlPr defaultSize="0" autoFill="0" autoLine="0" autoPict="0">
                <anchor moveWithCells="1">
                  <from xmlns:xdr="http://schemas.openxmlformats.org/drawingml/2006/spreadsheetDrawing">
                    <xdr:col>1</xdr:col>
                    <xdr:colOff>504825</xdr:colOff>
                    <xdr:row>16</xdr:row>
                    <xdr:rowOff>424180</xdr:rowOff>
                  </from>
                  <to xmlns:xdr="http://schemas.openxmlformats.org/drawingml/2006/spreadsheetDrawing">
                    <xdr:col>1</xdr:col>
                    <xdr:colOff>887095</xdr:colOff>
                    <xdr:row>18</xdr:row>
                    <xdr:rowOff>52070</xdr:rowOff>
                  </to>
                </anchor>
              </controlPr>
            </control>
          </mc:Choice>
        </mc:AlternateContent>
        <mc:AlternateContent>
          <mc:Choice Requires="x14">
            <control shapeId="71707" r:id="rId16" name="チェック 1579">
              <controlPr defaultSize="0" autoFill="0" autoLine="0" autoPict="0">
                <anchor moveWithCells="1">
                  <from xmlns:xdr="http://schemas.openxmlformats.org/drawingml/2006/spreadsheetDrawing">
                    <xdr:col>1</xdr:col>
                    <xdr:colOff>486410</xdr:colOff>
                    <xdr:row>18</xdr:row>
                    <xdr:rowOff>381000</xdr:rowOff>
                  </from>
                  <to xmlns:xdr="http://schemas.openxmlformats.org/drawingml/2006/spreadsheetDrawing">
                    <xdr:col>1</xdr:col>
                    <xdr:colOff>866775</xdr:colOff>
                    <xdr:row>20</xdr:row>
                    <xdr:rowOff>105410</xdr:rowOff>
                  </to>
                </anchor>
              </controlPr>
            </control>
          </mc:Choice>
        </mc:AlternateContent>
        <mc:AlternateContent>
          <mc:Choice Requires="x14">
            <control shapeId="71743" r:id="rId17" name="チェック 699">
              <controlPr defaultSize="0" autoFill="0" autoLine="0" autoPict="0">
                <anchor moveWithCells="1" sizeWithCells="1">
                  <from xmlns:xdr="http://schemas.openxmlformats.org/drawingml/2006/spreadsheetDrawing">
                    <xdr:col>1</xdr:col>
                    <xdr:colOff>504825</xdr:colOff>
                    <xdr:row>36</xdr:row>
                    <xdr:rowOff>245745</xdr:rowOff>
                  </from>
                  <to xmlns:xdr="http://schemas.openxmlformats.org/drawingml/2006/spreadsheetDrawing">
                    <xdr:col>1</xdr:col>
                    <xdr:colOff>822960</xdr:colOff>
                    <xdr:row>38</xdr:row>
                    <xdr:rowOff>34925</xdr:rowOff>
                  </to>
                </anchor>
              </controlPr>
            </control>
          </mc:Choice>
        </mc:AlternateContent>
        <mc:AlternateContent>
          <mc:Choice Requires="x14">
            <control shapeId="71744" r:id="rId18" name="チェック 700">
              <controlPr defaultSize="0" autoFill="0" autoLine="0" autoPict="0">
                <anchor moveWithCells="1" sizeWithCells="1">
                  <from xmlns:xdr="http://schemas.openxmlformats.org/drawingml/2006/spreadsheetDrawing">
                    <xdr:col>1</xdr:col>
                    <xdr:colOff>504825</xdr:colOff>
                    <xdr:row>37</xdr:row>
                    <xdr:rowOff>284480</xdr:rowOff>
                  </from>
                  <to xmlns:xdr="http://schemas.openxmlformats.org/drawingml/2006/spreadsheetDrawing">
                    <xdr:col>1</xdr:col>
                    <xdr:colOff>822960</xdr:colOff>
                    <xdr:row>39</xdr:row>
                    <xdr:rowOff>60325</xdr:rowOff>
                  </to>
                </anchor>
              </controlPr>
            </control>
          </mc:Choice>
        </mc:AlternateContent>
        <mc:AlternateContent>
          <mc:Choice Requires="x14">
            <control shapeId="71749" r:id="rId19" name="チェック 699">
              <controlPr defaultSize="0" autoFill="0" autoLine="0" autoPict="0">
                <anchor moveWithCells="1" sizeWithCells="1">
                  <from xmlns:xdr="http://schemas.openxmlformats.org/drawingml/2006/spreadsheetDrawing">
                    <xdr:col>3</xdr:col>
                    <xdr:colOff>441325</xdr:colOff>
                    <xdr:row>33</xdr:row>
                    <xdr:rowOff>360045</xdr:rowOff>
                  </from>
                  <to xmlns:xdr="http://schemas.openxmlformats.org/drawingml/2006/spreadsheetDrawing">
                    <xdr:col>3</xdr:col>
                    <xdr:colOff>760095</xdr:colOff>
                    <xdr:row>35</xdr:row>
                    <xdr:rowOff>48260</xdr:rowOff>
                  </to>
                </anchor>
              </controlPr>
            </control>
          </mc:Choice>
        </mc:AlternateContent>
        <mc:AlternateContent>
          <mc:Choice Requires="x14">
            <control shapeId="71750" r:id="rId20" name="チェック 700">
              <controlPr defaultSize="0" autoFill="0" autoLine="0" autoPict="0">
                <anchor moveWithCells="1" sizeWithCells="1">
                  <from xmlns:xdr="http://schemas.openxmlformats.org/drawingml/2006/spreadsheetDrawing">
                    <xdr:col>3</xdr:col>
                    <xdr:colOff>441325</xdr:colOff>
                    <xdr:row>34</xdr:row>
                    <xdr:rowOff>294640</xdr:rowOff>
                  </from>
                  <to xmlns:xdr="http://schemas.openxmlformats.org/drawingml/2006/spreadsheetDrawing">
                    <xdr:col>3</xdr:col>
                    <xdr:colOff>760095</xdr:colOff>
                    <xdr:row>36</xdr:row>
                    <xdr:rowOff>68580</xdr:rowOff>
                  </to>
                </anchor>
              </controlPr>
            </control>
          </mc:Choice>
        </mc:AlternateContent>
        <mc:AlternateContent>
          <mc:Choice Requires="x14">
            <control shapeId="71751" r:id="rId21" name="チェック 700">
              <controlPr defaultSize="0" autoFill="0" autoLine="0" autoPict="0">
                <anchor moveWithCells="1" sizeWithCells="1">
                  <from xmlns:xdr="http://schemas.openxmlformats.org/drawingml/2006/spreadsheetDrawing">
                    <xdr:col>1</xdr:col>
                    <xdr:colOff>511810</xdr:colOff>
                    <xdr:row>35</xdr:row>
                    <xdr:rowOff>234950</xdr:rowOff>
                  </from>
                  <to xmlns:xdr="http://schemas.openxmlformats.org/drawingml/2006/spreadsheetDrawing">
                    <xdr:col>1</xdr:col>
                    <xdr:colOff>829945</xdr:colOff>
                    <xdr:row>37</xdr:row>
                    <xdr:rowOff>10160</xdr:rowOff>
                  </to>
                </anchor>
              </controlPr>
            </control>
          </mc:Choice>
        </mc:AlternateContent>
        <mc:AlternateContent>
          <mc:Choice Requires="x14">
            <control shapeId="71824" r:id="rId22" name="チェック 144">
              <controlPr defaultSize="0" autoFill="0" autoLine="0" autoPict="0">
                <anchor moveWithCells="1">
                  <from xmlns:xdr="http://schemas.openxmlformats.org/drawingml/2006/spreadsheetDrawing">
                    <xdr:col>1</xdr:col>
                    <xdr:colOff>0</xdr:colOff>
                    <xdr:row>53</xdr:row>
                    <xdr:rowOff>0</xdr:rowOff>
                  </from>
                  <to xmlns:xdr="http://schemas.openxmlformats.org/drawingml/2006/spreadsheetDrawing">
                    <xdr:col>2</xdr:col>
                    <xdr:colOff>914400</xdr:colOff>
                    <xdr:row>54</xdr:row>
                    <xdr:rowOff>9525</xdr:rowOff>
                  </to>
                </anchor>
              </controlPr>
            </control>
          </mc:Choice>
        </mc:AlternateContent>
        <mc:AlternateContent>
          <mc:Choice Requires="x14">
            <control shapeId="71825" r:id="rId23" name="チェック 145">
              <controlPr defaultSize="0" autoFill="0" autoLine="0" autoPict="0">
                <anchor moveWithCells="1">
                  <from xmlns:xdr="http://schemas.openxmlformats.org/drawingml/2006/spreadsheetDrawing">
                    <xdr:col>1</xdr:col>
                    <xdr:colOff>0</xdr:colOff>
                    <xdr:row>54</xdr:row>
                    <xdr:rowOff>190500</xdr:rowOff>
                  </from>
                  <to xmlns:xdr="http://schemas.openxmlformats.org/drawingml/2006/spreadsheetDrawing">
                    <xdr:col>2</xdr:col>
                    <xdr:colOff>1160780</xdr:colOff>
                    <xdr:row>56</xdr:row>
                    <xdr:rowOff>18415</xdr:rowOff>
                  </to>
                </anchor>
              </controlPr>
            </control>
          </mc:Choice>
        </mc:AlternateContent>
        <mc:AlternateContent>
          <mc:Choice Requires="x14">
            <control shapeId="71826" r:id="rId24" name="チェック 146">
              <controlPr defaultSize="0" autoFill="0" autoLine="0" autoPict="0">
                <anchor moveWithCells="1">
                  <from xmlns:xdr="http://schemas.openxmlformats.org/drawingml/2006/spreadsheetDrawing">
                    <xdr:col>1</xdr:col>
                    <xdr:colOff>0</xdr:colOff>
                    <xdr:row>56</xdr:row>
                    <xdr:rowOff>9525</xdr:rowOff>
                  </from>
                  <to xmlns:xdr="http://schemas.openxmlformats.org/drawingml/2006/spreadsheetDrawing">
                    <xdr:col>2</xdr:col>
                    <xdr:colOff>970915</xdr:colOff>
                    <xdr:row>57</xdr:row>
                    <xdr:rowOff>9525</xdr:rowOff>
                  </to>
                </anchor>
              </controlPr>
            </control>
          </mc:Choice>
        </mc:AlternateContent>
        <mc:AlternateContent>
          <mc:Choice Requires="x14">
            <control shapeId="71827" r:id="rId25" name="チェック 147">
              <controlPr defaultSize="0" autoFill="0" autoLine="0" autoPict="0">
                <anchor moveWithCells="1">
                  <from xmlns:xdr="http://schemas.openxmlformats.org/drawingml/2006/spreadsheetDrawing">
                    <xdr:col>1</xdr:col>
                    <xdr:colOff>0</xdr:colOff>
                    <xdr:row>53</xdr:row>
                    <xdr:rowOff>219710</xdr:rowOff>
                  </from>
                  <to xmlns:xdr="http://schemas.openxmlformats.org/drawingml/2006/spreadsheetDrawing">
                    <xdr:col>2</xdr:col>
                    <xdr:colOff>1160780</xdr:colOff>
                    <xdr:row>55</xdr:row>
                    <xdr:rowOff>0</xdr:rowOff>
                  </to>
                </anchor>
              </controlPr>
            </control>
          </mc:Choice>
        </mc:AlternateContent>
        <mc:AlternateContent>
          <mc:Choice Requires="x14">
            <control shapeId="71828" r:id="rId26" name="チェック 148">
              <controlPr defaultSize="0" autoFill="0" autoLine="0" autoPict="0">
                <anchor moveWithCells="1">
                  <from xmlns:xdr="http://schemas.openxmlformats.org/drawingml/2006/spreadsheetDrawing">
                    <xdr:col>1</xdr:col>
                    <xdr:colOff>0</xdr:colOff>
                    <xdr:row>56</xdr:row>
                    <xdr:rowOff>219710</xdr:rowOff>
                  </from>
                  <to xmlns:xdr="http://schemas.openxmlformats.org/drawingml/2006/spreadsheetDrawing">
                    <xdr:col>2</xdr:col>
                    <xdr:colOff>1322705</xdr:colOff>
                    <xdr:row>58</xdr:row>
                    <xdr:rowOff>0</xdr:rowOff>
                  </to>
                </anchor>
              </controlPr>
            </control>
          </mc:Choice>
        </mc:AlternateContent>
        <mc:AlternateContent>
          <mc:Choice Requires="x14">
            <control shapeId="71829" r:id="rId27" name="チェック 149">
              <controlPr defaultSize="0" autoFill="0" autoLine="0" autoPict="0">
                <anchor moveWithCells="1">
                  <from xmlns:xdr="http://schemas.openxmlformats.org/drawingml/2006/spreadsheetDrawing">
                    <xdr:col>2</xdr:col>
                    <xdr:colOff>1040130</xdr:colOff>
                    <xdr:row>52</xdr:row>
                    <xdr:rowOff>230505</xdr:rowOff>
                  </from>
                  <to xmlns:xdr="http://schemas.openxmlformats.org/drawingml/2006/spreadsheetDrawing">
                    <xdr:col>6</xdr:col>
                    <xdr:colOff>40640</xdr:colOff>
                    <xdr:row>54</xdr:row>
                    <xdr:rowOff>15240</xdr:rowOff>
                  </to>
                </anchor>
              </controlPr>
            </control>
          </mc:Choice>
        </mc:AlternateContent>
        <mc:AlternateContent>
          <mc:Choice Requires="x14">
            <control shapeId="71830" r:id="rId28" name="チェック 150">
              <controlPr defaultSize="0" autoFill="0" autoLine="0" autoPict="0">
                <anchor moveWithCells="1">
                  <from xmlns:xdr="http://schemas.openxmlformats.org/drawingml/2006/spreadsheetDrawing">
                    <xdr:col>3</xdr:col>
                    <xdr:colOff>543560</xdr:colOff>
                    <xdr:row>56</xdr:row>
                    <xdr:rowOff>200025</xdr:rowOff>
                  </from>
                  <to xmlns:xdr="http://schemas.openxmlformats.org/drawingml/2006/spreadsheetDrawing">
                    <xdr:col>4</xdr:col>
                    <xdr:colOff>407035</xdr:colOff>
                    <xdr:row>57</xdr:row>
                    <xdr:rowOff>228600</xdr:rowOff>
                  </to>
                </anchor>
              </controlPr>
            </control>
          </mc:Choice>
        </mc:AlternateContent>
        <mc:AlternateContent>
          <mc:Choice Requires="x14">
            <control shapeId="71831" r:id="rId29" name="チェック 151">
              <controlPr defaultSize="0" autoFill="0" autoLine="0" autoPict="0">
                <anchor moveWithCells="1">
                  <from xmlns:xdr="http://schemas.openxmlformats.org/drawingml/2006/spreadsheetDrawing">
                    <xdr:col>7</xdr:col>
                    <xdr:colOff>37465</xdr:colOff>
                    <xdr:row>53</xdr:row>
                    <xdr:rowOff>29210</xdr:rowOff>
                  </from>
                  <to xmlns:xdr="http://schemas.openxmlformats.org/drawingml/2006/spreadsheetDrawing">
                    <xdr:col>8</xdr:col>
                    <xdr:colOff>151130</xdr:colOff>
                    <xdr:row>53</xdr:row>
                    <xdr:rowOff>219710</xdr:rowOff>
                  </to>
                </anchor>
              </controlPr>
            </control>
          </mc:Choice>
        </mc:AlternateContent>
        <mc:AlternateContent>
          <mc:Choice Requires="x14">
            <control shapeId="71832" r:id="rId30" name="チェック 152">
              <controlPr defaultSize="0" autoFill="0" autoLine="0" autoPict="0">
                <anchor moveWithCells="1">
                  <from xmlns:xdr="http://schemas.openxmlformats.org/drawingml/2006/spreadsheetDrawing">
                    <xdr:col>7</xdr:col>
                    <xdr:colOff>37465</xdr:colOff>
                    <xdr:row>54</xdr:row>
                    <xdr:rowOff>76835</xdr:rowOff>
                  </from>
                  <to xmlns:xdr="http://schemas.openxmlformats.org/drawingml/2006/spreadsheetDrawing">
                    <xdr:col>8</xdr:col>
                    <xdr:colOff>1168400</xdr:colOff>
                    <xdr:row>55</xdr:row>
                    <xdr:rowOff>95250</xdr:rowOff>
                  </to>
                </anchor>
              </controlPr>
            </control>
          </mc:Choice>
        </mc:AlternateContent>
        <mc:AlternateContent>
          <mc:Choice Requires="x14">
            <control shapeId="71833" r:id="rId31" name="チェック 153">
              <controlPr defaultSize="0" autoFill="0" autoLine="0" autoPict="0">
                <anchor moveWithCells="1">
                  <from xmlns:xdr="http://schemas.openxmlformats.org/drawingml/2006/spreadsheetDrawing">
                    <xdr:col>7</xdr:col>
                    <xdr:colOff>37465</xdr:colOff>
                    <xdr:row>55</xdr:row>
                    <xdr:rowOff>19050</xdr:rowOff>
                  </from>
                  <to xmlns:xdr="http://schemas.openxmlformats.org/drawingml/2006/spreadsheetDrawing">
                    <xdr:col>8</xdr:col>
                    <xdr:colOff>978535</xdr:colOff>
                    <xdr:row>56</xdr:row>
                    <xdr:rowOff>95250</xdr:rowOff>
                  </to>
                </anchor>
              </controlPr>
            </control>
          </mc:Choice>
        </mc:AlternateContent>
        <mc:AlternateContent>
          <mc:Choice Requires="x14">
            <control shapeId="71834" r:id="rId32" name="チェック 154">
              <controlPr defaultSize="0" autoFill="0" autoLine="0" autoPict="0">
                <anchor moveWithCells="1">
                  <from xmlns:xdr="http://schemas.openxmlformats.org/drawingml/2006/spreadsheetDrawing">
                    <xdr:col>9</xdr:col>
                    <xdr:colOff>6985</xdr:colOff>
                    <xdr:row>54</xdr:row>
                    <xdr:rowOff>85725</xdr:rowOff>
                  </from>
                  <to xmlns:xdr="http://schemas.openxmlformats.org/drawingml/2006/spreadsheetDrawing">
                    <xdr:col>12</xdr:col>
                    <xdr:colOff>76200</xdr:colOff>
                    <xdr:row>55</xdr:row>
                    <xdr:rowOff>104775</xdr:rowOff>
                  </to>
                </anchor>
              </controlPr>
            </control>
          </mc:Choice>
        </mc:AlternateContent>
        <mc:AlternateContent>
          <mc:Choice Requires="x14">
            <control shapeId="71835" r:id="rId33" name="チェック 155">
              <controlPr defaultSize="0" autoFill="0" autoLine="0" autoPict="0">
                <anchor moveWithCells="1">
                  <from xmlns:xdr="http://schemas.openxmlformats.org/drawingml/2006/spreadsheetDrawing">
                    <xdr:col>9</xdr:col>
                    <xdr:colOff>6985</xdr:colOff>
                    <xdr:row>55</xdr:row>
                    <xdr:rowOff>19050</xdr:rowOff>
                  </from>
                  <to xmlns:xdr="http://schemas.openxmlformats.org/drawingml/2006/spreadsheetDrawing">
                    <xdr:col>11</xdr:col>
                    <xdr:colOff>287655</xdr:colOff>
                    <xdr:row>56</xdr:row>
                    <xdr:rowOff>113665</xdr:rowOff>
                  </to>
                </anchor>
              </controlPr>
            </control>
          </mc:Choice>
        </mc:AlternateContent>
        <mc:AlternateContent>
          <mc:Choice Requires="x14">
            <control shapeId="71836" r:id="rId34" name="チェック 156">
              <controlPr defaultSize="0" autoFill="0" autoLine="0" autoPict="0">
                <anchor moveWithCells="1">
                  <from xmlns:xdr="http://schemas.openxmlformats.org/drawingml/2006/spreadsheetDrawing">
                    <xdr:col>9</xdr:col>
                    <xdr:colOff>267970</xdr:colOff>
                    <xdr:row>56</xdr:row>
                    <xdr:rowOff>29210</xdr:rowOff>
                  </from>
                  <to xmlns:xdr="http://schemas.openxmlformats.org/drawingml/2006/spreadsheetDrawing">
                    <xdr:col>9</xdr:col>
                    <xdr:colOff>1342390</xdr:colOff>
                    <xdr:row>57</xdr:row>
                    <xdr:rowOff>66040</xdr:rowOff>
                  </to>
                </anchor>
              </controlPr>
            </control>
          </mc:Choice>
        </mc:AlternateContent>
        <mc:AlternateContent>
          <mc:Choice Requires="x14">
            <control shapeId="71837" r:id="rId35" name="チェック 157">
              <controlPr defaultSize="0" autoFill="0" autoLine="0" autoPict="0">
                <anchor moveWithCells="1">
                  <from xmlns:xdr="http://schemas.openxmlformats.org/drawingml/2006/spreadsheetDrawing">
                    <xdr:col>7</xdr:col>
                    <xdr:colOff>46355</xdr:colOff>
                    <xdr:row>56</xdr:row>
                    <xdr:rowOff>29210</xdr:rowOff>
                  </from>
                  <to xmlns:xdr="http://schemas.openxmlformats.org/drawingml/2006/spreadsheetDrawing">
                    <xdr:col>8</xdr:col>
                    <xdr:colOff>1283335</xdr:colOff>
                    <xdr:row>57</xdr:row>
                    <xdr:rowOff>57150</xdr:rowOff>
                  </to>
                </anchor>
              </controlPr>
            </control>
          </mc:Choice>
        </mc:AlternateContent>
        <mc:AlternateContent>
          <mc:Choice Requires="x14">
            <control shapeId="71839" r:id="rId36" name="チェック 159">
              <controlPr defaultSize="0" autoFill="0" autoLine="0" autoPict="0">
                <anchor moveWithCells="1">
                  <from xmlns:xdr="http://schemas.openxmlformats.org/drawingml/2006/spreadsheetDrawing">
                    <xdr:col>3</xdr:col>
                    <xdr:colOff>543560</xdr:colOff>
                    <xdr:row>55</xdr:row>
                    <xdr:rowOff>161925</xdr:rowOff>
                  </from>
                  <to xmlns:xdr="http://schemas.openxmlformats.org/drawingml/2006/spreadsheetDrawing">
                    <xdr:col>5</xdr:col>
                    <xdr:colOff>990600</xdr:colOff>
                    <xdr:row>56</xdr:row>
                    <xdr:rowOff>208915</xdr:rowOff>
                  </to>
                </anchor>
              </controlPr>
            </control>
          </mc:Choice>
        </mc:AlternateContent>
        <mc:AlternateContent>
          <mc:Choice Requires="x14">
            <control shapeId="71840" r:id="rId37" name="チェック 160">
              <controlPr defaultSize="0" autoFill="0" autoLine="0" autoPict="0">
                <anchor moveWithCells="1">
                  <from xmlns:xdr="http://schemas.openxmlformats.org/drawingml/2006/spreadsheetDrawing">
                    <xdr:col>2</xdr:col>
                    <xdr:colOff>1031240</xdr:colOff>
                    <xdr:row>53</xdr:row>
                    <xdr:rowOff>208280</xdr:rowOff>
                  </from>
                  <to xmlns:xdr="http://schemas.openxmlformats.org/drawingml/2006/spreadsheetDrawing">
                    <xdr:col>6</xdr:col>
                    <xdr:colOff>117475</xdr:colOff>
                    <xdr:row>54</xdr:row>
                    <xdr:rowOff>208280</xdr:rowOff>
                  </to>
                </anchor>
              </controlPr>
            </control>
          </mc:Choice>
        </mc:AlternateContent>
        <mc:AlternateContent>
          <mc:Choice Requires="x14">
            <control shapeId="71841" r:id="rId38" name="チェック 161">
              <controlPr defaultSize="0" autoFill="0" autoLine="0" autoPict="0">
                <anchor moveWithCells="1">
                  <from xmlns:xdr="http://schemas.openxmlformats.org/drawingml/2006/spreadsheetDrawing">
                    <xdr:col>3</xdr:col>
                    <xdr:colOff>543560</xdr:colOff>
                    <xdr:row>54</xdr:row>
                    <xdr:rowOff>172085</xdr:rowOff>
                  </from>
                  <to xmlns:xdr="http://schemas.openxmlformats.org/drawingml/2006/spreadsheetDrawing">
                    <xdr:col>5</xdr:col>
                    <xdr:colOff>585470</xdr:colOff>
                    <xdr:row>56</xdr:row>
                    <xdr:rowOff>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sheetPr>
    <pageSetUpPr fitToPage="1"/>
  </sheetPr>
  <dimension ref="A2:W63"/>
  <sheetViews>
    <sheetView showGridLines="0" view="pageBreakPreview" zoomScale="55" zoomScaleNormal="40" zoomScaleSheetLayoutView="55" workbookViewId="0">
      <selection activeCell="A2" sqref="A2"/>
    </sheetView>
  </sheetViews>
  <sheetFormatPr defaultColWidth="8" defaultRowHeight="14.25"/>
  <cols>
    <col min="1" max="1" width="3.375" style="1" customWidth="1"/>
    <col min="2" max="2" width="6.75" style="2" customWidth="1"/>
    <col min="3" max="3" width="21.875" style="57" customWidth="1"/>
    <col min="4" max="6" width="6.75" style="57" customWidth="1"/>
    <col min="7" max="8" width="14.25" style="57" customWidth="1"/>
    <col min="9" max="9" width="6.75" style="57" customWidth="1"/>
    <col min="10" max="15" width="6.75" style="1" customWidth="1"/>
    <col min="16" max="17" width="8" style="1" bestFit="1" customWidth="0"/>
    <col min="18" max="21" width="8" style="1"/>
    <col min="22" max="22" width="8" style="1" bestFit="1" customWidth="0"/>
    <col min="23" max="16384" width="8" style="1"/>
  </cols>
  <sheetData>
    <row r="2" spans="1:23" ht="20.25" customHeight="1">
      <c r="A2" s="696" t="s">
        <v>235</v>
      </c>
      <c r="B2" s="233"/>
      <c r="C2" s="233"/>
      <c r="D2" s="233"/>
      <c r="E2" s="233"/>
      <c r="F2" s="233"/>
      <c r="G2" s="233"/>
      <c r="H2" s="233"/>
      <c r="I2" s="233"/>
      <c r="J2" s="233"/>
      <c r="K2" s="233"/>
      <c r="L2" s="233"/>
      <c r="M2" s="233"/>
      <c r="N2" s="233"/>
      <c r="O2" s="233"/>
      <c r="P2" s="233"/>
      <c r="Q2" s="233"/>
      <c r="R2" s="233"/>
      <c r="S2" s="233"/>
      <c r="T2" s="233"/>
      <c r="U2" s="233"/>
      <c r="V2" s="233"/>
      <c r="W2" s="233"/>
    </row>
    <row r="3" spans="1:23" ht="27" customHeight="1">
      <c r="A3" s="232" t="s">
        <v>563</v>
      </c>
      <c r="B3" s="232"/>
      <c r="C3" s="232"/>
      <c r="D3" s="232"/>
      <c r="E3" s="232"/>
      <c r="F3" s="232"/>
      <c r="G3" s="232"/>
      <c r="H3" s="232"/>
      <c r="I3" s="232"/>
      <c r="J3" s="232"/>
      <c r="K3" s="232"/>
      <c r="L3" s="232"/>
      <c r="M3" s="232"/>
      <c r="N3" s="232"/>
      <c r="O3" s="232"/>
      <c r="P3" s="232"/>
      <c r="Q3" s="232"/>
      <c r="R3" s="232"/>
      <c r="S3" s="232"/>
      <c r="T3" s="232"/>
      <c r="U3" s="232"/>
      <c r="V3" s="232"/>
      <c r="W3" s="233"/>
    </row>
    <row r="4" spans="1:23" ht="39" customHeight="1">
      <c r="A4" s="232"/>
      <c r="B4" s="232"/>
      <c r="C4" s="232"/>
      <c r="D4" s="232"/>
      <c r="E4" s="232"/>
      <c r="F4" s="232"/>
      <c r="G4" s="232"/>
      <c r="H4" s="232"/>
      <c r="I4" s="232"/>
      <c r="J4" s="232"/>
      <c r="K4" s="232"/>
      <c r="L4" s="232"/>
      <c r="M4" s="232"/>
      <c r="N4" s="232"/>
      <c r="O4" s="232"/>
      <c r="P4" s="232"/>
      <c r="Q4" s="232"/>
      <c r="R4" s="232"/>
      <c r="S4" s="232"/>
      <c r="T4" s="232"/>
      <c r="U4" s="232"/>
      <c r="V4" s="232"/>
      <c r="W4" s="233"/>
    </row>
    <row r="5" spans="1:23" ht="40.15" customHeight="1">
      <c r="A5" s="60"/>
      <c r="B5" s="60"/>
      <c r="C5" s="239" t="s">
        <v>181</v>
      </c>
      <c r="D5" s="60"/>
      <c r="E5" s="60"/>
      <c r="F5" s="60"/>
      <c r="G5" s="60"/>
      <c r="H5" s="60"/>
      <c r="I5" s="60"/>
      <c r="J5" s="60"/>
      <c r="K5" s="60"/>
      <c r="L5" s="60"/>
      <c r="M5" s="60"/>
      <c r="N5" s="60"/>
      <c r="O5" s="60"/>
      <c r="P5" s="60"/>
      <c r="Q5" s="60"/>
      <c r="R5" s="60"/>
      <c r="S5" s="60"/>
      <c r="T5" s="60"/>
      <c r="U5" s="60"/>
      <c r="V5" s="60"/>
      <c r="W5" s="60"/>
    </row>
    <row r="6" spans="1:23" ht="40.15" customHeight="1">
      <c r="A6" s="60"/>
      <c r="B6" s="60"/>
      <c r="C6" s="719" t="s">
        <v>185</v>
      </c>
      <c r="D6" s="723">
        <f>'様式第８号の１(ＩＣＴの導入経費報告) '!C5</f>
        <v>0</v>
      </c>
      <c r="E6" s="725"/>
      <c r="F6" s="725"/>
      <c r="G6" s="725"/>
      <c r="H6" s="725"/>
      <c r="I6" s="725"/>
      <c r="J6" s="725"/>
      <c r="K6" s="729"/>
      <c r="L6" s="60"/>
      <c r="M6" s="60"/>
      <c r="N6" s="60"/>
      <c r="O6" s="60"/>
      <c r="P6" s="60"/>
      <c r="Q6" s="60"/>
      <c r="R6" s="60"/>
      <c r="S6" s="60"/>
      <c r="T6" s="60"/>
      <c r="U6" s="60"/>
      <c r="V6" s="60"/>
      <c r="W6" s="60"/>
    </row>
    <row r="7" spans="1:23" s="57" customFormat="1" ht="40.15" customHeight="1">
      <c r="A7" s="60"/>
      <c r="B7" s="60"/>
      <c r="C7" s="720" t="s">
        <v>187</v>
      </c>
      <c r="D7" s="724">
        <f>'様式第８号の１(ＩＣＴの導入経費報告) '!C7</f>
        <v>0</v>
      </c>
      <c r="E7" s="726"/>
      <c r="F7" s="726"/>
      <c r="G7" s="726"/>
      <c r="H7" s="726"/>
      <c r="I7" s="726"/>
      <c r="J7" s="726"/>
      <c r="K7" s="730"/>
      <c r="L7" s="60"/>
      <c r="M7" s="60"/>
      <c r="N7" s="60"/>
      <c r="O7" s="60"/>
      <c r="P7" s="60"/>
      <c r="Q7" s="60"/>
      <c r="R7" s="60"/>
      <c r="S7" s="60"/>
      <c r="T7" s="60"/>
      <c r="U7" s="60"/>
      <c r="V7" s="60"/>
      <c r="W7" s="60"/>
    </row>
    <row r="8" spans="1:23" s="57" customFormat="1" ht="40.15" customHeight="1">
      <c r="A8" s="60"/>
      <c r="B8" s="60"/>
      <c r="C8" s="721" t="s">
        <v>93</v>
      </c>
      <c r="D8" s="573"/>
      <c r="E8" s="580"/>
      <c r="F8" s="586" t="s">
        <v>300</v>
      </c>
      <c r="G8" s="586"/>
      <c r="H8" s="586"/>
      <c r="I8" s="586"/>
      <c r="J8" s="586"/>
      <c r="K8" s="731"/>
      <c r="L8" s="60"/>
      <c r="M8" s="60"/>
      <c r="N8" s="60"/>
      <c r="O8" s="60"/>
      <c r="P8" s="60"/>
      <c r="Q8" s="60"/>
      <c r="R8" s="60"/>
      <c r="S8" s="60"/>
      <c r="T8" s="60"/>
      <c r="U8" s="60"/>
      <c r="V8" s="60"/>
      <c r="W8" s="60"/>
    </row>
    <row r="9" spans="1:23" s="57" customFormat="1" ht="40.15" customHeight="1">
      <c r="A9" s="60"/>
      <c r="B9" s="60"/>
      <c r="C9" s="722" t="s">
        <v>41</v>
      </c>
      <c r="D9" s="574"/>
      <c r="E9" s="727"/>
      <c r="F9" s="728" t="s">
        <v>300</v>
      </c>
      <c r="G9" s="728"/>
      <c r="H9" s="728"/>
      <c r="I9" s="728"/>
      <c r="J9" s="728"/>
      <c r="K9" s="732"/>
      <c r="L9" s="60"/>
      <c r="M9" s="60"/>
      <c r="N9" s="60"/>
      <c r="O9" s="60"/>
      <c r="P9" s="60"/>
      <c r="Q9" s="60"/>
      <c r="R9" s="60"/>
      <c r="S9" s="60"/>
      <c r="T9" s="60"/>
      <c r="U9" s="60"/>
      <c r="V9" s="60"/>
      <c r="W9" s="60"/>
    </row>
    <row r="10" spans="1:23" s="57" customFormat="1" ht="40.15" customHeight="1">
      <c r="A10" s="233"/>
      <c r="B10" s="233"/>
      <c r="C10" s="233"/>
      <c r="D10" s="233"/>
      <c r="E10" s="233"/>
      <c r="F10" s="233"/>
      <c r="G10" s="233"/>
      <c r="H10" s="233"/>
      <c r="I10" s="233"/>
      <c r="J10" s="233"/>
      <c r="K10" s="233"/>
      <c r="L10" s="233"/>
      <c r="M10" s="233"/>
      <c r="N10" s="233"/>
      <c r="O10" s="233"/>
      <c r="P10" s="233"/>
      <c r="Q10" s="233"/>
      <c r="R10" s="233"/>
      <c r="S10" s="233"/>
      <c r="T10" s="233"/>
      <c r="U10" s="233"/>
      <c r="V10" s="233"/>
      <c r="W10" s="233"/>
    </row>
    <row r="11" spans="1:23" s="57" customFormat="1" ht="39.950000000000003" customHeight="1">
      <c r="A11" s="233"/>
      <c r="B11" s="235" t="s">
        <v>379</v>
      </c>
      <c r="C11" s="235"/>
      <c r="D11" s="235"/>
      <c r="E11" s="258">
        <f>$C$15+$E$15-$G$15</f>
        <v>0</v>
      </c>
      <c r="F11" s="264"/>
      <c r="G11" s="264"/>
      <c r="H11" s="264"/>
      <c r="I11" s="264"/>
      <c r="J11" s="270" t="s">
        <v>32</v>
      </c>
      <c r="K11" s="270"/>
      <c r="L11" s="233"/>
      <c r="M11" s="233"/>
      <c r="N11" s="233"/>
      <c r="O11" s="233"/>
      <c r="P11" s="233"/>
      <c r="Q11" s="233"/>
      <c r="R11" s="233"/>
      <c r="S11" s="233"/>
      <c r="T11" s="61"/>
      <c r="U11" s="61"/>
      <c r="V11" s="233"/>
      <c r="W11" s="233"/>
    </row>
    <row r="12" spans="1:23" s="57" customFormat="1" ht="8.1" customHeight="1">
      <c r="A12" s="233"/>
      <c r="B12" s="235"/>
      <c r="C12" s="235"/>
      <c r="D12" s="235"/>
      <c r="E12" s="259"/>
      <c r="F12" s="259"/>
      <c r="G12" s="259"/>
      <c r="H12" s="259"/>
      <c r="I12" s="259"/>
      <c r="J12" s="270"/>
      <c r="K12" s="270"/>
      <c r="L12" s="233"/>
      <c r="M12" s="233"/>
      <c r="N12" s="233"/>
      <c r="O12" s="233"/>
      <c r="P12" s="233"/>
      <c r="Q12" s="233"/>
      <c r="R12" s="233"/>
      <c r="S12" s="233"/>
      <c r="T12" s="61"/>
      <c r="U12" s="61"/>
      <c r="V12" s="233"/>
      <c r="W12" s="233"/>
    </row>
    <row r="13" spans="1:23" s="57" customFormat="1" ht="24" customHeight="1">
      <c r="A13" s="233"/>
      <c r="B13" s="233"/>
      <c r="C13" s="233"/>
      <c r="D13" s="233"/>
      <c r="E13" s="233"/>
      <c r="F13" s="233"/>
      <c r="G13" s="233"/>
      <c r="H13" s="233"/>
      <c r="I13" s="233"/>
      <c r="J13" s="233"/>
      <c r="K13" s="233"/>
      <c r="L13" s="233"/>
      <c r="M13" s="233"/>
      <c r="N13" s="233"/>
      <c r="O13" s="233"/>
      <c r="P13" s="233"/>
      <c r="Q13" s="233"/>
      <c r="R13" s="233"/>
      <c r="S13" s="233"/>
      <c r="T13" s="233"/>
      <c r="U13" s="233"/>
      <c r="V13" s="233"/>
      <c r="W13" s="233"/>
    </row>
    <row r="14" spans="1:23" s="57" customFormat="1" ht="38.25" customHeight="1">
      <c r="A14" s="233"/>
      <c r="B14" s="233"/>
      <c r="C14" s="244" t="s">
        <v>194</v>
      </c>
      <c r="D14" s="244"/>
      <c r="E14" s="260" t="s">
        <v>387</v>
      </c>
      <c r="F14" s="265"/>
      <c r="G14" s="260" t="s">
        <v>107</v>
      </c>
      <c r="H14" s="265"/>
      <c r="I14" s="234"/>
      <c r="J14" s="234"/>
      <c r="K14" s="233"/>
      <c r="L14" s="233"/>
      <c r="M14" s="233"/>
      <c r="N14" s="233"/>
      <c r="O14" s="233"/>
      <c r="P14" s="233"/>
      <c r="Q14" s="233"/>
      <c r="R14" s="233"/>
      <c r="S14" s="233"/>
      <c r="T14" s="233"/>
      <c r="U14" s="233"/>
      <c r="V14" s="233"/>
      <c r="W14" s="233"/>
    </row>
    <row r="15" spans="1:23" s="57" customFormat="1" ht="38.25" customHeight="1">
      <c r="A15" s="233"/>
      <c r="B15" s="233"/>
      <c r="C15" s="245">
        <f>$P$28</f>
        <v>0</v>
      </c>
      <c r="D15" s="251"/>
      <c r="E15" s="261">
        <f>$S$28</f>
        <v>0</v>
      </c>
      <c r="F15" s="266"/>
      <c r="G15" s="267"/>
      <c r="H15" s="268"/>
      <c r="I15" s="269"/>
      <c r="J15" s="269"/>
      <c r="K15" s="233"/>
      <c r="L15" s="233"/>
      <c r="M15" s="233"/>
      <c r="N15" s="233"/>
      <c r="O15" s="233"/>
      <c r="P15" s="233"/>
      <c r="Q15" s="233"/>
      <c r="R15" s="233"/>
      <c r="S15" s="233"/>
      <c r="T15" s="233"/>
      <c r="U15" s="233"/>
      <c r="V15" s="233"/>
      <c r="W15" s="233"/>
    </row>
    <row r="16" spans="1:23" s="57" customFormat="1" ht="30.6" customHeight="1">
      <c r="A16" s="233"/>
      <c r="B16" s="233"/>
      <c r="C16" s="233"/>
      <c r="D16" s="233"/>
      <c r="E16" s="233"/>
      <c r="F16" s="233"/>
      <c r="G16" s="233"/>
      <c r="H16" s="233"/>
      <c r="I16" s="233"/>
      <c r="J16" s="233"/>
      <c r="K16" s="233"/>
      <c r="L16" s="233"/>
      <c r="M16" s="233"/>
      <c r="N16" s="233"/>
      <c r="O16" s="233"/>
      <c r="P16" s="233"/>
      <c r="Q16" s="233"/>
      <c r="R16" s="233"/>
      <c r="S16" s="233"/>
      <c r="T16" s="233"/>
      <c r="U16" s="233"/>
      <c r="V16" s="233"/>
      <c r="W16" s="233"/>
    </row>
    <row r="17" spans="1:23" s="57" customFormat="1" ht="45" customHeight="1">
      <c r="A17" s="234"/>
      <c r="B17" s="236" t="s">
        <v>216</v>
      </c>
      <c r="C17" s="236" t="s">
        <v>304</v>
      </c>
      <c r="D17" s="236"/>
      <c r="E17" s="236"/>
      <c r="F17" s="236"/>
      <c r="G17" s="236"/>
      <c r="H17" s="236"/>
      <c r="I17" s="236"/>
      <c r="J17" s="236"/>
      <c r="K17" s="236" t="s">
        <v>306</v>
      </c>
      <c r="L17" s="236"/>
      <c r="M17" s="236" t="s">
        <v>309</v>
      </c>
      <c r="N17" s="236"/>
      <c r="O17" s="236"/>
      <c r="P17" s="236" t="s">
        <v>311</v>
      </c>
      <c r="Q17" s="236"/>
      <c r="R17" s="236"/>
      <c r="S17" s="244" t="s">
        <v>389</v>
      </c>
      <c r="T17" s="244"/>
      <c r="U17" s="244"/>
      <c r="V17" s="234"/>
      <c r="W17" s="234"/>
    </row>
    <row r="18" spans="1:23" s="57" customFormat="1" ht="33.6" customHeight="1">
      <c r="A18" s="233"/>
      <c r="B18" s="237">
        <v>1</v>
      </c>
      <c r="C18" s="246"/>
      <c r="D18" s="246"/>
      <c r="E18" s="246"/>
      <c r="F18" s="246"/>
      <c r="G18" s="246"/>
      <c r="H18" s="246"/>
      <c r="I18" s="246"/>
      <c r="J18" s="246"/>
      <c r="K18" s="275"/>
      <c r="L18" s="276"/>
      <c r="M18" s="277"/>
      <c r="N18" s="277"/>
      <c r="O18" s="277"/>
      <c r="P18" s="279">
        <f t="shared" ref="P18:P27" si="0">K18*M18</f>
        <v>0</v>
      </c>
      <c r="Q18" s="279"/>
      <c r="R18" s="279"/>
      <c r="S18" s="277"/>
      <c r="T18" s="277"/>
      <c r="U18" s="277"/>
      <c r="V18" s="233"/>
      <c r="W18" s="233"/>
    </row>
    <row r="19" spans="1:23" ht="33.6" customHeight="1">
      <c r="A19" s="233"/>
      <c r="B19" s="237">
        <v>2</v>
      </c>
      <c r="C19" s="246"/>
      <c r="D19" s="246"/>
      <c r="E19" s="246"/>
      <c r="F19" s="246"/>
      <c r="G19" s="246"/>
      <c r="H19" s="246"/>
      <c r="I19" s="246"/>
      <c r="J19" s="246"/>
      <c r="K19" s="275"/>
      <c r="L19" s="276"/>
      <c r="M19" s="277"/>
      <c r="N19" s="277"/>
      <c r="O19" s="277"/>
      <c r="P19" s="279">
        <f t="shared" si="0"/>
        <v>0</v>
      </c>
      <c r="Q19" s="279"/>
      <c r="R19" s="279"/>
      <c r="S19" s="277"/>
      <c r="T19" s="277"/>
      <c r="U19" s="277"/>
      <c r="V19" s="233"/>
      <c r="W19" s="233"/>
    </row>
    <row r="20" spans="1:23" ht="33.6" customHeight="1">
      <c r="A20" s="233"/>
      <c r="B20" s="237">
        <v>3</v>
      </c>
      <c r="C20" s="246"/>
      <c r="D20" s="246"/>
      <c r="E20" s="246"/>
      <c r="F20" s="246"/>
      <c r="G20" s="246"/>
      <c r="H20" s="246"/>
      <c r="I20" s="246"/>
      <c r="J20" s="246"/>
      <c r="K20" s="275"/>
      <c r="L20" s="276"/>
      <c r="M20" s="277"/>
      <c r="N20" s="277"/>
      <c r="O20" s="277"/>
      <c r="P20" s="279">
        <f t="shared" si="0"/>
        <v>0</v>
      </c>
      <c r="Q20" s="279"/>
      <c r="R20" s="279"/>
      <c r="S20" s="277"/>
      <c r="T20" s="277"/>
      <c r="U20" s="277"/>
      <c r="V20" s="233"/>
      <c r="W20" s="233"/>
    </row>
    <row r="21" spans="1:23" s="57" customFormat="1" ht="33.6" customHeight="1">
      <c r="A21" s="233"/>
      <c r="B21" s="237">
        <v>4</v>
      </c>
      <c r="C21" s="246"/>
      <c r="D21" s="246"/>
      <c r="E21" s="246"/>
      <c r="F21" s="246"/>
      <c r="G21" s="246"/>
      <c r="H21" s="246"/>
      <c r="I21" s="246"/>
      <c r="J21" s="246"/>
      <c r="K21" s="275"/>
      <c r="L21" s="276"/>
      <c r="M21" s="277"/>
      <c r="N21" s="277"/>
      <c r="O21" s="277"/>
      <c r="P21" s="279">
        <f t="shared" si="0"/>
        <v>0</v>
      </c>
      <c r="Q21" s="279"/>
      <c r="R21" s="279"/>
      <c r="S21" s="277"/>
      <c r="T21" s="277"/>
      <c r="U21" s="277"/>
      <c r="V21" s="233"/>
      <c r="W21" s="233"/>
    </row>
    <row r="22" spans="1:23" s="57" customFormat="1" ht="33.6" customHeight="1">
      <c r="A22" s="233"/>
      <c r="B22" s="237">
        <v>5</v>
      </c>
      <c r="C22" s="246"/>
      <c r="D22" s="246"/>
      <c r="E22" s="246"/>
      <c r="F22" s="246"/>
      <c r="G22" s="246"/>
      <c r="H22" s="246"/>
      <c r="I22" s="246"/>
      <c r="J22" s="246"/>
      <c r="K22" s="275"/>
      <c r="L22" s="276"/>
      <c r="M22" s="277"/>
      <c r="N22" s="277"/>
      <c r="O22" s="277"/>
      <c r="P22" s="279">
        <f t="shared" si="0"/>
        <v>0</v>
      </c>
      <c r="Q22" s="279"/>
      <c r="R22" s="279"/>
      <c r="S22" s="277"/>
      <c r="T22" s="277"/>
      <c r="U22" s="277"/>
      <c r="V22" s="233"/>
      <c r="W22" s="233"/>
    </row>
    <row r="23" spans="1:23" s="57" customFormat="1" ht="33.6" customHeight="1">
      <c r="A23" s="233"/>
      <c r="B23" s="237">
        <v>6</v>
      </c>
      <c r="C23" s="246"/>
      <c r="D23" s="246"/>
      <c r="E23" s="246"/>
      <c r="F23" s="246"/>
      <c r="G23" s="246"/>
      <c r="H23" s="246"/>
      <c r="I23" s="246"/>
      <c r="J23" s="246"/>
      <c r="K23" s="275"/>
      <c r="L23" s="276"/>
      <c r="M23" s="277"/>
      <c r="N23" s="277"/>
      <c r="O23" s="277"/>
      <c r="P23" s="279">
        <f t="shared" si="0"/>
        <v>0</v>
      </c>
      <c r="Q23" s="279"/>
      <c r="R23" s="279"/>
      <c r="S23" s="277"/>
      <c r="T23" s="277"/>
      <c r="U23" s="277"/>
      <c r="V23" s="233"/>
      <c r="W23" s="233"/>
    </row>
    <row r="24" spans="1:23" s="2" customFormat="1" ht="33.6" customHeight="1">
      <c r="A24" s="233"/>
      <c r="B24" s="237">
        <v>7</v>
      </c>
      <c r="C24" s="246"/>
      <c r="D24" s="246"/>
      <c r="E24" s="246"/>
      <c r="F24" s="246"/>
      <c r="G24" s="246"/>
      <c r="H24" s="246"/>
      <c r="I24" s="246"/>
      <c r="J24" s="246"/>
      <c r="K24" s="275"/>
      <c r="L24" s="276"/>
      <c r="M24" s="277"/>
      <c r="N24" s="277"/>
      <c r="O24" s="277"/>
      <c r="P24" s="279">
        <f t="shared" si="0"/>
        <v>0</v>
      </c>
      <c r="Q24" s="279"/>
      <c r="R24" s="279"/>
      <c r="S24" s="277"/>
      <c r="T24" s="277"/>
      <c r="U24" s="277"/>
      <c r="V24" s="233"/>
      <c r="W24" s="233"/>
    </row>
    <row r="25" spans="1:23" s="2" customFormat="1" ht="33.6" customHeight="1">
      <c r="A25" s="233"/>
      <c r="B25" s="237">
        <v>8</v>
      </c>
      <c r="C25" s="246"/>
      <c r="D25" s="246"/>
      <c r="E25" s="246"/>
      <c r="F25" s="246"/>
      <c r="G25" s="246"/>
      <c r="H25" s="246"/>
      <c r="I25" s="246"/>
      <c r="J25" s="246"/>
      <c r="K25" s="275"/>
      <c r="L25" s="276"/>
      <c r="M25" s="277"/>
      <c r="N25" s="277"/>
      <c r="O25" s="277"/>
      <c r="P25" s="279">
        <f t="shared" si="0"/>
        <v>0</v>
      </c>
      <c r="Q25" s="279"/>
      <c r="R25" s="279"/>
      <c r="S25" s="277"/>
      <c r="T25" s="277"/>
      <c r="U25" s="277"/>
      <c r="V25" s="233"/>
      <c r="W25" s="233"/>
    </row>
    <row r="26" spans="1:23" s="2" customFormat="1" ht="33.6" customHeight="1">
      <c r="A26" s="233"/>
      <c r="B26" s="237">
        <v>9</v>
      </c>
      <c r="C26" s="246"/>
      <c r="D26" s="246"/>
      <c r="E26" s="246"/>
      <c r="F26" s="246"/>
      <c r="G26" s="246"/>
      <c r="H26" s="246"/>
      <c r="I26" s="246"/>
      <c r="J26" s="246"/>
      <c r="K26" s="275"/>
      <c r="L26" s="276"/>
      <c r="M26" s="277"/>
      <c r="N26" s="277"/>
      <c r="O26" s="277"/>
      <c r="P26" s="279">
        <f t="shared" si="0"/>
        <v>0</v>
      </c>
      <c r="Q26" s="279"/>
      <c r="R26" s="279"/>
      <c r="S26" s="277"/>
      <c r="T26" s="277"/>
      <c r="U26" s="277"/>
      <c r="V26" s="233"/>
      <c r="W26" s="233"/>
    </row>
    <row r="27" spans="1:23" s="2" customFormat="1" ht="33.6" customHeight="1">
      <c r="A27" s="233"/>
      <c r="B27" s="237">
        <v>10</v>
      </c>
      <c r="C27" s="246"/>
      <c r="D27" s="246"/>
      <c r="E27" s="246"/>
      <c r="F27" s="246"/>
      <c r="G27" s="246"/>
      <c r="H27" s="246"/>
      <c r="I27" s="246"/>
      <c r="J27" s="246"/>
      <c r="K27" s="275"/>
      <c r="L27" s="276"/>
      <c r="M27" s="277"/>
      <c r="N27" s="277"/>
      <c r="O27" s="277"/>
      <c r="P27" s="279">
        <f t="shared" si="0"/>
        <v>0</v>
      </c>
      <c r="Q27" s="279"/>
      <c r="R27" s="279"/>
      <c r="S27" s="277"/>
      <c r="T27" s="277"/>
      <c r="U27" s="277"/>
      <c r="V27" s="233"/>
      <c r="W27" s="233"/>
    </row>
    <row r="28" spans="1:23" s="2" customFormat="1" ht="33" customHeight="1">
      <c r="A28" s="233"/>
      <c r="B28" s="233"/>
      <c r="C28" s="233"/>
      <c r="D28" s="233"/>
      <c r="E28" s="233"/>
      <c r="F28" s="233"/>
      <c r="G28" s="233"/>
      <c r="H28" s="233"/>
      <c r="I28" s="233"/>
      <c r="J28" s="233"/>
      <c r="K28" s="233"/>
      <c r="L28" s="233"/>
      <c r="M28" s="236" t="s">
        <v>313</v>
      </c>
      <c r="N28" s="236"/>
      <c r="O28" s="236"/>
      <c r="P28" s="280">
        <f>SUM(P18:R27)</f>
        <v>0</v>
      </c>
      <c r="Q28" s="282"/>
      <c r="R28" s="283"/>
      <c r="S28" s="280">
        <f>SUM(S18:U27)</f>
        <v>0</v>
      </c>
      <c r="T28" s="282"/>
      <c r="U28" s="283"/>
      <c r="V28" s="233"/>
      <c r="W28" s="233"/>
    </row>
    <row r="29" spans="1:23" s="2" customFormat="1" ht="33" customHeight="1">
      <c r="A29" s="233"/>
      <c r="B29" s="233"/>
      <c r="C29" s="233"/>
      <c r="D29" s="233"/>
      <c r="E29" s="233"/>
      <c r="F29" s="233"/>
      <c r="G29" s="233"/>
      <c r="H29" s="233"/>
      <c r="I29" s="233"/>
      <c r="J29" s="233"/>
      <c r="K29" s="233"/>
      <c r="L29" s="233"/>
      <c r="M29" s="233"/>
      <c r="N29" s="233"/>
      <c r="O29" s="233"/>
      <c r="P29" s="233"/>
      <c r="Q29" s="233"/>
      <c r="R29" s="233"/>
      <c r="S29" s="233"/>
      <c r="T29" s="233"/>
      <c r="U29" s="233"/>
      <c r="V29" s="233"/>
      <c r="W29" s="233"/>
    </row>
    <row r="30" spans="1:23" s="2" customFormat="1" ht="33" customHeight="1">
      <c r="A30" s="233"/>
      <c r="B30" s="238" t="s">
        <v>297</v>
      </c>
      <c r="C30" s="236"/>
      <c r="D30" s="252"/>
      <c r="E30" s="252"/>
      <c r="F30" s="252"/>
      <c r="G30" s="252"/>
      <c r="H30" s="252"/>
      <c r="I30" s="252"/>
      <c r="J30" s="252"/>
      <c r="K30" s="252"/>
      <c r="L30" s="252"/>
      <c r="M30" s="252"/>
      <c r="N30" s="252"/>
      <c r="O30" s="252"/>
      <c r="P30" s="252"/>
      <c r="Q30" s="252"/>
      <c r="R30" s="252"/>
      <c r="S30" s="252"/>
      <c r="T30" s="252"/>
      <c r="U30" s="252"/>
      <c r="V30" s="233"/>
      <c r="W30" s="233"/>
    </row>
    <row r="31" spans="1:23" s="2" customFormat="1" ht="33" customHeight="1">
      <c r="A31" s="233"/>
      <c r="B31" s="236"/>
      <c r="C31" s="236"/>
      <c r="D31" s="252"/>
      <c r="E31" s="252"/>
      <c r="F31" s="252"/>
      <c r="G31" s="252"/>
      <c r="H31" s="252"/>
      <c r="I31" s="252"/>
      <c r="J31" s="252"/>
      <c r="K31" s="252"/>
      <c r="L31" s="252"/>
      <c r="M31" s="252"/>
      <c r="N31" s="252"/>
      <c r="O31" s="252"/>
      <c r="P31" s="252"/>
      <c r="Q31" s="252"/>
      <c r="R31" s="252"/>
      <c r="S31" s="252"/>
      <c r="T31" s="252"/>
      <c r="U31" s="252"/>
      <c r="V31" s="233"/>
      <c r="W31" s="233"/>
    </row>
    <row r="32" spans="1:23" s="2" customFormat="1" ht="33" customHeight="1">
      <c r="A32" s="233"/>
      <c r="B32" s="236"/>
      <c r="C32" s="236"/>
      <c r="D32" s="252"/>
      <c r="E32" s="252"/>
      <c r="F32" s="252"/>
      <c r="G32" s="252"/>
      <c r="H32" s="252"/>
      <c r="I32" s="252"/>
      <c r="J32" s="252"/>
      <c r="K32" s="252"/>
      <c r="L32" s="252"/>
      <c r="M32" s="252"/>
      <c r="N32" s="252"/>
      <c r="O32" s="252"/>
      <c r="P32" s="252"/>
      <c r="Q32" s="252"/>
      <c r="R32" s="252"/>
      <c r="S32" s="252"/>
      <c r="T32" s="252"/>
      <c r="U32" s="252"/>
      <c r="V32" s="233"/>
      <c r="W32" s="233"/>
    </row>
    <row r="33" spans="1:23" s="2" customFormat="1" ht="33" customHeight="1">
      <c r="A33" s="233"/>
      <c r="B33" s="236"/>
      <c r="C33" s="236"/>
      <c r="D33" s="252"/>
      <c r="E33" s="252"/>
      <c r="F33" s="252"/>
      <c r="G33" s="252"/>
      <c r="H33" s="252"/>
      <c r="I33" s="252"/>
      <c r="J33" s="252"/>
      <c r="K33" s="252"/>
      <c r="L33" s="252"/>
      <c r="M33" s="252"/>
      <c r="N33" s="252"/>
      <c r="O33" s="252"/>
      <c r="P33" s="252"/>
      <c r="Q33" s="252"/>
      <c r="R33" s="252"/>
      <c r="S33" s="252"/>
      <c r="T33" s="252"/>
      <c r="U33" s="252"/>
      <c r="V33" s="233"/>
      <c r="W33" s="233"/>
    </row>
    <row r="34" spans="1:23" s="2" customFormat="1" ht="33" customHeight="1">
      <c r="A34" s="233"/>
      <c r="B34" s="234" t="s">
        <v>87</v>
      </c>
      <c r="C34" s="234"/>
      <c r="D34" s="253"/>
      <c r="E34" s="234"/>
      <c r="F34" s="234"/>
      <c r="G34" s="234"/>
      <c r="H34" s="234"/>
      <c r="I34" s="234"/>
      <c r="J34" s="234"/>
      <c r="K34" s="234"/>
      <c r="L34" s="234"/>
      <c r="M34" s="233"/>
      <c r="N34" s="233"/>
      <c r="O34" s="233"/>
      <c r="P34" s="233"/>
      <c r="Q34" s="233"/>
      <c r="R34" s="233"/>
      <c r="S34" s="233"/>
      <c r="T34" s="233"/>
      <c r="U34" s="233"/>
      <c r="V34" s="233"/>
      <c r="W34" s="233"/>
    </row>
    <row r="35" spans="1:23" s="2" customFormat="1" ht="33" customHeight="1">
      <c r="A35" s="2"/>
      <c r="B35" s="2"/>
      <c r="C35" s="57"/>
      <c r="D35" s="57"/>
      <c r="E35" s="57"/>
      <c r="F35" s="57"/>
      <c r="G35" s="57"/>
      <c r="H35" s="57"/>
      <c r="I35" s="57"/>
      <c r="J35" s="2"/>
      <c r="K35" s="2"/>
      <c r="L35" s="2"/>
      <c r="M35" s="2"/>
      <c r="N35" s="2"/>
      <c r="O35" s="2"/>
      <c r="P35" s="2"/>
      <c r="Q35" s="2"/>
      <c r="R35" s="2"/>
      <c r="S35" s="2"/>
      <c r="T35" s="2"/>
      <c r="U35" s="2"/>
      <c r="V35" s="2"/>
      <c r="W35" s="2"/>
    </row>
    <row r="36" spans="1:23" s="2" customFormat="1" ht="33" customHeight="1">
      <c r="A36" s="2"/>
      <c r="B36" s="2"/>
      <c r="C36" s="57"/>
      <c r="D36" s="57"/>
      <c r="E36" s="57"/>
      <c r="F36" s="57"/>
      <c r="G36" s="57"/>
      <c r="H36" s="57"/>
      <c r="I36" s="57"/>
      <c r="J36" s="2"/>
      <c r="K36" s="2"/>
      <c r="L36" s="2"/>
      <c r="M36" s="2"/>
      <c r="N36" s="2"/>
      <c r="O36" s="2"/>
      <c r="P36" s="2"/>
      <c r="Q36" s="2"/>
      <c r="R36" s="2"/>
      <c r="S36" s="2"/>
      <c r="T36" s="2"/>
      <c r="U36" s="2"/>
      <c r="V36" s="2"/>
      <c r="W36" s="2"/>
    </row>
    <row r="37" spans="1:23" s="2" customFormat="1" ht="33" customHeight="1">
      <c r="A37" s="2"/>
      <c r="B37" s="2"/>
      <c r="C37" s="57"/>
      <c r="D37" s="57"/>
      <c r="E37" s="57"/>
      <c r="F37" s="57"/>
      <c r="G37" s="57"/>
      <c r="H37" s="57"/>
      <c r="I37" s="57"/>
      <c r="J37" s="2"/>
      <c r="K37" s="2"/>
      <c r="L37" s="2"/>
      <c r="M37" s="2"/>
      <c r="N37" s="2"/>
      <c r="O37" s="2"/>
      <c r="P37" s="2"/>
      <c r="Q37" s="2"/>
      <c r="R37" s="2"/>
      <c r="S37" s="2"/>
      <c r="T37" s="2"/>
      <c r="U37" s="2"/>
      <c r="V37" s="2"/>
      <c r="W37" s="2"/>
    </row>
    <row r="38" spans="1:23" s="2" customFormat="1" ht="33" customHeight="1">
      <c r="A38" s="2"/>
      <c r="B38" s="703"/>
      <c r="C38" s="702"/>
      <c r="D38" s="702"/>
      <c r="E38" s="702"/>
      <c r="F38" s="702"/>
      <c r="G38" s="702"/>
      <c r="H38" s="702"/>
      <c r="I38" s="702"/>
      <c r="J38" s="703"/>
      <c r="K38" s="703"/>
      <c r="L38" s="703"/>
      <c r="M38" s="703"/>
      <c r="N38" s="703"/>
      <c r="O38" s="703"/>
      <c r="P38" s="703"/>
      <c r="Q38" s="703"/>
      <c r="R38" s="703"/>
      <c r="S38" s="703"/>
      <c r="T38" s="703"/>
      <c r="U38" s="703"/>
      <c r="V38" s="2"/>
      <c r="W38" s="2"/>
    </row>
    <row r="39" spans="1:23" s="2" customFormat="1" ht="33" customHeight="1">
      <c r="A39" s="2"/>
      <c r="B39" s="703"/>
      <c r="C39" s="702"/>
      <c r="D39" s="702"/>
      <c r="E39" s="702"/>
      <c r="F39" s="702"/>
      <c r="G39" s="702"/>
      <c r="H39" s="702"/>
      <c r="I39" s="702"/>
      <c r="J39" s="703"/>
      <c r="K39" s="703"/>
      <c r="L39" s="703"/>
      <c r="M39" s="703"/>
      <c r="N39" s="703"/>
      <c r="O39" s="703"/>
      <c r="P39" s="703"/>
      <c r="Q39" s="703"/>
      <c r="R39" s="703"/>
      <c r="S39" s="703"/>
      <c r="T39" s="703"/>
      <c r="U39" s="703"/>
      <c r="V39" s="2"/>
      <c r="W39" s="2"/>
    </row>
    <row r="40" spans="1:23" s="2" customFormat="1" ht="33" customHeight="1">
      <c r="A40" s="2"/>
      <c r="B40" s="703"/>
      <c r="C40" s="702"/>
      <c r="D40" s="702"/>
      <c r="E40" s="702"/>
      <c r="F40" s="702"/>
      <c r="G40" s="702"/>
      <c r="H40" s="702"/>
      <c r="I40" s="702"/>
      <c r="J40" s="703"/>
      <c r="K40" s="703"/>
      <c r="L40" s="703"/>
      <c r="M40" s="703"/>
      <c r="N40" s="703"/>
      <c r="O40" s="703"/>
      <c r="P40" s="703"/>
      <c r="Q40" s="703"/>
      <c r="R40" s="703"/>
      <c r="S40" s="703"/>
      <c r="T40" s="703"/>
      <c r="U40" s="703"/>
      <c r="V40" s="2"/>
      <c r="W40" s="2"/>
    </row>
    <row r="41" spans="1:23" s="2" customFormat="1" ht="33" customHeight="1">
      <c r="A41" s="2"/>
      <c r="B41" s="703"/>
      <c r="C41" s="702"/>
      <c r="D41" s="702"/>
      <c r="E41" s="702"/>
      <c r="F41" s="702"/>
      <c r="G41" s="702"/>
      <c r="H41" s="702"/>
      <c r="I41" s="702"/>
      <c r="J41" s="703"/>
      <c r="K41" s="703"/>
      <c r="L41" s="703"/>
      <c r="M41" s="703"/>
      <c r="N41" s="703"/>
      <c r="O41" s="703"/>
      <c r="P41" s="703"/>
      <c r="Q41" s="703"/>
      <c r="R41" s="703"/>
      <c r="S41" s="703"/>
      <c r="T41" s="703"/>
      <c r="U41" s="703"/>
      <c r="V41" s="2"/>
      <c r="W41" s="2"/>
    </row>
    <row r="42" spans="1:23" s="2" customFormat="1" ht="33" customHeight="1">
      <c r="A42" s="2"/>
      <c r="B42" s="703"/>
      <c r="C42" s="702"/>
      <c r="D42" s="702"/>
      <c r="E42" s="702"/>
      <c r="F42" s="702"/>
      <c r="G42" s="702"/>
      <c r="H42" s="702"/>
      <c r="I42" s="702"/>
      <c r="J42" s="703"/>
      <c r="K42" s="703"/>
      <c r="L42" s="703"/>
      <c r="M42" s="703"/>
      <c r="N42" s="703"/>
      <c r="O42" s="703"/>
      <c r="P42" s="703"/>
      <c r="Q42" s="703"/>
      <c r="R42" s="703"/>
      <c r="S42" s="703"/>
      <c r="T42" s="703"/>
      <c r="U42" s="703"/>
      <c r="V42" s="2"/>
      <c r="W42" s="2"/>
    </row>
    <row r="43" spans="1:23" s="2" customFormat="1" ht="33" customHeight="1">
      <c r="A43" s="2"/>
      <c r="B43" s="2"/>
      <c r="C43" s="57"/>
      <c r="D43" s="57"/>
      <c r="E43" s="57"/>
      <c r="F43" s="57"/>
      <c r="G43" s="57"/>
      <c r="H43" s="57"/>
      <c r="I43" s="57"/>
      <c r="J43" s="2"/>
      <c r="K43" s="2"/>
      <c r="L43" s="2"/>
      <c r="M43" s="2"/>
      <c r="N43" s="2"/>
      <c r="O43" s="2"/>
      <c r="P43" s="2"/>
      <c r="Q43" s="2"/>
      <c r="R43" s="2"/>
      <c r="S43" s="2"/>
      <c r="T43" s="2"/>
      <c r="U43" s="2"/>
      <c r="V43" s="2"/>
      <c r="W43" s="2"/>
    </row>
    <row r="44" spans="1:23" s="2" customFormat="1" ht="33" customHeight="1">
      <c r="A44" s="2"/>
      <c r="B44" s="2"/>
      <c r="C44" s="57"/>
      <c r="D44" s="57"/>
      <c r="E44" s="57"/>
      <c r="F44" s="57"/>
      <c r="G44" s="57"/>
      <c r="H44" s="57"/>
      <c r="I44" s="57"/>
      <c r="J44" s="2"/>
      <c r="K44" s="2"/>
      <c r="L44" s="2"/>
      <c r="M44" s="2"/>
      <c r="N44" s="2"/>
      <c r="O44" s="2"/>
      <c r="P44" s="2"/>
      <c r="Q44" s="2"/>
      <c r="R44" s="2"/>
      <c r="S44" s="2"/>
      <c r="T44" s="2"/>
      <c r="U44" s="2"/>
      <c r="V44" s="2"/>
      <c r="W44" s="2"/>
    </row>
    <row r="45" spans="1:23" s="2" customFormat="1" ht="33" customHeight="1">
      <c r="A45" s="2"/>
      <c r="B45" s="2"/>
      <c r="C45" s="57"/>
      <c r="D45" s="57"/>
      <c r="E45" s="57"/>
      <c r="F45" s="57"/>
      <c r="G45" s="57"/>
      <c r="H45" s="57"/>
      <c r="I45" s="57"/>
      <c r="J45" s="2"/>
      <c r="K45" s="2"/>
      <c r="L45" s="2"/>
      <c r="M45" s="2"/>
      <c r="N45" s="2"/>
      <c r="O45" s="2"/>
      <c r="P45" s="2"/>
      <c r="Q45" s="2"/>
      <c r="R45" s="2"/>
      <c r="S45" s="2"/>
      <c r="T45" s="2"/>
      <c r="U45" s="2"/>
      <c r="V45" s="2"/>
      <c r="W45" s="2"/>
    </row>
    <row r="46" spans="1:23" s="2" customFormat="1" ht="33" customHeight="1">
      <c r="A46" s="2"/>
      <c r="B46" s="2"/>
      <c r="C46" s="57"/>
      <c r="D46" s="57"/>
      <c r="E46" s="57"/>
      <c r="F46" s="57"/>
      <c r="G46" s="57"/>
      <c r="H46" s="57"/>
      <c r="I46" s="57"/>
      <c r="J46" s="2"/>
      <c r="K46" s="2"/>
      <c r="L46" s="2"/>
      <c r="M46" s="2"/>
      <c r="N46" s="2"/>
      <c r="O46" s="2"/>
      <c r="P46" s="2"/>
      <c r="Q46" s="2"/>
      <c r="R46" s="2"/>
      <c r="S46" s="2"/>
      <c r="T46" s="2"/>
      <c r="U46" s="2"/>
      <c r="V46" s="2"/>
      <c r="W46" s="2"/>
    </row>
    <row r="47" spans="1:23" s="2" customFormat="1" ht="33" customHeight="1">
      <c r="A47" s="2"/>
      <c r="B47" s="2"/>
      <c r="C47" s="57"/>
      <c r="D47" s="57"/>
      <c r="E47" s="57"/>
      <c r="F47" s="57"/>
      <c r="G47" s="57"/>
      <c r="H47" s="57"/>
      <c r="I47" s="57"/>
      <c r="J47" s="2"/>
      <c r="K47" s="2"/>
      <c r="L47" s="2"/>
      <c r="M47" s="2"/>
      <c r="N47" s="2"/>
      <c r="O47" s="2"/>
      <c r="P47" s="2"/>
      <c r="Q47" s="2"/>
      <c r="R47" s="2"/>
      <c r="S47" s="2"/>
      <c r="T47" s="2"/>
      <c r="U47" s="2"/>
      <c r="V47" s="2"/>
      <c r="W47" s="2"/>
    </row>
    <row r="48" spans="1:23" s="2" customFormat="1" ht="33" customHeight="1">
      <c r="A48" s="2"/>
      <c r="B48" s="2"/>
      <c r="C48" s="57"/>
      <c r="D48" s="57"/>
      <c r="E48" s="57"/>
      <c r="F48" s="57"/>
      <c r="G48" s="57"/>
      <c r="H48" s="57"/>
      <c r="I48" s="57"/>
      <c r="J48" s="2"/>
      <c r="K48" s="2"/>
      <c r="L48" s="2"/>
      <c r="M48" s="2"/>
      <c r="N48" s="2"/>
      <c r="O48" s="2"/>
      <c r="P48" s="2"/>
      <c r="Q48" s="2"/>
      <c r="R48" s="2"/>
      <c r="S48" s="2"/>
      <c r="T48" s="2"/>
      <c r="U48" s="2"/>
      <c r="V48" s="2"/>
      <c r="W48" s="2"/>
    </row>
    <row r="49" spans="3:9" s="2" customFormat="1" ht="33" customHeight="1">
      <c r="C49" s="57"/>
      <c r="D49" s="57"/>
      <c r="E49" s="57"/>
      <c r="F49" s="57"/>
      <c r="G49" s="57"/>
      <c r="H49" s="57"/>
      <c r="I49" s="57"/>
    </row>
    <row r="50" spans="3:9" s="2" customFormat="1" ht="33" customHeight="1">
      <c r="C50" s="57"/>
      <c r="D50" s="57"/>
      <c r="E50" s="57"/>
      <c r="F50" s="57"/>
      <c r="G50" s="57"/>
      <c r="H50" s="57"/>
      <c r="I50" s="57"/>
    </row>
    <row r="51" spans="3:9" s="2" customFormat="1" ht="33" customHeight="1">
      <c r="C51" s="57"/>
      <c r="D51" s="57"/>
      <c r="E51" s="57"/>
      <c r="F51" s="57"/>
      <c r="G51" s="57"/>
      <c r="H51" s="57"/>
      <c r="I51" s="57"/>
    </row>
    <row r="52" spans="3:9" s="2" customFormat="1" ht="33" customHeight="1">
      <c r="C52" s="57"/>
      <c r="D52" s="57"/>
      <c r="E52" s="57"/>
      <c r="F52" s="57"/>
      <c r="G52" s="57"/>
      <c r="H52" s="57"/>
      <c r="I52" s="57"/>
    </row>
    <row r="53" spans="3:9" s="2" customFormat="1" ht="33" customHeight="1">
      <c r="C53" s="57"/>
      <c r="D53" s="57"/>
      <c r="E53" s="57"/>
      <c r="F53" s="57"/>
      <c r="G53" s="57"/>
      <c r="H53" s="57"/>
      <c r="I53" s="57"/>
    </row>
    <row r="54" spans="3:9" s="2" customFormat="1" ht="33" customHeight="1">
      <c r="C54" s="57"/>
      <c r="D54" s="57"/>
      <c r="E54" s="57"/>
      <c r="F54" s="57"/>
      <c r="G54" s="57"/>
      <c r="H54" s="57"/>
      <c r="I54" s="57"/>
    </row>
    <row r="55" spans="3:9" s="2" customFormat="1" ht="33" customHeight="1">
      <c r="C55" s="57"/>
      <c r="D55" s="57"/>
      <c r="E55" s="57"/>
      <c r="F55" s="57"/>
      <c r="G55" s="57"/>
      <c r="H55" s="57"/>
      <c r="I55" s="57"/>
    </row>
    <row r="56" spans="3:9" s="2" customFormat="1" ht="33" customHeight="1">
      <c r="C56" s="57"/>
      <c r="D56" s="57"/>
      <c r="E56" s="57"/>
      <c r="F56" s="57"/>
      <c r="G56" s="57"/>
      <c r="H56" s="57"/>
      <c r="I56" s="57"/>
    </row>
    <row r="57" spans="3:9" s="2" customFormat="1" ht="33" customHeight="1">
      <c r="C57" s="57"/>
      <c r="D57" s="57"/>
      <c r="E57" s="57"/>
      <c r="F57" s="57"/>
      <c r="G57" s="57"/>
      <c r="H57" s="57"/>
      <c r="I57" s="57"/>
    </row>
    <row r="58" spans="3:9" s="2" customFormat="1" ht="33" customHeight="1">
      <c r="C58" s="57"/>
      <c r="D58" s="57"/>
      <c r="E58" s="57"/>
      <c r="F58" s="57"/>
      <c r="G58" s="57"/>
      <c r="H58" s="57"/>
      <c r="I58" s="57"/>
    </row>
    <row r="59" spans="3:9" s="2" customFormat="1" ht="33" customHeight="1">
      <c r="C59" s="57"/>
      <c r="D59" s="57"/>
      <c r="E59" s="57"/>
      <c r="F59" s="57"/>
      <c r="G59" s="57"/>
      <c r="H59" s="57"/>
      <c r="I59" s="57"/>
    </row>
    <row r="60" spans="3:9" s="2" customFormat="1" ht="33" customHeight="1">
      <c r="C60" s="57"/>
      <c r="D60" s="57"/>
      <c r="E60" s="57"/>
      <c r="F60" s="57"/>
      <c r="G60" s="57"/>
      <c r="H60" s="57"/>
      <c r="I60" s="57"/>
    </row>
    <row r="61" spans="3:9" s="2" customFormat="1" ht="33" customHeight="1">
      <c r="C61" s="57"/>
      <c r="D61" s="57"/>
      <c r="E61" s="57"/>
      <c r="F61" s="57"/>
      <c r="G61" s="57"/>
      <c r="H61" s="57"/>
      <c r="I61" s="57"/>
    </row>
    <row r="62" spans="3:9" s="2" customFormat="1" ht="33" customHeight="1">
      <c r="C62" s="57"/>
      <c r="D62" s="57"/>
      <c r="E62" s="57"/>
      <c r="F62" s="57"/>
      <c r="G62" s="57"/>
      <c r="H62" s="57"/>
      <c r="I62" s="57"/>
    </row>
    <row r="63" spans="3:9" s="2" customFormat="1" ht="33" customHeight="1">
      <c r="C63" s="57"/>
      <c r="D63" s="57"/>
      <c r="E63" s="57"/>
      <c r="F63" s="57"/>
      <c r="G63" s="57"/>
      <c r="H63" s="57"/>
      <c r="I63" s="57"/>
    </row>
  </sheetData>
  <mergeCells count="68">
    <mergeCell ref="D6:K6"/>
    <mergeCell ref="D7:K7"/>
    <mergeCell ref="D8:E8"/>
    <mergeCell ref="F8:K8"/>
    <mergeCell ref="D9:E9"/>
    <mergeCell ref="F9:K9"/>
    <mergeCell ref="M11:R11"/>
    <mergeCell ref="M12:R12"/>
    <mergeCell ref="C14:D14"/>
    <mergeCell ref="E14:F14"/>
    <mergeCell ref="G14:H14"/>
    <mergeCell ref="C15:D15"/>
    <mergeCell ref="E15:F15"/>
    <mergeCell ref="G15:H15"/>
    <mergeCell ref="C17:J17"/>
    <mergeCell ref="K17:L17"/>
    <mergeCell ref="M17:O17"/>
    <mergeCell ref="P17:R17"/>
    <mergeCell ref="S17:U17"/>
    <mergeCell ref="C18:J18"/>
    <mergeCell ref="M18:O18"/>
    <mergeCell ref="P18:R18"/>
    <mergeCell ref="S18:U18"/>
    <mergeCell ref="C19:J19"/>
    <mergeCell ref="M19:O19"/>
    <mergeCell ref="P19:R19"/>
    <mergeCell ref="S19:U19"/>
    <mergeCell ref="C20:J20"/>
    <mergeCell ref="M20:O20"/>
    <mergeCell ref="P20:R20"/>
    <mergeCell ref="S20:U20"/>
    <mergeCell ref="C21:J21"/>
    <mergeCell ref="M21:O21"/>
    <mergeCell ref="P21:R21"/>
    <mergeCell ref="S21:U21"/>
    <mergeCell ref="C22:J22"/>
    <mergeCell ref="M22:O22"/>
    <mergeCell ref="P22:R22"/>
    <mergeCell ref="S22:U22"/>
    <mergeCell ref="C23:J23"/>
    <mergeCell ref="M23:O23"/>
    <mergeCell ref="P23:R23"/>
    <mergeCell ref="S23:U23"/>
    <mergeCell ref="C24:J24"/>
    <mergeCell ref="M24:O24"/>
    <mergeCell ref="P24:R24"/>
    <mergeCell ref="S24:U24"/>
    <mergeCell ref="C25:J25"/>
    <mergeCell ref="M25:O25"/>
    <mergeCell ref="P25:R25"/>
    <mergeCell ref="S25:U25"/>
    <mergeCell ref="C26:J26"/>
    <mergeCell ref="M26:O26"/>
    <mergeCell ref="P26:R26"/>
    <mergeCell ref="S26:U26"/>
    <mergeCell ref="C27:J27"/>
    <mergeCell ref="M27:O27"/>
    <mergeCell ref="P27:R27"/>
    <mergeCell ref="S27:U27"/>
    <mergeCell ref="M28:O28"/>
    <mergeCell ref="P28:R28"/>
    <mergeCell ref="S28:U28"/>
    <mergeCell ref="A3:V4"/>
    <mergeCell ref="B11:D12"/>
    <mergeCell ref="E11:I12"/>
    <mergeCell ref="J11:K12"/>
    <mergeCell ref="B30:C33"/>
    <mergeCell ref="D30:U33"/>
  </mergeCells>
  <phoneticPr fontId="23"/>
  <dataValidations count="4">
    <dataValidation type="whole" allowBlank="1" showDropDown="0" showInputMessage="1" showErrorMessage="1" sqref="D8:D9">
      <formula1>0</formula1>
      <formula2>9999</formula2>
    </dataValidation>
    <dataValidation imeMode="halfAlpha" allowBlank="1" showDropDown="0" showInputMessage="1" showErrorMessage="1" sqref="M18:R27"/>
    <dataValidation type="whole" allowBlank="1" showDropDown="0" showInputMessage="1" showErrorMessage="1" sqref="K18:K27">
      <formula1>1</formula1>
      <formula2>100</formula2>
    </dataValidation>
    <dataValidation type="list" allowBlank="1" showDropDown="0" showInputMessage="1" showErrorMessage="1" sqref="L18:L27">
      <formula1>"式,台"</formula1>
    </dataValidation>
  </dataValidations>
  <pageMargins left="0.70866141732283472" right="0.70866141732283472" top="0.74803149606299213" bottom="0.74803149606299213" header="0.31496062992125984" footer="0.31496062992125984"/>
  <pageSetup paperSize="9" scale="46"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XFD24"/>
  <sheetViews>
    <sheetView showGridLines="0" view="pageBreakPreview" zoomScale="85" zoomScaleNormal="80" zoomScaleSheetLayoutView="85" workbookViewId="0">
      <selection activeCell="D8" sqref="D8"/>
    </sheetView>
  </sheetViews>
  <sheetFormatPr defaultColWidth="9" defaultRowHeight="13.5"/>
  <cols>
    <col min="1" max="1" width="3" style="5" customWidth="1"/>
    <col min="2" max="2" width="15.25" style="5" customWidth="1"/>
    <col min="3" max="3" width="18.875" style="5" customWidth="1"/>
    <col min="4" max="4" width="24.125" style="5" customWidth="1"/>
    <col min="5" max="5" width="10.125" style="5" customWidth="1"/>
    <col min="6" max="6" width="23" style="5" customWidth="1"/>
    <col min="7" max="7" width="10.625" style="5" customWidth="1"/>
    <col min="8" max="8" width="11.5" style="5" customWidth="1"/>
    <col min="9" max="9" width="9" style="5"/>
    <col min="10" max="10" width="4.375" style="5" customWidth="1"/>
    <col min="11" max="11" width="9" style="5" bestFit="1" customWidth="0"/>
    <col min="12" max="16384" width="9" style="5"/>
  </cols>
  <sheetData>
    <row r="1" spans="1:16384">
      <c r="A1" s="5" t="s">
        <v>113</v>
      </c>
    </row>
    <row r="3" spans="1:16384" ht="19.5" customHeight="1">
      <c r="B3" s="7" t="s">
        <v>441</v>
      </c>
      <c r="C3" s="7"/>
      <c r="D3" s="7"/>
      <c r="E3" s="29" t="s">
        <v>19</v>
      </c>
      <c r="F3" s="36"/>
      <c r="G3" s="7" t="s">
        <v>611</v>
      </c>
      <c r="H3" s="7"/>
      <c r="I3" s="7"/>
    </row>
    <row r="4" spans="1:16384" ht="83.5" customHeight="1">
      <c r="B4" s="8" t="s">
        <v>461</v>
      </c>
      <c r="C4" s="16"/>
      <c r="D4" s="25"/>
      <c r="E4" s="11" t="s">
        <v>91</v>
      </c>
      <c r="F4" s="19"/>
      <c r="G4" s="11" t="s">
        <v>417</v>
      </c>
      <c r="H4" s="19"/>
      <c r="I4" s="28"/>
    </row>
    <row r="5" spans="1:16384" ht="57.6" customHeight="1">
      <c r="B5" s="9"/>
      <c r="C5" s="17"/>
      <c r="D5" s="26"/>
      <c r="E5" s="11" t="s">
        <v>225</v>
      </c>
      <c r="F5" s="19"/>
      <c r="G5" s="8" t="s">
        <v>115</v>
      </c>
      <c r="H5" s="16"/>
      <c r="I5" s="25"/>
    </row>
    <row r="6" spans="1:16384" ht="57.6" customHeight="1">
      <c r="B6" s="10"/>
      <c r="C6" s="18"/>
      <c r="D6" s="27"/>
      <c r="E6" s="11" t="s">
        <v>462</v>
      </c>
      <c r="F6" s="19"/>
      <c r="G6" s="10"/>
      <c r="H6" s="18"/>
      <c r="I6" s="27"/>
    </row>
    <row r="7" spans="1:16384" ht="66.75" customHeight="1">
      <c r="B7" s="11" t="s">
        <v>524</v>
      </c>
      <c r="C7" s="19"/>
      <c r="D7" s="28"/>
      <c r="E7" s="11" t="s">
        <v>342</v>
      </c>
      <c r="F7" s="28"/>
      <c r="G7" s="11" t="s">
        <v>417</v>
      </c>
      <c r="H7" s="19"/>
      <c r="I7" s="28"/>
    </row>
    <row r="8" spans="1:16384" ht="21.75" customHeight="1">
      <c r="B8" s="6"/>
      <c r="C8" s="6"/>
      <c r="E8" s="30"/>
      <c r="F8" s="30"/>
      <c r="G8" s="30"/>
    </row>
    <row r="10" spans="1:16384">
      <c r="A10" s="5" t="s">
        <v>0</v>
      </c>
    </row>
    <row r="12" spans="1:16384" s="6" customFormat="1" ht="20.100000000000001" customHeight="1">
      <c r="A12" s="6"/>
      <c r="B12" s="7" t="s">
        <v>186</v>
      </c>
      <c r="C12" s="7" t="s">
        <v>608</v>
      </c>
      <c r="D12" s="29" t="s">
        <v>609</v>
      </c>
      <c r="E12" s="29" t="s">
        <v>552</v>
      </c>
      <c r="F12" s="36"/>
      <c r="G12" s="29" t="s">
        <v>612</v>
      </c>
      <c r="H12" s="4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c r="FW12" s="6"/>
      <c r="FX12" s="6"/>
      <c r="FY12" s="6"/>
      <c r="FZ12" s="6"/>
      <c r="GA12" s="6"/>
      <c r="GB12" s="6"/>
      <c r="GC12" s="6"/>
      <c r="GD12" s="6"/>
      <c r="GE12" s="6"/>
      <c r="GF12" s="6"/>
      <c r="GG12" s="6"/>
      <c r="GH12" s="6"/>
      <c r="GI12" s="6"/>
      <c r="GJ12" s="6"/>
      <c r="GK12" s="6"/>
      <c r="GL12" s="6"/>
      <c r="GM12" s="6"/>
      <c r="GN12" s="6"/>
      <c r="GO12" s="6"/>
      <c r="GP12" s="6"/>
      <c r="GQ12" s="6"/>
      <c r="GR12" s="6"/>
      <c r="GS12" s="6"/>
      <c r="GT12" s="6"/>
      <c r="GU12" s="6"/>
      <c r="GV12" s="6"/>
      <c r="GW12" s="6"/>
      <c r="GX12" s="6"/>
      <c r="GY12" s="6"/>
      <c r="GZ12" s="6"/>
      <c r="HA12" s="6"/>
      <c r="HB12" s="6"/>
      <c r="HC12" s="6"/>
      <c r="HD12" s="6"/>
      <c r="HE12" s="6"/>
      <c r="HF12" s="6"/>
      <c r="HG12" s="6"/>
      <c r="HH12" s="6"/>
      <c r="HI12" s="6"/>
      <c r="HJ12" s="6"/>
      <c r="HK12" s="6"/>
      <c r="HL12" s="6"/>
      <c r="HM12" s="6"/>
      <c r="HN12" s="6"/>
      <c r="HO12" s="6"/>
      <c r="HP12" s="6"/>
      <c r="HQ12" s="6"/>
      <c r="HR12" s="6"/>
      <c r="HS12" s="6"/>
      <c r="HT12" s="6"/>
      <c r="HU12" s="6"/>
      <c r="HV12" s="6"/>
      <c r="HW12" s="6"/>
      <c r="HX12" s="6"/>
      <c r="HY12" s="6"/>
      <c r="HZ12" s="6"/>
      <c r="IA12" s="6"/>
      <c r="IB12" s="6"/>
      <c r="IC12" s="6"/>
      <c r="ID12" s="6"/>
      <c r="IE12" s="6"/>
      <c r="IF12" s="6"/>
      <c r="IG12" s="6"/>
      <c r="IH12" s="6"/>
      <c r="II12" s="6"/>
      <c r="IJ12" s="6"/>
      <c r="IK12" s="6"/>
      <c r="IL12" s="6"/>
      <c r="IM12" s="6"/>
      <c r="IN12" s="6"/>
      <c r="IO12" s="6"/>
      <c r="IP12" s="6"/>
      <c r="IQ12" s="6"/>
      <c r="IR12" s="6"/>
      <c r="IS12" s="6"/>
      <c r="IT12" s="6"/>
      <c r="IU12" s="6"/>
      <c r="IV12" s="6"/>
      <c r="IW12" s="6"/>
      <c r="IX12" s="6"/>
      <c r="IY12" s="6"/>
      <c r="IZ12" s="6"/>
      <c r="JA12" s="6"/>
      <c r="JB12" s="6"/>
      <c r="JC12" s="6"/>
      <c r="JD12" s="6"/>
      <c r="JE12" s="6"/>
      <c r="JF12" s="6"/>
      <c r="JG12" s="6"/>
      <c r="JH12" s="6"/>
      <c r="JI12" s="6"/>
      <c r="JJ12" s="6"/>
      <c r="JK12" s="6"/>
      <c r="JL12" s="6"/>
      <c r="JM12" s="6"/>
      <c r="JN12" s="6"/>
      <c r="JO12" s="6"/>
      <c r="JP12" s="6"/>
      <c r="JQ12" s="6"/>
      <c r="JR12" s="6"/>
      <c r="JS12" s="6"/>
      <c r="JT12" s="6"/>
      <c r="JU12" s="6"/>
      <c r="JV12" s="6"/>
      <c r="JW12" s="6"/>
      <c r="JX12" s="6"/>
      <c r="JY12" s="6"/>
      <c r="JZ12" s="6"/>
      <c r="KA12" s="6"/>
      <c r="KB12" s="6"/>
      <c r="KC12" s="6"/>
      <c r="KD12" s="6"/>
      <c r="KE12" s="6"/>
      <c r="KF12" s="6"/>
      <c r="KG12" s="6"/>
      <c r="KH12" s="6"/>
      <c r="KI12" s="6"/>
      <c r="KJ12" s="6"/>
      <c r="KK12" s="6"/>
      <c r="KL12" s="6"/>
      <c r="KM12" s="6"/>
      <c r="KN12" s="6"/>
      <c r="KO12" s="6"/>
      <c r="KP12" s="6"/>
      <c r="KQ12" s="6"/>
      <c r="KR12" s="6"/>
      <c r="KS12" s="6"/>
      <c r="KT12" s="6"/>
      <c r="KU12" s="6"/>
      <c r="KV12" s="6"/>
      <c r="KW12" s="6"/>
      <c r="KX12" s="6"/>
      <c r="KY12" s="6"/>
      <c r="KZ12" s="6"/>
      <c r="LA12" s="6"/>
      <c r="LB12" s="6"/>
      <c r="LC12" s="6"/>
      <c r="LD12" s="6"/>
      <c r="LE12" s="6"/>
      <c r="LF12" s="6"/>
      <c r="LG12" s="6"/>
      <c r="LH12" s="6"/>
      <c r="LI12" s="6"/>
      <c r="LJ12" s="6"/>
      <c r="LK12" s="6"/>
      <c r="LL12" s="6"/>
      <c r="LM12" s="6"/>
      <c r="LN12" s="6"/>
      <c r="LO12" s="6"/>
      <c r="LP12" s="6"/>
      <c r="LQ12" s="6"/>
      <c r="LR12" s="6"/>
      <c r="LS12" s="6"/>
      <c r="LT12" s="6"/>
      <c r="LU12" s="6"/>
      <c r="LV12" s="6"/>
      <c r="LW12" s="6"/>
      <c r="LX12" s="6"/>
      <c r="LY12" s="6"/>
      <c r="LZ12" s="6"/>
      <c r="MA12" s="6"/>
      <c r="MB12" s="6"/>
      <c r="MC12" s="6"/>
      <c r="MD12" s="6"/>
      <c r="ME12" s="6"/>
      <c r="MF12" s="6"/>
      <c r="MG12" s="6"/>
      <c r="MH12" s="6"/>
      <c r="MI12" s="6"/>
      <c r="MJ12" s="6"/>
      <c r="MK12" s="6"/>
      <c r="ML12" s="6"/>
      <c r="MM12" s="6"/>
      <c r="MN12" s="6"/>
      <c r="MO12" s="6"/>
      <c r="MP12" s="6"/>
      <c r="MQ12" s="6"/>
      <c r="MR12" s="6"/>
      <c r="MS12" s="6"/>
      <c r="MT12" s="6"/>
      <c r="MU12" s="6"/>
      <c r="MV12" s="6"/>
      <c r="MW12" s="6"/>
      <c r="MX12" s="6"/>
      <c r="MY12" s="6"/>
      <c r="MZ12" s="6"/>
      <c r="NA12" s="6"/>
      <c r="NB12" s="6"/>
      <c r="NC12" s="6"/>
      <c r="ND12" s="6"/>
      <c r="NE12" s="6"/>
      <c r="NF12" s="6"/>
      <c r="NG12" s="6"/>
      <c r="NH12" s="6"/>
      <c r="NI12" s="6"/>
      <c r="NJ12" s="6"/>
      <c r="NK12" s="6"/>
      <c r="NL12" s="6"/>
      <c r="NM12" s="6"/>
      <c r="NN12" s="6"/>
      <c r="NO12" s="6"/>
      <c r="NP12" s="6"/>
      <c r="NQ12" s="6"/>
      <c r="NR12" s="6"/>
      <c r="NS12" s="6"/>
      <c r="NT12" s="6"/>
      <c r="NU12" s="6"/>
      <c r="NV12" s="6"/>
      <c r="NW12" s="6"/>
      <c r="NX12" s="6"/>
      <c r="NY12" s="6"/>
      <c r="NZ12" s="6"/>
      <c r="OA12" s="6"/>
      <c r="OB12" s="6"/>
      <c r="OC12" s="6"/>
      <c r="OD12" s="6"/>
      <c r="OE12" s="6"/>
      <c r="OF12" s="6"/>
      <c r="OG12" s="6"/>
      <c r="OH12" s="6"/>
      <c r="OI12" s="6"/>
      <c r="OJ12" s="6"/>
      <c r="OK12" s="6"/>
      <c r="OL12" s="6"/>
      <c r="OM12" s="6"/>
      <c r="ON12" s="6"/>
      <c r="OO12" s="6"/>
      <c r="OP12" s="6"/>
      <c r="OQ12" s="6"/>
      <c r="OR12" s="6"/>
      <c r="OS12" s="6"/>
      <c r="OT12" s="6"/>
      <c r="OU12" s="6"/>
      <c r="OV12" s="6"/>
      <c r="OW12" s="6"/>
      <c r="OX12" s="6"/>
      <c r="OY12" s="6"/>
      <c r="OZ12" s="6"/>
      <c r="PA12" s="6"/>
      <c r="PB12" s="6"/>
      <c r="PC12" s="6"/>
      <c r="PD12" s="6"/>
      <c r="PE12" s="6"/>
      <c r="PF12" s="6"/>
      <c r="PG12" s="6"/>
      <c r="PH12" s="6"/>
      <c r="PI12" s="6"/>
      <c r="PJ12" s="6"/>
      <c r="PK12" s="6"/>
      <c r="PL12" s="6"/>
      <c r="PM12" s="6"/>
      <c r="PN12" s="6"/>
      <c r="PO12" s="6"/>
      <c r="PP12" s="6"/>
      <c r="PQ12" s="6"/>
      <c r="PR12" s="6"/>
      <c r="PS12" s="6"/>
      <c r="PT12" s="6"/>
      <c r="PU12" s="6"/>
      <c r="PV12" s="6"/>
      <c r="PW12" s="6"/>
      <c r="PX12" s="6"/>
      <c r="PY12" s="6"/>
      <c r="PZ12" s="6"/>
      <c r="QA12" s="6"/>
      <c r="QB12" s="6"/>
      <c r="QC12" s="6"/>
      <c r="QD12" s="6"/>
      <c r="QE12" s="6"/>
      <c r="QF12" s="6"/>
      <c r="QG12" s="6"/>
      <c r="QH12" s="6"/>
      <c r="QI12" s="6"/>
      <c r="QJ12" s="6"/>
      <c r="QK12" s="6"/>
      <c r="QL12" s="6"/>
      <c r="QM12" s="6"/>
      <c r="QN12" s="6"/>
      <c r="QO12" s="6"/>
      <c r="QP12" s="6"/>
      <c r="QQ12" s="6"/>
      <c r="QR12" s="6"/>
      <c r="QS12" s="6"/>
      <c r="QT12" s="6"/>
      <c r="QU12" s="6"/>
      <c r="QV12" s="6"/>
      <c r="QW12" s="6"/>
      <c r="QX12" s="6"/>
      <c r="QY12" s="6"/>
      <c r="QZ12" s="6"/>
      <c r="RA12" s="6"/>
      <c r="RB12" s="6"/>
      <c r="RC12" s="6"/>
      <c r="RD12" s="6"/>
      <c r="RE12" s="6"/>
      <c r="RF12" s="6"/>
      <c r="RG12" s="6"/>
      <c r="RH12" s="6"/>
      <c r="RI12" s="6"/>
      <c r="RJ12" s="6"/>
      <c r="RK12" s="6"/>
      <c r="RL12" s="6"/>
      <c r="RM12" s="6"/>
      <c r="RN12" s="6"/>
      <c r="RO12" s="6"/>
      <c r="RP12" s="6"/>
      <c r="RQ12" s="6"/>
      <c r="RR12" s="6"/>
      <c r="RS12" s="6"/>
      <c r="RT12" s="6"/>
      <c r="RU12" s="6"/>
      <c r="RV12" s="6"/>
      <c r="RW12" s="6"/>
      <c r="RX12" s="6"/>
      <c r="RY12" s="6"/>
      <c r="RZ12" s="6"/>
      <c r="SA12" s="6"/>
      <c r="SB12" s="6"/>
      <c r="SC12" s="6"/>
      <c r="SD12" s="6"/>
      <c r="SE12" s="6"/>
      <c r="SF12" s="6"/>
      <c r="SG12" s="6"/>
      <c r="SH12" s="6"/>
      <c r="SI12" s="6"/>
      <c r="SJ12" s="6"/>
      <c r="SK12" s="6"/>
      <c r="SL12" s="6"/>
      <c r="SM12" s="6"/>
      <c r="SN12" s="6"/>
      <c r="SO12" s="6"/>
      <c r="SP12" s="6"/>
      <c r="SQ12" s="6"/>
      <c r="SR12" s="6"/>
      <c r="SS12" s="6"/>
      <c r="ST12" s="6"/>
      <c r="SU12" s="6"/>
      <c r="SV12" s="6"/>
      <c r="SW12" s="6"/>
      <c r="SX12" s="6"/>
      <c r="SY12" s="6"/>
      <c r="SZ12" s="6"/>
      <c r="TA12" s="6"/>
      <c r="TB12" s="6"/>
      <c r="TC12" s="6"/>
      <c r="TD12" s="6"/>
      <c r="TE12" s="6"/>
      <c r="TF12" s="6"/>
      <c r="TG12" s="6"/>
      <c r="TH12" s="6"/>
      <c r="TI12" s="6"/>
      <c r="TJ12" s="6"/>
      <c r="TK12" s="6"/>
      <c r="TL12" s="6"/>
      <c r="TM12" s="6"/>
      <c r="TN12" s="6"/>
      <c r="TO12" s="6"/>
      <c r="TP12" s="6"/>
      <c r="TQ12" s="6"/>
      <c r="TR12" s="6"/>
      <c r="TS12" s="6"/>
      <c r="TT12" s="6"/>
      <c r="TU12" s="6"/>
      <c r="TV12" s="6"/>
      <c r="TW12" s="6"/>
      <c r="TX12" s="6"/>
      <c r="TY12" s="6"/>
      <c r="TZ12" s="6"/>
      <c r="UA12" s="6"/>
      <c r="UB12" s="6"/>
      <c r="UC12" s="6"/>
      <c r="UD12" s="6"/>
      <c r="UE12" s="6"/>
      <c r="UF12" s="6"/>
      <c r="UG12" s="6"/>
      <c r="UH12" s="6"/>
      <c r="UI12" s="6"/>
      <c r="UJ12" s="6"/>
      <c r="UK12" s="6"/>
      <c r="UL12" s="6"/>
      <c r="UM12" s="6"/>
      <c r="UN12" s="6"/>
      <c r="UO12" s="6"/>
      <c r="UP12" s="6"/>
      <c r="UQ12" s="6"/>
      <c r="UR12" s="6"/>
      <c r="US12" s="6"/>
      <c r="UT12" s="6"/>
      <c r="UU12" s="6"/>
      <c r="UV12" s="6"/>
      <c r="UW12" s="6"/>
      <c r="UX12" s="6"/>
      <c r="UY12" s="6"/>
      <c r="UZ12" s="6"/>
      <c r="VA12" s="6"/>
      <c r="VB12" s="6"/>
      <c r="VC12" s="6"/>
      <c r="VD12" s="6"/>
      <c r="VE12" s="6"/>
      <c r="VF12" s="6"/>
      <c r="VG12" s="6"/>
      <c r="VH12" s="6"/>
      <c r="VI12" s="6"/>
      <c r="VJ12" s="6"/>
      <c r="VK12" s="6"/>
      <c r="VL12" s="6"/>
      <c r="VM12" s="6"/>
      <c r="VN12" s="6"/>
      <c r="VO12" s="6"/>
      <c r="VP12" s="6"/>
      <c r="VQ12" s="6"/>
      <c r="VR12" s="6"/>
      <c r="VS12" s="6"/>
      <c r="VT12" s="6"/>
      <c r="VU12" s="6"/>
      <c r="VV12" s="6"/>
      <c r="VW12" s="6"/>
      <c r="VX12" s="6"/>
      <c r="VY12" s="6"/>
      <c r="VZ12" s="6"/>
      <c r="WA12" s="6"/>
      <c r="WB12" s="6"/>
      <c r="WC12" s="6"/>
      <c r="WD12" s="6"/>
      <c r="WE12" s="6"/>
      <c r="WF12" s="6"/>
      <c r="WG12" s="6"/>
      <c r="WH12" s="6"/>
      <c r="WI12" s="6"/>
      <c r="WJ12" s="6"/>
      <c r="WK12" s="6"/>
      <c r="WL12" s="6"/>
      <c r="WM12" s="6"/>
      <c r="WN12" s="6"/>
      <c r="WO12" s="6"/>
      <c r="WP12" s="6"/>
      <c r="WQ12" s="6"/>
      <c r="WR12" s="6"/>
      <c r="WS12" s="6"/>
      <c r="WT12" s="6"/>
      <c r="WU12" s="6"/>
      <c r="WV12" s="6"/>
      <c r="WW12" s="6"/>
      <c r="WX12" s="6"/>
      <c r="WY12" s="6"/>
      <c r="WZ12" s="6"/>
      <c r="XA12" s="6"/>
      <c r="XB12" s="6"/>
      <c r="XC12" s="6"/>
      <c r="XD12" s="6"/>
      <c r="XE12" s="6"/>
      <c r="XF12" s="6"/>
      <c r="XG12" s="6"/>
      <c r="XH12" s="6"/>
      <c r="XI12" s="6"/>
      <c r="XJ12" s="6"/>
      <c r="XK12" s="6"/>
      <c r="XL12" s="6"/>
      <c r="XM12" s="6"/>
      <c r="XN12" s="6"/>
      <c r="XO12" s="6"/>
      <c r="XP12" s="6"/>
      <c r="XQ12" s="6"/>
      <c r="XR12" s="6"/>
      <c r="XS12" s="6"/>
      <c r="XT12" s="6"/>
      <c r="XU12" s="6"/>
      <c r="XV12" s="6"/>
      <c r="XW12" s="6"/>
      <c r="XX12" s="6"/>
      <c r="XY12" s="6"/>
      <c r="XZ12" s="6"/>
      <c r="YA12" s="6"/>
      <c r="YB12" s="6"/>
      <c r="YC12" s="6"/>
      <c r="YD12" s="6"/>
      <c r="YE12" s="6"/>
      <c r="YF12" s="6"/>
      <c r="YG12" s="6"/>
      <c r="YH12" s="6"/>
      <c r="YI12" s="6"/>
      <c r="YJ12" s="6"/>
      <c r="YK12" s="6"/>
      <c r="YL12" s="6"/>
      <c r="YM12" s="6"/>
      <c r="YN12" s="6"/>
      <c r="YO12" s="6"/>
      <c r="YP12" s="6"/>
      <c r="YQ12" s="6"/>
      <c r="YR12" s="6"/>
      <c r="YS12" s="6"/>
      <c r="YT12" s="6"/>
      <c r="YU12" s="6"/>
      <c r="YV12" s="6"/>
      <c r="YW12" s="6"/>
      <c r="YX12" s="6"/>
      <c r="YY12" s="6"/>
      <c r="YZ12" s="6"/>
      <c r="ZA12" s="6"/>
      <c r="ZB12" s="6"/>
      <c r="ZC12" s="6"/>
      <c r="ZD12" s="6"/>
      <c r="ZE12" s="6"/>
      <c r="ZF12" s="6"/>
      <c r="ZG12" s="6"/>
      <c r="ZH12" s="6"/>
      <c r="ZI12" s="6"/>
      <c r="ZJ12" s="6"/>
      <c r="ZK12" s="6"/>
      <c r="ZL12" s="6"/>
      <c r="ZM12" s="6"/>
      <c r="ZN12" s="6"/>
      <c r="ZO12" s="6"/>
      <c r="ZP12" s="6"/>
      <c r="ZQ12" s="6"/>
      <c r="ZR12" s="6"/>
      <c r="ZS12" s="6"/>
      <c r="ZT12" s="6"/>
      <c r="ZU12" s="6"/>
      <c r="ZV12" s="6"/>
      <c r="ZW12" s="6"/>
      <c r="ZX12" s="6"/>
      <c r="ZY12" s="6"/>
      <c r="ZZ12" s="6"/>
      <c r="AAA12" s="6"/>
      <c r="AAB12" s="6"/>
      <c r="AAC12" s="6"/>
      <c r="AAD12" s="6"/>
      <c r="AAE12" s="6"/>
      <c r="AAF12" s="6"/>
      <c r="AAG12" s="6"/>
      <c r="AAH12" s="6"/>
      <c r="AAI12" s="6"/>
      <c r="AAJ12" s="6"/>
      <c r="AAK12" s="6"/>
      <c r="AAL12" s="6"/>
      <c r="AAM12" s="6"/>
      <c r="AAN12" s="6"/>
      <c r="AAO12" s="6"/>
      <c r="AAP12" s="6"/>
      <c r="AAQ12" s="6"/>
      <c r="AAR12" s="6"/>
      <c r="AAS12" s="6"/>
      <c r="AAT12" s="6"/>
      <c r="AAU12" s="6"/>
      <c r="AAV12" s="6"/>
      <c r="AAW12" s="6"/>
      <c r="AAX12" s="6"/>
      <c r="AAY12" s="6"/>
      <c r="AAZ12" s="6"/>
      <c r="ABA12" s="6"/>
      <c r="ABB12" s="6"/>
      <c r="ABC12" s="6"/>
      <c r="ABD12" s="6"/>
      <c r="ABE12" s="6"/>
      <c r="ABF12" s="6"/>
      <c r="ABG12" s="6"/>
      <c r="ABH12" s="6"/>
      <c r="ABI12" s="6"/>
      <c r="ABJ12" s="6"/>
      <c r="ABK12" s="6"/>
      <c r="ABL12" s="6"/>
      <c r="ABM12" s="6"/>
      <c r="ABN12" s="6"/>
      <c r="ABO12" s="6"/>
      <c r="ABP12" s="6"/>
      <c r="ABQ12" s="6"/>
      <c r="ABR12" s="6"/>
      <c r="ABS12" s="6"/>
      <c r="ABT12" s="6"/>
      <c r="ABU12" s="6"/>
      <c r="ABV12" s="6"/>
      <c r="ABW12" s="6"/>
      <c r="ABX12" s="6"/>
      <c r="ABY12" s="6"/>
      <c r="ABZ12" s="6"/>
      <c r="ACA12" s="6"/>
      <c r="ACB12" s="6"/>
      <c r="ACC12" s="6"/>
      <c r="ACD12" s="6"/>
      <c r="ACE12" s="6"/>
      <c r="ACF12" s="6"/>
      <c r="ACG12" s="6"/>
      <c r="ACH12" s="6"/>
      <c r="ACI12" s="6"/>
      <c r="ACJ12" s="6"/>
      <c r="ACK12" s="6"/>
      <c r="ACL12" s="6"/>
      <c r="ACM12" s="6"/>
      <c r="ACN12" s="6"/>
      <c r="ACO12" s="6"/>
      <c r="ACP12" s="6"/>
      <c r="ACQ12" s="6"/>
      <c r="ACR12" s="6"/>
      <c r="ACS12" s="6"/>
      <c r="ACT12" s="6"/>
      <c r="ACU12" s="6"/>
      <c r="ACV12" s="6"/>
      <c r="ACW12" s="6"/>
      <c r="ACX12" s="6"/>
      <c r="ACY12" s="6"/>
      <c r="ACZ12" s="6"/>
      <c r="ADA12" s="6"/>
      <c r="ADB12" s="6"/>
      <c r="ADC12" s="6"/>
      <c r="ADD12" s="6"/>
      <c r="ADE12" s="6"/>
      <c r="ADF12" s="6"/>
      <c r="ADG12" s="6"/>
      <c r="ADH12" s="6"/>
      <c r="ADI12" s="6"/>
      <c r="ADJ12" s="6"/>
      <c r="ADK12" s="6"/>
      <c r="ADL12" s="6"/>
      <c r="ADM12" s="6"/>
      <c r="ADN12" s="6"/>
      <c r="ADO12" s="6"/>
      <c r="ADP12" s="6"/>
      <c r="ADQ12" s="6"/>
      <c r="ADR12" s="6"/>
      <c r="ADS12" s="6"/>
      <c r="ADT12" s="6"/>
      <c r="ADU12" s="6"/>
      <c r="ADV12" s="6"/>
      <c r="ADW12" s="6"/>
      <c r="ADX12" s="6"/>
      <c r="ADY12" s="6"/>
      <c r="ADZ12" s="6"/>
      <c r="AEA12" s="6"/>
      <c r="AEB12" s="6"/>
      <c r="AEC12" s="6"/>
      <c r="AED12" s="6"/>
      <c r="AEE12" s="6"/>
      <c r="AEF12" s="6"/>
      <c r="AEG12" s="6"/>
      <c r="AEH12" s="6"/>
      <c r="AEI12" s="6"/>
      <c r="AEJ12" s="6"/>
      <c r="AEK12" s="6"/>
      <c r="AEL12" s="6"/>
      <c r="AEM12" s="6"/>
      <c r="AEN12" s="6"/>
      <c r="AEO12" s="6"/>
      <c r="AEP12" s="6"/>
      <c r="AEQ12" s="6"/>
      <c r="AER12" s="6"/>
      <c r="AES12" s="6"/>
      <c r="AET12" s="6"/>
      <c r="AEU12" s="6"/>
      <c r="AEV12" s="6"/>
      <c r="AEW12" s="6"/>
      <c r="AEX12" s="6"/>
      <c r="AEY12" s="6"/>
      <c r="AEZ12" s="6"/>
      <c r="AFA12" s="6"/>
      <c r="AFB12" s="6"/>
      <c r="AFC12" s="6"/>
      <c r="AFD12" s="6"/>
      <c r="AFE12" s="6"/>
      <c r="AFF12" s="6"/>
      <c r="AFG12" s="6"/>
      <c r="AFH12" s="6"/>
      <c r="AFI12" s="6"/>
      <c r="AFJ12" s="6"/>
      <c r="AFK12" s="6"/>
      <c r="AFL12" s="6"/>
      <c r="AFM12" s="6"/>
      <c r="AFN12" s="6"/>
      <c r="AFO12" s="6"/>
      <c r="AFP12" s="6"/>
      <c r="AFQ12" s="6"/>
      <c r="AFR12" s="6"/>
      <c r="AFS12" s="6"/>
      <c r="AFT12" s="6"/>
      <c r="AFU12" s="6"/>
      <c r="AFV12" s="6"/>
      <c r="AFW12" s="6"/>
      <c r="AFX12" s="6"/>
      <c r="AFY12" s="6"/>
      <c r="AFZ12" s="6"/>
      <c r="AGA12" s="6"/>
      <c r="AGB12" s="6"/>
      <c r="AGC12" s="6"/>
      <c r="AGD12" s="6"/>
      <c r="AGE12" s="6"/>
      <c r="AGF12" s="6"/>
      <c r="AGG12" s="6"/>
      <c r="AGH12" s="6"/>
      <c r="AGI12" s="6"/>
      <c r="AGJ12" s="6"/>
      <c r="AGK12" s="6"/>
      <c r="AGL12" s="6"/>
      <c r="AGM12" s="6"/>
      <c r="AGN12" s="6"/>
      <c r="AGO12" s="6"/>
      <c r="AGP12" s="6"/>
      <c r="AGQ12" s="6"/>
      <c r="AGR12" s="6"/>
      <c r="AGS12" s="6"/>
      <c r="AGT12" s="6"/>
      <c r="AGU12" s="6"/>
      <c r="AGV12" s="6"/>
      <c r="AGW12" s="6"/>
      <c r="AGX12" s="6"/>
      <c r="AGY12" s="6"/>
      <c r="AGZ12" s="6"/>
      <c r="AHA12" s="6"/>
      <c r="AHB12" s="6"/>
      <c r="AHC12" s="6"/>
      <c r="AHD12" s="6"/>
      <c r="AHE12" s="6"/>
      <c r="AHF12" s="6"/>
      <c r="AHG12" s="6"/>
      <c r="AHH12" s="6"/>
      <c r="AHI12" s="6"/>
      <c r="AHJ12" s="6"/>
      <c r="AHK12" s="6"/>
      <c r="AHL12" s="6"/>
      <c r="AHM12" s="6"/>
      <c r="AHN12" s="6"/>
      <c r="AHO12" s="6"/>
      <c r="AHP12" s="6"/>
      <c r="AHQ12" s="6"/>
      <c r="AHR12" s="6"/>
      <c r="AHS12" s="6"/>
      <c r="AHT12" s="6"/>
      <c r="AHU12" s="6"/>
      <c r="AHV12" s="6"/>
      <c r="AHW12" s="6"/>
      <c r="AHX12" s="6"/>
      <c r="AHY12" s="6"/>
      <c r="AHZ12" s="6"/>
      <c r="AIA12" s="6"/>
      <c r="AIB12" s="6"/>
      <c r="AIC12" s="6"/>
      <c r="AID12" s="6"/>
      <c r="AIE12" s="6"/>
      <c r="AIF12" s="6"/>
      <c r="AIG12" s="6"/>
      <c r="AIH12" s="6"/>
      <c r="AII12" s="6"/>
      <c r="AIJ12" s="6"/>
      <c r="AIK12" s="6"/>
      <c r="AIL12" s="6"/>
      <c r="AIM12" s="6"/>
      <c r="AIN12" s="6"/>
      <c r="AIO12" s="6"/>
      <c r="AIP12" s="6"/>
      <c r="AIQ12" s="6"/>
      <c r="AIR12" s="6"/>
      <c r="AIS12" s="6"/>
      <c r="AIT12" s="6"/>
      <c r="AIU12" s="6"/>
      <c r="AIV12" s="6"/>
      <c r="AIW12" s="6"/>
      <c r="AIX12" s="6"/>
      <c r="AIY12" s="6"/>
      <c r="AIZ12" s="6"/>
      <c r="AJA12" s="6"/>
      <c r="AJB12" s="6"/>
      <c r="AJC12" s="6"/>
      <c r="AJD12" s="6"/>
      <c r="AJE12" s="6"/>
      <c r="AJF12" s="6"/>
      <c r="AJG12" s="6"/>
      <c r="AJH12" s="6"/>
      <c r="AJI12" s="6"/>
      <c r="AJJ12" s="6"/>
      <c r="AJK12" s="6"/>
      <c r="AJL12" s="6"/>
      <c r="AJM12" s="6"/>
      <c r="AJN12" s="6"/>
      <c r="AJO12" s="6"/>
      <c r="AJP12" s="6"/>
      <c r="AJQ12" s="6"/>
      <c r="AJR12" s="6"/>
      <c r="AJS12" s="6"/>
      <c r="AJT12" s="6"/>
      <c r="AJU12" s="6"/>
      <c r="AJV12" s="6"/>
      <c r="AJW12" s="6"/>
      <c r="AJX12" s="6"/>
      <c r="AJY12" s="6"/>
      <c r="AJZ12" s="6"/>
      <c r="AKA12" s="6"/>
      <c r="AKB12" s="6"/>
      <c r="AKC12" s="6"/>
      <c r="AKD12" s="6"/>
      <c r="AKE12" s="6"/>
      <c r="AKF12" s="6"/>
      <c r="AKG12" s="6"/>
      <c r="AKH12" s="6"/>
      <c r="AKI12" s="6"/>
      <c r="AKJ12" s="6"/>
      <c r="AKK12" s="6"/>
      <c r="AKL12" s="6"/>
      <c r="AKM12" s="6"/>
      <c r="AKN12" s="6"/>
      <c r="AKO12" s="6"/>
      <c r="AKP12" s="6"/>
      <c r="AKQ12" s="6"/>
      <c r="AKR12" s="6"/>
      <c r="AKS12" s="6"/>
      <c r="AKT12" s="6"/>
      <c r="AKU12" s="6"/>
      <c r="AKV12" s="6"/>
      <c r="AKW12" s="6"/>
      <c r="AKX12" s="6"/>
      <c r="AKY12" s="6"/>
      <c r="AKZ12" s="6"/>
      <c r="ALA12" s="6"/>
      <c r="ALB12" s="6"/>
      <c r="ALC12" s="6"/>
      <c r="ALD12" s="6"/>
      <c r="ALE12" s="6"/>
      <c r="ALF12" s="6"/>
      <c r="ALG12" s="6"/>
      <c r="ALH12" s="6"/>
      <c r="ALI12" s="6"/>
      <c r="ALJ12" s="6"/>
      <c r="ALK12" s="6"/>
      <c r="ALL12" s="6"/>
      <c r="ALM12" s="6"/>
      <c r="ALN12" s="6"/>
      <c r="ALO12" s="6"/>
      <c r="ALP12" s="6"/>
      <c r="ALQ12" s="6"/>
      <c r="ALR12" s="6"/>
      <c r="ALS12" s="6"/>
      <c r="ALT12" s="6"/>
      <c r="ALU12" s="6"/>
      <c r="ALV12" s="6"/>
      <c r="ALW12" s="6"/>
      <c r="ALX12" s="6"/>
      <c r="ALY12" s="6"/>
      <c r="ALZ12" s="6"/>
      <c r="AMA12" s="6"/>
      <c r="AMB12" s="6"/>
      <c r="AMC12" s="6"/>
      <c r="AMD12" s="6"/>
      <c r="AME12" s="6"/>
      <c r="AMF12" s="6"/>
      <c r="AMG12" s="6"/>
      <c r="AMH12" s="6"/>
      <c r="AMI12" s="6"/>
      <c r="AMJ12" s="6"/>
      <c r="AMK12" s="6"/>
      <c r="AML12" s="6"/>
      <c r="AMM12" s="6"/>
      <c r="AMN12" s="6"/>
      <c r="AMO12" s="6"/>
      <c r="AMP12" s="6"/>
      <c r="AMQ12" s="6"/>
      <c r="AMR12" s="6"/>
      <c r="AMS12" s="6"/>
      <c r="AMT12" s="6"/>
      <c r="AMU12" s="6"/>
      <c r="AMV12" s="6"/>
      <c r="AMW12" s="6"/>
      <c r="AMX12" s="6"/>
      <c r="AMY12" s="6"/>
      <c r="AMZ12" s="6"/>
      <c r="ANA12" s="6"/>
      <c r="ANB12" s="6"/>
      <c r="ANC12" s="6"/>
      <c r="AND12" s="6"/>
      <c r="ANE12" s="6"/>
      <c r="ANF12" s="6"/>
      <c r="ANG12" s="6"/>
      <c r="ANH12" s="6"/>
      <c r="ANI12" s="6"/>
      <c r="ANJ12" s="6"/>
      <c r="ANK12" s="6"/>
      <c r="ANL12" s="6"/>
      <c r="ANM12" s="6"/>
      <c r="ANN12" s="6"/>
      <c r="ANO12" s="6"/>
      <c r="ANP12" s="6"/>
      <c r="ANQ12" s="6"/>
      <c r="ANR12" s="6"/>
      <c r="ANS12" s="6"/>
      <c r="ANT12" s="6"/>
      <c r="ANU12" s="6"/>
      <c r="ANV12" s="6"/>
      <c r="ANW12" s="6"/>
      <c r="ANX12" s="6"/>
      <c r="ANY12" s="6"/>
      <c r="ANZ12" s="6"/>
      <c r="AOA12" s="6"/>
      <c r="AOB12" s="6"/>
      <c r="AOC12" s="6"/>
      <c r="AOD12" s="6"/>
      <c r="AOE12" s="6"/>
      <c r="AOF12" s="6"/>
      <c r="AOG12" s="6"/>
      <c r="AOH12" s="6"/>
      <c r="AOI12" s="6"/>
      <c r="AOJ12" s="6"/>
      <c r="AOK12" s="6"/>
      <c r="AOL12" s="6"/>
      <c r="AOM12" s="6"/>
      <c r="AON12" s="6"/>
      <c r="AOO12" s="6"/>
      <c r="AOP12" s="6"/>
      <c r="AOQ12" s="6"/>
      <c r="AOR12" s="6"/>
      <c r="AOS12" s="6"/>
      <c r="AOT12" s="6"/>
      <c r="AOU12" s="6"/>
      <c r="AOV12" s="6"/>
      <c r="AOW12" s="6"/>
      <c r="AOX12" s="6"/>
      <c r="AOY12" s="6"/>
      <c r="AOZ12" s="6"/>
      <c r="APA12" s="6"/>
      <c r="APB12" s="6"/>
      <c r="APC12" s="6"/>
      <c r="APD12" s="6"/>
      <c r="APE12" s="6"/>
      <c r="APF12" s="6"/>
      <c r="APG12" s="6"/>
      <c r="APH12" s="6"/>
      <c r="API12" s="6"/>
      <c r="APJ12" s="6"/>
      <c r="APK12" s="6"/>
      <c r="APL12" s="6"/>
      <c r="APM12" s="6"/>
      <c r="APN12" s="6"/>
      <c r="APO12" s="6"/>
      <c r="APP12" s="6"/>
      <c r="APQ12" s="6"/>
      <c r="APR12" s="6"/>
      <c r="APS12" s="6"/>
      <c r="APT12" s="6"/>
      <c r="APU12" s="6"/>
      <c r="APV12" s="6"/>
      <c r="APW12" s="6"/>
      <c r="APX12" s="6"/>
      <c r="APY12" s="6"/>
      <c r="APZ12" s="6"/>
      <c r="AQA12" s="6"/>
      <c r="AQB12" s="6"/>
      <c r="AQC12" s="6"/>
      <c r="AQD12" s="6"/>
      <c r="AQE12" s="6"/>
      <c r="AQF12" s="6"/>
      <c r="AQG12" s="6"/>
      <c r="AQH12" s="6"/>
      <c r="AQI12" s="6"/>
      <c r="AQJ12" s="6"/>
      <c r="AQK12" s="6"/>
      <c r="AQL12" s="6"/>
      <c r="AQM12" s="6"/>
      <c r="AQN12" s="6"/>
      <c r="AQO12" s="6"/>
      <c r="AQP12" s="6"/>
      <c r="AQQ12" s="6"/>
      <c r="AQR12" s="6"/>
      <c r="AQS12" s="6"/>
      <c r="AQT12" s="6"/>
      <c r="AQU12" s="6"/>
      <c r="AQV12" s="6"/>
      <c r="AQW12" s="6"/>
      <c r="AQX12" s="6"/>
      <c r="AQY12" s="6"/>
      <c r="AQZ12" s="6"/>
      <c r="ARA12" s="6"/>
      <c r="ARB12" s="6"/>
      <c r="ARC12" s="6"/>
      <c r="ARD12" s="6"/>
      <c r="ARE12" s="6"/>
      <c r="ARF12" s="6"/>
      <c r="ARG12" s="6"/>
      <c r="ARH12" s="6"/>
      <c r="ARI12" s="6"/>
      <c r="ARJ12" s="6"/>
      <c r="ARK12" s="6"/>
      <c r="ARL12" s="6"/>
      <c r="ARM12" s="6"/>
      <c r="ARN12" s="6"/>
      <c r="ARO12" s="6"/>
      <c r="ARP12" s="6"/>
      <c r="ARQ12" s="6"/>
      <c r="ARR12" s="6"/>
      <c r="ARS12" s="6"/>
      <c r="ART12" s="6"/>
      <c r="ARU12" s="6"/>
      <c r="ARV12" s="6"/>
      <c r="ARW12" s="6"/>
      <c r="ARX12" s="6"/>
      <c r="ARY12" s="6"/>
      <c r="ARZ12" s="6"/>
      <c r="ASA12" s="6"/>
      <c r="ASB12" s="6"/>
      <c r="ASC12" s="6"/>
      <c r="ASD12" s="6"/>
      <c r="ASE12" s="6"/>
      <c r="ASF12" s="6"/>
      <c r="ASG12" s="6"/>
      <c r="ASH12" s="6"/>
      <c r="ASI12" s="6"/>
      <c r="ASJ12" s="6"/>
      <c r="ASK12" s="6"/>
      <c r="ASL12" s="6"/>
      <c r="ASM12" s="6"/>
      <c r="ASN12" s="6"/>
      <c r="ASO12" s="6"/>
      <c r="ASP12" s="6"/>
      <c r="ASQ12" s="6"/>
      <c r="ASR12" s="6"/>
      <c r="ASS12" s="6"/>
      <c r="AST12" s="6"/>
      <c r="ASU12" s="6"/>
      <c r="ASV12" s="6"/>
      <c r="ASW12" s="6"/>
      <c r="ASX12" s="6"/>
      <c r="ASY12" s="6"/>
      <c r="ASZ12" s="6"/>
      <c r="ATA12" s="6"/>
      <c r="ATB12" s="6"/>
      <c r="ATC12" s="6"/>
      <c r="ATD12" s="6"/>
      <c r="ATE12" s="6"/>
      <c r="ATF12" s="6"/>
      <c r="ATG12" s="6"/>
      <c r="ATH12" s="6"/>
      <c r="ATI12" s="6"/>
      <c r="ATJ12" s="6"/>
      <c r="ATK12" s="6"/>
      <c r="ATL12" s="6"/>
      <c r="ATM12" s="6"/>
      <c r="ATN12" s="6"/>
      <c r="ATO12" s="6"/>
      <c r="ATP12" s="6"/>
      <c r="ATQ12" s="6"/>
      <c r="ATR12" s="6"/>
      <c r="ATS12" s="6"/>
      <c r="ATT12" s="6"/>
      <c r="ATU12" s="6"/>
      <c r="ATV12" s="6"/>
      <c r="ATW12" s="6"/>
      <c r="ATX12" s="6"/>
      <c r="ATY12" s="6"/>
      <c r="ATZ12" s="6"/>
      <c r="AUA12" s="6"/>
      <c r="AUB12" s="6"/>
      <c r="AUC12" s="6"/>
      <c r="AUD12" s="6"/>
      <c r="AUE12" s="6"/>
      <c r="AUF12" s="6"/>
      <c r="AUG12" s="6"/>
      <c r="AUH12" s="6"/>
      <c r="AUI12" s="6"/>
      <c r="AUJ12" s="6"/>
      <c r="AUK12" s="6"/>
      <c r="AUL12" s="6"/>
      <c r="AUM12" s="6"/>
      <c r="AUN12" s="6"/>
      <c r="AUO12" s="6"/>
      <c r="AUP12" s="6"/>
      <c r="AUQ12" s="6"/>
      <c r="AUR12" s="6"/>
      <c r="AUS12" s="6"/>
      <c r="AUT12" s="6"/>
      <c r="AUU12" s="6"/>
      <c r="AUV12" s="6"/>
      <c r="AUW12" s="6"/>
      <c r="AUX12" s="6"/>
      <c r="AUY12" s="6"/>
      <c r="AUZ12" s="6"/>
      <c r="AVA12" s="6"/>
      <c r="AVB12" s="6"/>
      <c r="AVC12" s="6"/>
      <c r="AVD12" s="6"/>
      <c r="AVE12" s="6"/>
      <c r="AVF12" s="6"/>
      <c r="AVG12" s="6"/>
      <c r="AVH12" s="6"/>
      <c r="AVI12" s="6"/>
      <c r="AVJ12" s="6"/>
      <c r="AVK12" s="6"/>
      <c r="AVL12" s="6"/>
      <c r="AVM12" s="6"/>
      <c r="AVN12" s="6"/>
      <c r="AVO12" s="6"/>
      <c r="AVP12" s="6"/>
      <c r="AVQ12" s="6"/>
      <c r="AVR12" s="6"/>
      <c r="AVS12" s="6"/>
      <c r="AVT12" s="6"/>
      <c r="AVU12" s="6"/>
      <c r="AVV12" s="6"/>
      <c r="AVW12" s="6"/>
      <c r="AVX12" s="6"/>
      <c r="AVY12" s="6"/>
      <c r="AVZ12" s="6"/>
      <c r="AWA12" s="6"/>
      <c r="AWB12" s="6"/>
      <c r="AWC12" s="6"/>
      <c r="AWD12" s="6"/>
      <c r="AWE12" s="6"/>
      <c r="AWF12" s="6"/>
      <c r="AWG12" s="6"/>
      <c r="AWH12" s="6"/>
      <c r="AWI12" s="6"/>
      <c r="AWJ12" s="6"/>
      <c r="AWK12" s="6"/>
      <c r="AWL12" s="6"/>
      <c r="AWM12" s="6"/>
      <c r="AWN12" s="6"/>
      <c r="AWO12" s="6"/>
      <c r="AWP12" s="6"/>
      <c r="AWQ12" s="6"/>
      <c r="AWR12" s="6"/>
      <c r="AWS12" s="6"/>
      <c r="AWT12" s="6"/>
      <c r="AWU12" s="6"/>
      <c r="AWV12" s="6"/>
      <c r="AWW12" s="6"/>
      <c r="AWX12" s="6"/>
      <c r="AWY12" s="6"/>
      <c r="AWZ12" s="6"/>
      <c r="AXA12" s="6"/>
      <c r="AXB12" s="6"/>
      <c r="AXC12" s="6"/>
      <c r="AXD12" s="6"/>
      <c r="AXE12" s="6"/>
      <c r="AXF12" s="6"/>
      <c r="AXG12" s="6"/>
      <c r="AXH12" s="6"/>
      <c r="AXI12" s="6"/>
      <c r="AXJ12" s="6"/>
      <c r="AXK12" s="6"/>
      <c r="AXL12" s="6"/>
      <c r="AXM12" s="6"/>
      <c r="AXN12" s="6"/>
      <c r="AXO12" s="6"/>
      <c r="AXP12" s="6"/>
      <c r="AXQ12" s="6"/>
      <c r="AXR12" s="6"/>
      <c r="AXS12" s="6"/>
      <c r="AXT12" s="6"/>
      <c r="AXU12" s="6"/>
      <c r="AXV12" s="6"/>
      <c r="AXW12" s="6"/>
      <c r="AXX12" s="6"/>
      <c r="AXY12" s="6"/>
      <c r="AXZ12" s="6"/>
      <c r="AYA12" s="6"/>
      <c r="AYB12" s="6"/>
      <c r="AYC12" s="6"/>
      <c r="AYD12" s="6"/>
      <c r="AYE12" s="6"/>
      <c r="AYF12" s="6"/>
      <c r="AYG12" s="6"/>
      <c r="AYH12" s="6"/>
      <c r="AYI12" s="6"/>
      <c r="AYJ12" s="6"/>
      <c r="AYK12" s="6"/>
      <c r="AYL12" s="6"/>
      <c r="AYM12" s="6"/>
      <c r="AYN12" s="6"/>
      <c r="AYO12" s="6"/>
      <c r="AYP12" s="6"/>
      <c r="AYQ12" s="6"/>
      <c r="AYR12" s="6"/>
      <c r="AYS12" s="6"/>
      <c r="AYT12" s="6"/>
      <c r="AYU12" s="6"/>
      <c r="AYV12" s="6"/>
      <c r="AYW12" s="6"/>
      <c r="AYX12" s="6"/>
      <c r="AYY12" s="6"/>
      <c r="AYZ12" s="6"/>
      <c r="AZA12" s="6"/>
      <c r="AZB12" s="6"/>
      <c r="AZC12" s="6"/>
      <c r="AZD12" s="6"/>
      <c r="AZE12" s="6"/>
      <c r="AZF12" s="6"/>
      <c r="AZG12" s="6"/>
      <c r="AZH12" s="6"/>
      <c r="AZI12" s="6"/>
      <c r="AZJ12" s="6"/>
      <c r="AZK12" s="6"/>
      <c r="AZL12" s="6"/>
      <c r="AZM12" s="6"/>
      <c r="AZN12" s="6"/>
      <c r="AZO12" s="6"/>
      <c r="AZP12" s="6"/>
      <c r="AZQ12" s="6"/>
      <c r="AZR12" s="6"/>
      <c r="AZS12" s="6"/>
      <c r="AZT12" s="6"/>
      <c r="AZU12" s="6"/>
      <c r="AZV12" s="6"/>
      <c r="AZW12" s="6"/>
      <c r="AZX12" s="6"/>
      <c r="AZY12" s="6"/>
      <c r="AZZ12" s="6"/>
      <c r="BAA12" s="6"/>
      <c r="BAB12" s="6"/>
      <c r="BAC12" s="6"/>
      <c r="BAD12" s="6"/>
      <c r="BAE12" s="6"/>
      <c r="BAF12" s="6"/>
      <c r="BAG12" s="6"/>
      <c r="BAH12" s="6"/>
      <c r="BAI12" s="6"/>
      <c r="BAJ12" s="6"/>
      <c r="BAK12" s="6"/>
      <c r="BAL12" s="6"/>
      <c r="BAM12" s="6"/>
      <c r="BAN12" s="6"/>
      <c r="BAO12" s="6"/>
      <c r="BAP12" s="6"/>
      <c r="BAQ12" s="6"/>
      <c r="BAR12" s="6"/>
      <c r="BAS12" s="6"/>
      <c r="BAT12" s="6"/>
      <c r="BAU12" s="6"/>
      <c r="BAV12" s="6"/>
      <c r="BAW12" s="6"/>
      <c r="BAX12" s="6"/>
      <c r="BAY12" s="6"/>
      <c r="BAZ12" s="6"/>
      <c r="BBA12" s="6"/>
      <c r="BBB12" s="6"/>
      <c r="BBC12" s="6"/>
      <c r="BBD12" s="6"/>
      <c r="BBE12" s="6"/>
      <c r="BBF12" s="6"/>
      <c r="BBG12" s="6"/>
      <c r="BBH12" s="6"/>
      <c r="BBI12" s="6"/>
      <c r="BBJ12" s="6"/>
      <c r="BBK12" s="6"/>
      <c r="BBL12" s="6"/>
      <c r="BBM12" s="6"/>
      <c r="BBN12" s="6"/>
      <c r="BBO12" s="6"/>
      <c r="BBP12" s="6"/>
      <c r="BBQ12" s="6"/>
      <c r="BBR12" s="6"/>
      <c r="BBS12" s="6"/>
      <c r="BBT12" s="6"/>
      <c r="BBU12" s="6"/>
      <c r="BBV12" s="6"/>
      <c r="BBW12" s="6"/>
      <c r="BBX12" s="6"/>
      <c r="BBY12" s="6"/>
      <c r="BBZ12" s="6"/>
      <c r="BCA12" s="6"/>
      <c r="BCB12" s="6"/>
      <c r="BCC12" s="6"/>
      <c r="BCD12" s="6"/>
      <c r="BCE12" s="6"/>
      <c r="BCF12" s="6"/>
      <c r="BCG12" s="6"/>
      <c r="BCH12" s="6"/>
      <c r="BCI12" s="6"/>
      <c r="BCJ12" s="6"/>
      <c r="BCK12" s="6"/>
      <c r="BCL12" s="6"/>
      <c r="BCM12" s="6"/>
      <c r="BCN12" s="6"/>
      <c r="BCO12" s="6"/>
      <c r="BCP12" s="6"/>
      <c r="BCQ12" s="6"/>
      <c r="BCR12" s="6"/>
      <c r="BCS12" s="6"/>
      <c r="BCT12" s="6"/>
      <c r="BCU12" s="6"/>
      <c r="BCV12" s="6"/>
      <c r="BCW12" s="6"/>
      <c r="BCX12" s="6"/>
      <c r="BCY12" s="6"/>
      <c r="BCZ12" s="6"/>
      <c r="BDA12" s="6"/>
      <c r="BDB12" s="6"/>
      <c r="BDC12" s="6"/>
      <c r="BDD12" s="6"/>
      <c r="BDE12" s="6"/>
      <c r="BDF12" s="6"/>
      <c r="BDG12" s="6"/>
      <c r="BDH12" s="6"/>
      <c r="BDI12" s="6"/>
      <c r="BDJ12" s="6"/>
      <c r="BDK12" s="6"/>
      <c r="BDL12" s="6"/>
      <c r="BDM12" s="6"/>
      <c r="BDN12" s="6"/>
      <c r="BDO12" s="6"/>
      <c r="BDP12" s="6"/>
      <c r="BDQ12" s="6"/>
      <c r="BDR12" s="6"/>
      <c r="BDS12" s="6"/>
      <c r="BDT12" s="6"/>
      <c r="BDU12" s="6"/>
      <c r="BDV12" s="6"/>
      <c r="BDW12" s="6"/>
      <c r="BDX12" s="6"/>
      <c r="BDY12" s="6"/>
      <c r="BDZ12" s="6"/>
      <c r="BEA12" s="6"/>
      <c r="BEB12" s="6"/>
      <c r="BEC12" s="6"/>
      <c r="BED12" s="6"/>
      <c r="BEE12" s="6"/>
      <c r="BEF12" s="6"/>
      <c r="BEG12" s="6"/>
      <c r="BEH12" s="6"/>
      <c r="BEI12" s="6"/>
      <c r="BEJ12" s="6"/>
      <c r="BEK12" s="6"/>
      <c r="BEL12" s="6"/>
      <c r="BEM12" s="6"/>
      <c r="BEN12" s="6"/>
      <c r="BEO12" s="6"/>
      <c r="BEP12" s="6"/>
      <c r="BEQ12" s="6"/>
      <c r="BER12" s="6"/>
      <c r="BES12" s="6"/>
      <c r="BET12" s="6"/>
      <c r="BEU12" s="6"/>
      <c r="BEV12" s="6"/>
      <c r="BEW12" s="6"/>
      <c r="BEX12" s="6"/>
      <c r="BEY12" s="6"/>
      <c r="BEZ12" s="6"/>
      <c r="BFA12" s="6"/>
      <c r="BFB12" s="6"/>
      <c r="BFC12" s="6"/>
      <c r="BFD12" s="6"/>
      <c r="BFE12" s="6"/>
      <c r="BFF12" s="6"/>
      <c r="BFG12" s="6"/>
      <c r="BFH12" s="6"/>
      <c r="BFI12" s="6"/>
      <c r="BFJ12" s="6"/>
      <c r="BFK12" s="6"/>
      <c r="BFL12" s="6"/>
      <c r="BFM12" s="6"/>
      <c r="BFN12" s="6"/>
      <c r="BFO12" s="6"/>
      <c r="BFP12" s="6"/>
      <c r="BFQ12" s="6"/>
      <c r="BFR12" s="6"/>
      <c r="BFS12" s="6"/>
      <c r="BFT12" s="6"/>
      <c r="BFU12" s="6"/>
      <c r="BFV12" s="6"/>
      <c r="BFW12" s="6"/>
      <c r="BFX12" s="6"/>
      <c r="BFY12" s="6"/>
      <c r="BFZ12" s="6"/>
      <c r="BGA12" s="6"/>
      <c r="BGB12" s="6"/>
      <c r="BGC12" s="6"/>
      <c r="BGD12" s="6"/>
      <c r="BGE12" s="6"/>
      <c r="BGF12" s="6"/>
      <c r="BGG12" s="6"/>
      <c r="BGH12" s="6"/>
      <c r="BGI12" s="6"/>
      <c r="BGJ12" s="6"/>
      <c r="BGK12" s="6"/>
      <c r="BGL12" s="6"/>
      <c r="BGM12" s="6"/>
      <c r="BGN12" s="6"/>
      <c r="BGO12" s="6"/>
      <c r="BGP12" s="6"/>
      <c r="BGQ12" s="6"/>
      <c r="BGR12" s="6"/>
      <c r="BGS12" s="6"/>
      <c r="BGT12" s="6"/>
      <c r="BGU12" s="6"/>
      <c r="BGV12" s="6"/>
      <c r="BGW12" s="6"/>
      <c r="BGX12" s="6"/>
      <c r="BGY12" s="6"/>
      <c r="BGZ12" s="6"/>
      <c r="BHA12" s="6"/>
      <c r="BHB12" s="6"/>
      <c r="BHC12" s="6"/>
      <c r="BHD12" s="6"/>
      <c r="BHE12" s="6"/>
      <c r="BHF12" s="6"/>
      <c r="BHG12" s="6"/>
      <c r="BHH12" s="6"/>
      <c r="BHI12" s="6"/>
      <c r="BHJ12" s="6"/>
      <c r="BHK12" s="6"/>
      <c r="BHL12" s="6"/>
      <c r="BHM12" s="6"/>
      <c r="BHN12" s="6"/>
      <c r="BHO12" s="6"/>
      <c r="BHP12" s="6"/>
      <c r="BHQ12" s="6"/>
      <c r="BHR12" s="6"/>
      <c r="BHS12" s="6"/>
      <c r="BHT12" s="6"/>
      <c r="BHU12" s="6"/>
      <c r="BHV12" s="6"/>
      <c r="BHW12" s="6"/>
      <c r="BHX12" s="6"/>
      <c r="BHY12" s="6"/>
      <c r="BHZ12" s="6"/>
      <c r="BIA12" s="6"/>
      <c r="BIB12" s="6"/>
      <c r="BIC12" s="6"/>
      <c r="BID12" s="6"/>
      <c r="BIE12" s="6"/>
      <c r="BIF12" s="6"/>
      <c r="BIG12" s="6"/>
      <c r="BIH12" s="6"/>
      <c r="BII12" s="6"/>
      <c r="BIJ12" s="6"/>
      <c r="BIK12" s="6"/>
      <c r="BIL12" s="6"/>
      <c r="BIM12" s="6"/>
      <c r="BIN12" s="6"/>
      <c r="BIO12" s="6"/>
      <c r="BIP12" s="6"/>
      <c r="BIQ12" s="6"/>
      <c r="BIR12" s="6"/>
      <c r="BIS12" s="6"/>
      <c r="BIT12" s="6"/>
      <c r="BIU12" s="6"/>
      <c r="BIV12" s="6"/>
      <c r="BIW12" s="6"/>
      <c r="BIX12" s="6"/>
      <c r="BIY12" s="6"/>
      <c r="BIZ12" s="6"/>
      <c r="BJA12" s="6"/>
      <c r="BJB12" s="6"/>
      <c r="BJC12" s="6"/>
      <c r="BJD12" s="6"/>
      <c r="BJE12" s="6"/>
      <c r="BJF12" s="6"/>
      <c r="BJG12" s="6"/>
      <c r="BJH12" s="6"/>
      <c r="BJI12" s="6"/>
      <c r="BJJ12" s="6"/>
      <c r="BJK12" s="6"/>
      <c r="BJL12" s="6"/>
      <c r="BJM12" s="6"/>
      <c r="BJN12" s="6"/>
      <c r="BJO12" s="6"/>
      <c r="BJP12" s="6"/>
      <c r="BJQ12" s="6"/>
      <c r="BJR12" s="6"/>
      <c r="BJS12" s="6"/>
      <c r="BJT12" s="6"/>
      <c r="BJU12" s="6"/>
      <c r="BJV12" s="6"/>
      <c r="BJW12" s="6"/>
      <c r="BJX12" s="6"/>
      <c r="BJY12" s="6"/>
      <c r="BJZ12" s="6"/>
      <c r="BKA12" s="6"/>
      <c r="BKB12" s="6"/>
      <c r="BKC12" s="6"/>
      <c r="BKD12" s="6"/>
      <c r="BKE12" s="6"/>
      <c r="BKF12" s="6"/>
      <c r="BKG12" s="6"/>
      <c r="BKH12" s="6"/>
      <c r="BKI12" s="6"/>
      <c r="BKJ12" s="6"/>
      <c r="BKK12" s="6"/>
      <c r="BKL12" s="6"/>
      <c r="BKM12" s="6"/>
      <c r="BKN12" s="6"/>
      <c r="BKO12" s="6"/>
      <c r="BKP12" s="6"/>
      <c r="BKQ12" s="6"/>
      <c r="BKR12" s="6"/>
      <c r="BKS12" s="6"/>
      <c r="BKT12" s="6"/>
      <c r="BKU12" s="6"/>
      <c r="BKV12" s="6"/>
      <c r="BKW12" s="6"/>
      <c r="BKX12" s="6"/>
      <c r="BKY12" s="6"/>
      <c r="BKZ12" s="6"/>
      <c r="BLA12" s="6"/>
      <c r="BLB12" s="6"/>
      <c r="BLC12" s="6"/>
      <c r="BLD12" s="6"/>
      <c r="BLE12" s="6"/>
      <c r="BLF12" s="6"/>
      <c r="BLG12" s="6"/>
      <c r="BLH12" s="6"/>
      <c r="BLI12" s="6"/>
      <c r="BLJ12" s="6"/>
      <c r="BLK12" s="6"/>
      <c r="BLL12" s="6"/>
      <c r="BLM12" s="6"/>
      <c r="BLN12" s="6"/>
      <c r="BLO12" s="6"/>
      <c r="BLP12" s="6"/>
      <c r="BLQ12" s="6"/>
      <c r="BLR12" s="6"/>
      <c r="BLS12" s="6"/>
      <c r="BLT12" s="6"/>
      <c r="BLU12" s="6"/>
      <c r="BLV12" s="6"/>
      <c r="BLW12" s="6"/>
      <c r="BLX12" s="6"/>
      <c r="BLY12" s="6"/>
      <c r="BLZ12" s="6"/>
      <c r="BMA12" s="6"/>
      <c r="BMB12" s="6"/>
      <c r="BMC12" s="6"/>
      <c r="BMD12" s="6"/>
      <c r="BME12" s="6"/>
      <c r="BMF12" s="6"/>
      <c r="BMG12" s="6"/>
      <c r="BMH12" s="6"/>
      <c r="BMI12" s="6"/>
      <c r="BMJ12" s="6"/>
      <c r="BMK12" s="6"/>
      <c r="BML12" s="6"/>
      <c r="BMM12" s="6"/>
      <c r="BMN12" s="6"/>
      <c r="BMO12" s="6"/>
      <c r="BMP12" s="6"/>
      <c r="BMQ12" s="6"/>
      <c r="BMR12" s="6"/>
      <c r="BMS12" s="6"/>
      <c r="BMT12" s="6"/>
      <c r="BMU12" s="6"/>
      <c r="BMV12" s="6"/>
      <c r="BMW12" s="6"/>
      <c r="BMX12" s="6"/>
      <c r="BMY12" s="6"/>
      <c r="BMZ12" s="6"/>
      <c r="BNA12" s="6"/>
      <c r="BNB12" s="6"/>
      <c r="BNC12" s="6"/>
      <c r="BND12" s="6"/>
      <c r="BNE12" s="6"/>
      <c r="BNF12" s="6"/>
      <c r="BNG12" s="6"/>
      <c r="BNH12" s="6"/>
      <c r="BNI12" s="6"/>
      <c r="BNJ12" s="6"/>
      <c r="BNK12" s="6"/>
      <c r="BNL12" s="6"/>
      <c r="BNM12" s="6"/>
      <c r="BNN12" s="6"/>
      <c r="BNO12" s="6"/>
      <c r="BNP12" s="6"/>
      <c r="BNQ12" s="6"/>
      <c r="BNR12" s="6"/>
      <c r="BNS12" s="6"/>
      <c r="BNT12" s="6"/>
      <c r="BNU12" s="6"/>
      <c r="BNV12" s="6"/>
      <c r="BNW12" s="6"/>
      <c r="BNX12" s="6"/>
      <c r="BNY12" s="6"/>
      <c r="BNZ12" s="6"/>
      <c r="BOA12" s="6"/>
      <c r="BOB12" s="6"/>
      <c r="BOC12" s="6"/>
      <c r="BOD12" s="6"/>
      <c r="BOE12" s="6"/>
      <c r="BOF12" s="6"/>
      <c r="BOG12" s="6"/>
      <c r="BOH12" s="6"/>
      <c r="BOI12" s="6"/>
      <c r="BOJ12" s="6"/>
      <c r="BOK12" s="6"/>
      <c r="BOL12" s="6"/>
      <c r="BOM12" s="6"/>
      <c r="BON12" s="6"/>
      <c r="BOO12" s="6"/>
      <c r="BOP12" s="6"/>
      <c r="BOQ12" s="6"/>
      <c r="BOR12" s="6"/>
      <c r="BOS12" s="6"/>
      <c r="BOT12" s="6"/>
      <c r="BOU12" s="6"/>
      <c r="BOV12" s="6"/>
      <c r="BOW12" s="6"/>
      <c r="BOX12" s="6"/>
      <c r="BOY12" s="6"/>
      <c r="BOZ12" s="6"/>
      <c r="BPA12" s="6"/>
      <c r="BPB12" s="6"/>
      <c r="BPC12" s="6"/>
      <c r="BPD12" s="6"/>
      <c r="BPE12" s="6"/>
      <c r="BPF12" s="6"/>
      <c r="BPG12" s="6"/>
      <c r="BPH12" s="6"/>
      <c r="BPI12" s="6"/>
      <c r="BPJ12" s="6"/>
      <c r="BPK12" s="6"/>
      <c r="BPL12" s="6"/>
      <c r="BPM12" s="6"/>
      <c r="BPN12" s="6"/>
      <c r="BPO12" s="6"/>
      <c r="BPP12" s="6"/>
      <c r="BPQ12" s="6"/>
      <c r="BPR12" s="6"/>
      <c r="BPS12" s="6"/>
      <c r="BPT12" s="6"/>
      <c r="BPU12" s="6"/>
      <c r="BPV12" s="6"/>
      <c r="BPW12" s="6"/>
      <c r="BPX12" s="6"/>
      <c r="BPY12" s="6"/>
      <c r="BPZ12" s="6"/>
      <c r="BQA12" s="6"/>
      <c r="BQB12" s="6"/>
      <c r="BQC12" s="6"/>
      <c r="BQD12" s="6"/>
      <c r="BQE12" s="6"/>
      <c r="BQF12" s="6"/>
      <c r="BQG12" s="6"/>
      <c r="BQH12" s="6"/>
      <c r="BQI12" s="6"/>
      <c r="BQJ12" s="6"/>
      <c r="BQK12" s="6"/>
      <c r="BQL12" s="6"/>
      <c r="BQM12" s="6"/>
      <c r="BQN12" s="6"/>
      <c r="BQO12" s="6"/>
      <c r="BQP12" s="6"/>
      <c r="BQQ12" s="6"/>
      <c r="BQR12" s="6"/>
      <c r="BQS12" s="6"/>
      <c r="BQT12" s="6"/>
      <c r="BQU12" s="6"/>
      <c r="BQV12" s="6"/>
      <c r="BQW12" s="6"/>
      <c r="BQX12" s="6"/>
      <c r="BQY12" s="6"/>
      <c r="BQZ12" s="6"/>
      <c r="BRA12" s="6"/>
      <c r="BRB12" s="6"/>
      <c r="BRC12" s="6"/>
      <c r="BRD12" s="6"/>
      <c r="BRE12" s="6"/>
      <c r="BRF12" s="6"/>
      <c r="BRG12" s="6"/>
      <c r="BRH12" s="6"/>
      <c r="BRI12" s="6"/>
      <c r="BRJ12" s="6"/>
      <c r="BRK12" s="6"/>
      <c r="BRL12" s="6"/>
      <c r="BRM12" s="6"/>
      <c r="BRN12" s="6"/>
      <c r="BRO12" s="6"/>
      <c r="BRP12" s="6"/>
      <c r="BRQ12" s="6"/>
      <c r="BRR12" s="6"/>
      <c r="BRS12" s="6"/>
      <c r="BRT12" s="6"/>
      <c r="BRU12" s="6"/>
      <c r="BRV12" s="6"/>
      <c r="BRW12" s="6"/>
      <c r="BRX12" s="6"/>
      <c r="BRY12" s="6"/>
      <c r="BRZ12" s="6"/>
      <c r="BSA12" s="6"/>
      <c r="BSB12" s="6"/>
      <c r="BSC12" s="6"/>
      <c r="BSD12" s="6"/>
      <c r="BSE12" s="6"/>
      <c r="BSF12" s="6"/>
      <c r="BSG12" s="6"/>
      <c r="BSH12" s="6"/>
      <c r="BSI12" s="6"/>
      <c r="BSJ12" s="6"/>
      <c r="BSK12" s="6"/>
      <c r="BSL12" s="6"/>
      <c r="BSM12" s="6"/>
      <c r="BSN12" s="6"/>
      <c r="BSO12" s="6"/>
      <c r="BSP12" s="6"/>
      <c r="BSQ12" s="6"/>
      <c r="BSR12" s="6"/>
      <c r="BSS12" s="6"/>
      <c r="BST12" s="6"/>
      <c r="BSU12" s="6"/>
      <c r="BSV12" s="6"/>
      <c r="BSW12" s="6"/>
      <c r="BSX12" s="6"/>
      <c r="BSY12" s="6"/>
      <c r="BSZ12" s="6"/>
      <c r="BTA12" s="6"/>
      <c r="BTB12" s="6"/>
      <c r="BTC12" s="6"/>
      <c r="BTD12" s="6"/>
      <c r="BTE12" s="6"/>
      <c r="BTF12" s="6"/>
      <c r="BTG12" s="6"/>
      <c r="BTH12" s="6"/>
      <c r="BTI12" s="6"/>
      <c r="BTJ12" s="6"/>
      <c r="BTK12" s="6"/>
      <c r="BTL12" s="6"/>
      <c r="BTM12" s="6"/>
      <c r="BTN12" s="6"/>
      <c r="BTO12" s="6"/>
      <c r="BTP12" s="6"/>
      <c r="BTQ12" s="6"/>
      <c r="BTR12" s="6"/>
      <c r="BTS12" s="6"/>
      <c r="BTT12" s="6"/>
      <c r="BTU12" s="6"/>
      <c r="BTV12" s="6"/>
      <c r="BTW12" s="6"/>
      <c r="BTX12" s="6"/>
      <c r="BTY12" s="6"/>
      <c r="BTZ12" s="6"/>
      <c r="BUA12" s="6"/>
      <c r="BUB12" s="6"/>
      <c r="BUC12" s="6"/>
      <c r="BUD12" s="6"/>
      <c r="BUE12" s="6"/>
      <c r="BUF12" s="6"/>
      <c r="BUG12" s="6"/>
      <c r="BUH12" s="6"/>
      <c r="BUI12" s="6"/>
      <c r="BUJ12" s="6"/>
      <c r="BUK12" s="6"/>
      <c r="BUL12" s="6"/>
      <c r="BUM12" s="6"/>
      <c r="BUN12" s="6"/>
      <c r="BUO12" s="6"/>
      <c r="BUP12" s="6"/>
      <c r="BUQ12" s="6"/>
      <c r="BUR12" s="6"/>
      <c r="BUS12" s="6"/>
      <c r="BUT12" s="6"/>
      <c r="BUU12" s="6"/>
      <c r="BUV12" s="6"/>
      <c r="BUW12" s="6"/>
      <c r="BUX12" s="6"/>
      <c r="BUY12" s="6"/>
      <c r="BUZ12" s="6"/>
      <c r="BVA12" s="6"/>
      <c r="BVB12" s="6"/>
      <c r="BVC12" s="6"/>
      <c r="BVD12" s="6"/>
      <c r="BVE12" s="6"/>
      <c r="BVF12" s="6"/>
      <c r="BVG12" s="6"/>
      <c r="BVH12" s="6"/>
      <c r="BVI12" s="6"/>
      <c r="BVJ12" s="6"/>
      <c r="BVK12" s="6"/>
      <c r="BVL12" s="6"/>
      <c r="BVM12" s="6"/>
      <c r="BVN12" s="6"/>
      <c r="BVO12" s="6"/>
      <c r="BVP12" s="6"/>
      <c r="BVQ12" s="6"/>
      <c r="BVR12" s="6"/>
      <c r="BVS12" s="6"/>
      <c r="BVT12" s="6"/>
      <c r="BVU12" s="6"/>
      <c r="BVV12" s="6"/>
      <c r="BVW12" s="6"/>
      <c r="BVX12" s="6"/>
      <c r="BVY12" s="6"/>
      <c r="BVZ12" s="6"/>
      <c r="BWA12" s="6"/>
      <c r="BWB12" s="6"/>
      <c r="BWC12" s="6"/>
      <c r="BWD12" s="6"/>
      <c r="BWE12" s="6"/>
      <c r="BWF12" s="6"/>
      <c r="BWG12" s="6"/>
      <c r="BWH12" s="6"/>
      <c r="BWI12" s="6"/>
      <c r="BWJ12" s="6"/>
      <c r="BWK12" s="6"/>
      <c r="BWL12" s="6"/>
      <c r="BWM12" s="6"/>
      <c r="BWN12" s="6"/>
      <c r="BWO12" s="6"/>
      <c r="BWP12" s="6"/>
      <c r="BWQ12" s="6"/>
      <c r="BWR12" s="6"/>
      <c r="BWS12" s="6"/>
      <c r="BWT12" s="6"/>
      <c r="BWU12" s="6"/>
      <c r="BWV12" s="6"/>
      <c r="BWW12" s="6"/>
      <c r="BWX12" s="6"/>
      <c r="BWY12" s="6"/>
      <c r="BWZ12" s="6"/>
      <c r="BXA12" s="6"/>
      <c r="BXB12" s="6"/>
      <c r="BXC12" s="6"/>
      <c r="BXD12" s="6"/>
      <c r="BXE12" s="6"/>
      <c r="BXF12" s="6"/>
      <c r="BXG12" s="6"/>
      <c r="BXH12" s="6"/>
      <c r="BXI12" s="6"/>
      <c r="BXJ12" s="6"/>
      <c r="BXK12" s="6"/>
      <c r="BXL12" s="6"/>
      <c r="BXM12" s="6"/>
      <c r="BXN12" s="6"/>
      <c r="BXO12" s="6"/>
      <c r="BXP12" s="6"/>
      <c r="BXQ12" s="6"/>
      <c r="BXR12" s="6"/>
      <c r="BXS12" s="6"/>
      <c r="BXT12" s="6"/>
      <c r="BXU12" s="6"/>
      <c r="BXV12" s="6"/>
      <c r="BXW12" s="6"/>
      <c r="BXX12" s="6"/>
      <c r="BXY12" s="6"/>
      <c r="BXZ12" s="6"/>
      <c r="BYA12" s="6"/>
      <c r="BYB12" s="6"/>
      <c r="BYC12" s="6"/>
      <c r="BYD12" s="6"/>
      <c r="BYE12" s="6"/>
      <c r="BYF12" s="6"/>
      <c r="BYG12" s="6"/>
      <c r="BYH12" s="6"/>
      <c r="BYI12" s="6"/>
      <c r="BYJ12" s="6"/>
      <c r="BYK12" s="6"/>
      <c r="BYL12" s="6"/>
      <c r="BYM12" s="6"/>
      <c r="BYN12" s="6"/>
      <c r="BYO12" s="6"/>
      <c r="BYP12" s="6"/>
      <c r="BYQ12" s="6"/>
      <c r="BYR12" s="6"/>
      <c r="BYS12" s="6"/>
      <c r="BYT12" s="6"/>
      <c r="BYU12" s="6"/>
      <c r="BYV12" s="6"/>
      <c r="BYW12" s="6"/>
      <c r="BYX12" s="6"/>
      <c r="BYY12" s="6"/>
      <c r="BYZ12" s="6"/>
      <c r="BZA12" s="6"/>
      <c r="BZB12" s="6"/>
      <c r="BZC12" s="6"/>
      <c r="BZD12" s="6"/>
      <c r="BZE12" s="6"/>
      <c r="BZF12" s="6"/>
      <c r="BZG12" s="6"/>
      <c r="BZH12" s="6"/>
      <c r="BZI12" s="6"/>
      <c r="BZJ12" s="6"/>
      <c r="BZK12" s="6"/>
      <c r="BZL12" s="6"/>
      <c r="BZM12" s="6"/>
      <c r="BZN12" s="6"/>
      <c r="BZO12" s="6"/>
      <c r="BZP12" s="6"/>
      <c r="BZQ12" s="6"/>
      <c r="BZR12" s="6"/>
      <c r="BZS12" s="6"/>
      <c r="BZT12" s="6"/>
      <c r="BZU12" s="6"/>
      <c r="BZV12" s="6"/>
      <c r="BZW12" s="6"/>
      <c r="BZX12" s="6"/>
      <c r="BZY12" s="6"/>
      <c r="BZZ12" s="6"/>
      <c r="CAA12" s="6"/>
      <c r="CAB12" s="6"/>
      <c r="CAC12" s="6"/>
      <c r="CAD12" s="6"/>
      <c r="CAE12" s="6"/>
      <c r="CAF12" s="6"/>
      <c r="CAG12" s="6"/>
      <c r="CAH12" s="6"/>
      <c r="CAI12" s="6"/>
      <c r="CAJ12" s="6"/>
      <c r="CAK12" s="6"/>
      <c r="CAL12" s="6"/>
      <c r="CAM12" s="6"/>
      <c r="CAN12" s="6"/>
      <c r="CAO12" s="6"/>
      <c r="CAP12" s="6"/>
      <c r="CAQ12" s="6"/>
      <c r="CAR12" s="6"/>
      <c r="CAS12" s="6"/>
      <c r="CAT12" s="6"/>
      <c r="CAU12" s="6"/>
      <c r="CAV12" s="6"/>
      <c r="CAW12" s="6"/>
      <c r="CAX12" s="6"/>
      <c r="CAY12" s="6"/>
      <c r="CAZ12" s="6"/>
      <c r="CBA12" s="6"/>
      <c r="CBB12" s="6"/>
      <c r="CBC12" s="6"/>
      <c r="CBD12" s="6"/>
      <c r="CBE12" s="6"/>
      <c r="CBF12" s="6"/>
      <c r="CBG12" s="6"/>
      <c r="CBH12" s="6"/>
      <c r="CBI12" s="6"/>
      <c r="CBJ12" s="6"/>
      <c r="CBK12" s="6"/>
      <c r="CBL12" s="6"/>
      <c r="CBM12" s="6"/>
      <c r="CBN12" s="6"/>
      <c r="CBO12" s="6"/>
      <c r="CBP12" s="6"/>
      <c r="CBQ12" s="6"/>
      <c r="CBR12" s="6"/>
      <c r="CBS12" s="6"/>
      <c r="CBT12" s="6"/>
      <c r="CBU12" s="6"/>
      <c r="CBV12" s="6"/>
      <c r="CBW12" s="6"/>
      <c r="CBX12" s="6"/>
      <c r="CBY12" s="6"/>
      <c r="CBZ12" s="6"/>
      <c r="CCA12" s="6"/>
      <c r="CCB12" s="6"/>
      <c r="CCC12" s="6"/>
      <c r="CCD12" s="6"/>
      <c r="CCE12" s="6"/>
      <c r="CCF12" s="6"/>
      <c r="CCG12" s="6"/>
      <c r="CCH12" s="6"/>
      <c r="CCI12" s="6"/>
      <c r="CCJ12" s="6"/>
      <c r="CCK12" s="6"/>
      <c r="CCL12" s="6"/>
      <c r="CCM12" s="6"/>
      <c r="CCN12" s="6"/>
      <c r="CCO12" s="6"/>
      <c r="CCP12" s="6"/>
      <c r="CCQ12" s="6"/>
      <c r="CCR12" s="6"/>
      <c r="CCS12" s="6"/>
      <c r="CCT12" s="6"/>
      <c r="CCU12" s="6"/>
      <c r="CCV12" s="6"/>
      <c r="CCW12" s="6"/>
      <c r="CCX12" s="6"/>
      <c r="CCY12" s="6"/>
      <c r="CCZ12" s="6"/>
      <c r="CDA12" s="6"/>
      <c r="CDB12" s="6"/>
      <c r="CDC12" s="6"/>
      <c r="CDD12" s="6"/>
      <c r="CDE12" s="6"/>
      <c r="CDF12" s="6"/>
      <c r="CDG12" s="6"/>
      <c r="CDH12" s="6"/>
      <c r="CDI12" s="6"/>
      <c r="CDJ12" s="6"/>
      <c r="CDK12" s="6"/>
      <c r="CDL12" s="6"/>
      <c r="CDM12" s="6"/>
      <c r="CDN12" s="6"/>
      <c r="CDO12" s="6"/>
      <c r="CDP12" s="6"/>
      <c r="CDQ12" s="6"/>
      <c r="CDR12" s="6"/>
      <c r="CDS12" s="6"/>
      <c r="CDT12" s="6"/>
      <c r="CDU12" s="6"/>
      <c r="CDV12" s="6"/>
      <c r="CDW12" s="6"/>
      <c r="CDX12" s="6"/>
      <c r="CDY12" s="6"/>
      <c r="CDZ12" s="6"/>
      <c r="CEA12" s="6"/>
      <c r="CEB12" s="6"/>
      <c r="CEC12" s="6"/>
      <c r="CED12" s="6"/>
      <c r="CEE12" s="6"/>
      <c r="CEF12" s="6"/>
      <c r="CEG12" s="6"/>
      <c r="CEH12" s="6"/>
      <c r="CEI12" s="6"/>
      <c r="CEJ12" s="6"/>
      <c r="CEK12" s="6"/>
      <c r="CEL12" s="6"/>
      <c r="CEM12" s="6"/>
      <c r="CEN12" s="6"/>
      <c r="CEO12" s="6"/>
      <c r="CEP12" s="6"/>
      <c r="CEQ12" s="6"/>
      <c r="CER12" s="6"/>
      <c r="CES12" s="6"/>
      <c r="CET12" s="6"/>
      <c r="CEU12" s="6"/>
      <c r="CEV12" s="6"/>
      <c r="CEW12" s="6"/>
      <c r="CEX12" s="6"/>
      <c r="CEY12" s="6"/>
      <c r="CEZ12" s="6"/>
      <c r="CFA12" s="6"/>
      <c r="CFB12" s="6"/>
      <c r="CFC12" s="6"/>
      <c r="CFD12" s="6"/>
      <c r="CFE12" s="6"/>
      <c r="CFF12" s="6"/>
      <c r="CFG12" s="6"/>
      <c r="CFH12" s="6"/>
      <c r="CFI12" s="6"/>
      <c r="CFJ12" s="6"/>
      <c r="CFK12" s="6"/>
      <c r="CFL12" s="6"/>
      <c r="CFM12" s="6"/>
      <c r="CFN12" s="6"/>
      <c r="CFO12" s="6"/>
      <c r="CFP12" s="6"/>
      <c r="CFQ12" s="6"/>
      <c r="CFR12" s="6"/>
      <c r="CFS12" s="6"/>
      <c r="CFT12" s="6"/>
      <c r="CFU12" s="6"/>
      <c r="CFV12" s="6"/>
      <c r="CFW12" s="6"/>
      <c r="CFX12" s="6"/>
      <c r="CFY12" s="6"/>
      <c r="CFZ12" s="6"/>
      <c r="CGA12" s="6"/>
      <c r="CGB12" s="6"/>
      <c r="CGC12" s="6"/>
      <c r="CGD12" s="6"/>
      <c r="CGE12" s="6"/>
      <c r="CGF12" s="6"/>
      <c r="CGG12" s="6"/>
      <c r="CGH12" s="6"/>
      <c r="CGI12" s="6"/>
      <c r="CGJ12" s="6"/>
      <c r="CGK12" s="6"/>
      <c r="CGL12" s="6"/>
      <c r="CGM12" s="6"/>
      <c r="CGN12" s="6"/>
      <c r="CGO12" s="6"/>
      <c r="CGP12" s="6"/>
      <c r="CGQ12" s="6"/>
      <c r="CGR12" s="6"/>
      <c r="CGS12" s="6"/>
      <c r="CGT12" s="6"/>
      <c r="CGU12" s="6"/>
      <c r="CGV12" s="6"/>
      <c r="CGW12" s="6"/>
      <c r="CGX12" s="6"/>
      <c r="CGY12" s="6"/>
      <c r="CGZ12" s="6"/>
      <c r="CHA12" s="6"/>
      <c r="CHB12" s="6"/>
      <c r="CHC12" s="6"/>
      <c r="CHD12" s="6"/>
      <c r="CHE12" s="6"/>
      <c r="CHF12" s="6"/>
      <c r="CHG12" s="6"/>
      <c r="CHH12" s="6"/>
      <c r="CHI12" s="6"/>
      <c r="CHJ12" s="6"/>
      <c r="CHK12" s="6"/>
      <c r="CHL12" s="6"/>
      <c r="CHM12" s="6"/>
      <c r="CHN12" s="6"/>
      <c r="CHO12" s="6"/>
      <c r="CHP12" s="6"/>
      <c r="CHQ12" s="6"/>
      <c r="CHR12" s="6"/>
      <c r="CHS12" s="6"/>
      <c r="CHT12" s="6"/>
      <c r="CHU12" s="6"/>
      <c r="CHV12" s="6"/>
      <c r="CHW12" s="6"/>
      <c r="CHX12" s="6"/>
      <c r="CHY12" s="6"/>
      <c r="CHZ12" s="6"/>
      <c r="CIA12" s="6"/>
      <c r="CIB12" s="6"/>
      <c r="CIC12" s="6"/>
      <c r="CID12" s="6"/>
      <c r="CIE12" s="6"/>
      <c r="CIF12" s="6"/>
      <c r="CIG12" s="6"/>
      <c r="CIH12" s="6"/>
      <c r="CII12" s="6"/>
      <c r="CIJ12" s="6"/>
      <c r="CIK12" s="6"/>
      <c r="CIL12" s="6"/>
      <c r="CIM12" s="6"/>
      <c r="CIN12" s="6"/>
      <c r="CIO12" s="6"/>
      <c r="CIP12" s="6"/>
      <c r="CIQ12" s="6"/>
      <c r="CIR12" s="6"/>
      <c r="CIS12" s="6"/>
      <c r="CIT12" s="6"/>
      <c r="CIU12" s="6"/>
      <c r="CIV12" s="6"/>
      <c r="CIW12" s="6"/>
      <c r="CIX12" s="6"/>
      <c r="CIY12" s="6"/>
      <c r="CIZ12" s="6"/>
      <c r="CJA12" s="6"/>
      <c r="CJB12" s="6"/>
      <c r="CJC12" s="6"/>
      <c r="CJD12" s="6"/>
      <c r="CJE12" s="6"/>
      <c r="CJF12" s="6"/>
      <c r="CJG12" s="6"/>
      <c r="CJH12" s="6"/>
      <c r="CJI12" s="6"/>
      <c r="CJJ12" s="6"/>
      <c r="CJK12" s="6"/>
      <c r="CJL12" s="6"/>
      <c r="CJM12" s="6"/>
      <c r="CJN12" s="6"/>
      <c r="CJO12" s="6"/>
      <c r="CJP12" s="6"/>
      <c r="CJQ12" s="6"/>
      <c r="CJR12" s="6"/>
      <c r="CJS12" s="6"/>
      <c r="CJT12" s="6"/>
      <c r="CJU12" s="6"/>
      <c r="CJV12" s="6"/>
      <c r="CJW12" s="6"/>
      <c r="CJX12" s="6"/>
      <c r="CJY12" s="6"/>
      <c r="CJZ12" s="6"/>
      <c r="CKA12" s="6"/>
      <c r="CKB12" s="6"/>
      <c r="CKC12" s="6"/>
      <c r="CKD12" s="6"/>
      <c r="CKE12" s="6"/>
      <c r="CKF12" s="6"/>
      <c r="CKG12" s="6"/>
      <c r="CKH12" s="6"/>
      <c r="CKI12" s="6"/>
      <c r="CKJ12" s="6"/>
      <c r="CKK12" s="6"/>
      <c r="CKL12" s="6"/>
      <c r="CKM12" s="6"/>
      <c r="CKN12" s="6"/>
      <c r="CKO12" s="6"/>
      <c r="CKP12" s="6"/>
      <c r="CKQ12" s="6"/>
      <c r="CKR12" s="6"/>
      <c r="CKS12" s="6"/>
      <c r="CKT12" s="6"/>
      <c r="CKU12" s="6"/>
      <c r="CKV12" s="6"/>
      <c r="CKW12" s="6"/>
      <c r="CKX12" s="6"/>
      <c r="CKY12" s="6"/>
      <c r="CKZ12" s="6"/>
      <c r="CLA12" s="6"/>
      <c r="CLB12" s="6"/>
      <c r="CLC12" s="6"/>
      <c r="CLD12" s="6"/>
      <c r="CLE12" s="6"/>
      <c r="CLF12" s="6"/>
      <c r="CLG12" s="6"/>
      <c r="CLH12" s="6"/>
      <c r="CLI12" s="6"/>
      <c r="CLJ12" s="6"/>
      <c r="CLK12" s="6"/>
      <c r="CLL12" s="6"/>
      <c r="CLM12" s="6"/>
      <c r="CLN12" s="6"/>
      <c r="CLO12" s="6"/>
      <c r="CLP12" s="6"/>
      <c r="CLQ12" s="6"/>
      <c r="CLR12" s="6"/>
      <c r="CLS12" s="6"/>
      <c r="CLT12" s="6"/>
      <c r="CLU12" s="6"/>
      <c r="CLV12" s="6"/>
      <c r="CLW12" s="6"/>
      <c r="CLX12" s="6"/>
      <c r="CLY12" s="6"/>
      <c r="CLZ12" s="6"/>
      <c r="CMA12" s="6"/>
      <c r="CMB12" s="6"/>
      <c r="CMC12" s="6"/>
      <c r="CMD12" s="6"/>
      <c r="CME12" s="6"/>
      <c r="CMF12" s="6"/>
      <c r="CMG12" s="6"/>
      <c r="CMH12" s="6"/>
      <c r="CMI12" s="6"/>
      <c r="CMJ12" s="6"/>
      <c r="CMK12" s="6"/>
      <c r="CML12" s="6"/>
      <c r="CMM12" s="6"/>
      <c r="CMN12" s="6"/>
      <c r="CMO12" s="6"/>
      <c r="CMP12" s="6"/>
      <c r="CMQ12" s="6"/>
      <c r="CMR12" s="6"/>
      <c r="CMS12" s="6"/>
      <c r="CMT12" s="6"/>
      <c r="CMU12" s="6"/>
      <c r="CMV12" s="6"/>
      <c r="CMW12" s="6"/>
      <c r="CMX12" s="6"/>
      <c r="CMY12" s="6"/>
      <c r="CMZ12" s="6"/>
      <c r="CNA12" s="6"/>
      <c r="CNB12" s="6"/>
      <c r="CNC12" s="6"/>
      <c r="CND12" s="6"/>
      <c r="CNE12" s="6"/>
      <c r="CNF12" s="6"/>
      <c r="CNG12" s="6"/>
      <c r="CNH12" s="6"/>
      <c r="CNI12" s="6"/>
      <c r="CNJ12" s="6"/>
      <c r="CNK12" s="6"/>
      <c r="CNL12" s="6"/>
      <c r="CNM12" s="6"/>
      <c r="CNN12" s="6"/>
      <c r="CNO12" s="6"/>
      <c r="CNP12" s="6"/>
      <c r="CNQ12" s="6"/>
      <c r="CNR12" s="6"/>
      <c r="CNS12" s="6"/>
      <c r="CNT12" s="6"/>
      <c r="CNU12" s="6"/>
      <c r="CNV12" s="6"/>
      <c r="CNW12" s="6"/>
      <c r="CNX12" s="6"/>
      <c r="CNY12" s="6"/>
      <c r="CNZ12" s="6"/>
      <c r="COA12" s="6"/>
      <c r="COB12" s="6"/>
      <c r="COC12" s="6"/>
      <c r="COD12" s="6"/>
      <c r="COE12" s="6"/>
      <c r="COF12" s="6"/>
      <c r="COG12" s="6"/>
      <c r="COH12" s="6"/>
      <c r="COI12" s="6"/>
      <c r="COJ12" s="6"/>
      <c r="COK12" s="6"/>
      <c r="COL12" s="6"/>
      <c r="COM12" s="6"/>
      <c r="CON12" s="6"/>
      <c r="COO12" s="6"/>
      <c r="COP12" s="6"/>
      <c r="COQ12" s="6"/>
      <c r="COR12" s="6"/>
      <c r="COS12" s="6"/>
      <c r="COT12" s="6"/>
      <c r="COU12" s="6"/>
      <c r="COV12" s="6"/>
      <c r="COW12" s="6"/>
      <c r="COX12" s="6"/>
      <c r="COY12" s="6"/>
      <c r="COZ12" s="6"/>
      <c r="CPA12" s="6"/>
      <c r="CPB12" s="6"/>
      <c r="CPC12" s="6"/>
      <c r="CPD12" s="6"/>
      <c r="CPE12" s="6"/>
      <c r="CPF12" s="6"/>
      <c r="CPG12" s="6"/>
      <c r="CPH12" s="6"/>
      <c r="CPI12" s="6"/>
      <c r="CPJ12" s="6"/>
      <c r="CPK12" s="6"/>
      <c r="CPL12" s="6"/>
      <c r="CPM12" s="6"/>
      <c r="CPN12" s="6"/>
      <c r="CPO12" s="6"/>
      <c r="CPP12" s="6"/>
      <c r="CPQ12" s="6"/>
      <c r="CPR12" s="6"/>
      <c r="CPS12" s="6"/>
      <c r="CPT12" s="6"/>
      <c r="CPU12" s="6"/>
      <c r="CPV12" s="6"/>
      <c r="CPW12" s="6"/>
      <c r="CPX12" s="6"/>
      <c r="CPY12" s="6"/>
      <c r="CPZ12" s="6"/>
      <c r="CQA12" s="6"/>
      <c r="CQB12" s="6"/>
      <c r="CQC12" s="6"/>
      <c r="CQD12" s="6"/>
      <c r="CQE12" s="6"/>
      <c r="CQF12" s="6"/>
      <c r="CQG12" s="6"/>
      <c r="CQH12" s="6"/>
      <c r="CQI12" s="6"/>
      <c r="CQJ12" s="6"/>
      <c r="CQK12" s="6"/>
      <c r="CQL12" s="6"/>
      <c r="CQM12" s="6"/>
      <c r="CQN12" s="6"/>
      <c r="CQO12" s="6"/>
      <c r="CQP12" s="6"/>
      <c r="CQQ12" s="6"/>
      <c r="CQR12" s="6"/>
      <c r="CQS12" s="6"/>
      <c r="CQT12" s="6"/>
      <c r="CQU12" s="6"/>
      <c r="CQV12" s="6"/>
      <c r="CQW12" s="6"/>
      <c r="CQX12" s="6"/>
      <c r="CQY12" s="6"/>
      <c r="CQZ12" s="6"/>
      <c r="CRA12" s="6"/>
      <c r="CRB12" s="6"/>
      <c r="CRC12" s="6"/>
      <c r="CRD12" s="6"/>
      <c r="CRE12" s="6"/>
      <c r="CRF12" s="6"/>
      <c r="CRG12" s="6"/>
      <c r="CRH12" s="6"/>
      <c r="CRI12" s="6"/>
      <c r="CRJ12" s="6"/>
      <c r="CRK12" s="6"/>
      <c r="CRL12" s="6"/>
      <c r="CRM12" s="6"/>
      <c r="CRN12" s="6"/>
      <c r="CRO12" s="6"/>
      <c r="CRP12" s="6"/>
      <c r="CRQ12" s="6"/>
      <c r="CRR12" s="6"/>
      <c r="CRS12" s="6"/>
      <c r="CRT12" s="6"/>
      <c r="CRU12" s="6"/>
      <c r="CRV12" s="6"/>
      <c r="CRW12" s="6"/>
      <c r="CRX12" s="6"/>
      <c r="CRY12" s="6"/>
      <c r="CRZ12" s="6"/>
      <c r="CSA12" s="6"/>
      <c r="CSB12" s="6"/>
      <c r="CSC12" s="6"/>
      <c r="CSD12" s="6"/>
      <c r="CSE12" s="6"/>
      <c r="CSF12" s="6"/>
      <c r="CSG12" s="6"/>
      <c r="CSH12" s="6"/>
      <c r="CSI12" s="6"/>
      <c r="CSJ12" s="6"/>
      <c r="CSK12" s="6"/>
      <c r="CSL12" s="6"/>
      <c r="CSM12" s="6"/>
      <c r="CSN12" s="6"/>
      <c r="CSO12" s="6"/>
      <c r="CSP12" s="6"/>
      <c r="CSQ12" s="6"/>
      <c r="CSR12" s="6"/>
      <c r="CSS12" s="6"/>
      <c r="CST12" s="6"/>
      <c r="CSU12" s="6"/>
      <c r="CSV12" s="6"/>
      <c r="CSW12" s="6"/>
      <c r="CSX12" s="6"/>
      <c r="CSY12" s="6"/>
      <c r="CSZ12" s="6"/>
      <c r="CTA12" s="6"/>
      <c r="CTB12" s="6"/>
      <c r="CTC12" s="6"/>
      <c r="CTD12" s="6"/>
      <c r="CTE12" s="6"/>
      <c r="CTF12" s="6"/>
      <c r="CTG12" s="6"/>
      <c r="CTH12" s="6"/>
      <c r="CTI12" s="6"/>
      <c r="CTJ12" s="6"/>
      <c r="CTK12" s="6"/>
      <c r="CTL12" s="6"/>
      <c r="CTM12" s="6"/>
      <c r="CTN12" s="6"/>
      <c r="CTO12" s="6"/>
      <c r="CTP12" s="6"/>
      <c r="CTQ12" s="6"/>
      <c r="CTR12" s="6"/>
      <c r="CTS12" s="6"/>
      <c r="CTT12" s="6"/>
      <c r="CTU12" s="6"/>
      <c r="CTV12" s="6"/>
      <c r="CTW12" s="6"/>
      <c r="CTX12" s="6"/>
      <c r="CTY12" s="6"/>
      <c r="CTZ12" s="6"/>
      <c r="CUA12" s="6"/>
      <c r="CUB12" s="6"/>
      <c r="CUC12" s="6"/>
      <c r="CUD12" s="6"/>
      <c r="CUE12" s="6"/>
      <c r="CUF12" s="6"/>
      <c r="CUG12" s="6"/>
      <c r="CUH12" s="6"/>
      <c r="CUI12" s="6"/>
      <c r="CUJ12" s="6"/>
      <c r="CUK12" s="6"/>
      <c r="CUL12" s="6"/>
      <c r="CUM12" s="6"/>
      <c r="CUN12" s="6"/>
      <c r="CUO12" s="6"/>
      <c r="CUP12" s="6"/>
      <c r="CUQ12" s="6"/>
      <c r="CUR12" s="6"/>
      <c r="CUS12" s="6"/>
      <c r="CUT12" s="6"/>
      <c r="CUU12" s="6"/>
      <c r="CUV12" s="6"/>
      <c r="CUW12" s="6"/>
      <c r="CUX12" s="6"/>
      <c r="CUY12" s="6"/>
      <c r="CUZ12" s="6"/>
      <c r="CVA12" s="6"/>
      <c r="CVB12" s="6"/>
      <c r="CVC12" s="6"/>
      <c r="CVD12" s="6"/>
      <c r="CVE12" s="6"/>
      <c r="CVF12" s="6"/>
      <c r="CVG12" s="6"/>
      <c r="CVH12" s="6"/>
      <c r="CVI12" s="6"/>
      <c r="CVJ12" s="6"/>
      <c r="CVK12" s="6"/>
      <c r="CVL12" s="6"/>
      <c r="CVM12" s="6"/>
      <c r="CVN12" s="6"/>
      <c r="CVO12" s="6"/>
      <c r="CVP12" s="6"/>
      <c r="CVQ12" s="6"/>
      <c r="CVR12" s="6"/>
      <c r="CVS12" s="6"/>
      <c r="CVT12" s="6"/>
      <c r="CVU12" s="6"/>
      <c r="CVV12" s="6"/>
      <c r="CVW12" s="6"/>
      <c r="CVX12" s="6"/>
      <c r="CVY12" s="6"/>
      <c r="CVZ12" s="6"/>
      <c r="CWA12" s="6"/>
      <c r="CWB12" s="6"/>
      <c r="CWC12" s="6"/>
      <c r="CWD12" s="6"/>
      <c r="CWE12" s="6"/>
      <c r="CWF12" s="6"/>
      <c r="CWG12" s="6"/>
      <c r="CWH12" s="6"/>
      <c r="CWI12" s="6"/>
      <c r="CWJ12" s="6"/>
      <c r="CWK12" s="6"/>
      <c r="CWL12" s="6"/>
      <c r="CWM12" s="6"/>
      <c r="CWN12" s="6"/>
      <c r="CWO12" s="6"/>
      <c r="CWP12" s="6"/>
      <c r="CWQ12" s="6"/>
      <c r="CWR12" s="6"/>
      <c r="CWS12" s="6"/>
      <c r="CWT12" s="6"/>
      <c r="CWU12" s="6"/>
      <c r="CWV12" s="6"/>
      <c r="CWW12" s="6"/>
      <c r="CWX12" s="6"/>
      <c r="CWY12" s="6"/>
      <c r="CWZ12" s="6"/>
      <c r="CXA12" s="6"/>
      <c r="CXB12" s="6"/>
      <c r="CXC12" s="6"/>
      <c r="CXD12" s="6"/>
      <c r="CXE12" s="6"/>
      <c r="CXF12" s="6"/>
      <c r="CXG12" s="6"/>
      <c r="CXH12" s="6"/>
      <c r="CXI12" s="6"/>
      <c r="CXJ12" s="6"/>
      <c r="CXK12" s="6"/>
      <c r="CXL12" s="6"/>
      <c r="CXM12" s="6"/>
      <c r="CXN12" s="6"/>
      <c r="CXO12" s="6"/>
      <c r="CXP12" s="6"/>
      <c r="CXQ12" s="6"/>
      <c r="CXR12" s="6"/>
      <c r="CXS12" s="6"/>
      <c r="CXT12" s="6"/>
      <c r="CXU12" s="6"/>
      <c r="CXV12" s="6"/>
      <c r="CXW12" s="6"/>
      <c r="CXX12" s="6"/>
      <c r="CXY12" s="6"/>
      <c r="CXZ12" s="6"/>
      <c r="CYA12" s="6"/>
      <c r="CYB12" s="6"/>
      <c r="CYC12" s="6"/>
      <c r="CYD12" s="6"/>
      <c r="CYE12" s="6"/>
      <c r="CYF12" s="6"/>
      <c r="CYG12" s="6"/>
      <c r="CYH12" s="6"/>
      <c r="CYI12" s="6"/>
      <c r="CYJ12" s="6"/>
      <c r="CYK12" s="6"/>
      <c r="CYL12" s="6"/>
      <c r="CYM12" s="6"/>
      <c r="CYN12" s="6"/>
      <c r="CYO12" s="6"/>
      <c r="CYP12" s="6"/>
      <c r="CYQ12" s="6"/>
      <c r="CYR12" s="6"/>
      <c r="CYS12" s="6"/>
      <c r="CYT12" s="6"/>
      <c r="CYU12" s="6"/>
      <c r="CYV12" s="6"/>
      <c r="CYW12" s="6"/>
      <c r="CYX12" s="6"/>
      <c r="CYY12" s="6"/>
      <c r="CYZ12" s="6"/>
      <c r="CZA12" s="6"/>
      <c r="CZB12" s="6"/>
      <c r="CZC12" s="6"/>
      <c r="CZD12" s="6"/>
      <c r="CZE12" s="6"/>
      <c r="CZF12" s="6"/>
      <c r="CZG12" s="6"/>
      <c r="CZH12" s="6"/>
      <c r="CZI12" s="6"/>
      <c r="CZJ12" s="6"/>
      <c r="CZK12" s="6"/>
      <c r="CZL12" s="6"/>
      <c r="CZM12" s="6"/>
      <c r="CZN12" s="6"/>
      <c r="CZO12" s="6"/>
      <c r="CZP12" s="6"/>
      <c r="CZQ12" s="6"/>
      <c r="CZR12" s="6"/>
      <c r="CZS12" s="6"/>
      <c r="CZT12" s="6"/>
      <c r="CZU12" s="6"/>
      <c r="CZV12" s="6"/>
      <c r="CZW12" s="6"/>
      <c r="CZX12" s="6"/>
      <c r="CZY12" s="6"/>
      <c r="CZZ12" s="6"/>
      <c r="DAA12" s="6"/>
      <c r="DAB12" s="6"/>
      <c r="DAC12" s="6"/>
      <c r="DAD12" s="6"/>
      <c r="DAE12" s="6"/>
      <c r="DAF12" s="6"/>
      <c r="DAG12" s="6"/>
      <c r="DAH12" s="6"/>
      <c r="DAI12" s="6"/>
      <c r="DAJ12" s="6"/>
      <c r="DAK12" s="6"/>
      <c r="DAL12" s="6"/>
      <c r="DAM12" s="6"/>
      <c r="DAN12" s="6"/>
      <c r="DAO12" s="6"/>
      <c r="DAP12" s="6"/>
      <c r="DAQ12" s="6"/>
      <c r="DAR12" s="6"/>
      <c r="DAS12" s="6"/>
      <c r="DAT12" s="6"/>
      <c r="DAU12" s="6"/>
      <c r="DAV12" s="6"/>
      <c r="DAW12" s="6"/>
      <c r="DAX12" s="6"/>
      <c r="DAY12" s="6"/>
      <c r="DAZ12" s="6"/>
      <c r="DBA12" s="6"/>
      <c r="DBB12" s="6"/>
      <c r="DBC12" s="6"/>
      <c r="DBD12" s="6"/>
      <c r="DBE12" s="6"/>
      <c r="DBF12" s="6"/>
      <c r="DBG12" s="6"/>
      <c r="DBH12" s="6"/>
      <c r="DBI12" s="6"/>
      <c r="DBJ12" s="6"/>
      <c r="DBK12" s="6"/>
      <c r="DBL12" s="6"/>
      <c r="DBM12" s="6"/>
      <c r="DBN12" s="6"/>
      <c r="DBO12" s="6"/>
      <c r="DBP12" s="6"/>
      <c r="DBQ12" s="6"/>
      <c r="DBR12" s="6"/>
      <c r="DBS12" s="6"/>
      <c r="DBT12" s="6"/>
      <c r="DBU12" s="6"/>
      <c r="DBV12" s="6"/>
      <c r="DBW12" s="6"/>
      <c r="DBX12" s="6"/>
      <c r="DBY12" s="6"/>
      <c r="DBZ12" s="6"/>
      <c r="DCA12" s="6"/>
      <c r="DCB12" s="6"/>
      <c r="DCC12" s="6"/>
      <c r="DCD12" s="6"/>
      <c r="DCE12" s="6"/>
      <c r="DCF12" s="6"/>
      <c r="DCG12" s="6"/>
      <c r="DCH12" s="6"/>
      <c r="DCI12" s="6"/>
      <c r="DCJ12" s="6"/>
      <c r="DCK12" s="6"/>
      <c r="DCL12" s="6"/>
      <c r="DCM12" s="6"/>
      <c r="DCN12" s="6"/>
      <c r="DCO12" s="6"/>
      <c r="DCP12" s="6"/>
      <c r="DCQ12" s="6"/>
      <c r="DCR12" s="6"/>
      <c r="DCS12" s="6"/>
      <c r="DCT12" s="6"/>
      <c r="DCU12" s="6"/>
      <c r="DCV12" s="6"/>
      <c r="DCW12" s="6"/>
      <c r="DCX12" s="6"/>
      <c r="DCY12" s="6"/>
      <c r="DCZ12" s="6"/>
      <c r="DDA12" s="6"/>
      <c r="DDB12" s="6"/>
      <c r="DDC12" s="6"/>
      <c r="DDD12" s="6"/>
      <c r="DDE12" s="6"/>
      <c r="DDF12" s="6"/>
      <c r="DDG12" s="6"/>
      <c r="DDH12" s="6"/>
      <c r="DDI12" s="6"/>
      <c r="DDJ12" s="6"/>
      <c r="DDK12" s="6"/>
      <c r="DDL12" s="6"/>
      <c r="DDM12" s="6"/>
      <c r="DDN12" s="6"/>
      <c r="DDO12" s="6"/>
      <c r="DDP12" s="6"/>
      <c r="DDQ12" s="6"/>
      <c r="DDR12" s="6"/>
      <c r="DDS12" s="6"/>
      <c r="DDT12" s="6"/>
      <c r="DDU12" s="6"/>
      <c r="DDV12" s="6"/>
      <c r="DDW12" s="6"/>
      <c r="DDX12" s="6"/>
      <c r="DDY12" s="6"/>
      <c r="DDZ12" s="6"/>
      <c r="DEA12" s="6"/>
      <c r="DEB12" s="6"/>
      <c r="DEC12" s="6"/>
      <c r="DED12" s="6"/>
      <c r="DEE12" s="6"/>
      <c r="DEF12" s="6"/>
      <c r="DEG12" s="6"/>
      <c r="DEH12" s="6"/>
      <c r="DEI12" s="6"/>
      <c r="DEJ12" s="6"/>
      <c r="DEK12" s="6"/>
      <c r="DEL12" s="6"/>
      <c r="DEM12" s="6"/>
      <c r="DEN12" s="6"/>
      <c r="DEO12" s="6"/>
      <c r="DEP12" s="6"/>
      <c r="DEQ12" s="6"/>
      <c r="DER12" s="6"/>
      <c r="DES12" s="6"/>
      <c r="DET12" s="6"/>
      <c r="DEU12" s="6"/>
      <c r="DEV12" s="6"/>
      <c r="DEW12" s="6"/>
      <c r="DEX12" s="6"/>
      <c r="DEY12" s="6"/>
      <c r="DEZ12" s="6"/>
      <c r="DFA12" s="6"/>
      <c r="DFB12" s="6"/>
      <c r="DFC12" s="6"/>
      <c r="DFD12" s="6"/>
      <c r="DFE12" s="6"/>
      <c r="DFF12" s="6"/>
      <c r="DFG12" s="6"/>
      <c r="DFH12" s="6"/>
      <c r="DFI12" s="6"/>
      <c r="DFJ12" s="6"/>
      <c r="DFK12" s="6"/>
      <c r="DFL12" s="6"/>
      <c r="DFM12" s="6"/>
      <c r="DFN12" s="6"/>
      <c r="DFO12" s="6"/>
      <c r="DFP12" s="6"/>
      <c r="DFQ12" s="6"/>
      <c r="DFR12" s="6"/>
      <c r="DFS12" s="6"/>
      <c r="DFT12" s="6"/>
      <c r="DFU12" s="6"/>
      <c r="DFV12" s="6"/>
      <c r="DFW12" s="6"/>
      <c r="DFX12" s="6"/>
      <c r="DFY12" s="6"/>
      <c r="DFZ12" s="6"/>
      <c r="DGA12" s="6"/>
      <c r="DGB12" s="6"/>
      <c r="DGC12" s="6"/>
      <c r="DGD12" s="6"/>
      <c r="DGE12" s="6"/>
      <c r="DGF12" s="6"/>
      <c r="DGG12" s="6"/>
      <c r="DGH12" s="6"/>
      <c r="DGI12" s="6"/>
      <c r="DGJ12" s="6"/>
      <c r="DGK12" s="6"/>
      <c r="DGL12" s="6"/>
      <c r="DGM12" s="6"/>
      <c r="DGN12" s="6"/>
      <c r="DGO12" s="6"/>
      <c r="DGP12" s="6"/>
      <c r="DGQ12" s="6"/>
      <c r="DGR12" s="6"/>
      <c r="DGS12" s="6"/>
      <c r="DGT12" s="6"/>
      <c r="DGU12" s="6"/>
      <c r="DGV12" s="6"/>
      <c r="DGW12" s="6"/>
      <c r="DGX12" s="6"/>
      <c r="DGY12" s="6"/>
      <c r="DGZ12" s="6"/>
      <c r="DHA12" s="6"/>
      <c r="DHB12" s="6"/>
      <c r="DHC12" s="6"/>
      <c r="DHD12" s="6"/>
      <c r="DHE12" s="6"/>
      <c r="DHF12" s="6"/>
      <c r="DHG12" s="6"/>
      <c r="DHH12" s="6"/>
      <c r="DHI12" s="6"/>
      <c r="DHJ12" s="6"/>
      <c r="DHK12" s="6"/>
      <c r="DHL12" s="6"/>
      <c r="DHM12" s="6"/>
      <c r="DHN12" s="6"/>
      <c r="DHO12" s="6"/>
      <c r="DHP12" s="6"/>
      <c r="DHQ12" s="6"/>
      <c r="DHR12" s="6"/>
      <c r="DHS12" s="6"/>
      <c r="DHT12" s="6"/>
      <c r="DHU12" s="6"/>
      <c r="DHV12" s="6"/>
      <c r="DHW12" s="6"/>
      <c r="DHX12" s="6"/>
      <c r="DHY12" s="6"/>
      <c r="DHZ12" s="6"/>
      <c r="DIA12" s="6"/>
      <c r="DIB12" s="6"/>
      <c r="DIC12" s="6"/>
      <c r="DID12" s="6"/>
      <c r="DIE12" s="6"/>
      <c r="DIF12" s="6"/>
      <c r="DIG12" s="6"/>
      <c r="DIH12" s="6"/>
      <c r="DII12" s="6"/>
      <c r="DIJ12" s="6"/>
      <c r="DIK12" s="6"/>
      <c r="DIL12" s="6"/>
      <c r="DIM12" s="6"/>
      <c r="DIN12" s="6"/>
      <c r="DIO12" s="6"/>
      <c r="DIP12" s="6"/>
      <c r="DIQ12" s="6"/>
      <c r="DIR12" s="6"/>
      <c r="DIS12" s="6"/>
      <c r="DIT12" s="6"/>
      <c r="DIU12" s="6"/>
      <c r="DIV12" s="6"/>
      <c r="DIW12" s="6"/>
      <c r="DIX12" s="6"/>
      <c r="DIY12" s="6"/>
      <c r="DIZ12" s="6"/>
      <c r="DJA12" s="6"/>
      <c r="DJB12" s="6"/>
      <c r="DJC12" s="6"/>
      <c r="DJD12" s="6"/>
      <c r="DJE12" s="6"/>
      <c r="DJF12" s="6"/>
      <c r="DJG12" s="6"/>
      <c r="DJH12" s="6"/>
      <c r="DJI12" s="6"/>
      <c r="DJJ12" s="6"/>
      <c r="DJK12" s="6"/>
      <c r="DJL12" s="6"/>
      <c r="DJM12" s="6"/>
      <c r="DJN12" s="6"/>
      <c r="DJO12" s="6"/>
      <c r="DJP12" s="6"/>
      <c r="DJQ12" s="6"/>
      <c r="DJR12" s="6"/>
      <c r="DJS12" s="6"/>
      <c r="DJT12" s="6"/>
      <c r="DJU12" s="6"/>
      <c r="DJV12" s="6"/>
      <c r="DJW12" s="6"/>
      <c r="DJX12" s="6"/>
      <c r="DJY12" s="6"/>
      <c r="DJZ12" s="6"/>
      <c r="DKA12" s="6"/>
      <c r="DKB12" s="6"/>
      <c r="DKC12" s="6"/>
      <c r="DKD12" s="6"/>
      <c r="DKE12" s="6"/>
      <c r="DKF12" s="6"/>
      <c r="DKG12" s="6"/>
      <c r="DKH12" s="6"/>
      <c r="DKI12" s="6"/>
      <c r="DKJ12" s="6"/>
      <c r="DKK12" s="6"/>
      <c r="DKL12" s="6"/>
      <c r="DKM12" s="6"/>
      <c r="DKN12" s="6"/>
      <c r="DKO12" s="6"/>
      <c r="DKP12" s="6"/>
      <c r="DKQ12" s="6"/>
      <c r="DKR12" s="6"/>
      <c r="DKS12" s="6"/>
      <c r="DKT12" s="6"/>
      <c r="DKU12" s="6"/>
      <c r="DKV12" s="6"/>
      <c r="DKW12" s="6"/>
      <c r="DKX12" s="6"/>
      <c r="DKY12" s="6"/>
      <c r="DKZ12" s="6"/>
      <c r="DLA12" s="6"/>
      <c r="DLB12" s="6"/>
      <c r="DLC12" s="6"/>
      <c r="DLD12" s="6"/>
      <c r="DLE12" s="6"/>
      <c r="DLF12" s="6"/>
      <c r="DLG12" s="6"/>
      <c r="DLH12" s="6"/>
      <c r="DLI12" s="6"/>
      <c r="DLJ12" s="6"/>
      <c r="DLK12" s="6"/>
      <c r="DLL12" s="6"/>
      <c r="DLM12" s="6"/>
      <c r="DLN12" s="6"/>
      <c r="DLO12" s="6"/>
      <c r="DLP12" s="6"/>
      <c r="DLQ12" s="6"/>
      <c r="DLR12" s="6"/>
      <c r="DLS12" s="6"/>
      <c r="DLT12" s="6"/>
      <c r="DLU12" s="6"/>
      <c r="DLV12" s="6"/>
      <c r="DLW12" s="6"/>
      <c r="DLX12" s="6"/>
      <c r="DLY12" s="6"/>
      <c r="DLZ12" s="6"/>
      <c r="DMA12" s="6"/>
      <c r="DMB12" s="6"/>
      <c r="DMC12" s="6"/>
      <c r="DMD12" s="6"/>
      <c r="DME12" s="6"/>
      <c r="DMF12" s="6"/>
      <c r="DMG12" s="6"/>
      <c r="DMH12" s="6"/>
      <c r="DMI12" s="6"/>
      <c r="DMJ12" s="6"/>
      <c r="DMK12" s="6"/>
      <c r="DML12" s="6"/>
      <c r="DMM12" s="6"/>
      <c r="DMN12" s="6"/>
      <c r="DMO12" s="6"/>
      <c r="DMP12" s="6"/>
      <c r="DMQ12" s="6"/>
      <c r="DMR12" s="6"/>
      <c r="DMS12" s="6"/>
      <c r="DMT12" s="6"/>
      <c r="DMU12" s="6"/>
      <c r="DMV12" s="6"/>
      <c r="DMW12" s="6"/>
      <c r="DMX12" s="6"/>
      <c r="DMY12" s="6"/>
      <c r="DMZ12" s="6"/>
      <c r="DNA12" s="6"/>
      <c r="DNB12" s="6"/>
      <c r="DNC12" s="6"/>
      <c r="DND12" s="6"/>
      <c r="DNE12" s="6"/>
      <c r="DNF12" s="6"/>
      <c r="DNG12" s="6"/>
      <c r="DNH12" s="6"/>
      <c r="DNI12" s="6"/>
      <c r="DNJ12" s="6"/>
      <c r="DNK12" s="6"/>
      <c r="DNL12" s="6"/>
      <c r="DNM12" s="6"/>
      <c r="DNN12" s="6"/>
      <c r="DNO12" s="6"/>
      <c r="DNP12" s="6"/>
      <c r="DNQ12" s="6"/>
      <c r="DNR12" s="6"/>
      <c r="DNS12" s="6"/>
      <c r="DNT12" s="6"/>
      <c r="DNU12" s="6"/>
      <c r="DNV12" s="6"/>
      <c r="DNW12" s="6"/>
      <c r="DNX12" s="6"/>
      <c r="DNY12" s="6"/>
      <c r="DNZ12" s="6"/>
      <c r="DOA12" s="6"/>
      <c r="DOB12" s="6"/>
      <c r="DOC12" s="6"/>
      <c r="DOD12" s="6"/>
      <c r="DOE12" s="6"/>
      <c r="DOF12" s="6"/>
      <c r="DOG12" s="6"/>
      <c r="DOH12" s="6"/>
      <c r="DOI12" s="6"/>
      <c r="DOJ12" s="6"/>
      <c r="DOK12" s="6"/>
      <c r="DOL12" s="6"/>
      <c r="DOM12" s="6"/>
      <c r="DON12" s="6"/>
      <c r="DOO12" s="6"/>
      <c r="DOP12" s="6"/>
      <c r="DOQ12" s="6"/>
      <c r="DOR12" s="6"/>
      <c r="DOS12" s="6"/>
      <c r="DOT12" s="6"/>
      <c r="DOU12" s="6"/>
      <c r="DOV12" s="6"/>
      <c r="DOW12" s="6"/>
      <c r="DOX12" s="6"/>
      <c r="DOY12" s="6"/>
      <c r="DOZ12" s="6"/>
      <c r="DPA12" s="6"/>
      <c r="DPB12" s="6"/>
      <c r="DPC12" s="6"/>
      <c r="DPD12" s="6"/>
      <c r="DPE12" s="6"/>
      <c r="DPF12" s="6"/>
      <c r="DPG12" s="6"/>
      <c r="DPH12" s="6"/>
      <c r="DPI12" s="6"/>
      <c r="DPJ12" s="6"/>
      <c r="DPK12" s="6"/>
      <c r="DPL12" s="6"/>
      <c r="DPM12" s="6"/>
      <c r="DPN12" s="6"/>
      <c r="DPO12" s="6"/>
      <c r="DPP12" s="6"/>
      <c r="DPQ12" s="6"/>
      <c r="DPR12" s="6"/>
      <c r="DPS12" s="6"/>
      <c r="DPT12" s="6"/>
      <c r="DPU12" s="6"/>
      <c r="DPV12" s="6"/>
      <c r="DPW12" s="6"/>
      <c r="DPX12" s="6"/>
      <c r="DPY12" s="6"/>
      <c r="DPZ12" s="6"/>
      <c r="DQA12" s="6"/>
      <c r="DQB12" s="6"/>
      <c r="DQC12" s="6"/>
      <c r="DQD12" s="6"/>
      <c r="DQE12" s="6"/>
      <c r="DQF12" s="6"/>
      <c r="DQG12" s="6"/>
      <c r="DQH12" s="6"/>
      <c r="DQI12" s="6"/>
      <c r="DQJ12" s="6"/>
      <c r="DQK12" s="6"/>
      <c r="DQL12" s="6"/>
      <c r="DQM12" s="6"/>
      <c r="DQN12" s="6"/>
      <c r="DQO12" s="6"/>
      <c r="DQP12" s="6"/>
      <c r="DQQ12" s="6"/>
      <c r="DQR12" s="6"/>
      <c r="DQS12" s="6"/>
      <c r="DQT12" s="6"/>
      <c r="DQU12" s="6"/>
      <c r="DQV12" s="6"/>
      <c r="DQW12" s="6"/>
      <c r="DQX12" s="6"/>
      <c r="DQY12" s="6"/>
      <c r="DQZ12" s="6"/>
      <c r="DRA12" s="6"/>
      <c r="DRB12" s="6"/>
      <c r="DRC12" s="6"/>
      <c r="DRD12" s="6"/>
      <c r="DRE12" s="6"/>
      <c r="DRF12" s="6"/>
      <c r="DRG12" s="6"/>
      <c r="DRH12" s="6"/>
      <c r="DRI12" s="6"/>
      <c r="DRJ12" s="6"/>
      <c r="DRK12" s="6"/>
      <c r="DRL12" s="6"/>
      <c r="DRM12" s="6"/>
      <c r="DRN12" s="6"/>
      <c r="DRO12" s="6"/>
      <c r="DRP12" s="6"/>
      <c r="DRQ12" s="6"/>
      <c r="DRR12" s="6"/>
      <c r="DRS12" s="6"/>
      <c r="DRT12" s="6"/>
      <c r="DRU12" s="6"/>
      <c r="DRV12" s="6"/>
      <c r="DRW12" s="6"/>
      <c r="DRX12" s="6"/>
      <c r="DRY12" s="6"/>
      <c r="DRZ12" s="6"/>
      <c r="DSA12" s="6"/>
      <c r="DSB12" s="6"/>
      <c r="DSC12" s="6"/>
      <c r="DSD12" s="6"/>
      <c r="DSE12" s="6"/>
      <c r="DSF12" s="6"/>
      <c r="DSG12" s="6"/>
      <c r="DSH12" s="6"/>
      <c r="DSI12" s="6"/>
      <c r="DSJ12" s="6"/>
      <c r="DSK12" s="6"/>
      <c r="DSL12" s="6"/>
      <c r="DSM12" s="6"/>
      <c r="DSN12" s="6"/>
      <c r="DSO12" s="6"/>
      <c r="DSP12" s="6"/>
      <c r="DSQ12" s="6"/>
      <c r="DSR12" s="6"/>
      <c r="DSS12" s="6"/>
      <c r="DST12" s="6"/>
      <c r="DSU12" s="6"/>
      <c r="DSV12" s="6"/>
      <c r="DSW12" s="6"/>
      <c r="DSX12" s="6"/>
      <c r="DSY12" s="6"/>
      <c r="DSZ12" s="6"/>
      <c r="DTA12" s="6"/>
      <c r="DTB12" s="6"/>
      <c r="DTC12" s="6"/>
      <c r="DTD12" s="6"/>
      <c r="DTE12" s="6"/>
      <c r="DTF12" s="6"/>
      <c r="DTG12" s="6"/>
      <c r="DTH12" s="6"/>
      <c r="DTI12" s="6"/>
      <c r="DTJ12" s="6"/>
      <c r="DTK12" s="6"/>
      <c r="DTL12" s="6"/>
      <c r="DTM12" s="6"/>
      <c r="DTN12" s="6"/>
      <c r="DTO12" s="6"/>
      <c r="DTP12" s="6"/>
      <c r="DTQ12" s="6"/>
      <c r="DTR12" s="6"/>
      <c r="DTS12" s="6"/>
      <c r="DTT12" s="6"/>
      <c r="DTU12" s="6"/>
      <c r="DTV12" s="6"/>
      <c r="DTW12" s="6"/>
      <c r="DTX12" s="6"/>
      <c r="DTY12" s="6"/>
      <c r="DTZ12" s="6"/>
      <c r="DUA12" s="6"/>
      <c r="DUB12" s="6"/>
      <c r="DUC12" s="6"/>
      <c r="DUD12" s="6"/>
      <c r="DUE12" s="6"/>
      <c r="DUF12" s="6"/>
      <c r="DUG12" s="6"/>
      <c r="DUH12" s="6"/>
      <c r="DUI12" s="6"/>
      <c r="DUJ12" s="6"/>
      <c r="DUK12" s="6"/>
      <c r="DUL12" s="6"/>
      <c r="DUM12" s="6"/>
      <c r="DUN12" s="6"/>
      <c r="DUO12" s="6"/>
      <c r="DUP12" s="6"/>
      <c r="DUQ12" s="6"/>
      <c r="DUR12" s="6"/>
      <c r="DUS12" s="6"/>
      <c r="DUT12" s="6"/>
      <c r="DUU12" s="6"/>
      <c r="DUV12" s="6"/>
      <c r="DUW12" s="6"/>
      <c r="DUX12" s="6"/>
      <c r="DUY12" s="6"/>
      <c r="DUZ12" s="6"/>
      <c r="DVA12" s="6"/>
      <c r="DVB12" s="6"/>
      <c r="DVC12" s="6"/>
      <c r="DVD12" s="6"/>
      <c r="DVE12" s="6"/>
      <c r="DVF12" s="6"/>
      <c r="DVG12" s="6"/>
      <c r="DVH12" s="6"/>
      <c r="DVI12" s="6"/>
      <c r="DVJ12" s="6"/>
      <c r="DVK12" s="6"/>
      <c r="DVL12" s="6"/>
      <c r="DVM12" s="6"/>
      <c r="DVN12" s="6"/>
      <c r="DVO12" s="6"/>
      <c r="DVP12" s="6"/>
      <c r="DVQ12" s="6"/>
      <c r="DVR12" s="6"/>
      <c r="DVS12" s="6"/>
      <c r="DVT12" s="6"/>
      <c r="DVU12" s="6"/>
      <c r="DVV12" s="6"/>
      <c r="DVW12" s="6"/>
      <c r="DVX12" s="6"/>
      <c r="DVY12" s="6"/>
      <c r="DVZ12" s="6"/>
      <c r="DWA12" s="6"/>
      <c r="DWB12" s="6"/>
      <c r="DWC12" s="6"/>
      <c r="DWD12" s="6"/>
      <c r="DWE12" s="6"/>
      <c r="DWF12" s="6"/>
      <c r="DWG12" s="6"/>
      <c r="DWH12" s="6"/>
      <c r="DWI12" s="6"/>
      <c r="DWJ12" s="6"/>
      <c r="DWK12" s="6"/>
      <c r="DWL12" s="6"/>
      <c r="DWM12" s="6"/>
      <c r="DWN12" s="6"/>
      <c r="DWO12" s="6"/>
      <c r="DWP12" s="6"/>
      <c r="DWQ12" s="6"/>
      <c r="DWR12" s="6"/>
      <c r="DWS12" s="6"/>
      <c r="DWT12" s="6"/>
      <c r="DWU12" s="6"/>
      <c r="DWV12" s="6"/>
      <c r="DWW12" s="6"/>
      <c r="DWX12" s="6"/>
      <c r="DWY12" s="6"/>
      <c r="DWZ12" s="6"/>
      <c r="DXA12" s="6"/>
      <c r="DXB12" s="6"/>
      <c r="DXC12" s="6"/>
      <c r="DXD12" s="6"/>
      <c r="DXE12" s="6"/>
      <c r="DXF12" s="6"/>
      <c r="DXG12" s="6"/>
      <c r="DXH12" s="6"/>
      <c r="DXI12" s="6"/>
      <c r="DXJ12" s="6"/>
      <c r="DXK12" s="6"/>
      <c r="DXL12" s="6"/>
      <c r="DXM12" s="6"/>
      <c r="DXN12" s="6"/>
      <c r="DXO12" s="6"/>
      <c r="DXP12" s="6"/>
      <c r="DXQ12" s="6"/>
      <c r="DXR12" s="6"/>
      <c r="DXS12" s="6"/>
      <c r="DXT12" s="6"/>
      <c r="DXU12" s="6"/>
      <c r="DXV12" s="6"/>
      <c r="DXW12" s="6"/>
      <c r="DXX12" s="6"/>
      <c r="DXY12" s="6"/>
      <c r="DXZ12" s="6"/>
      <c r="DYA12" s="6"/>
      <c r="DYB12" s="6"/>
      <c r="DYC12" s="6"/>
      <c r="DYD12" s="6"/>
      <c r="DYE12" s="6"/>
      <c r="DYF12" s="6"/>
      <c r="DYG12" s="6"/>
      <c r="DYH12" s="6"/>
      <c r="DYI12" s="6"/>
      <c r="DYJ12" s="6"/>
      <c r="DYK12" s="6"/>
      <c r="DYL12" s="6"/>
      <c r="DYM12" s="6"/>
      <c r="DYN12" s="6"/>
      <c r="DYO12" s="6"/>
      <c r="DYP12" s="6"/>
      <c r="DYQ12" s="6"/>
      <c r="DYR12" s="6"/>
      <c r="DYS12" s="6"/>
      <c r="DYT12" s="6"/>
      <c r="DYU12" s="6"/>
      <c r="DYV12" s="6"/>
      <c r="DYW12" s="6"/>
      <c r="DYX12" s="6"/>
      <c r="DYY12" s="6"/>
      <c r="DYZ12" s="6"/>
      <c r="DZA12" s="6"/>
      <c r="DZB12" s="6"/>
      <c r="DZC12" s="6"/>
      <c r="DZD12" s="6"/>
      <c r="DZE12" s="6"/>
      <c r="DZF12" s="6"/>
      <c r="DZG12" s="6"/>
      <c r="DZH12" s="6"/>
      <c r="DZI12" s="6"/>
      <c r="DZJ12" s="6"/>
      <c r="DZK12" s="6"/>
      <c r="DZL12" s="6"/>
      <c r="DZM12" s="6"/>
      <c r="DZN12" s="6"/>
      <c r="DZO12" s="6"/>
      <c r="DZP12" s="6"/>
      <c r="DZQ12" s="6"/>
      <c r="DZR12" s="6"/>
      <c r="DZS12" s="6"/>
      <c r="DZT12" s="6"/>
      <c r="DZU12" s="6"/>
      <c r="DZV12" s="6"/>
      <c r="DZW12" s="6"/>
      <c r="DZX12" s="6"/>
      <c r="DZY12" s="6"/>
      <c r="DZZ12" s="6"/>
      <c r="EAA12" s="6"/>
      <c r="EAB12" s="6"/>
      <c r="EAC12" s="6"/>
      <c r="EAD12" s="6"/>
      <c r="EAE12" s="6"/>
      <c r="EAF12" s="6"/>
      <c r="EAG12" s="6"/>
      <c r="EAH12" s="6"/>
      <c r="EAI12" s="6"/>
      <c r="EAJ12" s="6"/>
      <c r="EAK12" s="6"/>
      <c r="EAL12" s="6"/>
      <c r="EAM12" s="6"/>
      <c r="EAN12" s="6"/>
      <c r="EAO12" s="6"/>
      <c r="EAP12" s="6"/>
      <c r="EAQ12" s="6"/>
      <c r="EAR12" s="6"/>
      <c r="EAS12" s="6"/>
      <c r="EAT12" s="6"/>
      <c r="EAU12" s="6"/>
      <c r="EAV12" s="6"/>
      <c r="EAW12" s="6"/>
      <c r="EAX12" s="6"/>
      <c r="EAY12" s="6"/>
      <c r="EAZ12" s="6"/>
      <c r="EBA12" s="6"/>
      <c r="EBB12" s="6"/>
      <c r="EBC12" s="6"/>
      <c r="EBD12" s="6"/>
      <c r="EBE12" s="6"/>
      <c r="EBF12" s="6"/>
      <c r="EBG12" s="6"/>
      <c r="EBH12" s="6"/>
      <c r="EBI12" s="6"/>
      <c r="EBJ12" s="6"/>
      <c r="EBK12" s="6"/>
      <c r="EBL12" s="6"/>
      <c r="EBM12" s="6"/>
      <c r="EBN12" s="6"/>
      <c r="EBO12" s="6"/>
      <c r="EBP12" s="6"/>
      <c r="EBQ12" s="6"/>
      <c r="EBR12" s="6"/>
      <c r="EBS12" s="6"/>
      <c r="EBT12" s="6"/>
      <c r="EBU12" s="6"/>
      <c r="EBV12" s="6"/>
      <c r="EBW12" s="6"/>
      <c r="EBX12" s="6"/>
      <c r="EBY12" s="6"/>
      <c r="EBZ12" s="6"/>
      <c r="ECA12" s="6"/>
      <c r="ECB12" s="6"/>
      <c r="ECC12" s="6"/>
      <c r="ECD12" s="6"/>
      <c r="ECE12" s="6"/>
      <c r="ECF12" s="6"/>
      <c r="ECG12" s="6"/>
      <c r="ECH12" s="6"/>
      <c r="ECI12" s="6"/>
      <c r="ECJ12" s="6"/>
      <c r="ECK12" s="6"/>
      <c r="ECL12" s="6"/>
      <c r="ECM12" s="6"/>
      <c r="ECN12" s="6"/>
      <c r="ECO12" s="6"/>
      <c r="ECP12" s="6"/>
      <c r="ECQ12" s="6"/>
      <c r="ECR12" s="6"/>
      <c r="ECS12" s="6"/>
      <c r="ECT12" s="6"/>
      <c r="ECU12" s="6"/>
      <c r="ECV12" s="6"/>
      <c r="ECW12" s="6"/>
      <c r="ECX12" s="6"/>
      <c r="ECY12" s="6"/>
      <c r="ECZ12" s="6"/>
      <c r="EDA12" s="6"/>
      <c r="EDB12" s="6"/>
      <c r="EDC12" s="6"/>
      <c r="EDD12" s="6"/>
      <c r="EDE12" s="6"/>
      <c r="EDF12" s="6"/>
      <c r="EDG12" s="6"/>
      <c r="EDH12" s="6"/>
      <c r="EDI12" s="6"/>
      <c r="EDJ12" s="6"/>
      <c r="EDK12" s="6"/>
      <c r="EDL12" s="6"/>
      <c r="EDM12" s="6"/>
      <c r="EDN12" s="6"/>
      <c r="EDO12" s="6"/>
      <c r="EDP12" s="6"/>
      <c r="EDQ12" s="6"/>
      <c r="EDR12" s="6"/>
      <c r="EDS12" s="6"/>
      <c r="EDT12" s="6"/>
      <c r="EDU12" s="6"/>
      <c r="EDV12" s="6"/>
      <c r="EDW12" s="6"/>
      <c r="EDX12" s="6"/>
      <c r="EDY12" s="6"/>
      <c r="EDZ12" s="6"/>
      <c r="EEA12" s="6"/>
      <c r="EEB12" s="6"/>
      <c r="EEC12" s="6"/>
      <c r="EED12" s="6"/>
      <c r="EEE12" s="6"/>
      <c r="EEF12" s="6"/>
      <c r="EEG12" s="6"/>
      <c r="EEH12" s="6"/>
      <c r="EEI12" s="6"/>
      <c r="EEJ12" s="6"/>
      <c r="EEK12" s="6"/>
      <c r="EEL12" s="6"/>
      <c r="EEM12" s="6"/>
      <c r="EEN12" s="6"/>
      <c r="EEO12" s="6"/>
      <c r="EEP12" s="6"/>
      <c r="EEQ12" s="6"/>
      <c r="EER12" s="6"/>
      <c r="EES12" s="6"/>
      <c r="EET12" s="6"/>
      <c r="EEU12" s="6"/>
      <c r="EEV12" s="6"/>
      <c r="EEW12" s="6"/>
      <c r="EEX12" s="6"/>
      <c r="EEY12" s="6"/>
      <c r="EEZ12" s="6"/>
      <c r="EFA12" s="6"/>
      <c r="EFB12" s="6"/>
      <c r="EFC12" s="6"/>
      <c r="EFD12" s="6"/>
      <c r="EFE12" s="6"/>
      <c r="EFF12" s="6"/>
      <c r="EFG12" s="6"/>
      <c r="EFH12" s="6"/>
      <c r="EFI12" s="6"/>
      <c r="EFJ12" s="6"/>
      <c r="EFK12" s="6"/>
      <c r="EFL12" s="6"/>
      <c r="EFM12" s="6"/>
      <c r="EFN12" s="6"/>
      <c r="EFO12" s="6"/>
      <c r="EFP12" s="6"/>
      <c r="EFQ12" s="6"/>
      <c r="EFR12" s="6"/>
      <c r="EFS12" s="6"/>
      <c r="EFT12" s="6"/>
      <c r="EFU12" s="6"/>
      <c r="EFV12" s="6"/>
      <c r="EFW12" s="6"/>
      <c r="EFX12" s="6"/>
      <c r="EFY12" s="6"/>
      <c r="EFZ12" s="6"/>
      <c r="EGA12" s="6"/>
      <c r="EGB12" s="6"/>
      <c r="EGC12" s="6"/>
      <c r="EGD12" s="6"/>
      <c r="EGE12" s="6"/>
      <c r="EGF12" s="6"/>
      <c r="EGG12" s="6"/>
      <c r="EGH12" s="6"/>
      <c r="EGI12" s="6"/>
      <c r="EGJ12" s="6"/>
      <c r="EGK12" s="6"/>
      <c r="EGL12" s="6"/>
      <c r="EGM12" s="6"/>
      <c r="EGN12" s="6"/>
      <c r="EGO12" s="6"/>
      <c r="EGP12" s="6"/>
      <c r="EGQ12" s="6"/>
      <c r="EGR12" s="6"/>
      <c r="EGS12" s="6"/>
      <c r="EGT12" s="6"/>
      <c r="EGU12" s="6"/>
      <c r="EGV12" s="6"/>
      <c r="EGW12" s="6"/>
      <c r="EGX12" s="6"/>
      <c r="EGY12" s="6"/>
      <c r="EGZ12" s="6"/>
      <c r="EHA12" s="6"/>
      <c r="EHB12" s="6"/>
      <c r="EHC12" s="6"/>
      <c r="EHD12" s="6"/>
      <c r="EHE12" s="6"/>
      <c r="EHF12" s="6"/>
      <c r="EHG12" s="6"/>
      <c r="EHH12" s="6"/>
      <c r="EHI12" s="6"/>
      <c r="EHJ12" s="6"/>
      <c r="EHK12" s="6"/>
      <c r="EHL12" s="6"/>
      <c r="EHM12" s="6"/>
      <c r="EHN12" s="6"/>
      <c r="EHO12" s="6"/>
      <c r="EHP12" s="6"/>
      <c r="EHQ12" s="6"/>
      <c r="EHR12" s="6"/>
      <c r="EHS12" s="6"/>
      <c r="EHT12" s="6"/>
      <c r="EHU12" s="6"/>
      <c r="EHV12" s="6"/>
      <c r="EHW12" s="6"/>
      <c r="EHX12" s="6"/>
      <c r="EHY12" s="6"/>
      <c r="EHZ12" s="6"/>
      <c r="EIA12" s="6"/>
      <c r="EIB12" s="6"/>
      <c r="EIC12" s="6"/>
      <c r="EID12" s="6"/>
      <c r="EIE12" s="6"/>
      <c r="EIF12" s="6"/>
      <c r="EIG12" s="6"/>
      <c r="EIH12" s="6"/>
      <c r="EII12" s="6"/>
      <c r="EIJ12" s="6"/>
      <c r="EIK12" s="6"/>
      <c r="EIL12" s="6"/>
      <c r="EIM12" s="6"/>
      <c r="EIN12" s="6"/>
      <c r="EIO12" s="6"/>
      <c r="EIP12" s="6"/>
      <c r="EIQ12" s="6"/>
      <c r="EIR12" s="6"/>
      <c r="EIS12" s="6"/>
      <c r="EIT12" s="6"/>
      <c r="EIU12" s="6"/>
      <c r="EIV12" s="6"/>
      <c r="EIW12" s="6"/>
      <c r="EIX12" s="6"/>
      <c r="EIY12" s="6"/>
      <c r="EIZ12" s="6"/>
      <c r="EJA12" s="6"/>
      <c r="EJB12" s="6"/>
      <c r="EJC12" s="6"/>
      <c r="EJD12" s="6"/>
      <c r="EJE12" s="6"/>
      <c r="EJF12" s="6"/>
      <c r="EJG12" s="6"/>
      <c r="EJH12" s="6"/>
      <c r="EJI12" s="6"/>
      <c r="EJJ12" s="6"/>
      <c r="EJK12" s="6"/>
      <c r="EJL12" s="6"/>
      <c r="EJM12" s="6"/>
      <c r="EJN12" s="6"/>
      <c r="EJO12" s="6"/>
      <c r="EJP12" s="6"/>
      <c r="EJQ12" s="6"/>
      <c r="EJR12" s="6"/>
      <c r="EJS12" s="6"/>
      <c r="EJT12" s="6"/>
      <c r="EJU12" s="6"/>
      <c r="EJV12" s="6"/>
      <c r="EJW12" s="6"/>
      <c r="EJX12" s="6"/>
      <c r="EJY12" s="6"/>
      <c r="EJZ12" s="6"/>
      <c r="EKA12" s="6"/>
      <c r="EKB12" s="6"/>
      <c r="EKC12" s="6"/>
      <c r="EKD12" s="6"/>
      <c r="EKE12" s="6"/>
      <c r="EKF12" s="6"/>
      <c r="EKG12" s="6"/>
      <c r="EKH12" s="6"/>
      <c r="EKI12" s="6"/>
      <c r="EKJ12" s="6"/>
      <c r="EKK12" s="6"/>
      <c r="EKL12" s="6"/>
      <c r="EKM12" s="6"/>
      <c r="EKN12" s="6"/>
      <c r="EKO12" s="6"/>
      <c r="EKP12" s="6"/>
      <c r="EKQ12" s="6"/>
      <c r="EKR12" s="6"/>
      <c r="EKS12" s="6"/>
      <c r="EKT12" s="6"/>
      <c r="EKU12" s="6"/>
      <c r="EKV12" s="6"/>
      <c r="EKW12" s="6"/>
      <c r="EKX12" s="6"/>
      <c r="EKY12" s="6"/>
      <c r="EKZ12" s="6"/>
      <c r="ELA12" s="6"/>
      <c r="ELB12" s="6"/>
      <c r="ELC12" s="6"/>
      <c r="ELD12" s="6"/>
      <c r="ELE12" s="6"/>
      <c r="ELF12" s="6"/>
      <c r="ELG12" s="6"/>
      <c r="ELH12" s="6"/>
      <c r="ELI12" s="6"/>
      <c r="ELJ12" s="6"/>
      <c r="ELK12" s="6"/>
      <c r="ELL12" s="6"/>
      <c r="ELM12" s="6"/>
      <c r="ELN12" s="6"/>
      <c r="ELO12" s="6"/>
      <c r="ELP12" s="6"/>
      <c r="ELQ12" s="6"/>
      <c r="ELR12" s="6"/>
      <c r="ELS12" s="6"/>
      <c r="ELT12" s="6"/>
      <c r="ELU12" s="6"/>
      <c r="ELV12" s="6"/>
      <c r="ELW12" s="6"/>
      <c r="ELX12" s="6"/>
      <c r="ELY12" s="6"/>
      <c r="ELZ12" s="6"/>
      <c r="EMA12" s="6"/>
      <c r="EMB12" s="6"/>
      <c r="EMC12" s="6"/>
      <c r="EMD12" s="6"/>
      <c r="EME12" s="6"/>
      <c r="EMF12" s="6"/>
      <c r="EMG12" s="6"/>
      <c r="EMH12" s="6"/>
      <c r="EMI12" s="6"/>
      <c r="EMJ12" s="6"/>
      <c r="EMK12" s="6"/>
      <c r="EML12" s="6"/>
      <c r="EMM12" s="6"/>
      <c r="EMN12" s="6"/>
      <c r="EMO12" s="6"/>
      <c r="EMP12" s="6"/>
      <c r="EMQ12" s="6"/>
      <c r="EMR12" s="6"/>
      <c r="EMS12" s="6"/>
      <c r="EMT12" s="6"/>
      <c r="EMU12" s="6"/>
      <c r="EMV12" s="6"/>
      <c r="EMW12" s="6"/>
      <c r="EMX12" s="6"/>
      <c r="EMY12" s="6"/>
      <c r="EMZ12" s="6"/>
      <c r="ENA12" s="6"/>
      <c r="ENB12" s="6"/>
      <c r="ENC12" s="6"/>
      <c r="END12" s="6"/>
      <c r="ENE12" s="6"/>
      <c r="ENF12" s="6"/>
      <c r="ENG12" s="6"/>
      <c r="ENH12" s="6"/>
      <c r="ENI12" s="6"/>
      <c r="ENJ12" s="6"/>
      <c r="ENK12" s="6"/>
      <c r="ENL12" s="6"/>
      <c r="ENM12" s="6"/>
      <c r="ENN12" s="6"/>
      <c r="ENO12" s="6"/>
      <c r="ENP12" s="6"/>
      <c r="ENQ12" s="6"/>
      <c r="ENR12" s="6"/>
      <c r="ENS12" s="6"/>
      <c r="ENT12" s="6"/>
      <c r="ENU12" s="6"/>
      <c r="ENV12" s="6"/>
      <c r="ENW12" s="6"/>
      <c r="ENX12" s="6"/>
      <c r="ENY12" s="6"/>
      <c r="ENZ12" s="6"/>
      <c r="EOA12" s="6"/>
      <c r="EOB12" s="6"/>
      <c r="EOC12" s="6"/>
      <c r="EOD12" s="6"/>
      <c r="EOE12" s="6"/>
      <c r="EOF12" s="6"/>
      <c r="EOG12" s="6"/>
      <c r="EOH12" s="6"/>
      <c r="EOI12" s="6"/>
      <c r="EOJ12" s="6"/>
      <c r="EOK12" s="6"/>
      <c r="EOL12" s="6"/>
      <c r="EOM12" s="6"/>
      <c r="EON12" s="6"/>
      <c r="EOO12" s="6"/>
      <c r="EOP12" s="6"/>
      <c r="EOQ12" s="6"/>
      <c r="EOR12" s="6"/>
      <c r="EOS12" s="6"/>
      <c r="EOT12" s="6"/>
      <c r="EOU12" s="6"/>
      <c r="EOV12" s="6"/>
      <c r="EOW12" s="6"/>
      <c r="EOX12" s="6"/>
      <c r="EOY12" s="6"/>
      <c r="EOZ12" s="6"/>
      <c r="EPA12" s="6"/>
      <c r="EPB12" s="6"/>
      <c r="EPC12" s="6"/>
      <c r="EPD12" s="6"/>
      <c r="EPE12" s="6"/>
      <c r="EPF12" s="6"/>
      <c r="EPG12" s="6"/>
      <c r="EPH12" s="6"/>
      <c r="EPI12" s="6"/>
      <c r="EPJ12" s="6"/>
      <c r="EPK12" s="6"/>
      <c r="EPL12" s="6"/>
      <c r="EPM12" s="6"/>
      <c r="EPN12" s="6"/>
      <c r="EPO12" s="6"/>
      <c r="EPP12" s="6"/>
      <c r="EPQ12" s="6"/>
      <c r="EPR12" s="6"/>
      <c r="EPS12" s="6"/>
      <c r="EPT12" s="6"/>
      <c r="EPU12" s="6"/>
      <c r="EPV12" s="6"/>
      <c r="EPW12" s="6"/>
      <c r="EPX12" s="6"/>
      <c r="EPY12" s="6"/>
      <c r="EPZ12" s="6"/>
      <c r="EQA12" s="6"/>
      <c r="EQB12" s="6"/>
      <c r="EQC12" s="6"/>
      <c r="EQD12" s="6"/>
      <c r="EQE12" s="6"/>
      <c r="EQF12" s="6"/>
      <c r="EQG12" s="6"/>
      <c r="EQH12" s="6"/>
      <c r="EQI12" s="6"/>
      <c r="EQJ12" s="6"/>
      <c r="EQK12" s="6"/>
      <c r="EQL12" s="6"/>
      <c r="EQM12" s="6"/>
      <c r="EQN12" s="6"/>
      <c r="EQO12" s="6"/>
      <c r="EQP12" s="6"/>
      <c r="EQQ12" s="6"/>
      <c r="EQR12" s="6"/>
      <c r="EQS12" s="6"/>
      <c r="EQT12" s="6"/>
      <c r="EQU12" s="6"/>
      <c r="EQV12" s="6"/>
      <c r="EQW12" s="6"/>
      <c r="EQX12" s="6"/>
      <c r="EQY12" s="6"/>
      <c r="EQZ12" s="6"/>
      <c r="ERA12" s="6"/>
      <c r="ERB12" s="6"/>
      <c r="ERC12" s="6"/>
      <c r="ERD12" s="6"/>
      <c r="ERE12" s="6"/>
      <c r="ERF12" s="6"/>
      <c r="ERG12" s="6"/>
      <c r="ERH12" s="6"/>
      <c r="ERI12" s="6"/>
      <c r="ERJ12" s="6"/>
      <c r="ERK12" s="6"/>
      <c r="ERL12" s="6"/>
      <c r="ERM12" s="6"/>
      <c r="ERN12" s="6"/>
      <c r="ERO12" s="6"/>
      <c r="ERP12" s="6"/>
      <c r="ERQ12" s="6"/>
      <c r="ERR12" s="6"/>
      <c r="ERS12" s="6"/>
      <c r="ERT12" s="6"/>
      <c r="ERU12" s="6"/>
      <c r="ERV12" s="6"/>
      <c r="ERW12" s="6"/>
      <c r="ERX12" s="6"/>
      <c r="ERY12" s="6"/>
      <c r="ERZ12" s="6"/>
      <c r="ESA12" s="6"/>
      <c r="ESB12" s="6"/>
      <c r="ESC12" s="6"/>
      <c r="ESD12" s="6"/>
      <c r="ESE12" s="6"/>
      <c r="ESF12" s="6"/>
      <c r="ESG12" s="6"/>
      <c r="ESH12" s="6"/>
      <c r="ESI12" s="6"/>
      <c r="ESJ12" s="6"/>
      <c r="ESK12" s="6"/>
      <c r="ESL12" s="6"/>
      <c r="ESM12" s="6"/>
      <c r="ESN12" s="6"/>
      <c r="ESO12" s="6"/>
      <c r="ESP12" s="6"/>
      <c r="ESQ12" s="6"/>
      <c r="ESR12" s="6"/>
      <c r="ESS12" s="6"/>
      <c r="EST12" s="6"/>
      <c r="ESU12" s="6"/>
      <c r="ESV12" s="6"/>
      <c r="ESW12" s="6"/>
      <c r="ESX12" s="6"/>
      <c r="ESY12" s="6"/>
      <c r="ESZ12" s="6"/>
      <c r="ETA12" s="6"/>
      <c r="ETB12" s="6"/>
      <c r="ETC12" s="6"/>
      <c r="ETD12" s="6"/>
      <c r="ETE12" s="6"/>
      <c r="ETF12" s="6"/>
      <c r="ETG12" s="6"/>
      <c r="ETH12" s="6"/>
      <c r="ETI12" s="6"/>
      <c r="ETJ12" s="6"/>
      <c r="ETK12" s="6"/>
      <c r="ETL12" s="6"/>
      <c r="ETM12" s="6"/>
      <c r="ETN12" s="6"/>
      <c r="ETO12" s="6"/>
      <c r="ETP12" s="6"/>
      <c r="ETQ12" s="6"/>
      <c r="ETR12" s="6"/>
      <c r="ETS12" s="6"/>
      <c r="ETT12" s="6"/>
      <c r="ETU12" s="6"/>
      <c r="ETV12" s="6"/>
      <c r="ETW12" s="6"/>
      <c r="ETX12" s="6"/>
      <c r="ETY12" s="6"/>
      <c r="ETZ12" s="6"/>
      <c r="EUA12" s="6"/>
      <c r="EUB12" s="6"/>
      <c r="EUC12" s="6"/>
      <c r="EUD12" s="6"/>
      <c r="EUE12" s="6"/>
      <c r="EUF12" s="6"/>
      <c r="EUG12" s="6"/>
      <c r="EUH12" s="6"/>
      <c r="EUI12" s="6"/>
      <c r="EUJ12" s="6"/>
      <c r="EUK12" s="6"/>
      <c r="EUL12" s="6"/>
      <c r="EUM12" s="6"/>
      <c r="EUN12" s="6"/>
      <c r="EUO12" s="6"/>
      <c r="EUP12" s="6"/>
      <c r="EUQ12" s="6"/>
      <c r="EUR12" s="6"/>
      <c r="EUS12" s="6"/>
      <c r="EUT12" s="6"/>
      <c r="EUU12" s="6"/>
      <c r="EUV12" s="6"/>
      <c r="EUW12" s="6"/>
      <c r="EUX12" s="6"/>
      <c r="EUY12" s="6"/>
      <c r="EUZ12" s="6"/>
      <c r="EVA12" s="6"/>
      <c r="EVB12" s="6"/>
      <c r="EVC12" s="6"/>
      <c r="EVD12" s="6"/>
      <c r="EVE12" s="6"/>
      <c r="EVF12" s="6"/>
      <c r="EVG12" s="6"/>
      <c r="EVH12" s="6"/>
      <c r="EVI12" s="6"/>
      <c r="EVJ12" s="6"/>
      <c r="EVK12" s="6"/>
      <c r="EVL12" s="6"/>
      <c r="EVM12" s="6"/>
      <c r="EVN12" s="6"/>
      <c r="EVO12" s="6"/>
      <c r="EVP12" s="6"/>
      <c r="EVQ12" s="6"/>
      <c r="EVR12" s="6"/>
      <c r="EVS12" s="6"/>
      <c r="EVT12" s="6"/>
      <c r="EVU12" s="6"/>
      <c r="EVV12" s="6"/>
      <c r="EVW12" s="6"/>
      <c r="EVX12" s="6"/>
      <c r="EVY12" s="6"/>
      <c r="EVZ12" s="6"/>
      <c r="EWA12" s="6"/>
      <c r="EWB12" s="6"/>
      <c r="EWC12" s="6"/>
      <c r="EWD12" s="6"/>
      <c r="EWE12" s="6"/>
      <c r="EWF12" s="6"/>
      <c r="EWG12" s="6"/>
      <c r="EWH12" s="6"/>
      <c r="EWI12" s="6"/>
      <c r="EWJ12" s="6"/>
      <c r="EWK12" s="6"/>
      <c r="EWL12" s="6"/>
      <c r="EWM12" s="6"/>
      <c r="EWN12" s="6"/>
      <c r="EWO12" s="6"/>
      <c r="EWP12" s="6"/>
      <c r="EWQ12" s="6"/>
      <c r="EWR12" s="6"/>
      <c r="EWS12" s="6"/>
      <c r="EWT12" s="6"/>
      <c r="EWU12" s="6"/>
      <c r="EWV12" s="6"/>
      <c r="EWW12" s="6"/>
      <c r="EWX12" s="6"/>
      <c r="EWY12" s="6"/>
      <c r="EWZ12" s="6"/>
      <c r="EXA12" s="6"/>
      <c r="EXB12" s="6"/>
      <c r="EXC12" s="6"/>
      <c r="EXD12" s="6"/>
      <c r="EXE12" s="6"/>
      <c r="EXF12" s="6"/>
      <c r="EXG12" s="6"/>
      <c r="EXH12" s="6"/>
      <c r="EXI12" s="6"/>
      <c r="EXJ12" s="6"/>
      <c r="EXK12" s="6"/>
      <c r="EXL12" s="6"/>
      <c r="EXM12" s="6"/>
      <c r="EXN12" s="6"/>
      <c r="EXO12" s="6"/>
      <c r="EXP12" s="6"/>
      <c r="EXQ12" s="6"/>
      <c r="EXR12" s="6"/>
      <c r="EXS12" s="6"/>
      <c r="EXT12" s="6"/>
      <c r="EXU12" s="6"/>
      <c r="EXV12" s="6"/>
      <c r="EXW12" s="6"/>
      <c r="EXX12" s="6"/>
      <c r="EXY12" s="6"/>
      <c r="EXZ12" s="6"/>
      <c r="EYA12" s="6"/>
      <c r="EYB12" s="6"/>
      <c r="EYC12" s="6"/>
      <c r="EYD12" s="6"/>
      <c r="EYE12" s="6"/>
      <c r="EYF12" s="6"/>
      <c r="EYG12" s="6"/>
      <c r="EYH12" s="6"/>
      <c r="EYI12" s="6"/>
      <c r="EYJ12" s="6"/>
      <c r="EYK12" s="6"/>
      <c r="EYL12" s="6"/>
      <c r="EYM12" s="6"/>
      <c r="EYN12" s="6"/>
      <c r="EYO12" s="6"/>
      <c r="EYP12" s="6"/>
      <c r="EYQ12" s="6"/>
      <c r="EYR12" s="6"/>
      <c r="EYS12" s="6"/>
      <c r="EYT12" s="6"/>
      <c r="EYU12" s="6"/>
      <c r="EYV12" s="6"/>
      <c r="EYW12" s="6"/>
      <c r="EYX12" s="6"/>
      <c r="EYY12" s="6"/>
      <c r="EYZ12" s="6"/>
      <c r="EZA12" s="6"/>
      <c r="EZB12" s="6"/>
      <c r="EZC12" s="6"/>
      <c r="EZD12" s="6"/>
      <c r="EZE12" s="6"/>
      <c r="EZF12" s="6"/>
      <c r="EZG12" s="6"/>
      <c r="EZH12" s="6"/>
      <c r="EZI12" s="6"/>
      <c r="EZJ12" s="6"/>
      <c r="EZK12" s="6"/>
      <c r="EZL12" s="6"/>
      <c r="EZM12" s="6"/>
      <c r="EZN12" s="6"/>
      <c r="EZO12" s="6"/>
      <c r="EZP12" s="6"/>
      <c r="EZQ12" s="6"/>
      <c r="EZR12" s="6"/>
      <c r="EZS12" s="6"/>
      <c r="EZT12" s="6"/>
      <c r="EZU12" s="6"/>
      <c r="EZV12" s="6"/>
      <c r="EZW12" s="6"/>
      <c r="EZX12" s="6"/>
      <c r="EZY12" s="6"/>
      <c r="EZZ12" s="6"/>
      <c r="FAA12" s="6"/>
      <c r="FAB12" s="6"/>
      <c r="FAC12" s="6"/>
      <c r="FAD12" s="6"/>
      <c r="FAE12" s="6"/>
      <c r="FAF12" s="6"/>
      <c r="FAG12" s="6"/>
      <c r="FAH12" s="6"/>
      <c r="FAI12" s="6"/>
      <c r="FAJ12" s="6"/>
      <c r="FAK12" s="6"/>
      <c r="FAL12" s="6"/>
      <c r="FAM12" s="6"/>
      <c r="FAN12" s="6"/>
      <c r="FAO12" s="6"/>
      <c r="FAP12" s="6"/>
      <c r="FAQ12" s="6"/>
      <c r="FAR12" s="6"/>
      <c r="FAS12" s="6"/>
      <c r="FAT12" s="6"/>
      <c r="FAU12" s="6"/>
      <c r="FAV12" s="6"/>
      <c r="FAW12" s="6"/>
      <c r="FAX12" s="6"/>
      <c r="FAY12" s="6"/>
      <c r="FAZ12" s="6"/>
      <c r="FBA12" s="6"/>
      <c r="FBB12" s="6"/>
      <c r="FBC12" s="6"/>
      <c r="FBD12" s="6"/>
      <c r="FBE12" s="6"/>
      <c r="FBF12" s="6"/>
      <c r="FBG12" s="6"/>
      <c r="FBH12" s="6"/>
      <c r="FBI12" s="6"/>
      <c r="FBJ12" s="6"/>
      <c r="FBK12" s="6"/>
      <c r="FBL12" s="6"/>
      <c r="FBM12" s="6"/>
      <c r="FBN12" s="6"/>
      <c r="FBO12" s="6"/>
      <c r="FBP12" s="6"/>
      <c r="FBQ12" s="6"/>
      <c r="FBR12" s="6"/>
      <c r="FBS12" s="6"/>
      <c r="FBT12" s="6"/>
      <c r="FBU12" s="6"/>
      <c r="FBV12" s="6"/>
      <c r="FBW12" s="6"/>
      <c r="FBX12" s="6"/>
      <c r="FBY12" s="6"/>
      <c r="FBZ12" s="6"/>
      <c r="FCA12" s="6"/>
      <c r="FCB12" s="6"/>
      <c r="FCC12" s="6"/>
      <c r="FCD12" s="6"/>
      <c r="FCE12" s="6"/>
      <c r="FCF12" s="6"/>
      <c r="FCG12" s="6"/>
      <c r="FCH12" s="6"/>
      <c r="FCI12" s="6"/>
      <c r="FCJ12" s="6"/>
      <c r="FCK12" s="6"/>
      <c r="FCL12" s="6"/>
      <c r="FCM12" s="6"/>
      <c r="FCN12" s="6"/>
      <c r="FCO12" s="6"/>
      <c r="FCP12" s="6"/>
      <c r="FCQ12" s="6"/>
      <c r="FCR12" s="6"/>
      <c r="FCS12" s="6"/>
      <c r="FCT12" s="6"/>
      <c r="FCU12" s="6"/>
      <c r="FCV12" s="6"/>
      <c r="FCW12" s="6"/>
      <c r="FCX12" s="6"/>
      <c r="FCY12" s="6"/>
      <c r="FCZ12" s="6"/>
      <c r="FDA12" s="6"/>
      <c r="FDB12" s="6"/>
      <c r="FDC12" s="6"/>
      <c r="FDD12" s="6"/>
      <c r="FDE12" s="6"/>
      <c r="FDF12" s="6"/>
      <c r="FDG12" s="6"/>
      <c r="FDH12" s="6"/>
      <c r="FDI12" s="6"/>
      <c r="FDJ12" s="6"/>
      <c r="FDK12" s="6"/>
      <c r="FDL12" s="6"/>
      <c r="FDM12" s="6"/>
      <c r="FDN12" s="6"/>
      <c r="FDO12" s="6"/>
      <c r="FDP12" s="6"/>
      <c r="FDQ12" s="6"/>
      <c r="FDR12" s="6"/>
      <c r="FDS12" s="6"/>
      <c r="FDT12" s="6"/>
      <c r="FDU12" s="6"/>
      <c r="FDV12" s="6"/>
      <c r="FDW12" s="6"/>
      <c r="FDX12" s="6"/>
      <c r="FDY12" s="6"/>
      <c r="FDZ12" s="6"/>
      <c r="FEA12" s="6"/>
      <c r="FEB12" s="6"/>
      <c r="FEC12" s="6"/>
      <c r="FED12" s="6"/>
      <c r="FEE12" s="6"/>
      <c r="FEF12" s="6"/>
      <c r="FEG12" s="6"/>
      <c r="FEH12" s="6"/>
      <c r="FEI12" s="6"/>
      <c r="FEJ12" s="6"/>
      <c r="FEK12" s="6"/>
      <c r="FEL12" s="6"/>
      <c r="FEM12" s="6"/>
      <c r="FEN12" s="6"/>
      <c r="FEO12" s="6"/>
      <c r="FEP12" s="6"/>
      <c r="FEQ12" s="6"/>
      <c r="FER12" s="6"/>
      <c r="FES12" s="6"/>
      <c r="FET12" s="6"/>
      <c r="FEU12" s="6"/>
      <c r="FEV12" s="6"/>
      <c r="FEW12" s="6"/>
      <c r="FEX12" s="6"/>
      <c r="FEY12" s="6"/>
      <c r="FEZ12" s="6"/>
      <c r="FFA12" s="6"/>
      <c r="FFB12" s="6"/>
      <c r="FFC12" s="6"/>
      <c r="FFD12" s="6"/>
      <c r="FFE12" s="6"/>
      <c r="FFF12" s="6"/>
      <c r="FFG12" s="6"/>
      <c r="FFH12" s="6"/>
      <c r="FFI12" s="6"/>
      <c r="FFJ12" s="6"/>
      <c r="FFK12" s="6"/>
      <c r="FFL12" s="6"/>
      <c r="FFM12" s="6"/>
      <c r="FFN12" s="6"/>
      <c r="FFO12" s="6"/>
      <c r="FFP12" s="6"/>
      <c r="FFQ12" s="6"/>
      <c r="FFR12" s="6"/>
      <c r="FFS12" s="6"/>
      <c r="FFT12" s="6"/>
      <c r="FFU12" s="6"/>
      <c r="FFV12" s="6"/>
      <c r="FFW12" s="6"/>
      <c r="FFX12" s="6"/>
      <c r="FFY12" s="6"/>
      <c r="FFZ12" s="6"/>
      <c r="FGA12" s="6"/>
      <c r="FGB12" s="6"/>
      <c r="FGC12" s="6"/>
      <c r="FGD12" s="6"/>
      <c r="FGE12" s="6"/>
      <c r="FGF12" s="6"/>
      <c r="FGG12" s="6"/>
      <c r="FGH12" s="6"/>
      <c r="FGI12" s="6"/>
      <c r="FGJ12" s="6"/>
      <c r="FGK12" s="6"/>
      <c r="FGL12" s="6"/>
      <c r="FGM12" s="6"/>
      <c r="FGN12" s="6"/>
      <c r="FGO12" s="6"/>
      <c r="FGP12" s="6"/>
      <c r="FGQ12" s="6"/>
      <c r="FGR12" s="6"/>
      <c r="FGS12" s="6"/>
      <c r="FGT12" s="6"/>
      <c r="FGU12" s="6"/>
      <c r="FGV12" s="6"/>
      <c r="FGW12" s="6"/>
      <c r="FGX12" s="6"/>
      <c r="FGY12" s="6"/>
      <c r="FGZ12" s="6"/>
      <c r="FHA12" s="6"/>
      <c r="FHB12" s="6"/>
      <c r="FHC12" s="6"/>
      <c r="FHD12" s="6"/>
      <c r="FHE12" s="6"/>
      <c r="FHF12" s="6"/>
      <c r="FHG12" s="6"/>
      <c r="FHH12" s="6"/>
      <c r="FHI12" s="6"/>
      <c r="FHJ12" s="6"/>
      <c r="FHK12" s="6"/>
      <c r="FHL12" s="6"/>
      <c r="FHM12" s="6"/>
      <c r="FHN12" s="6"/>
      <c r="FHO12" s="6"/>
      <c r="FHP12" s="6"/>
      <c r="FHQ12" s="6"/>
      <c r="FHR12" s="6"/>
      <c r="FHS12" s="6"/>
      <c r="FHT12" s="6"/>
      <c r="FHU12" s="6"/>
      <c r="FHV12" s="6"/>
      <c r="FHW12" s="6"/>
      <c r="FHX12" s="6"/>
      <c r="FHY12" s="6"/>
      <c r="FHZ12" s="6"/>
      <c r="FIA12" s="6"/>
      <c r="FIB12" s="6"/>
      <c r="FIC12" s="6"/>
      <c r="FID12" s="6"/>
      <c r="FIE12" s="6"/>
      <c r="FIF12" s="6"/>
      <c r="FIG12" s="6"/>
      <c r="FIH12" s="6"/>
      <c r="FII12" s="6"/>
      <c r="FIJ12" s="6"/>
      <c r="FIK12" s="6"/>
      <c r="FIL12" s="6"/>
      <c r="FIM12" s="6"/>
      <c r="FIN12" s="6"/>
      <c r="FIO12" s="6"/>
      <c r="FIP12" s="6"/>
      <c r="FIQ12" s="6"/>
      <c r="FIR12" s="6"/>
      <c r="FIS12" s="6"/>
      <c r="FIT12" s="6"/>
      <c r="FIU12" s="6"/>
      <c r="FIV12" s="6"/>
      <c r="FIW12" s="6"/>
      <c r="FIX12" s="6"/>
      <c r="FIY12" s="6"/>
      <c r="FIZ12" s="6"/>
      <c r="FJA12" s="6"/>
      <c r="FJB12" s="6"/>
      <c r="FJC12" s="6"/>
      <c r="FJD12" s="6"/>
      <c r="FJE12" s="6"/>
      <c r="FJF12" s="6"/>
      <c r="FJG12" s="6"/>
      <c r="FJH12" s="6"/>
      <c r="FJI12" s="6"/>
      <c r="FJJ12" s="6"/>
      <c r="FJK12" s="6"/>
      <c r="FJL12" s="6"/>
      <c r="FJM12" s="6"/>
      <c r="FJN12" s="6"/>
      <c r="FJO12" s="6"/>
      <c r="FJP12" s="6"/>
      <c r="FJQ12" s="6"/>
      <c r="FJR12" s="6"/>
      <c r="FJS12" s="6"/>
      <c r="FJT12" s="6"/>
      <c r="FJU12" s="6"/>
      <c r="FJV12" s="6"/>
      <c r="FJW12" s="6"/>
      <c r="FJX12" s="6"/>
      <c r="FJY12" s="6"/>
      <c r="FJZ12" s="6"/>
      <c r="FKA12" s="6"/>
      <c r="FKB12" s="6"/>
      <c r="FKC12" s="6"/>
      <c r="FKD12" s="6"/>
      <c r="FKE12" s="6"/>
      <c r="FKF12" s="6"/>
      <c r="FKG12" s="6"/>
      <c r="FKH12" s="6"/>
      <c r="FKI12" s="6"/>
      <c r="FKJ12" s="6"/>
      <c r="FKK12" s="6"/>
      <c r="FKL12" s="6"/>
      <c r="FKM12" s="6"/>
      <c r="FKN12" s="6"/>
      <c r="FKO12" s="6"/>
      <c r="FKP12" s="6"/>
      <c r="FKQ12" s="6"/>
      <c r="FKR12" s="6"/>
      <c r="FKS12" s="6"/>
      <c r="FKT12" s="6"/>
      <c r="FKU12" s="6"/>
      <c r="FKV12" s="6"/>
      <c r="FKW12" s="6"/>
      <c r="FKX12" s="6"/>
      <c r="FKY12" s="6"/>
      <c r="FKZ12" s="6"/>
      <c r="FLA12" s="6"/>
      <c r="FLB12" s="6"/>
      <c r="FLC12" s="6"/>
      <c r="FLD12" s="6"/>
      <c r="FLE12" s="6"/>
      <c r="FLF12" s="6"/>
      <c r="FLG12" s="6"/>
      <c r="FLH12" s="6"/>
      <c r="FLI12" s="6"/>
      <c r="FLJ12" s="6"/>
      <c r="FLK12" s="6"/>
      <c r="FLL12" s="6"/>
      <c r="FLM12" s="6"/>
      <c r="FLN12" s="6"/>
      <c r="FLO12" s="6"/>
      <c r="FLP12" s="6"/>
      <c r="FLQ12" s="6"/>
      <c r="FLR12" s="6"/>
      <c r="FLS12" s="6"/>
      <c r="FLT12" s="6"/>
      <c r="FLU12" s="6"/>
      <c r="FLV12" s="6"/>
      <c r="FLW12" s="6"/>
      <c r="FLX12" s="6"/>
      <c r="FLY12" s="6"/>
      <c r="FLZ12" s="6"/>
      <c r="FMA12" s="6"/>
      <c r="FMB12" s="6"/>
      <c r="FMC12" s="6"/>
      <c r="FMD12" s="6"/>
      <c r="FME12" s="6"/>
      <c r="FMF12" s="6"/>
      <c r="FMG12" s="6"/>
      <c r="FMH12" s="6"/>
      <c r="FMI12" s="6"/>
      <c r="FMJ12" s="6"/>
      <c r="FMK12" s="6"/>
      <c r="FML12" s="6"/>
      <c r="FMM12" s="6"/>
      <c r="FMN12" s="6"/>
      <c r="FMO12" s="6"/>
      <c r="FMP12" s="6"/>
      <c r="FMQ12" s="6"/>
      <c r="FMR12" s="6"/>
      <c r="FMS12" s="6"/>
      <c r="FMT12" s="6"/>
      <c r="FMU12" s="6"/>
      <c r="FMV12" s="6"/>
      <c r="FMW12" s="6"/>
      <c r="FMX12" s="6"/>
      <c r="FMY12" s="6"/>
      <c r="FMZ12" s="6"/>
      <c r="FNA12" s="6"/>
      <c r="FNB12" s="6"/>
      <c r="FNC12" s="6"/>
      <c r="FND12" s="6"/>
      <c r="FNE12" s="6"/>
      <c r="FNF12" s="6"/>
      <c r="FNG12" s="6"/>
      <c r="FNH12" s="6"/>
      <c r="FNI12" s="6"/>
      <c r="FNJ12" s="6"/>
      <c r="FNK12" s="6"/>
      <c r="FNL12" s="6"/>
      <c r="FNM12" s="6"/>
      <c r="FNN12" s="6"/>
      <c r="FNO12" s="6"/>
      <c r="FNP12" s="6"/>
      <c r="FNQ12" s="6"/>
      <c r="FNR12" s="6"/>
      <c r="FNS12" s="6"/>
      <c r="FNT12" s="6"/>
      <c r="FNU12" s="6"/>
      <c r="FNV12" s="6"/>
      <c r="FNW12" s="6"/>
      <c r="FNX12" s="6"/>
      <c r="FNY12" s="6"/>
      <c r="FNZ12" s="6"/>
      <c r="FOA12" s="6"/>
      <c r="FOB12" s="6"/>
      <c r="FOC12" s="6"/>
      <c r="FOD12" s="6"/>
      <c r="FOE12" s="6"/>
      <c r="FOF12" s="6"/>
      <c r="FOG12" s="6"/>
      <c r="FOH12" s="6"/>
      <c r="FOI12" s="6"/>
      <c r="FOJ12" s="6"/>
      <c r="FOK12" s="6"/>
      <c r="FOL12" s="6"/>
      <c r="FOM12" s="6"/>
      <c r="FON12" s="6"/>
      <c r="FOO12" s="6"/>
      <c r="FOP12" s="6"/>
      <c r="FOQ12" s="6"/>
      <c r="FOR12" s="6"/>
      <c r="FOS12" s="6"/>
      <c r="FOT12" s="6"/>
      <c r="FOU12" s="6"/>
      <c r="FOV12" s="6"/>
      <c r="FOW12" s="6"/>
      <c r="FOX12" s="6"/>
      <c r="FOY12" s="6"/>
      <c r="FOZ12" s="6"/>
      <c r="FPA12" s="6"/>
      <c r="FPB12" s="6"/>
      <c r="FPC12" s="6"/>
      <c r="FPD12" s="6"/>
      <c r="FPE12" s="6"/>
      <c r="FPF12" s="6"/>
      <c r="FPG12" s="6"/>
      <c r="FPH12" s="6"/>
      <c r="FPI12" s="6"/>
      <c r="FPJ12" s="6"/>
      <c r="FPK12" s="6"/>
      <c r="FPL12" s="6"/>
      <c r="FPM12" s="6"/>
      <c r="FPN12" s="6"/>
      <c r="FPO12" s="6"/>
      <c r="FPP12" s="6"/>
      <c r="FPQ12" s="6"/>
      <c r="FPR12" s="6"/>
      <c r="FPS12" s="6"/>
      <c r="FPT12" s="6"/>
      <c r="FPU12" s="6"/>
      <c r="FPV12" s="6"/>
      <c r="FPW12" s="6"/>
      <c r="FPX12" s="6"/>
      <c r="FPY12" s="6"/>
      <c r="FPZ12" s="6"/>
      <c r="FQA12" s="6"/>
      <c r="FQB12" s="6"/>
      <c r="FQC12" s="6"/>
      <c r="FQD12" s="6"/>
      <c r="FQE12" s="6"/>
      <c r="FQF12" s="6"/>
      <c r="FQG12" s="6"/>
      <c r="FQH12" s="6"/>
      <c r="FQI12" s="6"/>
      <c r="FQJ12" s="6"/>
      <c r="FQK12" s="6"/>
      <c r="FQL12" s="6"/>
      <c r="FQM12" s="6"/>
      <c r="FQN12" s="6"/>
      <c r="FQO12" s="6"/>
      <c r="FQP12" s="6"/>
      <c r="FQQ12" s="6"/>
      <c r="FQR12" s="6"/>
      <c r="FQS12" s="6"/>
      <c r="FQT12" s="6"/>
      <c r="FQU12" s="6"/>
      <c r="FQV12" s="6"/>
      <c r="FQW12" s="6"/>
      <c r="FQX12" s="6"/>
      <c r="FQY12" s="6"/>
      <c r="FQZ12" s="6"/>
      <c r="FRA12" s="6"/>
      <c r="FRB12" s="6"/>
      <c r="FRC12" s="6"/>
      <c r="FRD12" s="6"/>
      <c r="FRE12" s="6"/>
      <c r="FRF12" s="6"/>
      <c r="FRG12" s="6"/>
      <c r="FRH12" s="6"/>
      <c r="FRI12" s="6"/>
      <c r="FRJ12" s="6"/>
      <c r="FRK12" s="6"/>
      <c r="FRL12" s="6"/>
      <c r="FRM12" s="6"/>
      <c r="FRN12" s="6"/>
      <c r="FRO12" s="6"/>
      <c r="FRP12" s="6"/>
      <c r="FRQ12" s="6"/>
      <c r="FRR12" s="6"/>
      <c r="FRS12" s="6"/>
      <c r="FRT12" s="6"/>
      <c r="FRU12" s="6"/>
      <c r="FRV12" s="6"/>
      <c r="FRW12" s="6"/>
      <c r="FRX12" s="6"/>
      <c r="FRY12" s="6"/>
      <c r="FRZ12" s="6"/>
      <c r="FSA12" s="6"/>
      <c r="FSB12" s="6"/>
      <c r="FSC12" s="6"/>
      <c r="FSD12" s="6"/>
      <c r="FSE12" s="6"/>
      <c r="FSF12" s="6"/>
      <c r="FSG12" s="6"/>
      <c r="FSH12" s="6"/>
      <c r="FSI12" s="6"/>
      <c r="FSJ12" s="6"/>
      <c r="FSK12" s="6"/>
      <c r="FSL12" s="6"/>
      <c r="FSM12" s="6"/>
      <c r="FSN12" s="6"/>
      <c r="FSO12" s="6"/>
      <c r="FSP12" s="6"/>
      <c r="FSQ12" s="6"/>
      <c r="FSR12" s="6"/>
      <c r="FSS12" s="6"/>
      <c r="FST12" s="6"/>
      <c r="FSU12" s="6"/>
      <c r="FSV12" s="6"/>
      <c r="FSW12" s="6"/>
      <c r="FSX12" s="6"/>
      <c r="FSY12" s="6"/>
      <c r="FSZ12" s="6"/>
      <c r="FTA12" s="6"/>
      <c r="FTB12" s="6"/>
      <c r="FTC12" s="6"/>
      <c r="FTD12" s="6"/>
      <c r="FTE12" s="6"/>
      <c r="FTF12" s="6"/>
      <c r="FTG12" s="6"/>
      <c r="FTH12" s="6"/>
      <c r="FTI12" s="6"/>
      <c r="FTJ12" s="6"/>
      <c r="FTK12" s="6"/>
      <c r="FTL12" s="6"/>
      <c r="FTM12" s="6"/>
      <c r="FTN12" s="6"/>
      <c r="FTO12" s="6"/>
      <c r="FTP12" s="6"/>
      <c r="FTQ12" s="6"/>
      <c r="FTR12" s="6"/>
      <c r="FTS12" s="6"/>
      <c r="FTT12" s="6"/>
      <c r="FTU12" s="6"/>
      <c r="FTV12" s="6"/>
      <c r="FTW12" s="6"/>
      <c r="FTX12" s="6"/>
      <c r="FTY12" s="6"/>
      <c r="FTZ12" s="6"/>
      <c r="FUA12" s="6"/>
      <c r="FUB12" s="6"/>
      <c r="FUC12" s="6"/>
      <c r="FUD12" s="6"/>
      <c r="FUE12" s="6"/>
      <c r="FUF12" s="6"/>
      <c r="FUG12" s="6"/>
      <c r="FUH12" s="6"/>
      <c r="FUI12" s="6"/>
      <c r="FUJ12" s="6"/>
      <c r="FUK12" s="6"/>
      <c r="FUL12" s="6"/>
      <c r="FUM12" s="6"/>
      <c r="FUN12" s="6"/>
      <c r="FUO12" s="6"/>
      <c r="FUP12" s="6"/>
      <c r="FUQ12" s="6"/>
      <c r="FUR12" s="6"/>
      <c r="FUS12" s="6"/>
      <c r="FUT12" s="6"/>
      <c r="FUU12" s="6"/>
      <c r="FUV12" s="6"/>
      <c r="FUW12" s="6"/>
      <c r="FUX12" s="6"/>
      <c r="FUY12" s="6"/>
      <c r="FUZ12" s="6"/>
      <c r="FVA12" s="6"/>
      <c r="FVB12" s="6"/>
      <c r="FVC12" s="6"/>
      <c r="FVD12" s="6"/>
      <c r="FVE12" s="6"/>
      <c r="FVF12" s="6"/>
      <c r="FVG12" s="6"/>
      <c r="FVH12" s="6"/>
      <c r="FVI12" s="6"/>
      <c r="FVJ12" s="6"/>
      <c r="FVK12" s="6"/>
      <c r="FVL12" s="6"/>
      <c r="FVM12" s="6"/>
      <c r="FVN12" s="6"/>
      <c r="FVO12" s="6"/>
      <c r="FVP12" s="6"/>
      <c r="FVQ12" s="6"/>
      <c r="FVR12" s="6"/>
      <c r="FVS12" s="6"/>
      <c r="FVT12" s="6"/>
      <c r="FVU12" s="6"/>
      <c r="FVV12" s="6"/>
      <c r="FVW12" s="6"/>
      <c r="FVX12" s="6"/>
      <c r="FVY12" s="6"/>
      <c r="FVZ12" s="6"/>
      <c r="FWA12" s="6"/>
      <c r="FWB12" s="6"/>
      <c r="FWC12" s="6"/>
      <c r="FWD12" s="6"/>
      <c r="FWE12" s="6"/>
      <c r="FWF12" s="6"/>
      <c r="FWG12" s="6"/>
      <c r="FWH12" s="6"/>
      <c r="FWI12" s="6"/>
      <c r="FWJ12" s="6"/>
      <c r="FWK12" s="6"/>
      <c r="FWL12" s="6"/>
      <c r="FWM12" s="6"/>
      <c r="FWN12" s="6"/>
      <c r="FWO12" s="6"/>
      <c r="FWP12" s="6"/>
      <c r="FWQ12" s="6"/>
      <c r="FWR12" s="6"/>
      <c r="FWS12" s="6"/>
      <c r="FWT12" s="6"/>
      <c r="FWU12" s="6"/>
      <c r="FWV12" s="6"/>
      <c r="FWW12" s="6"/>
      <c r="FWX12" s="6"/>
      <c r="FWY12" s="6"/>
      <c r="FWZ12" s="6"/>
      <c r="FXA12" s="6"/>
      <c r="FXB12" s="6"/>
      <c r="FXC12" s="6"/>
      <c r="FXD12" s="6"/>
      <c r="FXE12" s="6"/>
      <c r="FXF12" s="6"/>
      <c r="FXG12" s="6"/>
      <c r="FXH12" s="6"/>
      <c r="FXI12" s="6"/>
      <c r="FXJ12" s="6"/>
      <c r="FXK12" s="6"/>
      <c r="FXL12" s="6"/>
      <c r="FXM12" s="6"/>
      <c r="FXN12" s="6"/>
      <c r="FXO12" s="6"/>
      <c r="FXP12" s="6"/>
      <c r="FXQ12" s="6"/>
      <c r="FXR12" s="6"/>
      <c r="FXS12" s="6"/>
      <c r="FXT12" s="6"/>
      <c r="FXU12" s="6"/>
      <c r="FXV12" s="6"/>
      <c r="FXW12" s="6"/>
      <c r="FXX12" s="6"/>
      <c r="FXY12" s="6"/>
      <c r="FXZ12" s="6"/>
      <c r="FYA12" s="6"/>
      <c r="FYB12" s="6"/>
      <c r="FYC12" s="6"/>
      <c r="FYD12" s="6"/>
      <c r="FYE12" s="6"/>
      <c r="FYF12" s="6"/>
      <c r="FYG12" s="6"/>
      <c r="FYH12" s="6"/>
      <c r="FYI12" s="6"/>
      <c r="FYJ12" s="6"/>
      <c r="FYK12" s="6"/>
      <c r="FYL12" s="6"/>
      <c r="FYM12" s="6"/>
      <c r="FYN12" s="6"/>
      <c r="FYO12" s="6"/>
      <c r="FYP12" s="6"/>
      <c r="FYQ12" s="6"/>
      <c r="FYR12" s="6"/>
      <c r="FYS12" s="6"/>
      <c r="FYT12" s="6"/>
      <c r="FYU12" s="6"/>
      <c r="FYV12" s="6"/>
      <c r="FYW12" s="6"/>
      <c r="FYX12" s="6"/>
      <c r="FYY12" s="6"/>
      <c r="FYZ12" s="6"/>
      <c r="FZA12" s="6"/>
      <c r="FZB12" s="6"/>
      <c r="FZC12" s="6"/>
      <c r="FZD12" s="6"/>
      <c r="FZE12" s="6"/>
      <c r="FZF12" s="6"/>
      <c r="FZG12" s="6"/>
      <c r="FZH12" s="6"/>
      <c r="FZI12" s="6"/>
      <c r="FZJ12" s="6"/>
      <c r="FZK12" s="6"/>
      <c r="FZL12" s="6"/>
      <c r="FZM12" s="6"/>
      <c r="FZN12" s="6"/>
      <c r="FZO12" s="6"/>
      <c r="FZP12" s="6"/>
      <c r="FZQ12" s="6"/>
      <c r="FZR12" s="6"/>
      <c r="FZS12" s="6"/>
      <c r="FZT12" s="6"/>
      <c r="FZU12" s="6"/>
      <c r="FZV12" s="6"/>
      <c r="FZW12" s="6"/>
      <c r="FZX12" s="6"/>
      <c r="FZY12" s="6"/>
      <c r="FZZ12" s="6"/>
      <c r="GAA12" s="6"/>
      <c r="GAB12" s="6"/>
      <c r="GAC12" s="6"/>
      <c r="GAD12" s="6"/>
      <c r="GAE12" s="6"/>
      <c r="GAF12" s="6"/>
      <c r="GAG12" s="6"/>
      <c r="GAH12" s="6"/>
      <c r="GAI12" s="6"/>
      <c r="GAJ12" s="6"/>
      <c r="GAK12" s="6"/>
      <c r="GAL12" s="6"/>
      <c r="GAM12" s="6"/>
      <c r="GAN12" s="6"/>
      <c r="GAO12" s="6"/>
      <c r="GAP12" s="6"/>
      <c r="GAQ12" s="6"/>
      <c r="GAR12" s="6"/>
      <c r="GAS12" s="6"/>
      <c r="GAT12" s="6"/>
      <c r="GAU12" s="6"/>
      <c r="GAV12" s="6"/>
      <c r="GAW12" s="6"/>
      <c r="GAX12" s="6"/>
      <c r="GAY12" s="6"/>
      <c r="GAZ12" s="6"/>
      <c r="GBA12" s="6"/>
      <c r="GBB12" s="6"/>
      <c r="GBC12" s="6"/>
      <c r="GBD12" s="6"/>
      <c r="GBE12" s="6"/>
      <c r="GBF12" s="6"/>
      <c r="GBG12" s="6"/>
      <c r="GBH12" s="6"/>
      <c r="GBI12" s="6"/>
      <c r="GBJ12" s="6"/>
      <c r="GBK12" s="6"/>
      <c r="GBL12" s="6"/>
      <c r="GBM12" s="6"/>
      <c r="GBN12" s="6"/>
      <c r="GBO12" s="6"/>
      <c r="GBP12" s="6"/>
      <c r="GBQ12" s="6"/>
      <c r="GBR12" s="6"/>
      <c r="GBS12" s="6"/>
      <c r="GBT12" s="6"/>
      <c r="GBU12" s="6"/>
      <c r="GBV12" s="6"/>
      <c r="GBW12" s="6"/>
      <c r="GBX12" s="6"/>
      <c r="GBY12" s="6"/>
      <c r="GBZ12" s="6"/>
      <c r="GCA12" s="6"/>
      <c r="GCB12" s="6"/>
      <c r="GCC12" s="6"/>
      <c r="GCD12" s="6"/>
      <c r="GCE12" s="6"/>
      <c r="GCF12" s="6"/>
      <c r="GCG12" s="6"/>
      <c r="GCH12" s="6"/>
      <c r="GCI12" s="6"/>
      <c r="GCJ12" s="6"/>
      <c r="GCK12" s="6"/>
      <c r="GCL12" s="6"/>
      <c r="GCM12" s="6"/>
      <c r="GCN12" s="6"/>
      <c r="GCO12" s="6"/>
      <c r="GCP12" s="6"/>
      <c r="GCQ12" s="6"/>
      <c r="GCR12" s="6"/>
      <c r="GCS12" s="6"/>
      <c r="GCT12" s="6"/>
      <c r="GCU12" s="6"/>
      <c r="GCV12" s="6"/>
      <c r="GCW12" s="6"/>
      <c r="GCX12" s="6"/>
      <c r="GCY12" s="6"/>
      <c r="GCZ12" s="6"/>
      <c r="GDA12" s="6"/>
      <c r="GDB12" s="6"/>
      <c r="GDC12" s="6"/>
      <c r="GDD12" s="6"/>
      <c r="GDE12" s="6"/>
      <c r="GDF12" s="6"/>
      <c r="GDG12" s="6"/>
      <c r="GDH12" s="6"/>
      <c r="GDI12" s="6"/>
      <c r="GDJ12" s="6"/>
      <c r="GDK12" s="6"/>
      <c r="GDL12" s="6"/>
      <c r="GDM12" s="6"/>
      <c r="GDN12" s="6"/>
      <c r="GDO12" s="6"/>
      <c r="GDP12" s="6"/>
      <c r="GDQ12" s="6"/>
      <c r="GDR12" s="6"/>
      <c r="GDS12" s="6"/>
      <c r="GDT12" s="6"/>
      <c r="GDU12" s="6"/>
      <c r="GDV12" s="6"/>
      <c r="GDW12" s="6"/>
      <c r="GDX12" s="6"/>
      <c r="GDY12" s="6"/>
      <c r="GDZ12" s="6"/>
      <c r="GEA12" s="6"/>
      <c r="GEB12" s="6"/>
      <c r="GEC12" s="6"/>
      <c r="GED12" s="6"/>
      <c r="GEE12" s="6"/>
      <c r="GEF12" s="6"/>
      <c r="GEG12" s="6"/>
      <c r="GEH12" s="6"/>
      <c r="GEI12" s="6"/>
      <c r="GEJ12" s="6"/>
      <c r="GEK12" s="6"/>
      <c r="GEL12" s="6"/>
      <c r="GEM12" s="6"/>
      <c r="GEN12" s="6"/>
      <c r="GEO12" s="6"/>
      <c r="GEP12" s="6"/>
      <c r="GEQ12" s="6"/>
      <c r="GER12" s="6"/>
      <c r="GES12" s="6"/>
      <c r="GET12" s="6"/>
      <c r="GEU12" s="6"/>
      <c r="GEV12" s="6"/>
      <c r="GEW12" s="6"/>
      <c r="GEX12" s="6"/>
      <c r="GEY12" s="6"/>
      <c r="GEZ12" s="6"/>
      <c r="GFA12" s="6"/>
      <c r="GFB12" s="6"/>
      <c r="GFC12" s="6"/>
      <c r="GFD12" s="6"/>
      <c r="GFE12" s="6"/>
      <c r="GFF12" s="6"/>
      <c r="GFG12" s="6"/>
      <c r="GFH12" s="6"/>
      <c r="GFI12" s="6"/>
      <c r="GFJ12" s="6"/>
      <c r="GFK12" s="6"/>
      <c r="GFL12" s="6"/>
      <c r="GFM12" s="6"/>
      <c r="GFN12" s="6"/>
      <c r="GFO12" s="6"/>
      <c r="GFP12" s="6"/>
      <c r="GFQ12" s="6"/>
      <c r="GFR12" s="6"/>
      <c r="GFS12" s="6"/>
      <c r="GFT12" s="6"/>
      <c r="GFU12" s="6"/>
      <c r="GFV12" s="6"/>
      <c r="GFW12" s="6"/>
      <c r="GFX12" s="6"/>
      <c r="GFY12" s="6"/>
      <c r="GFZ12" s="6"/>
      <c r="GGA12" s="6"/>
      <c r="GGB12" s="6"/>
      <c r="GGC12" s="6"/>
      <c r="GGD12" s="6"/>
      <c r="GGE12" s="6"/>
      <c r="GGF12" s="6"/>
      <c r="GGG12" s="6"/>
      <c r="GGH12" s="6"/>
      <c r="GGI12" s="6"/>
      <c r="GGJ12" s="6"/>
      <c r="GGK12" s="6"/>
      <c r="GGL12" s="6"/>
      <c r="GGM12" s="6"/>
      <c r="GGN12" s="6"/>
      <c r="GGO12" s="6"/>
      <c r="GGP12" s="6"/>
      <c r="GGQ12" s="6"/>
      <c r="GGR12" s="6"/>
      <c r="GGS12" s="6"/>
      <c r="GGT12" s="6"/>
      <c r="GGU12" s="6"/>
      <c r="GGV12" s="6"/>
      <c r="GGW12" s="6"/>
      <c r="GGX12" s="6"/>
      <c r="GGY12" s="6"/>
      <c r="GGZ12" s="6"/>
      <c r="GHA12" s="6"/>
      <c r="GHB12" s="6"/>
      <c r="GHC12" s="6"/>
      <c r="GHD12" s="6"/>
      <c r="GHE12" s="6"/>
      <c r="GHF12" s="6"/>
      <c r="GHG12" s="6"/>
      <c r="GHH12" s="6"/>
      <c r="GHI12" s="6"/>
      <c r="GHJ12" s="6"/>
      <c r="GHK12" s="6"/>
      <c r="GHL12" s="6"/>
      <c r="GHM12" s="6"/>
      <c r="GHN12" s="6"/>
      <c r="GHO12" s="6"/>
      <c r="GHP12" s="6"/>
      <c r="GHQ12" s="6"/>
      <c r="GHR12" s="6"/>
      <c r="GHS12" s="6"/>
      <c r="GHT12" s="6"/>
      <c r="GHU12" s="6"/>
      <c r="GHV12" s="6"/>
      <c r="GHW12" s="6"/>
      <c r="GHX12" s="6"/>
      <c r="GHY12" s="6"/>
      <c r="GHZ12" s="6"/>
      <c r="GIA12" s="6"/>
      <c r="GIB12" s="6"/>
      <c r="GIC12" s="6"/>
      <c r="GID12" s="6"/>
      <c r="GIE12" s="6"/>
      <c r="GIF12" s="6"/>
      <c r="GIG12" s="6"/>
      <c r="GIH12" s="6"/>
      <c r="GII12" s="6"/>
      <c r="GIJ12" s="6"/>
      <c r="GIK12" s="6"/>
      <c r="GIL12" s="6"/>
      <c r="GIM12" s="6"/>
      <c r="GIN12" s="6"/>
      <c r="GIO12" s="6"/>
      <c r="GIP12" s="6"/>
      <c r="GIQ12" s="6"/>
      <c r="GIR12" s="6"/>
      <c r="GIS12" s="6"/>
      <c r="GIT12" s="6"/>
      <c r="GIU12" s="6"/>
      <c r="GIV12" s="6"/>
      <c r="GIW12" s="6"/>
      <c r="GIX12" s="6"/>
      <c r="GIY12" s="6"/>
      <c r="GIZ12" s="6"/>
      <c r="GJA12" s="6"/>
      <c r="GJB12" s="6"/>
      <c r="GJC12" s="6"/>
      <c r="GJD12" s="6"/>
      <c r="GJE12" s="6"/>
      <c r="GJF12" s="6"/>
      <c r="GJG12" s="6"/>
      <c r="GJH12" s="6"/>
      <c r="GJI12" s="6"/>
      <c r="GJJ12" s="6"/>
      <c r="GJK12" s="6"/>
      <c r="GJL12" s="6"/>
      <c r="GJM12" s="6"/>
      <c r="GJN12" s="6"/>
      <c r="GJO12" s="6"/>
      <c r="GJP12" s="6"/>
      <c r="GJQ12" s="6"/>
      <c r="GJR12" s="6"/>
      <c r="GJS12" s="6"/>
      <c r="GJT12" s="6"/>
      <c r="GJU12" s="6"/>
      <c r="GJV12" s="6"/>
      <c r="GJW12" s="6"/>
      <c r="GJX12" s="6"/>
      <c r="GJY12" s="6"/>
      <c r="GJZ12" s="6"/>
      <c r="GKA12" s="6"/>
      <c r="GKB12" s="6"/>
      <c r="GKC12" s="6"/>
      <c r="GKD12" s="6"/>
      <c r="GKE12" s="6"/>
      <c r="GKF12" s="6"/>
      <c r="GKG12" s="6"/>
      <c r="GKH12" s="6"/>
      <c r="GKI12" s="6"/>
      <c r="GKJ12" s="6"/>
      <c r="GKK12" s="6"/>
      <c r="GKL12" s="6"/>
      <c r="GKM12" s="6"/>
      <c r="GKN12" s="6"/>
      <c r="GKO12" s="6"/>
      <c r="GKP12" s="6"/>
      <c r="GKQ12" s="6"/>
      <c r="GKR12" s="6"/>
      <c r="GKS12" s="6"/>
      <c r="GKT12" s="6"/>
      <c r="GKU12" s="6"/>
      <c r="GKV12" s="6"/>
      <c r="GKW12" s="6"/>
      <c r="GKX12" s="6"/>
      <c r="GKY12" s="6"/>
      <c r="GKZ12" s="6"/>
      <c r="GLA12" s="6"/>
      <c r="GLB12" s="6"/>
      <c r="GLC12" s="6"/>
      <c r="GLD12" s="6"/>
      <c r="GLE12" s="6"/>
      <c r="GLF12" s="6"/>
      <c r="GLG12" s="6"/>
      <c r="GLH12" s="6"/>
      <c r="GLI12" s="6"/>
      <c r="GLJ12" s="6"/>
      <c r="GLK12" s="6"/>
      <c r="GLL12" s="6"/>
      <c r="GLM12" s="6"/>
      <c r="GLN12" s="6"/>
      <c r="GLO12" s="6"/>
      <c r="GLP12" s="6"/>
      <c r="GLQ12" s="6"/>
      <c r="GLR12" s="6"/>
      <c r="GLS12" s="6"/>
      <c r="GLT12" s="6"/>
      <c r="GLU12" s="6"/>
      <c r="GLV12" s="6"/>
      <c r="GLW12" s="6"/>
      <c r="GLX12" s="6"/>
      <c r="GLY12" s="6"/>
      <c r="GLZ12" s="6"/>
      <c r="GMA12" s="6"/>
      <c r="GMB12" s="6"/>
      <c r="GMC12" s="6"/>
      <c r="GMD12" s="6"/>
      <c r="GME12" s="6"/>
      <c r="GMF12" s="6"/>
      <c r="GMG12" s="6"/>
      <c r="GMH12" s="6"/>
      <c r="GMI12" s="6"/>
      <c r="GMJ12" s="6"/>
      <c r="GMK12" s="6"/>
      <c r="GML12" s="6"/>
      <c r="GMM12" s="6"/>
      <c r="GMN12" s="6"/>
      <c r="GMO12" s="6"/>
      <c r="GMP12" s="6"/>
      <c r="GMQ12" s="6"/>
      <c r="GMR12" s="6"/>
      <c r="GMS12" s="6"/>
      <c r="GMT12" s="6"/>
      <c r="GMU12" s="6"/>
      <c r="GMV12" s="6"/>
      <c r="GMW12" s="6"/>
      <c r="GMX12" s="6"/>
      <c r="GMY12" s="6"/>
      <c r="GMZ12" s="6"/>
      <c r="GNA12" s="6"/>
      <c r="GNB12" s="6"/>
      <c r="GNC12" s="6"/>
      <c r="GND12" s="6"/>
      <c r="GNE12" s="6"/>
      <c r="GNF12" s="6"/>
      <c r="GNG12" s="6"/>
      <c r="GNH12" s="6"/>
      <c r="GNI12" s="6"/>
      <c r="GNJ12" s="6"/>
      <c r="GNK12" s="6"/>
      <c r="GNL12" s="6"/>
      <c r="GNM12" s="6"/>
      <c r="GNN12" s="6"/>
      <c r="GNO12" s="6"/>
      <c r="GNP12" s="6"/>
      <c r="GNQ12" s="6"/>
      <c r="GNR12" s="6"/>
      <c r="GNS12" s="6"/>
      <c r="GNT12" s="6"/>
      <c r="GNU12" s="6"/>
      <c r="GNV12" s="6"/>
      <c r="GNW12" s="6"/>
      <c r="GNX12" s="6"/>
      <c r="GNY12" s="6"/>
      <c r="GNZ12" s="6"/>
      <c r="GOA12" s="6"/>
      <c r="GOB12" s="6"/>
      <c r="GOC12" s="6"/>
      <c r="GOD12" s="6"/>
      <c r="GOE12" s="6"/>
      <c r="GOF12" s="6"/>
      <c r="GOG12" s="6"/>
      <c r="GOH12" s="6"/>
      <c r="GOI12" s="6"/>
      <c r="GOJ12" s="6"/>
      <c r="GOK12" s="6"/>
      <c r="GOL12" s="6"/>
      <c r="GOM12" s="6"/>
      <c r="GON12" s="6"/>
      <c r="GOO12" s="6"/>
      <c r="GOP12" s="6"/>
      <c r="GOQ12" s="6"/>
      <c r="GOR12" s="6"/>
      <c r="GOS12" s="6"/>
      <c r="GOT12" s="6"/>
      <c r="GOU12" s="6"/>
      <c r="GOV12" s="6"/>
      <c r="GOW12" s="6"/>
      <c r="GOX12" s="6"/>
      <c r="GOY12" s="6"/>
      <c r="GOZ12" s="6"/>
      <c r="GPA12" s="6"/>
      <c r="GPB12" s="6"/>
      <c r="GPC12" s="6"/>
      <c r="GPD12" s="6"/>
      <c r="GPE12" s="6"/>
      <c r="GPF12" s="6"/>
      <c r="GPG12" s="6"/>
      <c r="GPH12" s="6"/>
      <c r="GPI12" s="6"/>
      <c r="GPJ12" s="6"/>
      <c r="GPK12" s="6"/>
      <c r="GPL12" s="6"/>
      <c r="GPM12" s="6"/>
      <c r="GPN12" s="6"/>
      <c r="GPO12" s="6"/>
      <c r="GPP12" s="6"/>
      <c r="GPQ12" s="6"/>
      <c r="GPR12" s="6"/>
      <c r="GPS12" s="6"/>
      <c r="GPT12" s="6"/>
      <c r="GPU12" s="6"/>
      <c r="GPV12" s="6"/>
      <c r="GPW12" s="6"/>
      <c r="GPX12" s="6"/>
      <c r="GPY12" s="6"/>
      <c r="GPZ12" s="6"/>
      <c r="GQA12" s="6"/>
      <c r="GQB12" s="6"/>
      <c r="GQC12" s="6"/>
      <c r="GQD12" s="6"/>
      <c r="GQE12" s="6"/>
      <c r="GQF12" s="6"/>
      <c r="GQG12" s="6"/>
      <c r="GQH12" s="6"/>
      <c r="GQI12" s="6"/>
      <c r="GQJ12" s="6"/>
      <c r="GQK12" s="6"/>
      <c r="GQL12" s="6"/>
      <c r="GQM12" s="6"/>
      <c r="GQN12" s="6"/>
      <c r="GQO12" s="6"/>
      <c r="GQP12" s="6"/>
      <c r="GQQ12" s="6"/>
      <c r="GQR12" s="6"/>
      <c r="GQS12" s="6"/>
      <c r="GQT12" s="6"/>
      <c r="GQU12" s="6"/>
      <c r="GQV12" s="6"/>
      <c r="GQW12" s="6"/>
      <c r="GQX12" s="6"/>
      <c r="GQY12" s="6"/>
      <c r="GQZ12" s="6"/>
      <c r="GRA12" s="6"/>
      <c r="GRB12" s="6"/>
      <c r="GRC12" s="6"/>
      <c r="GRD12" s="6"/>
      <c r="GRE12" s="6"/>
      <c r="GRF12" s="6"/>
      <c r="GRG12" s="6"/>
      <c r="GRH12" s="6"/>
      <c r="GRI12" s="6"/>
      <c r="GRJ12" s="6"/>
      <c r="GRK12" s="6"/>
      <c r="GRL12" s="6"/>
      <c r="GRM12" s="6"/>
      <c r="GRN12" s="6"/>
      <c r="GRO12" s="6"/>
      <c r="GRP12" s="6"/>
      <c r="GRQ12" s="6"/>
      <c r="GRR12" s="6"/>
      <c r="GRS12" s="6"/>
      <c r="GRT12" s="6"/>
      <c r="GRU12" s="6"/>
      <c r="GRV12" s="6"/>
      <c r="GRW12" s="6"/>
      <c r="GRX12" s="6"/>
      <c r="GRY12" s="6"/>
      <c r="GRZ12" s="6"/>
      <c r="GSA12" s="6"/>
      <c r="GSB12" s="6"/>
      <c r="GSC12" s="6"/>
      <c r="GSD12" s="6"/>
      <c r="GSE12" s="6"/>
      <c r="GSF12" s="6"/>
      <c r="GSG12" s="6"/>
      <c r="GSH12" s="6"/>
      <c r="GSI12" s="6"/>
      <c r="GSJ12" s="6"/>
      <c r="GSK12" s="6"/>
      <c r="GSL12" s="6"/>
      <c r="GSM12" s="6"/>
      <c r="GSN12" s="6"/>
      <c r="GSO12" s="6"/>
      <c r="GSP12" s="6"/>
      <c r="GSQ12" s="6"/>
      <c r="GSR12" s="6"/>
      <c r="GSS12" s="6"/>
      <c r="GST12" s="6"/>
      <c r="GSU12" s="6"/>
      <c r="GSV12" s="6"/>
      <c r="GSW12" s="6"/>
      <c r="GSX12" s="6"/>
      <c r="GSY12" s="6"/>
      <c r="GSZ12" s="6"/>
      <c r="GTA12" s="6"/>
      <c r="GTB12" s="6"/>
      <c r="GTC12" s="6"/>
      <c r="GTD12" s="6"/>
      <c r="GTE12" s="6"/>
      <c r="GTF12" s="6"/>
      <c r="GTG12" s="6"/>
      <c r="GTH12" s="6"/>
      <c r="GTI12" s="6"/>
      <c r="GTJ12" s="6"/>
      <c r="GTK12" s="6"/>
      <c r="GTL12" s="6"/>
      <c r="GTM12" s="6"/>
      <c r="GTN12" s="6"/>
      <c r="GTO12" s="6"/>
      <c r="GTP12" s="6"/>
      <c r="GTQ12" s="6"/>
      <c r="GTR12" s="6"/>
      <c r="GTS12" s="6"/>
      <c r="GTT12" s="6"/>
      <c r="GTU12" s="6"/>
      <c r="GTV12" s="6"/>
      <c r="GTW12" s="6"/>
      <c r="GTX12" s="6"/>
      <c r="GTY12" s="6"/>
      <c r="GTZ12" s="6"/>
      <c r="GUA12" s="6"/>
      <c r="GUB12" s="6"/>
      <c r="GUC12" s="6"/>
      <c r="GUD12" s="6"/>
      <c r="GUE12" s="6"/>
      <c r="GUF12" s="6"/>
      <c r="GUG12" s="6"/>
      <c r="GUH12" s="6"/>
      <c r="GUI12" s="6"/>
      <c r="GUJ12" s="6"/>
      <c r="GUK12" s="6"/>
      <c r="GUL12" s="6"/>
      <c r="GUM12" s="6"/>
      <c r="GUN12" s="6"/>
      <c r="GUO12" s="6"/>
      <c r="GUP12" s="6"/>
      <c r="GUQ12" s="6"/>
      <c r="GUR12" s="6"/>
      <c r="GUS12" s="6"/>
      <c r="GUT12" s="6"/>
      <c r="GUU12" s="6"/>
      <c r="GUV12" s="6"/>
      <c r="GUW12" s="6"/>
      <c r="GUX12" s="6"/>
      <c r="GUY12" s="6"/>
      <c r="GUZ12" s="6"/>
      <c r="GVA12" s="6"/>
      <c r="GVB12" s="6"/>
      <c r="GVC12" s="6"/>
      <c r="GVD12" s="6"/>
      <c r="GVE12" s="6"/>
      <c r="GVF12" s="6"/>
      <c r="GVG12" s="6"/>
      <c r="GVH12" s="6"/>
      <c r="GVI12" s="6"/>
      <c r="GVJ12" s="6"/>
      <c r="GVK12" s="6"/>
      <c r="GVL12" s="6"/>
      <c r="GVM12" s="6"/>
      <c r="GVN12" s="6"/>
      <c r="GVO12" s="6"/>
      <c r="GVP12" s="6"/>
      <c r="GVQ12" s="6"/>
      <c r="GVR12" s="6"/>
      <c r="GVS12" s="6"/>
      <c r="GVT12" s="6"/>
      <c r="GVU12" s="6"/>
      <c r="GVV12" s="6"/>
      <c r="GVW12" s="6"/>
      <c r="GVX12" s="6"/>
      <c r="GVY12" s="6"/>
      <c r="GVZ12" s="6"/>
      <c r="GWA12" s="6"/>
      <c r="GWB12" s="6"/>
      <c r="GWC12" s="6"/>
      <c r="GWD12" s="6"/>
      <c r="GWE12" s="6"/>
      <c r="GWF12" s="6"/>
      <c r="GWG12" s="6"/>
      <c r="GWH12" s="6"/>
      <c r="GWI12" s="6"/>
      <c r="GWJ12" s="6"/>
      <c r="GWK12" s="6"/>
      <c r="GWL12" s="6"/>
      <c r="GWM12" s="6"/>
      <c r="GWN12" s="6"/>
      <c r="GWO12" s="6"/>
      <c r="GWP12" s="6"/>
      <c r="GWQ12" s="6"/>
      <c r="GWR12" s="6"/>
      <c r="GWS12" s="6"/>
      <c r="GWT12" s="6"/>
      <c r="GWU12" s="6"/>
      <c r="GWV12" s="6"/>
      <c r="GWW12" s="6"/>
      <c r="GWX12" s="6"/>
      <c r="GWY12" s="6"/>
      <c r="GWZ12" s="6"/>
      <c r="GXA12" s="6"/>
      <c r="GXB12" s="6"/>
      <c r="GXC12" s="6"/>
      <c r="GXD12" s="6"/>
      <c r="GXE12" s="6"/>
      <c r="GXF12" s="6"/>
      <c r="GXG12" s="6"/>
      <c r="GXH12" s="6"/>
      <c r="GXI12" s="6"/>
      <c r="GXJ12" s="6"/>
      <c r="GXK12" s="6"/>
      <c r="GXL12" s="6"/>
      <c r="GXM12" s="6"/>
      <c r="GXN12" s="6"/>
      <c r="GXO12" s="6"/>
      <c r="GXP12" s="6"/>
      <c r="GXQ12" s="6"/>
      <c r="GXR12" s="6"/>
      <c r="GXS12" s="6"/>
      <c r="GXT12" s="6"/>
      <c r="GXU12" s="6"/>
      <c r="GXV12" s="6"/>
      <c r="GXW12" s="6"/>
      <c r="GXX12" s="6"/>
      <c r="GXY12" s="6"/>
      <c r="GXZ12" s="6"/>
      <c r="GYA12" s="6"/>
      <c r="GYB12" s="6"/>
      <c r="GYC12" s="6"/>
      <c r="GYD12" s="6"/>
      <c r="GYE12" s="6"/>
      <c r="GYF12" s="6"/>
      <c r="GYG12" s="6"/>
      <c r="GYH12" s="6"/>
      <c r="GYI12" s="6"/>
      <c r="GYJ12" s="6"/>
      <c r="GYK12" s="6"/>
      <c r="GYL12" s="6"/>
      <c r="GYM12" s="6"/>
      <c r="GYN12" s="6"/>
      <c r="GYO12" s="6"/>
      <c r="GYP12" s="6"/>
      <c r="GYQ12" s="6"/>
      <c r="GYR12" s="6"/>
      <c r="GYS12" s="6"/>
      <c r="GYT12" s="6"/>
      <c r="GYU12" s="6"/>
      <c r="GYV12" s="6"/>
      <c r="GYW12" s="6"/>
      <c r="GYX12" s="6"/>
      <c r="GYY12" s="6"/>
      <c r="GYZ12" s="6"/>
      <c r="GZA12" s="6"/>
      <c r="GZB12" s="6"/>
      <c r="GZC12" s="6"/>
      <c r="GZD12" s="6"/>
      <c r="GZE12" s="6"/>
      <c r="GZF12" s="6"/>
      <c r="GZG12" s="6"/>
      <c r="GZH12" s="6"/>
      <c r="GZI12" s="6"/>
      <c r="GZJ12" s="6"/>
      <c r="GZK12" s="6"/>
      <c r="GZL12" s="6"/>
      <c r="GZM12" s="6"/>
      <c r="GZN12" s="6"/>
      <c r="GZO12" s="6"/>
      <c r="GZP12" s="6"/>
      <c r="GZQ12" s="6"/>
      <c r="GZR12" s="6"/>
      <c r="GZS12" s="6"/>
      <c r="GZT12" s="6"/>
      <c r="GZU12" s="6"/>
      <c r="GZV12" s="6"/>
      <c r="GZW12" s="6"/>
      <c r="GZX12" s="6"/>
      <c r="GZY12" s="6"/>
      <c r="GZZ12" s="6"/>
      <c r="HAA12" s="6"/>
      <c r="HAB12" s="6"/>
      <c r="HAC12" s="6"/>
      <c r="HAD12" s="6"/>
      <c r="HAE12" s="6"/>
      <c r="HAF12" s="6"/>
      <c r="HAG12" s="6"/>
      <c r="HAH12" s="6"/>
      <c r="HAI12" s="6"/>
      <c r="HAJ12" s="6"/>
      <c r="HAK12" s="6"/>
      <c r="HAL12" s="6"/>
      <c r="HAM12" s="6"/>
      <c r="HAN12" s="6"/>
      <c r="HAO12" s="6"/>
      <c r="HAP12" s="6"/>
      <c r="HAQ12" s="6"/>
      <c r="HAR12" s="6"/>
      <c r="HAS12" s="6"/>
      <c r="HAT12" s="6"/>
      <c r="HAU12" s="6"/>
      <c r="HAV12" s="6"/>
      <c r="HAW12" s="6"/>
      <c r="HAX12" s="6"/>
      <c r="HAY12" s="6"/>
      <c r="HAZ12" s="6"/>
      <c r="HBA12" s="6"/>
      <c r="HBB12" s="6"/>
      <c r="HBC12" s="6"/>
      <c r="HBD12" s="6"/>
      <c r="HBE12" s="6"/>
      <c r="HBF12" s="6"/>
      <c r="HBG12" s="6"/>
      <c r="HBH12" s="6"/>
      <c r="HBI12" s="6"/>
      <c r="HBJ12" s="6"/>
      <c r="HBK12" s="6"/>
      <c r="HBL12" s="6"/>
      <c r="HBM12" s="6"/>
      <c r="HBN12" s="6"/>
      <c r="HBO12" s="6"/>
      <c r="HBP12" s="6"/>
      <c r="HBQ12" s="6"/>
      <c r="HBR12" s="6"/>
      <c r="HBS12" s="6"/>
      <c r="HBT12" s="6"/>
      <c r="HBU12" s="6"/>
      <c r="HBV12" s="6"/>
      <c r="HBW12" s="6"/>
      <c r="HBX12" s="6"/>
      <c r="HBY12" s="6"/>
      <c r="HBZ12" s="6"/>
      <c r="HCA12" s="6"/>
      <c r="HCB12" s="6"/>
      <c r="HCC12" s="6"/>
      <c r="HCD12" s="6"/>
      <c r="HCE12" s="6"/>
      <c r="HCF12" s="6"/>
      <c r="HCG12" s="6"/>
      <c r="HCH12" s="6"/>
      <c r="HCI12" s="6"/>
      <c r="HCJ12" s="6"/>
      <c r="HCK12" s="6"/>
      <c r="HCL12" s="6"/>
      <c r="HCM12" s="6"/>
      <c r="HCN12" s="6"/>
      <c r="HCO12" s="6"/>
      <c r="HCP12" s="6"/>
      <c r="HCQ12" s="6"/>
      <c r="HCR12" s="6"/>
      <c r="HCS12" s="6"/>
      <c r="HCT12" s="6"/>
      <c r="HCU12" s="6"/>
      <c r="HCV12" s="6"/>
      <c r="HCW12" s="6"/>
      <c r="HCX12" s="6"/>
      <c r="HCY12" s="6"/>
      <c r="HCZ12" s="6"/>
      <c r="HDA12" s="6"/>
      <c r="HDB12" s="6"/>
      <c r="HDC12" s="6"/>
      <c r="HDD12" s="6"/>
      <c r="HDE12" s="6"/>
      <c r="HDF12" s="6"/>
      <c r="HDG12" s="6"/>
      <c r="HDH12" s="6"/>
      <c r="HDI12" s="6"/>
      <c r="HDJ12" s="6"/>
      <c r="HDK12" s="6"/>
      <c r="HDL12" s="6"/>
      <c r="HDM12" s="6"/>
      <c r="HDN12" s="6"/>
      <c r="HDO12" s="6"/>
      <c r="HDP12" s="6"/>
      <c r="HDQ12" s="6"/>
      <c r="HDR12" s="6"/>
      <c r="HDS12" s="6"/>
      <c r="HDT12" s="6"/>
      <c r="HDU12" s="6"/>
      <c r="HDV12" s="6"/>
      <c r="HDW12" s="6"/>
      <c r="HDX12" s="6"/>
      <c r="HDY12" s="6"/>
      <c r="HDZ12" s="6"/>
      <c r="HEA12" s="6"/>
      <c r="HEB12" s="6"/>
      <c r="HEC12" s="6"/>
      <c r="HED12" s="6"/>
      <c r="HEE12" s="6"/>
      <c r="HEF12" s="6"/>
      <c r="HEG12" s="6"/>
      <c r="HEH12" s="6"/>
      <c r="HEI12" s="6"/>
      <c r="HEJ12" s="6"/>
      <c r="HEK12" s="6"/>
      <c r="HEL12" s="6"/>
      <c r="HEM12" s="6"/>
      <c r="HEN12" s="6"/>
      <c r="HEO12" s="6"/>
      <c r="HEP12" s="6"/>
      <c r="HEQ12" s="6"/>
      <c r="HER12" s="6"/>
      <c r="HES12" s="6"/>
      <c r="HET12" s="6"/>
      <c r="HEU12" s="6"/>
      <c r="HEV12" s="6"/>
      <c r="HEW12" s="6"/>
      <c r="HEX12" s="6"/>
      <c r="HEY12" s="6"/>
      <c r="HEZ12" s="6"/>
      <c r="HFA12" s="6"/>
      <c r="HFB12" s="6"/>
      <c r="HFC12" s="6"/>
      <c r="HFD12" s="6"/>
      <c r="HFE12" s="6"/>
      <c r="HFF12" s="6"/>
      <c r="HFG12" s="6"/>
      <c r="HFH12" s="6"/>
      <c r="HFI12" s="6"/>
      <c r="HFJ12" s="6"/>
      <c r="HFK12" s="6"/>
      <c r="HFL12" s="6"/>
      <c r="HFM12" s="6"/>
      <c r="HFN12" s="6"/>
      <c r="HFO12" s="6"/>
      <c r="HFP12" s="6"/>
      <c r="HFQ12" s="6"/>
      <c r="HFR12" s="6"/>
      <c r="HFS12" s="6"/>
      <c r="HFT12" s="6"/>
      <c r="HFU12" s="6"/>
      <c r="HFV12" s="6"/>
      <c r="HFW12" s="6"/>
      <c r="HFX12" s="6"/>
      <c r="HFY12" s="6"/>
      <c r="HFZ12" s="6"/>
      <c r="HGA12" s="6"/>
      <c r="HGB12" s="6"/>
      <c r="HGC12" s="6"/>
      <c r="HGD12" s="6"/>
      <c r="HGE12" s="6"/>
      <c r="HGF12" s="6"/>
      <c r="HGG12" s="6"/>
      <c r="HGH12" s="6"/>
      <c r="HGI12" s="6"/>
      <c r="HGJ12" s="6"/>
      <c r="HGK12" s="6"/>
      <c r="HGL12" s="6"/>
      <c r="HGM12" s="6"/>
      <c r="HGN12" s="6"/>
      <c r="HGO12" s="6"/>
      <c r="HGP12" s="6"/>
      <c r="HGQ12" s="6"/>
      <c r="HGR12" s="6"/>
      <c r="HGS12" s="6"/>
      <c r="HGT12" s="6"/>
      <c r="HGU12" s="6"/>
      <c r="HGV12" s="6"/>
      <c r="HGW12" s="6"/>
      <c r="HGX12" s="6"/>
      <c r="HGY12" s="6"/>
      <c r="HGZ12" s="6"/>
      <c r="HHA12" s="6"/>
      <c r="HHB12" s="6"/>
      <c r="HHC12" s="6"/>
      <c r="HHD12" s="6"/>
      <c r="HHE12" s="6"/>
      <c r="HHF12" s="6"/>
      <c r="HHG12" s="6"/>
      <c r="HHH12" s="6"/>
      <c r="HHI12" s="6"/>
      <c r="HHJ12" s="6"/>
      <c r="HHK12" s="6"/>
      <c r="HHL12" s="6"/>
      <c r="HHM12" s="6"/>
      <c r="HHN12" s="6"/>
      <c r="HHO12" s="6"/>
      <c r="HHP12" s="6"/>
      <c r="HHQ12" s="6"/>
      <c r="HHR12" s="6"/>
      <c r="HHS12" s="6"/>
      <c r="HHT12" s="6"/>
      <c r="HHU12" s="6"/>
      <c r="HHV12" s="6"/>
      <c r="HHW12" s="6"/>
      <c r="HHX12" s="6"/>
      <c r="HHY12" s="6"/>
      <c r="HHZ12" s="6"/>
      <c r="HIA12" s="6"/>
      <c r="HIB12" s="6"/>
      <c r="HIC12" s="6"/>
      <c r="HID12" s="6"/>
      <c r="HIE12" s="6"/>
      <c r="HIF12" s="6"/>
      <c r="HIG12" s="6"/>
      <c r="HIH12" s="6"/>
      <c r="HII12" s="6"/>
      <c r="HIJ12" s="6"/>
      <c r="HIK12" s="6"/>
      <c r="HIL12" s="6"/>
      <c r="HIM12" s="6"/>
      <c r="HIN12" s="6"/>
      <c r="HIO12" s="6"/>
      <c r="HIP12" s="6"/>
      <c r="HIQ12" s="6"/>
      <c r="HIR12" s="6"/>
      <c r="HIS12" s="6"/>
      <c r="HIT12" s="6"/>
      <c r="HIU12" s="6"/>
      <c r="HIV12" s="6"/>
      <c r="HIW12" s="6"/>
      <c r="HIX12" s="6"/>
      <c r="HIY12" s="6"/>
      <c r="HIZ12" s="6"/>
      <c r="HJA12" s="6"/>
      <c r="HJB12" s="6"/>
      <c r="HJC12" s="6"/>
      <c r="HJD12" s="6"/>
      <c r="HJE12" s="6"/>
      <c r="HJF12" s="6"/>
      <c r="HJG12" s="6"/>
      <c r="HJH12" s="6"/>
      <c r="HJI12" s="6"/>
      <c r="HJJ12" s="6"/>
      <c r="HJK12" s="6"/>
      <c r="HJL12" s="6"/>
      <c r="HJM12" s="6"/>
      <c r="HJN12" s="6"/>
      <c r="HJO12" s="6"/>
      <c r="HJP12" s="6"/>
      <c r="HJQ12" s="6"/>
      <c r="HJR12" s="6"/>
      <c r="HJS12" s="6"/>
      <c r="HJT12" s="6"/>
      <c r="HJU12" s="6"/>
      <c r="HJV12" s="6"/>
      <c r="HJW12" s="6"/>
      <c r="HJX12" s="6"/>
      <c r="HJY12" s="6"/>
      <c r="HJZ12" s="6"/>
      <c r="HKA12" s="6"/>
      <c r="HKB12" s="6"/>
      <c r="HKC12" s="6"/>
      <c r="HKD12" s="6"/>
      <c r="HKE12" s="6"/>
      <c r="HKF12" s="6"/>
      <c r="HKG12" s="6"/>
      <c r="HKH12" s="6"/>
      <c r="HKI12" s="6"/>
      <c r="HKJ12" s="6"/>
      <c r="HKK12" s="6"/>
      <c r="HKL12" s="6"/>
      <c r="HKM12" s="6"/>
      <c r="HKN12" s="6"/>
      <c r="HKO12" s="6"/>
      <c r="HKP12" s="6"/>
      <c r="HKQ12" s="6"/>
      <c r="HKR12" s="6"/>
      <c r="HKS12" s="6"/>
      <c r="HKT12" s="6"/>
      <c r="HKU12" s="6"/>
      <c r="HKV12" s="6"/>
      <c r="HKW12" s="6"/>
      <c r="HKX12" s="6"/>
      <c r="HKY12" s="6"/>
      <c r="HKZ12" s="6"/>
      <c r="HLA12" s="6"/>
      <c r="HLB12" s="6"/>
      <c r="HLC12" s="6"/>
      <c r="HLD12" s="6"/>
      <c r="HLE12" s="6"/>
      <c r="HLF12" s="6"/>
      <c r="HLG12" s="6"/>
      <c r="HLH12" s="6"/>
      <c r="HLI12" s="6"/>
      <c r="HLJ12" s="6"/>
      <c r="HLK12" s="6"/>
      <c r="HLL12" s="6"/>
      <c r="HLM12" s="6"/>
      <c r="HLN12" s="6"/>
      <c r="HLO12" s="6"/>
      <c r="HLP12" s="6"/>
      <c r="HLQ12" s="6"/>
      <c r="HLR12" s="6"/>
      <c r="HLS12" s="6"/>
      <c r="HLT12" s="6"/>
      <c r="HLU12" s="6"/>
      <c r="HLV12" s="6"/>
      <c r="HLW12" s="6"/>
      <c r="HLX12" s="6"/>
      <c r="HLY12" s="6"/>
      <c r="HLZ12" s="6"/>
      <c r="HMA12" s="6"/>
      <c r="HMB12" s="6"/>
      <c r="HMC12" s="6"/>
      <c r="HMD12" s="6"/>
      <c r="HME12" s="6"/>
      <c r="HMF12" s="6"/>
      <c r="HMG12" s="6"/>
      <c r="HMH12" s="6"/>
      <c r="HMI12" s="6"/>
      <c r="HMJ12" s="6"/>
      <c r="HMK12" s="6"/>
      <c r="HML12" s="6"/>
      <c r="HMM12" s="6"/>
      <c r="HMN12" s="6"/>
      <c r="HMO12" s="6"/>
      <c r="HMP12" s="6"/>
      <c r="HMQ12" s="6"/>
      <c r="HMR12" s="6"/>
      <c r="HMS12" s="6"/>
      <c r="HMT12" s="6"/>
      <c r="HMU12" s="6"/>
      <c r="HMV12" s="6"/>
      <c r="HMW12" s="6"/>
      <c r="HMX12" s="6"/>
      <c r="HMY12" s="6"/>
      <c r="HMZ12" s="6"/>
      <c r="HNA12" s="6"/>
      <c r="HNB12" s="6"/>
      <c r="HNC12" s="6"/>
      <c r="HND12" s="6"/>
      <c r="HNE12" s="6"/>
      <c r="HNF12" s="6"/>
      <c r="HNG12" s="6"/>
      <c r="HNH12" s="6"/>
      <c r="HNI12" s="6"/>
      <c r="HNJ12" s="6"/>
      <c r="HNK12" s="6"/>
      <c r="HNL12" s="6"/>
      <c r="HNM12" s="6"/>
      <c r="HNN12" s="6"/>
      <c r="HNO12" s="6"/>
      <c r="HNP12" s="6"/>
      <c r="HNQ12" s="6"/>
      <c r="HNR12" s="6"/>
      <c r="HNS12" s="6"/>
      <c r="HNT12" s="6"/>
      <c r="HNU12" s="6"/>
      <c r="HNV12" s="6"/>
      <c r="HNW12" s="6"/>
      <c r="HNX12" s="6"/>
      <c r="HNY12" s="6"/>
      <c r="HNZ12" s="6"/>
      <c r="HOA12" s="6"/>
      <c r="HOB12" s="6"/>
      <c r="HOC12" s="6"/>
      <c r="HOD12" s="6"/>
      <c r="HOE12" s="6"/>
      <c r="HOF12" s="6"/>
      <c r="HOG12" s="6"/>
      <c r="HOH12" s="6"/>
      <c r="HOI12" s="6"/>
      <c r="HOJ12" s="6"/>
      <c r="HOK12" s="6"/>
      <c r="HOL12" s="6"/>
      <c r="HOM12" s="6"/>
      <c r="HON12" s="6"/>
      <c r="HOO12" s="6"/>
      <c r="HOP12" s="6"/>
      <c r="HOQ12" s="6"/>
      <c r="HOR12" s="6"/>
      <c r="HOS12" s="6"/>
      <c r="HOT12" s="6"/>
      <c r="HOU12" s="6"/>
      <c r="HOV12" s="6"/>
      <c r="HOW12" s="6"/>
      <c r="HOX12" s="6"/>
      <c r="HOY12" s="6"/>
      <c r="HOZ12" s="6"/>
      <c r="HPA12" s="6"/>
      <c r="HPB12" s="6"/>
      <c r="HPC12" s="6"/>
      <c r="HPD12" s="6"/>
      <c r="HPE12" s="6"/>
      <c r="HPF12" s="6"/>
      <c r="HPG12" s="6"/>
      <c r="HPH12" s="6"/>
      <c r="HPI12" s="6"/>
      <c r="HPJ12" s="6"/>
      <c r="HPK12" s="6"/>
      <c r="HPL12" s="6"/>
      <c r="HPM12" s="6"/>
      <c r="HPN12" s="6"/>
      <c r="HPO12" s="6"/>
      <c r="HPP12" s="6"/>
      <c r="HPQ12" s="6"/>
      <c r="HPR12" s="6"/>
      <c r="HPS12" s="6"/>
      <c r="HPT12" s="6"/>
      <c r="HPU12" s="6"/>
      <c r="HPV12" s="6"/>
      <c r="HPW12" s="6"/>
      <c r="HPX12" s="6"/>
      <c r="HPY12" s="6"/>
      <c r="HPZ12" s="6"/>
      <c r="HQA12" s="6"/>
      <c r="HQB12" s="6"/>
      <c r="HQC12" s="6"/>
      <c r="HQD12" s="6"/>
      <c r="HQE12" s="6"/>
      <c r="HQF12" s="6"/>
      <c r="HQG12" s="6"/>
      <c r="HQH12" s="6"/>
      <c r="HQI12" s="6"/>
      <c r="HQJ12" s="6"/>
      <c r="HQK12" s="6"/>
      <c r="HQL12" s="6"/>
      <c r="HQM12" s="6"/>
      <c r="HQN12" s="6"/>
      <c r="HQO12" s="6"/>
      <c r="HQP12" s="6"/>
      <c r="HQQ12" s="6"/>
      <c r="HQR12" s="6"/>
      <c r="HQS12" s="6"/>
      <c r="HQT12" s="6"/>
      <c r="HQU12" s="6"/>
      <c r="HQV12" s="6"/>
      <c r="HQW12" s="6"/>
      <c r="HQX12" s="6"/>
      <c r="HQY12" s="6"/>
      <c r="HQZ12" s="6"/>
      <c r="HRA12" s="6"/>
      <c r="HRB12" s="6"/>
      <c r="HRC12" s="6"/>
      <c r="HRD12" s="6"/>
      <c r="HRE12" s="6"/>
      <c r="HRF12" s="6"/>
      <c r="HRG12" s="6"/>
      <c r="HRH12" s="6"/>
      <c r="HRI12" s="6"/>
      <c r="HRJ12" s="6"/>
      <c r="HRK12" s="6"/>
      <c r="HRL12" s="6"/>
      <c r="HRM12" s="6"/>
      <c r="HRN12" s="6"/>
      <c r="HRO12" s="6"/>
      <c r="HRP12" s="6"/>
      <c r="HRQ12" s="6"/>
      <c r="HRR12" s="6"/>
      <c r="HRS12" s="6"/>
      <c r="HRT12" s="6"/>
      <c r="HRU12" s="6"/>
      <c r="HRV12" s="6"/>
      <c r="HRW12" s="6"/>
      <c r="HRX12" s="6"/>
      <c r="HRY12" s="6"/>
      <c r="HRZ12" s="6"/>
      <c r="HSA12" s="6"/>
      <c r="HSB12" s="6"/>
      <c r="HSC12" s="6"/>
      <c r="HSD12" s="6"/>
      <c r="HSE12" s="6"/>
      <c r="HSF12" s="6"/>
      <c r="HSG12" s="6"/>
      <c r="HSH12" s="6"/>
      <c r="HSI12" s="6"/>
      <c r="HSJ12" s="6"/>
      <c r="HSK12" s="6"/>
      <c r="HSL12" s="6"/>
      <c r="HSM12" s="6"/>
      <c r="HSN12" s="6"/>
      <c r="HSO12" s="6"/>
      <c r="HSP12" s="6"/>
      <c r="HSQ12" s="6"/>
      <c r="HSR12" s="6"/>
      <c r="HSS12" s="6"/>
      <c r="HST12" s="6"/>
      <c r="HSU12" s="6"/>
      <c r="HSV12" s="6"/>
      <c r="HSW12" s="6"/>
      <c r="HSX12" s="6"/>
      <c r="HSY12" s="6"/>
      <c r="HSZ12" s="6"/>
      <c r="HTA12" s="6"/>
      <c r="HTB12" s="6"/>
      <c r="HTC12" s="6"/>
      <c r="HTD12" s="6"/>
      <c r="HTE12" s="6"/>
      <c r="HTF12" s="6"/>
      <c r="HTG12" s="6"/>
      <c r="HTH12" s="6"/>
      <c r="HTI12" s="6"/>
      <c r="HTJ12" s="6"/>
      <c r="HTK12" s="6"/>
      <c r="HTL12" s="6"/>
      <c r="HTM12" s="6"/>
      <c r="HTN12" s="6"/>
      <c r="HTO12" s="6"/>
      <c r="HTP12" s="6"/>
      <c r="HTQ12" s="6"/>
      <c r="HTR12" s="6"/>
      <c r="HTS12" s="6"/>
      <c r="HTT12" s="6"/>
      <c r="HTU12" s="6"/>
      <c r="HTV12" s="6"/>
      <c r="HTW12" s="6"/>
      <c r="HTX12" s="6"/>
      <c r="HTY12" s="6"/>
      <c r="HTZ12" s="6"/>
      <c r="HUA12" s="6"/>
      <c r="HUB12" s="6"/>
      <c r="HUC12" s="6"/>
      <c r="HUD12" s="6"/>
      <c r="HUE12" s="6"/>
      <c r="HUF12" s="6"/>
      <c r="HUG12" s="6"/>
      <c r="HUH12" s="6"/>
      <c r="HUI12" s="6"/>
      <c r="HUJ12" s="6"/>
      <c r="HUK12" s="6"/>
      <c r="HUL12" s="6"/>
      <c r="HUM12" s="6"/>
      <c r="HUN12" s="6"/>
      <c r="HUO12" s="6"/>
      <c r="HUP12" s="6"/>
      <c r="HUQ12" s="6"/>
      <c r="HUR12" s="6"/>
      <c r="HUS12" s="6"/>
      <c r="HUT12" s="6"/>
      <c r="HUU12" s="6"/>
      <c r="HUV12" s="6"/>
      <c r="HUW12" s="6"/>
      <c r="HUX12" s="6"/>
      <c r="HUY12" s="6"/>
      <c r="HUZ12" s="6"/>
      <c r="HVA12" s="6"/>
      <c r="HVB12" s="6"/>
      <c r="HVC12" s="6"/>
      <c r="HVD12" s="6"/>
      <c r="HVE12" s="6"/>
      <c r="HVF12" s="6"/>
      <c r="HVG12" s="6"/>
      <c r="HVH12" s="6"/>
      <c r="HVI12" s="6"/>
      <c r="HVJ12" s="6"/>
      <c r="HVK12" s="6"/>
      <c r="HVL12" s="6"/>
      <c r="HVM12" s="6"/>
      <c r="HVN12" s="6"/>
      <c r="HVO12" s="6"/>
      <c r="HVP12" s="6"/>
      <c r="HVQ12" s="6"/>
      <c r="HVR12" s="6"/>
      <c r="HVS12" s="6"/>
      <c r="HVT12" s="6"/>
      <c r="HVU12" s="6"/>
      <c r="HVV12" s="6"/>
      <c r="HVW12" s="6"/>
      <c r="HVX12" s="6"/>
      <c r="HVY12" s="6"/>
      <c r="HVZ12" s="6"/>
      <c r="HWA12" s="6"/>
      <c r="HWB12" s="6"/>
      <c r="HWC12" s="6"/>
      <c r="HWD12" s="6"/>
      <c r="HWE12" s="6"/>
      <c r="HWF12" s="6"/>
      <c r="HWG12" s="6"/>
      <c r="HWH12" s="6"/>
      <c r="HWI12" s="6"/>
      <c r="HWJ12" s="6"/>
      <c r="HWK12" s="6"/>
      <c r="HWL12" s="6"/>
      <c r="HWM12" s="6"/>
      <c r="HWN12" s="6"/>
      <c r="HWO12" s="6"/>
      <c r="HWP12" s="6"/>
      <c r="HWQ12" s="6"/>
      <c r="HWR12" s="6"/>
      <c r="HWS12" s="6"/>
      <c r="HWT12" s="6"/>
      <c r="HWU12" s="6"/>
      <c r="HWV12" s="6"/>
      <c r="HWW12" s="6"/>
      <c r="HWX12" s="6"/>
      <c r="HWY12" s="6"/>
      <c r="HWZ12" s="6"/>
      <c r="HXA12" s="6"/>
      <c r="HXB12" s="6"/>
      <c r="HXC12" s="6"/>
      <c r="HXD12" s="6"/>
      <c r="HXE12" s="6"/>
      <c r="HXF12" s="6"/>
      <c r="HXG12" s="6"/>
      <c r="HXH12" s="6"/>
      <c r="HXI12" s="6"/>
      <c r="HXJ12" s="6"/>
      <c r="HXK12" s="6"/>
      <c r="HXL12" s="6"/>
      <c r="HXM12" s="6"/>
      <c r="HXN12" s="6"/>
      <c r="HXO12" s="6"/>
      <c r="HXP12" s="6"/>
      <c r="HXQ12" s="6"/>
      <c r="HXR12" s="6"/>
      <c r="HXS12" s="6"/>
      <c r="HXT12" s="6"/>
      <c r="HXU12" s="6"/>
      <c r="HXV12" s="6"/>
      <c r="HXW12" s="6"/>
      <c r="HXX12" s="6"/>
      <c r="HXY12" s="6"/>
      <c r="HXZ12" s="6"/>
      <c r="HYA12" s="6"/>
      <c r="HYB12" s="6"/>
      <c r="HYC12" s="6"/>
      <c r="HYD12" s="6"/>
      <c r="HYE12" s="6"/>
      <c r="HYF12" s="6"/>
      <c r="HYG12" s="6"/>
      <c r="HYH12" s="6"/>
      <c r="HYI12" s="6"/>
      <c r="HYJ12" s="6"/>
      <c r="HYK12" s="6"/>
      <c r="HYL12" s="6"/>
      <c r="HYM12" s="6"/>
      <c r="HYN12" s="6"/>
      <c r="HYO12" s="6"/>
      <c r="HYP12" s="6"/>
      <c r="HYQ12" s="6"/>
      <c r="HYR12" s="6"/>
      <c r="HYS12" s="6"/>
      <c r="HYT12" s="6"/>
      <c r="HYU12" s="6"/>
      <c r="HYV12" s="6"/>
      <c r="HYW12" s="6"/>
      <c r="HYX12" s="6"/>
      <c r="HYY12" s="6"/>
      <c r="HYZ12" s="6"/>
      <c r="HZA12" s="6"/>
      <c r="HZB12" s="6"/>
      <c r="HZC12" s="6"/>
      <c r="HZD12" s="6"/>
      <c r="HZE12" s="6"/>
      <c r="HZF12" s="6"/>
      <c r="HZG12" s="6"/>
      <c r="HZH12" s="6"/>
      <c r="HZI12" s="6"/>
      <c r="HZJ12" s="6"/>
      <c r="HZK12" s="6"/>
      <c r="HZL12" s="6"/>
      <c r="HZM12" s="6"/>
      <c r="HZN12" s="6"/>
      <c r="HZO12" s="6"/>
      <c r="HZP12" s="6"/>
      <c r="HZQ12" s="6"/>
      <c r="HZR12" s="6"/>
      <c r="HZS12" s="6"/>
      <c r="HZT12" s="6"/>
      <c r="HZU12" s="6"/>
      <c r="HZV12" s="6"/>
      <c r="HZW12" s="6"/>
      <c r="HZX12" s="6"/>
      <c r="HZY12" s="6"/>
      <c r="HZZ12" s="6"/>
      <c r="IAA12" s="6"/>
      <c r="IAB12" s="6"/>
      <c r="IAC12" s="6"/>
      <c r="IAD12" s="6"/>
      <c r="IAE12" s="6"/>
      <c r="IAF12" s="6"/>
      <c r="IAG12" s="6"/>
      <c r="IAH12" s="6"/>
      <c r="IAI12" s="6"/>
      <c r="IAJ12" s="6"/>
      <c r="IAK12" s="6"/>
      <c r="IAL12" s="6"/>
      <c r="IAM12" s="6"/>
      <c r="IAN12" s="6"/>
      <c r="IAO12" s="6"/>
      <c r="IAP12" s="6"/>
      <c r="IAQ12" s="6"/>
      <c r="IAR12" s="6"/>
      <c r="IAS12" s="6"/>
      <c r="IAT12" s="6"/>
      <c r="IAU12" s="6"/>
      <c r="IAV12" s="6"/>
      <c r="IAW12" s="6"/>
      <c r="IAX12" s="6"/>
      <c r="IAY12" s="6"/>
      <c r="IAZ12" s="6"/>
      <c r="IBA12" s="6"/>
      <c r="IBB12" s="6"/>
      <c r="IBC12" s="6"/>
      <c r="IBD12" s="6"/>
      <c r="IBE12" s="6"/>
      <c r="IBF12" s="6"/>
      <c r="IBG12" s="6"/>
      <c r="IBH12" s="6"/>
      <c r="IBI12" s="6"/>
      <c r="IBJ12" s="6"/>
      <c r="IBK12" s="6"/>
      <c r="IBL12" s="6"/>
      <c r="IBM12" s="6"/>
      <c r="IBN12" s="6"/>
      <c r="IBO12" s="6"/>
      <c r="IBP12" s="6"/>
      <c r="IBQ12" s="6"/>
      <c r="IBR12" s="6"/>
      <c r="IBS12" s="6"/>
      <c r="IBT12" s="6"/>
      <c r="IBU12" s="6"/>
      <c r="IBV12" s="6"/>
      <c r="IBW12" s="6"/>
      <c r="IBX12" s="6"/>
      <c r="IBY12" s="6"/>
      <c r="IBZ12" s="6"/>
      <c r="ICA12" s="6"/>
      <c r="ICB12" s="6"/>
      <c r="ICC12" s="6"/>
      <c r="ICD12" s="6"/>
      <c r="ICE12" s="6"/>
      <c r="ICF12" s="6"/>
      <c r="ICG12" s="6"/>
      <c r="ICH12" s="6"/>
      <c r="ICI12" s="6"/>
      <c r="ICJ12" s="6"/>
      <c r="ICK12" s="6"/>
      <c r="ICL12" s="6"/>
      <c r="ICM12" s="6"/>
      <c r="ICN12" s="6"/>
      <c r="ICO12" s="6"/>
      <c r="ICP12" s="6"/>
      <c r="ICQ12" s="6"/>
      <c r="ICR12" s="6"/>
      <c r="ICS12" s="6"/>
      <c r="ICT12" s="6"/>
      <c r="ICU12" s="6"/>
      <c r="ICV12" s="6"/>
      <c r="ICW12" s="6"/>
      <c r="ICX12" s="6"/>
      <c r="ICY12" s="6"/>
      <c r="ICZ12" s="6"/>
      <c r="IDA12" s="6"/>
      <c r="IDB12" s="6"/>
      <c r="IDC12" s="6"/>
      <c r="IDD12" s="6"/>
      <c r="IDE12" s="6"/>
      <c r="IDF12" s="6"/>
      <c r="IDG12" s="6"/>
      <c r="IDH12" s="6"/>
      <c r="IDI12" s="6"/>
      <c r="IDJ12" s="6"/>
      <c r="IDK12" s="6"/>
      <c r="IDL12" s="6"/>
      <c r="IDM12" s="6"/>
      <c r="IDN12" s="6"/>
      <c r="IDO12" s="6"/>
      <c r="IDP12" s="6"/>
      <c r="IDQ12" s="6"/>
      <c r="IDR12" s="6"/>
      <c r="IDS12" s="6"/>
      <c r="IDT12" s="6"/>
      <c r="IDU12" s="6"/>
      <c r="IDV12" s="6"/>
      <c r="IDW12" s="6"/>
      <c r="IDX12" s="6"/>
      <c r="IDY12" s="6"/>
      <c r="IDZ12" s="6"/>
      <c r="IEA12" s="6"/>
      <c r="IEB12" s="6"/>
      <c r="IEC12" s="6"/>
      <c r="IED12" s="6"/>
      <c r="IEE12" s="6"/>
      <c r="IEF12" s="6"/>
      <c r="IEG12" s="6"/>
      <c r="IEH12" s="6"/>
      <c r="IEI12" s="6"/>
      <c r="IEJ12" s="6"/>
      <c r="IEK12" s="6"/>
      <c r="IEL12" s="6"/>
      <c r="IEM12" s="6"/>
      <c r="IEN12" s="6"/>
      <c r="IEO12" s="6"/>
      <c r="IEP12" s="6"/>
      <c r="IEQ12" s="6"/>
      <c r="IER12" s="6"/>
      <c r="IES12" s="6"/>
      <c r="IET12" s="6"/>
      <c r="IEU12" s="6"/>
      <c r="IEV12" s="6"/>
      <c r="IEW12" s="6"/>
      <c r="IEX12" s="6"/>
      <c r="IEY12" s="6"/>
      <c r="IEZ12" s="6"/>
      <c r="IFA12" s="6"/>
      <c r="IFB12" s="6"/>
      <c r="IFC12" s="6"/>
      <c r="IFD12" s="6"/>
      <c r="IFE12" s="6"/>
      <c r="IFF12" s="6"/>
      <c r="IFG12" s="6"/>
      <c r="IFH12" s="6"/>
      <c r="IFI12" s="6"/>
      <c r="IFJ12" s="6"/>
      <c r="IFK12" s="6"/>
      <c r="IFL12" s="6"/>
      <c r="IFM12" s="6"/>
      <c r="IFN12" s="6"/>
      <c r="IFO12" s="6"/>
      <c r="IFP12" s="6"/>
      <c r="IFQ12" s="6"/>
      <c r="IFR12" s="6"/>
      <c r="IFS12" s="6"/>
      <c r="IFT12" s="6"/>
      <c r="IFU12" s="6"/>
      <c r="IFV12" s="6"/>
      <c r="IFW12" s="6"/>
      <c r="IFX12" s="6"/>
      <c r="IFY12" s="6"/>
      <c r="IFZ12" s="6"/>
      <c r="IGA12" s="6"/>
      <c r="IGB12" s="6"/>
      <c r="IGC12" s="6"/>
      <c r="IGD12" s="6"/>
      <c r="IGE12" s="6"/>
      <c r="IGF12" s="6"/>
      <c r="IGG12" s="6"/>
      <c r="IGH12" s="6"/>
      <c r="IGI12" s="6"/>
      <c r="IGJ12" s="6"/>
      <c r="IGK12" s="6"/>
      <c r="IGL12" s="6"/>
      <c r="IGM12" s="6"/>
      <c r="IGN12" s="6"/>
      <c r="IGO12" s="6"/>
      <c r="IGP12" s="6"/>
      <c r="IGQ12" s="6"/>
      <c r="IGR12" s="6"/>
      <c r="IGS12" s="6"/>
      <c r="IGT12" s="6"/>
      <c r="IGU12" s="6"/>
      <c r="IGV12" s="6"/>
      <c r="IGW12" s="6"/>
      <c r="IGX12" s="6"/>
      <c r="IGY12" s="6"/>
      <c r="IGZ12" s="6"/>
      <c r="IHA12" s="6"/>
      <c r="IHB12" s="6"/>
      <c r="IHC12" s="6"/>
      <c r="IHD12" s="6"/>
      <c r="IHE12" s="6"/>
      <c r="IHF12" s="6"/>
      <c r="IHG12" s="6"/>
      <c r="IHH12" s="6"/>
      <c r="IHI12" s="6"/>
      <c r="IHJ12" s="6"/>
      <c r="IHK12" s="6"/>
      <c r="IHL12" s="6"/>
      <c r="IHM12" s="6"/>
      <c r="IHN12" s="6"/>
      <c r="IHO12" s="6"/>
      <c r="IHP12" s="6"/>
      <c r="IHQ12" s="6"/>
      <c r="IHR12" s="6"/>
      <c r="IHS12" s="6"/>
      <c r="IHT12" s="6"/>
      <c r="IHU12" s="6"/>
      <c r="IHV12" s="6"/>
      <c r="IHW12" s="6"/>
      <c r="IHX12" s="6"/>
      <c r="IHY12" s="6"/>
      <c r="IHZ12" s="6"/>
      <c r="IIA12" s="6"/>
      <c r="IIB12" s="6"/>
      <c r="IIC12" s="6"/>
      <c r="IID12" s="6"/>
      <c r="IIE12" s="6"/>
      <c r="IIF12" s="6"/>
      <c r="IIG12" s="6"/>
      <c r="IIH12" s="6"/>
      <c r="III12" s="6"/>
      <c r="IIJ12" s="6"/>
      <c r="IIK12" s="6"/>
      <c r="IIL12" s="6"/>
      <c r="IIM12" s="6"/>
      <c r="IIN12" s="6"/>
      <c r="IIO12" s="6"/>
      <c r="IIP12" s="6"/>
      <c r="IIQ12" s="6"/>
      <c r="IIR12" s="6"/>
      <c r="IIS12" s="6"/>
      <c r="IIT12" s="6"/>
      <c r="IIU12" s="6"/>
      <c r="IIV12" s="6"/>
      <c r="IIW12" s="6"/>
      <c r="IIX12" s="6"/>
      <c r="IIY12" s="6"/>
      <c r="IIZ12" s="6"/>
      <c r="IJA12" s="6"/>
      <c r="IJB12" s="6"/>
      <c r="IJC12" s="6"/>
      <c r="IJD12" s="6"/>
      <c r="IJE12" s="6"/>
      <c r="IJF12" s="6"/>
      <c r="IJG12" s="6"/>
      <c r="IJH12" s="6"/>
      <c r="IJI12" s="6"/>
      <c r="IJJ12" s="6"/>
      <c r="IJK12" s="6"/>
      <c r="IJL12" s="6"/>
      <c r="IJM12" s="6"/>
      <c r="IJN12" s="6"/>
      <c r="IJO12" s="6"/>
      <c r="IJP12" s="6"/>
      <c r="IJQ12" s="6"/>
      <c r="IJR12" s="6"/>
      <c r="IJS12" s="6"/>
      <c r="IJT12" s="6"/>
      <c r="IJU12" s="6"/>
      <c r="IJV12" s="6"/>
      <c r="IJW12" s="6"/>
      <c r="IJX12" s="6"/>
      <c r="IJY12" s="6"/>
      <c r="IJZ12" s="6"/>
      <c r="IKA12" s="6"/>
      <c r="IKB12" s="6"/>
      <c r="IKC12" s="6"/>
      <c r="IKD12" s="6"/>
      <c r="IKE12" s="6"/>
      <c r="IKF12" s="6"/>
      <c r="IKG12" s="6"/>
      <c r="IKH12" s="6"/>
      <c r="IKI12" s="6"/>
      <c r="IKJ12" s="6"/>
      <c r="IKK12" s="6"/>
      <c r="IKL12" s="6"/>
      <c r="IKM12" s="6"/>
      <c r="IKN12" s="6"/>
      <c r="IKO12" s="6"/>
      <c r="IKP12" s="6"/>
      <c r="IKQ12" s="6"/>
      <c r="IKR12" s="6"/>
      <c r="IKS12" s="6"/>
      <c r="IKT12" s="6"/>
      <c r="IKU12" s="6"/>
      <c r="IKV12" s="6"/>
      <c r="IKW12" s="6"/>
      <c r="IKX12" s="6"/>
      <c r="IKY12" s="6"/>
      <c r="IKZ12" s="6"/>
      <c r="ILA12" s="6"/>
      <c r="ILB12" s="6"/>
      <c r="ILC12" s="6"/>
      <c r="ILD12" s="6"/>
      <c r="ILE12" s="6"/>
      <c r="ILF12" s="6"/>
      <c r="ILG12" s="6"/>
      <c r="ILH12" s="6"/>
      <c r="ILI12" s="6"/>
      <c r="ILJ12" s="6"/>
      <c r="ILK12" s="6"/>
      <c r="ILL12" s="6"/>
      <c r="ILM12" s="6"/>
      <c r="ILN12" s="6"/>
      <c r="ILO12" s="6"/>
      <c r="ILP12" s="6"/>
      <c r="ILQ12" s="6"/>
      <c r="ILR12" s="6"/>
      <c r="ILS12" s="6"/>
      <c r="ILT12" s="6"/>
      <c r="ILU12" s="6"/>
      <c r="ILV12" s="6"/>
      <c r="ILW12" s="6"/>
      <c r="ILX12" s="6"/>
      <c r="ILY12" s="6"/>
      <c r="ILZ12" s="6"/>
      <c r="IMA12" s="6"/>
      <c r="IMB12" s="6"/>
      <c r="IMC12" s="6"/>
      <c r="IMD12" s="6"/>
      <c r="IME12" s="6"/>
      <c r="IMF12" s="6"/>
      <c r="IMG12" s="6"/>
      <c r="IMH12" s="6"/>
      <c r="IMI12" s="6"/>
      <c r="IMJ12" s="6"/>
      <c r="IMK12" s="6"/>
      <c r="IML12" s="6"/>
      <c r="IMM12" s="6"/>
      <c r="IMN12" s="6"/>
      <c r="IMO12" s="6"/>
      <c r="IMP12" s="6"/>
      <c r="IMQ12" s="6"/>
      <c r="IMR12" s="6"/>
      <c r="IMS12" s="6"/>
      <c r="IMT12" s="6"/>
      <c r="IMU12" s="6"/>
      <c r="IMV12" s="6"/>
      <c r="IMW12" s="6"/>
      <c r="IMX12" s="6"/>
      <c r="IMY12" s="6"/>
      <c r="IMZ12" s="6"/>
      <c r="INA12" s="6"/>
      <c r="INB12" s="6"/>
      <c r="INC12" s="6"/>
      <c r="IND12" s="6"/>
      <c r="INE12" s="6"/>
      <c r="INF12" s="6"/>
      <c r="ING12" s="6"/>
      <c r="INH12" s="6"/>
      <c r="INI12" s="6"/>
      <c r="INJ12" s="6"/>
      <c r="INK12" s="6"/>
      <c r="INL12" s="6"/>
      <c r="INM12" s="6"/>
      <c r="INN12" s="6"/>
      <c r="INO12" s="6"/>
      <c r="INP12" s="6"/>
      <c r="INQ12" s="6"/>
      <c r="INR12" s="6"/>
      <c r="INS12" s="6"/>
      <c r="INT12" s="6"/>
      <c r="INU12" s="6"/>
      <c r="INV12" s="6"/>
      <c r="INW12" s="6"/>
      <c r="INX12" s="6"/>
      <c r="INY12" s="6"/>
      <c r="INZ12" s="6"/>
      <c r="IOA12" s="6"/>
      <c r="IOB12" s="6"/>
      <c r="IOC12" s="6"/>
      <c r="IOD12" s="6"/>
      <c r="IOE12" s="6"/>
      <c r="IOF12" s="6"/>
      <c r="IOG12" s="6"/>
      <c r="IOH12" s="6"/>
      <c r="IOI12" s="6"/>
      <c r="IOJ12" s="6"/>
      <c r="IOK12" s="6"/>
      <c r="IOL12" s="6"/>
      <c r="IOM12" s="6"/>
      <c r="ION12" s="6"/>
      <c r="IOO12" s="6"/>
      <c r="IOP12" s="6"/>
      <c r="IOQ12" s="6"/>
      <c r="IOR12" s="6"/>
      <c r="IOS12" s="6"/>
      <c r="IOT12" s="6"/>
      <c r="IOU12" s="6"/>
      <c r="IOV12" s="6"/>
      <c r="IOW12" s="6"/>
      <c r="IOX12" s="6"/>
      <c r="IOY12" s="6"/>
      <c r="IOZ12" s="6"/>
      <c r="IPA12" s="6"/>
      <c r="IPB12" s="6"/>
      <c r="IPC12" s="6"/>
      <c r="IPD12" s="6"/>
      <c r="IPE12" s="6"/>
      <c r="IPF12" s="6"/>
      <c r="IPG12" s="6"/>
      <c r="IPH12" s="6"/>
      <c r="IPI12" s="6"/>
      <c r="IPJ12" s="6"/>
      <c r="IPK12" s="6"/>
      <c r="IPL12" s="6"/>
      <c r="IPM12" s="6"/>
      <c r="IPN12" s="6"/>
      <c r="IPO12" s="6"/>
      <c r="IPP12" s="6"/>
      <c r="IPQ12" s="6"/>
      <c r="IPR12" s="6"/>
      <c r="IPS12" s="6"/>
      <c r="IPT12" s="6"/>
      <c r="IPU12" s="6"/>
      <c r="IPV12" s="6"/>
      <c r="IPW12" s="6"/>
      <c r="IPX12" s="6"/>
      <c r="IPY12" s="6"/>
      <c r="IPZ12" s="6"/>
      <c r="IQA12" s="6"/>
      <c r="IQB12" s="6"/>
      <c r="IQC12" s="6"/>
      <c r="IQD12" s="6"/>
      <c r="IQE12" s="6"/>
      <c r="IQF12" s="6"/>
      <c r="IQG12" s="6"/>
      <c r="IQH12" s="6"/>
      <c r="IQI12" s="6"/>
      <c r="IQJ12" s="6"/>
      <c r="IQK12" s="6"/>
      <c r="IQL12" s="6"/>
      <c r="IQM12" s="6"/>
      <c r="IQN12" s="6"/>
      <c r="IQO12" s="6"/>
      <c r="IQP12" s="6"/>
      <c r="IQQ12" s="6"/>
      <c r="IQR12" s="6"/>
      <c r="IQS12" s="6"/>
      <c r="IQT12" s="6"/>
      <c r="IQU12" s="6"/>
      <c r="IQV12" s="6"/>
      <c r="IQW12" s="6"/>
      <c r="IQX12" s="6"/>
      <c r="IQY12" s="6"/>
      <c r="IQZ12" s="6"/>
      <c r="IRA12" s="6"/>
      <c r="IRB12" s="6"/>
      <c r="IRC12" s="6"/>
      <c r="IRD12" s="6"/>
      <c r="IRE12" s="6"/>
      <c r="IRF12" s="6"/>
      <c r="IRG12" s="6"/>
      <c r="IRH12" s="6"/>
      <c r="IRI12" s="6"/>
      <c r="IRJ12" s="6"/>
      <c r="IRK12" s="6"/>
      <c r="IRL12" s="6"/>
      <c r="IRM12" s="6"/>
      <c r="IRN12" s="6"/>
      <c r="IRO12" s="6"/>
      <c r="IRP12" s="6"/>
      <c r="IRQ12" s="6"/>
      <c r="IRR12" s="6"/>
      <c r="IRS12" s="6"/>
      <c r="IRT12" s="6"/>
      <c r="IRU12" s="6"/>
      <c r="IRV12" s="6"/>
      <c r="IRW12" s="6"/>
      <c r="IRX12" s="6"/>
      <c r="IRY12" s="6"/>
      <c r="IRZ12" s="6"/>
      <c r="ISA12" s="6"/>
      <c r="ISB12" s="6"/>
      <c r="ISC12" s="6"/>
      <c r="ISD12" s="6"/>
      <c r="ISE12" s="6"/>
      <c r="ISF12" s="6"/>
      <c r="ISG12" s="6"/>
      <c r="ISH12" s="6"/>
      <c r="ISI12" s="6"/>
      <c r="ISJ12" s="6"/>
      <c r="ISK12" s="6"/>
      <c r="ISL12" s="6"/>
      <c r="ISM12" s="6"/>
      <c r="ISN12" s="6"/>
      <c r="ISO12" s="6"/>
      <c r="ISP12" s="6"/>
      <c r="ISQ12" s="6"/>
      <c r="ISR12" s="6"/>
      <c r="ISS12" s="6"/>
      <c r="IST12" s="6"/>
      <c r="ISU12" s="6"/>
      <c r="ISV12" s="6"/>
      <c r="ISW12" s="6"/>
      <c r="ISX12" s="6"/>
      <c r="ISY12" s="6"/>
      <c r="ISZ12" s="6"/>
      <c r="ITA12" s="6"/>
      <c r="ITB12" s="6"/>
      <c r="ITC12" s="6"/>
      <c r="ITD12" s="6"/>
      <c r="ITE12" s="6"/>
      <c r="ITF12" s="6"/>
      <c r="ITG12" s="6"/>
      <c r="ITH12" s="6"/>
      <c r="ITI12" s="6"/>
      <c r="ITJ12" s="6"/>
      <c r="ITK12" s="6"/>
      <c r="ITL12" s="6"/>
      <c r="ITM12" s="6"/>
      <c r="ITN12" s="6"/>
      <c r="ITO12" s="6"/>
      <c r="ITP12" s="6"/>
      <c r="ITQ12" s="6"/>
      <c r="ITR12" s="6"/>
      <c r="ITS12" s="6"/>
      <c r="ITT12" s="6"/>
      <c r="ITU12" s="6"/>
      <c r="ITV12" s="6"/>
      <c r="ITW12" s="6"/>
      <c r="ITX12" s="6"/>
      <c r="ITY12" s="6"/>
      <c r="ITZ12" s="6"/>
      <c r="IUA12" s="6"/>
      <c r="IUB12" s="6"/>
      <c r="IUC12" s="6"/>
      <c r="IUD12" s="6"/>
      <c r="IUE12" s="6"/>
      <c r="IUF12" s="6"/>
      <c r="IUG12" s="6"/>
      <c r="IUH12" s="6"/>
      <c r="IUI12" s="6"/>
      <c r="IUJ12" s="6"/>
      <c r="IUK12" s="6"/>
      <c r="IUL12" s="6"/>
      <c r="IUM12" s="6"/>
      <c r="IUN12" s="6"/>
      <c r="IUO12" s="6"/>
      <c r="IUP12" s="6"/>
      <c r="IUQ12" s="6"/>
      <c r="IUR12" s="6"/>
      <c r="IUS12" s="6"/>
      <c r="IUT12" s="6"/>
      <c r="IUU12" s="6"/>
      <c r="IUV12" s="6"/>
      <c r="IUW12" s="6"/>
      <c r="IUX12" s="6"/>
      <c r="IUY12" s="6"/>
      <c r="IUZ12" s="6"/>
      <c r="IVA12" s="6"/>
      <c r="IVB12" s="6"/>
      <c r="IVC12" s="6"/>
      <c r="IVD12" s="6"/>
      <c r="IVE12" s="6"/>
      <c r="IVF12" s="6"/>
      <c r="IVG12" s="6"/>
      <c r="IVH12" s="6"/>
      <c r="IVI12" s="6"/>
      <c r="IVJ12" s="6"/>
      <c r="IVK12" s="6"/>
      <c r="IVL12" s="6"/>
      <c r="IVM12" s="6"/>
      <c r="IVN12" s="6"/>
      <c r="IVO12" s="6"/>
      <c r="IVP12" s="6"/>
      <c r="IVQ12" s="6"/>
      <c r="IVR12" s="6"/>
      <c r="IVS12" s="6"/>
      <c r="IVT12" s="6"/>
      <c r="IVU12" s="6"/>
      <c r="IVV12" s="6"/>
      <c r="IVW12" s="6"/>
      <c r="IVX12" s="6"/>
      <c r="IVY12" s="6"/>
      <c r="IVZ12" s="6"/>
      <c r="IWA12" s="6"/>
      <c r="IWB12" s="6"/>
      <c r="IWC12" s="6"/>
      <c r="IWD12" s="6"/>
      <c r="IWE12" s="6"/>
      <c r="IWF12" s="6"/>
      <c r="IWG12" s="6"/>
      <c r="IWH12" s="6"/>
      <c r="IWI12" s="6"/>
      <c r="IWJ12" s="6"/>
      <c r="IWK12" s="6"/>
      <c r="IWL12" s="6"/>
      <c r="IWM12" s="6"/>
      <c r="IWN12" s="6"/>
      <c r="IWO12" s="6"/>
      <c r="IWP12" s="6"/>
      <c r="IWQ12" s="6"/>
      <c r="IWR12" s="6"/>
      <c r="IWS12" s="6"/>
      <c r="IWT12" s="6"/>
      <c r="IWU12" s="6"/>
      <c r="IWV12" s="6"/>
      <c r="IWW12" s="6"/>
      <c r="IWX12" s="6"/>
      <c r="IWY12" s="6"/>
      <c r="IWZ12" s="6"/>
      <c r="IXA12" s="6"/>
      <c r="IXB12" s="6"/>
      <c r="IXC12" s="6"/>
      <c r="IXD12" s="6"/>
      <c r="IXE12" s="6"/>
      <c r="IXF12" s="6"/>
      <c r="IXG12" s="6"/>
      <c r="IXH12" s="6"/>
      <c r="IXI12" s="6"/>
      <c r="IXJ12" s="6"/>
      <c r="IXK12" s="6"/>
      <c r="IXL12" s="6"/>
      <c r="IXM12" s="6"/>
      <c r="IXN12" s="6"/>
      <c r="IXO12" s="6"/>
      <c r="IXP12" s="6"/>
      <c r="IXQ12" s="6"/>
      <c r="IXR12" s="6"/>
      <c r="IXS12" s="6"/>
      <c r="IXT12" s="6"/>
      <c r="IXU12" s="6"/>
      <c r="IXV12" s="6"/>
      <c r="IXW12" s="6"/>
      <c r="IXX12" s="6"/>
      <c r="IXY12" s="6"/>
      <c r="IXZ12" s="6"/>
      <c r="IYA12" s="6"/>
      <c r="IYB12" s="6"/>
      <c r="IYC12" s="6"/>
      <c r="IYD12" s="6"/>
      <c r="IYE12" s="6"/>
      <c r="IYF12" s="6"/>
      <c r="IYG12" s="6"/>
      <c r="IYH12" s="6"/>
      <c r="IYI12" s="6"/>
      <c r="IYJ12" s="6"/>
      <c r="IYK12" s="6"/>
      <c r="IYL12" s="6"/>
      <c r="IYM12" s="6"/>
      <c r="IYN12" s="6"/>
      <c r="IYO12" s="6"/>
      <c r="IYP12" s="6"/>
      <c r="IYQ12" s="6"/>
      <c r="IYR12" s="6"/>
      <c r="IYS12" s="6"/>
      <c r="IYT12" s="6"/>
      <c r="IYU12" s="6"/>
      <c r="IYV12" s="6"/>
      <c r="IYW12" s="6"/>
      <c r="IYX12" s="6"/>
      <c r="IYY12" s="6"/>
      <c r="IYZ12" s="6"/>
      <c r="IZA12" s="6"/>
      <c r="IZB12" s="6"/>
      <c r="IZC12" s="6"/>
      <c r="IZD12" s="6"/>
      <c r="IZE12" s="6"/>
      <c r="IZF12" s="6"/>
      <c r="IZG12" s="6"/>
      <c r="IZH12" s="6"/>
      <c r="IZI12" s="6"/>
      <c r="IZJ12" s="6"/>
      <c r="IZK12" s="6"/>
      <c r="IZL12" s="6"/>
      <c r="IZM12" s="6"/>
      <c r="IZN12" s="6"/>
      <c r="IZO12" s="6"/>
      <c r="IZP12" s="6"/>
      <c r="IZQ12" s="6"/>
      <c r="IZR12" s="6"/>
      <c r="IZS12" s="6"/>
      <c r="IZT12" s="6"/>
      <c r="IZU12" s="6"/>
      <c r="IZV12" s="6"/>
      <c r="IZW12" s="6"/>
      <c r="IZX12" s="6"/>
      <c r="IZY12" s="6"/>
      <c r="IZZ12" s="6"/>
      <c r="JAA12" s="6"/>
      <c r="JAB12" s="6"/>
      <c r="JAC12" s="6"/>
      <c r="JAD12" s="6"/>
      <c r="JAE12" s="6"/>
      <c r="JAF12" s="6"/>
      <c r="JAG12" s="6"/>
      <c r="JAH12" s="6"/>
      <c r="JAI12" s="6"/>
      <c r="JAJ12" s="6"/>
      <c r="JAK12" s="6"/>
      <c r="JAL12" s="6"/>
      <c r="JAM12" s="6"/>
      <c r="JAN12" s="6"/>
      <c r="JAO12" s="6"/>
      <c r="JAP12" s="6"/>
      <c r="JAQ12" s="6"/>
      <c r="JAR12" s="6"/>
      <c r="JAS12" s="6"/>
      <c r="JAT12" s="6"/>
      <c r="JAU12" s="6"/>
      <c r="JAV12" s="6"/>
      <c r="JAW12" s="6"/>
      <c r="JAX12" s="6"/>
      <c r="JAY12" s="6"/>
      <c r="JAZ12" s="6"/>
      <c r="JBA12" s="6"/>
      <c r="JBB12" s="6"/>
      <c r="JBC12" s="6"/>
      <c r="JBD12" s="6"/>
      <c r="JBE12" s="6"/>
      <c r="JBF12" s="6"/>
      <c r="JBG12" s="6"/>
      <c r="JBH12" s="6"/>
      <c r="JBI12" s="6"/>
      <c r="JBJ12" s="6"/>
      <c r="JBK12" s="6"/>
      <c r="JBL12" s="6"/>
      <c r="JBM12" s="6"/>
      <c r="JBN12" s="6"/>
      <c r="JBO12" s="6"/>
      <c r="JBP12" s="6"/>
      <c r="JBQ12" s="6"/>
      <c r="JBR12" s="6"/>
      <c r="JBS12" s="6"/>
      <c r="JBT12" s="6"/>
      <c r="JBU12" s="6"/>
      <c r="JBV12" s="6"/>
      <c r="JBW12" s="6"/>
      <c r="JBX12" s="6"/>
      <c r="JBY12" s="6"/>
      <c r="JBZ12" s="6"/>
      <c r="JCA12" s="6"/>
      <c r="JCB12" s="6"/>
      <c r="JCC12" s="6"/>
      <c r="JCD12" s="6"/>
      <c r="JCE12" s="6"/>
      <c r="JCF12" s="6"/>
      <c r="JCG12" s="6"/>
      <c r="JCH12" s="6"/>
      <c r="JCI12" s="6"/>
      <c r="JCJ12" s="6"/>
      <c r="JCK12" s="6"/>
      <c r="JCL12" s="6"/>
      <c r="JCM12" s="6"/>
      <c r="JCN12" s="6"/>
      <c r="JCO12" s="6"/>
      <c r="JCP12" s="6"/>
      <c r="JCQ12" s="6"/>
      <c r="JCR12" s="6"/>
      <c r="JCS12" s="6"/>
      <c r="JCT12" s="6"/>
      <c r="JCU12" s="6"/>
      <c r="JCV12" s="6"/>
      <c r="JCW12" s="6"/>
      <c r="JCX12" s="6"/>
      <c r="JCY12" s="6"/>
      <c r="JCZ12" s="6"/>
      <c r="JDA12" s="6"/>
      <c r="JDB12" s="6"/>
      <c r="JDC12" s="6"/>
      <c r="JDD12" s="6"/>
      <c r="JDE12" s="6"/>
      <c r="JDF12" s="6"/>
      <c r="JDG12" s="6"/>
      <c r="JDH12" s="6"/>
      <c r="JDI12" s="6"/>
      <c r="JDJ12" s="6"/>
      <c r="JDK12" s="6"/>
      <c r="JDL12" s="6"/>
      <c r="JDM12" s="6"/>
      <c r="JDN12" s="6"/>
      <c r="JDO12" s="6"/>
      <c r="JDP12" s="6"/>
      <c r="JDQ12" s="6"/>
      <c r="JDR12" s="6"/>
      <c r="JDS12" s="6"/>
      <c r="JDT12" s="6"/>
      <c r="JDU12" s="6"/>
      <c r="JDV12" s="6"/>
      <c r="JDW12" s="6"/>
      <c r="JDX12" s="6"/>
      <c r="JDY12" s="6"/>
      <c r="JDZ12" s="6"/>
      <c r="JEA12" s="6"/>
      <c r="JEB12" s="6"/>
      <c r="JEC12" s="6"/>
      <c r="JED12" s="6"/>
      <c r="JEE12" s="6"/>
      <c r="JEF12" s="6"/>
      <c r="JEG12" s="6"/>
      <c r="JEH12" s="6"/>
      <c r="JEI12" s="6"/>
      <c r="JEJ12" s="6"/>
      <c r="JEK12" s="6"/>
      <c r="JEL12" s="6"/>
      <c r="JEM12" s="6"/>
      <c r="JEN12" s="6"/>
      <c r="JEO12" s="6"/>
      <c r="JEP12" s="6"/>
      <c r="JEQ12" s="6"/>
      <c r="JER12" s="6"/>
      <c r="JES12" s="6"/>
      <c r="JET12" s="6"/>
      <c r="JEU12" s="6"/>
      <c r="JEV12" s="6"/>
      <c r="JEW12" s="6"/>
      <c r="JEX12" s="6"/>
      <c r="JEY12" s="6"/>
      <c r="JEZ12" s="6"/>
      <c r="JFA12" s="6"/>
      <c r="JFB12" s="6"/>
      <c r="JFC12" s="6"/>
      <c r="JFD12" s="6"/>
      <c r="JFE12" s="6"/>
      <c r="JFF12" s="6"/>
      <c r="JFG12" s="6"/>
      <c r="JFH12" s="6"/>
      <c r="JFI12" s="6"/>
      <c r="JFJ12" s="6"/>
      <c r="JFK12" s="6"/>
      <c r="JFL12" s="6"/>
      <c r="JFM12" s="6"/>
      <c r="JFN12" s="6"/>
      <c r="JFO12" s="6"/>
      <c r="JFP12" s="6"/>
      <c r="JFQ12" s="6"/>
      <c r="JFR12" s="6"/>
      <c r="JFS12" s="6"/>
      <c r="JFT12" s="6"/>
      <c r="JFU12" s="6"/>
      <c r="JFV12" s="6"/>
      <c r="JFW12" s="6"/>
      <c r="JFX12" s="6"/>
      <c r="JFY12" s="6"/>
      <c r="JFZ12" s="6"/>
      <c r="JGA12" s="6"/>
      <c r="JGB12" s="6"/>
      <c r="JGC12" s="6"/>
      <c r="JGD12" s="6"/>
      <c r="JGE12" s="6"/>
      <c r="JGF12" s="6"/>
      <c r="JGG12" s="6"/>
      <c r="JGH12" s="6"/>
      <c r="JGI12" s="6"/>
      <c r="JGJ12" s="6"/>
      <c r="JGK12" s="6"/>
      <c r="JGL12" s="6"/>
      <c r="JGM12" s="6"/>
      <c r="JGN12" s="6"/>
      <c r="JGO12" s="6"/>
      <c r="JGP12" s="6"/>
      <c r="JGQ12" s="6"/>
      <c r="JGR12" s="6"/>
      <c r="JGS12" s="6"/>
      <c r="JGT12" s="6"/>
      <c r="JGU12" s="6"/>
      <c r="JGV12" s="6"/>
      <c r="JGW12" s="6"/>
      <c r="JGX12" s="6"/>
      <c r="JGY12" s="6"/>
      <c r="JGZ12" s="6"/>
      <c r="JHA12" s="6"/>
      <c r="JHB12" s="6"/>
      <c r="JHC12" s="6"/>
      <c r="JHD12" s="6"/>
      <c r="JHE12" s="6"/>
      <c r="JHF12" s="6"/>
      <c r="JHG12" s="6"/>
      <c r="JHH12" s="6"/>
      <c r="JHI12" s="6"/>
      <c r="JHJ12" s="6"/>
      <c r="JHK12" s="6"/>
      <c r="JHL12" s="6"/>
      <c r="JHM12" s="6"/>
      <c r="JHN12" s="6"/>
      <c r="JHO12" s="6"/>
      <c r="JHP12" s="6"/>
      <c r="JHQ12" s="6"/>
      <c r="JHR12" s="6"/>
      <c r="JHS12" s="6"/>
      <c r="JHT12" s="6"/>
      <c r="JHU12" s="6"/>
      <c r="JHV12" s="6"/>
      <c r="JHW12" s="6"/>
      <c r="JHX12" s="6"/>
      <c r="JHY12" s="6"/>
      <c r="JHZ12" s="6"/>
      <c r="JIA12" s="6"/>
      <c r="JIB12" s="6"/>
      <c r="JIC12" s="6"/>
      <c r="JID12" s="6"/>
      <c r="JIE12" s="6"/>
      <c r="JIF12" s="6"/>
      <c r="JIG12" s="6"/>
      <c r="JIH12" s="6"/>
      <c r="JII12" s="6"/>
      <c r="JIJ12" s="6"/>
      <c r="JIK12" s="6"/>
      <c r="JIL12" s="6"/>
      <c r="JIM12" s="6"/>
      <c r="JIN12" s="6"/>
      <c r="JIO12" s="6"/>
      <c r="JIP12" s="6"/>
      <c r="JIQ12" s="6"/>
      <c r="JIR12" s="6"/>
      <c r="JIS12" s="6"/>
      <c r="JIT12" s="6"/>
      <c r="JIU12" s="6"/>
      <c r="JIV12" s="6"/>
      <c r="JIW12" s="6"/>
      <c r="JIX12" s="6"/>
      <c r="JIY12" s="6"/>
      <c r="JIZ12" s="6"/>
      <c r="JJA12" s="6"/>
      <c r="JJB12" s="6"/>
      <c r="JJC12" s="6"/>
      <c r="JJD12" s="6"/>
      <c r="JJE12" s="6"/>
      <c r="JJF12" s="6"/>
      <c r="JJG12" s="6"/>
      <c r="JJH12" s="6"/>
      <c r="JJI12" s="6"/>
      <c r="JJJ12" s="6"/>
      <c r="JJK12" s="6"/>
      <c r="JJL12" s="6"/>
      <c r="JJM12" s="6"/>
      <c r="JJN12" s="6"/>
      <c r="JJO12" s="6"/>
      <c r="JJP12" s="6"/>
      <c r="JJQ12" s="6"/>
      <c r="JJR12" s="6"/>
      <c r="JJS12" s="6"/>
      <c r="JJT12" s="6"/>
      <c r="JJU12" s="6"/>
      <c r="JJV12" s="6"/>
      <c r="JJW12" s="6"/>
      <c r="JJX12" s="6"/>
      <c r="JJY12" s="6"/>
      <c r="JJZ12" s="6"/>
      <c r="JKA12" s="6"/>
      <c r="JKB12" s="6"/>
      <c r="JKC12" s="6"/>
      <c r="JKD12" s="6"/>
      <c r="JKE12" s="6"/>
      <c r="JKF12" s="6"/>
      <c r="JKG12" s="6"/>
      <c r="JKH12" s="6"/>
      <c r="JKI12" s="6"/>
      <c r="JKJ12" s="6"/>
      <c r="JKK12" s="6"/>
      <c r="JKL12" s="6"/>
      <c r="JKM12" s="6"/>
      <c r="JKN12" s="6"/>
      <c r="JKO12" s="6"/>
      <c r="JKP12" s="6"/>
      <c r="JKQ12" s="6"/>
      <c r="JKR12" s="6"/>
      <c r="JKS12" s="6"/>
      <c r="JKT12" s="6"/>
      <c r="JKU12" s="6"/>
      <c r="JKV12" s="6"/>
      <c r="JKW12" s="6"/>
      <c r="JKX12" s="6"/>
      <c r="JKY12" s="6"/>
      <c r="JKZ12" s="6"/>
      <c r="JLA12" s="6"/>
      <c r="JLB12" s="6"/>
      <c r="JLC12" s="6"/>
      <c r="JLD12" s="6"/>
      <c r="JLE12" s="6"/>
      <c r="JLF12" s="6"/>
      <c r="JLG12" s="6"/>
      <c r="JLH12" s="6"/>
      <c r="JLI12" s="6"/>
      <c r="JLJ12" s="6"/>
      <c r="JLK12" s="6"/>
      <c r="JLL12" s="6"/>
      <c r="JLM12" s="6"/>
      <c r="JLN12" s="6"/>
      <c r="JLO12" s="6"/>
      <c r="JLP12" s="6"/>
      <c r="JLQ12" s="6"/>
      <c r="JLR12" s="6"/>
      <c r="JLS12" s="6"/>
      <c r="JLT12" s="6"/>
      <c r="JLU12" s="6"/>
      <c r="JLV12" s="6"/>
      <c r="JLW12" s="6"/>
      <c r="JLX12" s="6"/>
      <c r="JLY12" s="6"/>
      <c r="JLZ12" s="6"/>
      <c r="JMA12" s="6"/>
      <c r="JMB12" s="6"/>
      <c r="JMC12" s="6"/>
      <c r="JMD12" s="6"/>
      <c r="JME12" s="6"/>
      <c r="JMF12" s="6"/>
      <c r="JMG12" s="6"/>
      <c r="JMH12" s="6"/>
      <c r="JMI12" s="6"/>
      <c r="JMJ12" s="6"/>
      <c r="JMK12" s="6"/>
      <c r="JML12" s="6"/>
      <c r="JMM12" s="6"/>
      <c r="JMN12" s="6"/>
      <c r="JMO12" s="6"/>
      <c r="JMP12" s="6"/>
      <c r="JMQ12" s="6"/>
      <c r="JMR12" s="6"/>
      <c r="JMS12" s="6"/>
      <c r="JMT12" s="6"/>
      <c r="JMU12" s="6"/>
      <c r="JMV12" s="6"/>
      <c r="JMW12" s="6"/>
      <c r="JMX12" s="6"/>
      <c r="JMY12" s="6"/>
      <c r="JMZ12" s="6"/>
      <c r="JNA12" s="6"/>
      <c r="JNB12" s="6"/>
      <c r="JNC12" s="6"/>
      <c r="JND12" s="6"/>
      <c r="JNE12" s="6"/>
      <c r="JNF12" s="6"/>
      <c r="JNG12" s="6"/>
      <c r="JNH12" s="6"/>
      <c r="JNI12" s="6"/>
      <c r="JNJ12" s="6"/>
      <c r="JNK12" s="6"/>
      <c r="JNL12" s="6"/>
      <c r="JNM12" s="6"/>
      <c r="JNN12" s="6"/>
      <c r="JNO12" s="6"/>
      <c r="JNP12" s="6"/>
      <c r="JNQ12" s="6"/>
      <c r="JNR12" s="6"/>
      <c r="JNS12" s="6"/>
      <c r="JNT12" s="6"/>
      <c r="JNU12" s="6"/>
      <c r="JNV12" s="6"/>
      <c r="JNW12" s="6"/>
      <c r="JNX12" s="6"/>
      <c r="JNY12" s="6"/>
      <c r="JNZ12" s="6"/>
      <c r="JOA12" s="6"/>
      <c r="JOB12" s="6"/>
      <c r="JOC12" s="6"/>
      <c r="JOD12" s="6"/>
      <c r="JOE12" s="6"/>
      <c r="JOF12" s="6"/>
      <c r="JOG12" s="6"/>
      <c r="JOH12" s="6"/>
      <c r="JOI12" s="6"/>
      <c r="JOJ12" s="6"/>
      <c r="JOK12" s="6"/>
      <c r="JOL12" s="6"/>
      <c r="JOM12" s="6"/>
      <c r="JON12" s="6"/>
      <c r="JOO12" s="6"/>
      <c r="JOP12" s="6"/>
      <c r="JOQ12" s="6"/>
      <c r="JOR12" s="6"/>
      <c r="JOS12" s="6"/>
      <c r="JOT12" s="6"/>
      <c r="JOU12" s="6"/>
      <c r="JOV12" s="6"/>
      <c r="JOW12" s="6"/>
      <c r="JOX12" s="6"/>
      <c r="JOY12" s="6"/>
      <c r="JOZ12" s="6"/>
      <c r="JPA12" s="6"/>
      <c r="JPB12" s="6"/>
      <c r="JPC12" s="6"/>
      <c r="JPD12" s="6"/>
      <c r="JPE12" s="6"/>
      <c r="JPF12" s="6"/>
      <c r="JPG12" s="6"/>
      <c r="JPH12" s="6"/>
      <c r="JPI12" s="6"/>
      <c r="JPJ12" s="6"/>
      <c r="JPK12" s="6"/>
      <c r="JPL12" s="6"/>
      <c r="JPM12" s="6"/>
      <c r="JPN12" s="6"/>
      <c r="JPO12" s="6"/>
      <c r="JPP12" s="6"/>
      <c r="JPQ12" s="6"/>
      <c r="JPR12" s="6"/>
      <c r="JPS12" s="6"/>
      <c r="JPT12" s="6"/>
      <c r="JPU12" s="6"/>
      <c r="JPV12" s="6"/>
      <c r="JPW12" s="6"/>
      <c r="JPX12" s="6"/>
      <c r="JPY12" s="6"/>
      <c r="JPZ12" s="6"/>
      <c r="JQA12" s="6"/>
      <c r="JQB12" s="6"/>
      <c r="JQC12" s="6"/>
      <c r="JQD12" s="6"/>
      <c r="JQE12" s="6"/>
      <c r="JQF12" s="6"/>
      <c r="JQG12" s="6"/>
      <c r="JQH12" s="6"/>
      <c r="JQI12" s="6"/>
      <c r="JQJ12" s="6"/>
      <c r="JQK12" s="6"/>
      <c r="JQL12" s="6"/>
      <c r="JQM12" s="6"/>
      <c r="JQN12" s="6"/>
      <c r="JQO12" s="6"/>
      <c r="JQP12" s="6"/>
      <c r="JQQ12" s="6"/>
      <c r="JQR12" s="6"/>
      <c r="JQS12" s="6"/>
      <c r="JQT12" s="6"/>
      <c r="JQU12" s="6"/>
      <c r="JQV12" s="6"/>
      <c r="JQW12" s="6"/>
      <c r="JQX12" s="6"/>
      <c r="JQY12" s="6"/>
      <c r="JQZ12" s="6"/>
      <c r="JRA12" s="6"/>
      <c r="JRB12" s="6"/>
      <c r="JRC12" s="6"/>
      <c r="JRD12" s="6"/>
      <c r="JRE12" s="6"/>
      <c r="JRF12" s="6"/>
      <c r="JRG12" s="6"/>
      <c r="JRH12" s="6"/>
      <c r="JRI12" s="6"/>
      <c r="JRJ12" s="6"/>
      <c r="JRK12" s="6"/>
      <c r="JRL12" s="6"/>
      <c r="JRM12" s="6"/>
      <c r="JRN12" s="6"/>
      <c r="JRO12" s="6"/>
      <c r="JRP12" s="6"/>
      <c r="JRQ12" s="6"/>
      <c r="JRR12" s="6"/>
      <c r="JRS12" s="6"/>
      <c r="JRT12" s="6"/>
      <c r="JRU12" s="6"/>
      <c r="JRV12" s="6"/>
      <c r="JRW12" s="6"/>
      <c r="JRX12" s="6"/>
      <c r="JRY12" s="6"/>
      <c r="JRZ12" s="6"/>
      <c r="JSA12" s="6"/>
      <c r="JSB12" s="6"/>
      <c r="JSC12" s="6"/>
      <c r="JSD12" s="6"/>
      <c r="JSE12" s="6"/>
      <c r="JSF12" s="6"/>
      <c r="JSG12" s="6"/>
      <c r="JSH12" s="6"/>
      <c r="JSI12" s="6"/>
      <c r="JSJ12" s="6"/>
      <c r="JSK12" s="6"/>
      <c r="JSL12" s="6"/>
      <c r="JSM12" s="6"/>
      <c r="JSN12" s="6"/>
      <c r="JSO12" s="6"/>
      <c r="JSP12" s="6"/>
      <c r="JSQ12" s="6"/>
      <c r="JSR12" s="6"/>
      <c r="JSS12" s="6"/>
      <c r="JST12" s="6"/>
      <c r="JSU12" s="6"/>
      <c r="JSV12" s="6"/>
      <c r="JSW12" s="6"/>
      <c r="JSX12" s="6"/>
      <c r="JSY12" s="6"/>
      <c r="JSZ12" s="6"/>
      <c r="JTA12" s="6"/>
      <c r="JTB12" s="6"/>
      <c r="JTC12" s="6"/>
      <c r="JTD12" s="6"/>
      <c r="JTE12" s="6"/>
      <c r="JTF12" s="6"/>
      <c r="JTG12" s="6"/>
      <c r="JTH12" s="6"/>
      <c r="JTI12" s="6"/>
      <c r="JTJ12" s="6"/>
      <c r="JTK12" s="6"/>
      <c r="JTL12" s="6"/>
      <c r="JTM12" s="6"/>
      <c r="JTN12" s="6"/>
      <c r="JTO12" s="6"/>
      <c r="JTP12" s="6"/>
      <c r="JTQ12" s="6"/>
      <c r="JTR12" s="6"/>
      <c r="JTS12" s="6"/>
      <c r="JTT12" s="6"/>
      <c r="JTU12" s="6"/>
      <c r="JTV12" s="6"/>
      <c r="JTW12" s="6"/>
      <c r="JTX12" s="6"/>
      <c r="JTY12" s="6"/>
      <c r="JTZ12" s="6"/>
      <c r="JUA12" s="6"/>
      <c r="JUB12" s="6"/>
      <c r="JUC12" s="6"/>
      <c r="JUD12" s="6"/>
      <c r="JUE12" s="6"/>
      <c r="JUF12" s="6"/>
      <c r="JUG12" s="6"/>
      <c r="JUH12" s="6"/>
      <c r="JUI12" s="6"/>
      <c r="JUJ12" s="6"/>
      <c r="JUK12" s="6"/>
      <c r="JUL12" s="6"/>
      <c r="JUM12" s="6"/>
      <c r="JUN12" s="6"/>
      <c r="JUO12" s="6"/>
      <c r="JUP12" s="6"/>
      <c r="JUQ12" s="6"/>
      <c r="JUR12" s="6"/>
      <c r="JUS12" s="6"/>
      <c r="JUT12" s="6"/>
      <c r="JUU12" s="6"/>
      <c r="JUV12" s="6"/>
      <c r="JUW12" s="6"/>
      <c r="JUX12" s="6"/>
      <c r="JUY12" s="6"/>
      <c r="JUZ12" s="6"/>
      <c r="JVA12" s="6"/>
      <c r="JVB12" s="6"/>
      <c r="JVC12" s="6"/>
      <c r="JVD12" s="6"/>
      <c r="JVE12" s="6"/>
      <c r="JVF12" s="6"/>
      <c r="JVG12" s="6"/>
      <c r="JVH12" s="6"/>
      <c r="JVI12" s="6"/>
      <c r="JVJ12" s="6"/>
      <c r="JVK12" s="6"/>
      <c r="JVL12" s="6"/>
      <c r="JVM12" s="6"/>
      <c r="JVN12" s="6"/>
      <c r="JVO12" s="6"/>
      <c r="JVP12" s="6"/>
      <c r="JVQ12" s="6"/>
      <c r="JVR12" s="6"/>
      <c r="JVS12" s="6"/>
      <c r="JVT12" s="6"/>
      <c r="JVU12" s="6"/>
      <c r="JVV12" s="6"/>
      <c r="JVW12" s="6"/>
      <c r="JVX12" s="6"/>
      <c r="JVY12" s="6"/>
      <c r="JVZ12" s="6"/>
      <c r="JWA12" s="6"/>
      <c r="JWB12" s="6"/>
      <c r="JWC12" s="6"/>
      <c r="JWD12" s="6"/>
      <c r="JWE12" s="6"/>
      <c r="JWF12" s="6"/>
      <c r="JWG12" s="6"/>
      <c r="JWH12" s="6"/>
      <c r="JWI12" s="6"/>
      <c r="JWJ12" s="6"/>
      <c r="JWK12" s="6"/>
      <c r="JWL12" s="6"/>
      <c r="JWM12" s="6"/>
      <c r="JWN12" s="6"/>
      <c r="JWO12" s="6"/>
      <c r="JWP12" s="6"/>
      <c r="JWQ12" s="6"/>
      <c r="JWR12" s="6"/>
      <c r="JWS12" s="6"/>
      <c r="JWT12" s="6"/>
      <c r="JWU12" s="6"/>
      <c r="JWV12" s="6"/>
      <c r="JWW12" s="6"/>
      <c r="JWX12" s="6"/>
      <c r="JWY12" s="6"/>
      <c r="JWZ12" s="6"/>
      <c r="JXA12" s="6"/>
      <c r="JXB12" s="6"/>
      <c r="JXC12" s="6"/>
      <c r="JXD12" s="6"/>
      <c r="JXE12" s="6"/>
      <c r="JXF12" s="6"/>
      <c r="JXG12" s="6"/>
      <c r="JXH12" s="6"/>
      <c r="JXI12" s="6"/>
      <c r="JXJ12" s="6"/>
      <c r="JXK12" s="6"/>
      <c r="JXL12" s="6"/>
      <c r="JXM12" s="6"/>
      <c r="JXN12" s="6"/>
      <c r="JXO12" s="6"/>
      <c r="JXP12" s="6"/>
      <c r="JXQ12" s="6"/>
      <c r="JXR12" s="6"/>
      <c r="JXS12" s="6"/>
      <c r="JXT12" s="6"/>
      <c r="JXU12" s="6"/>
      <c r="JXV12" s="6"/>
      <c r="JXW12" s="6"/>
      <c r="JXX12" s="6"/>
      <c r="JXY12" s="6"/>
      <c r="JXZ12" s="6"/>
      <c r="JYA12" s="6"/>
      <c r="JYB12" s="6"/>
      <c r="JYC12" s="6"/>
      <c r="JYD12" s="6"/>
      <c r="JYE12" s="6"/>
      <c r="JYF12" s="6"/>
      <c r="JYG12" s="6"/>
      <c r="JYH12" s="6"/>
      <c r="JYI12" s="6"/>
      <c r="JYJ12" s="6"/>
      <c r="JYK12" s="6"/>
      <c r="JYL12" s="6"/>
      <c r="JYM12" s="6"/>
      <c r="JYN12" s="6"/>
      <c r="JYO12" s="6"/>
      <c r="JYP12" s="6"/>
      <c r="JYQ12" s="6"/>
      <c r="JYR12" s="6"/>
      <c r="JYS12" s="6"/>
      <c r="JYT12" s="6"/>
      <c r="JYU12" s="6"/>
      <c r="JYV12" s="6"/>
      <c r="JYW12" s="6"/>
      <c r="JYX12" s="6"/>
      <c r="JYY12" s="6"/>
      <c r="JYZ12" s="6"/>
      <c r="JZA12" s="6"/>
      <c r="JZB12" s="6"/>
      <c r="JZC12" s="6"/>
      <c r="JZD12" s="6"/>
      <c r="JZE12" s="6"/>
      <c r="JZF12" s="6"/>
      <c r="JZG12" s="6"/>
      <c r="JZH12" s="6"/>
      <c r="JZI12" s="6"/>
      <c r="JZJ12" s="6"/>
      <c r="JZK12" s="6"/>
      <c r="JZL12" s="6"/>
      <c r="JZM12" s="6"/>
      <c r="JZN12" s="6"/>
      <c r="JZO12" s="6"/>
      <c r="JZP12" s="6"/>
      <c r="JZQ12" s="6"/>
      <c r="JZR12" s="6"/>
      <c r="JZS12" s="6"/>
      <c r="JZT12" s="6"/>
      <c r="JZU12" s="6"/>
      <c r="JZV12" s="6"/>
      <c r="JZW12" s="6"/>
      <c r="JZX12" s="6"/>
      <c r="JZY12" s="6"/>
      <c r="JZZ12" s="6"/>
      <c r="KAA12" s="6"/>
      <c r="KAB12" s="6"/>
      <c r="KAC12" s="6"/>
      <c r="KAD12" s="6"/>
      <c r="KAE12" s="6"/>
      <c r="KAF12" s="6"/>
      <c r="KAG12" s="6"/>
      <c r="KAH12" s="6"/>
      <c r="KAI12" s="6"/>
      <c r="KAJ12" s="6"/>
      <c r="KAK12" s="6"/>
      <c r="KAL12" s="6"/>
      <c r="KAM12" s="6"/>
      <c r="KAN12" s="6"/>
      <c r="KAO12" s="6"/>
      <c r="KAP12" s="6"/>
      <c r="KAQ12" s="6"/>
      <c r="KAR12" s="6"/>
      <c r="KAS12" s="6"/>
      <c r="KAT12" s="6"/>
      <c r="KAU12" s="6"/>
      <c r="KAV12" s="6"/>
      <c r="KAW12" s="6"/>
      <c r="KAX12" s="6"/>
      <c r="KAY12" s="6"/>
      <c r="KAZ12" s="6"/>
      <c r="KBA12" s="6"/>
      <c r="KBB12" s="6"/>
      <c r="KBC12" s="6"/>
      <c r="KBD12" s="6"/>
      <c r="KBE12" s="6"/>
      <c r="KBF12" s="6"/>
      <c r="KBG12" s="6"/>
      <c r="KBH12" s="6"/>
      <c r="KBI12" s="6"/>
      <c r="KBJ12" s="6"/>
      <c r="KBK12" s="6"/>
      <c r="KBL12" s="6"/>
      <c r="KBM12" s="6"/>
      <c r="KBN12" s="6"/>
      <c r="KBO12" s="6"/>
      <c r="KBP12" s="6"/>
      <c r="KBQ12" s="6"/>
      <c r="KBR12" s="6"/>
      <c r="KBS12" s="6"/>
      <c r="KBT12" s="6"/>
      <c r="KBU12" s="6"/>
      <c r="KBV12" s="6"/>
      <c r="KBW12" s="6"/>
      <c r="KBX12" s="6"/>
      <c r="KBY12" s="6"/>
      <c r="KBZ12" s="6"/>
      <c r="KCA12" s="6"/>
      <c r="KCB12" s="6"/>
      <c r="KCC12" s="6"/>
      <c r="KCD12" s="6"/>
      <c r="KCE12" s="6"/>
      <c r="KCF12" s="6"/>
      <c r="KCG12" s="6"/>
      <c r="KCH12" s="6"/>
      <c r="KCI12" s="6"/>
      <c r="KCJ12" s="6"/>
      <c r="KCK12" s="6"/>
      <c r="KCL12" s="6"/>
      <c r="KCM12" s="6"/>
      <c r="KCN12" s="6"/>
      <c r="KCO12" s="6"/>
      <c r="KCP12" s="6"/>
      <c r="KCQ12" s="6"/>
      <c r="KCR12" s="6"/>
      <c r="KCS12" s="6"/>
      <c r="KCT12" s="6"/>
      <c r="KCU12" s="6"/>
      <c r="KCV12" s="6"/>
      <c r="KCW12" s="6"/>
      <c r="KCX12" s="6"/>
      <c r="KCY12" s="6"/>
      <c r="KCZ12" s="6"/>
      <c r="KDA12" s="6"/>
      <c r="KDB12" s="6"/>
      <c r="KDC12" s="6"/>
      <c r="KDD12" s="6"/>
      <c r="KDE12" s="6"/>
      <c r="KDF12" s="6"/>
      <c r="KDG12" s="6"/>
      <c r="KDH12" s="6"/>
      <c r="KDI12" s="6"/>
      <c r="KDJ12" s="6"/>
      <c r="KDK12" s="6"/>
      <c r="KDL12" s="6"/>
      <c r="KDM12" s="6"/>
      <c r="KDN12" s="6"/>
      <c r="KDO12" s="6"/>
      <c r="KDP12" s="6"/>
      <c r="KDQ12" s="6"/>
      <c r="KDR12" s="6"/>
      <c r="KDS12" s="6"/>
      <c r="KDT12" s="6"/>
      <c r="KDU12" s="6"/>
      <c r="KDV12" s="6"/>
      <c r="KDW12" s="6"/>
      <c r="KDX12" s="6"/>
      <c r="KDY12" s="6"/>
      <c r="KDZ12" s="6"/>
      <c r="KEA12" s="6"/>
      <c r="KEB12" s="6"/>
      <c r="KEC12" s="6"/>
      <c r="KED12" s="6"/>
      <c r="KEE12" s="6"/>
      <c r="KEF12" s="6"/>
      <c r="KEG12" s="6"/>
      <c r="KEH12" s="6"/>
      <c r="KEI12" s="6"/>
      <c r="KEJ12" s="6"/>
      <c r="KEK12" s="6"/>
      <c r="KEL12" s="6"/>
      <c r="KEM12" s="6"/>
      <c r="KEN12" s="6"/>
      <c r="KEO12" s="6"/>
      <c r="KEP12" s="6"/>
      <c r="KEQ12" s="6"/>
      <c r="KER12" s="6"/>
      <c r="KES12" s="6"/>
      <c r="KET12" s="6"/>
      <c r="KEU12" s="6"/>
      <c r="KEV12" s="6"/>
      <c r="KEW12" s="6"/>
      <c r="KEX12" s="6"/>
      <c r="KEY12" s="6"/>
      <c r="KEZ12" s="6"/>
      <c r="KFA12" s="6"/>
      <c r="KFB12" s="6"/>
      <c r="KFC12" s="6"/>
      <c r="KFD12" s="6"/>
      <c r="KFE12" s="6"/>
      <c r="KFF12" s="6"/>
      <c r="KFG12" s="6"/>
      <c r="KFH12" s="6"/>
      <c r="KFI12" s="6"/>
      <c r="KFJ12" s="6"/>
      <c r="KFK12" s="6"/>
      <c r="KFL12" s="6"/>
      <c r="KFM12" s="6"/>
      <c r="KFN12" s="6"/>
      <c r="KFO12" s="6"/>
      <c r="KFP12" s="6"/>
      <c r="KFQ12" s="6"/>
      <c r="KFR12" s="6"/>
      <c r="KFS12" s="6"/>
      <c r="KFT12" s="6"/>
      <c r="KFU12" s="6"/>
      <c r="KFV12" s="6"/>
      <c r="KFW12" s="6"/>
      <c r="KFX12" s="6"/>
      <c r="KFY12" s="6"/>
      <c r="KFZ12" s="6"/>
      <c r="KGA12" s="6"/>
      <c r="KGB12" s="6"/>
      <c r="KGC12" s="6"/>
      <c r="KGD12" s="6"/>
      <c r="KGE12" s="6"/>
      <c r="KGF12" s="6"/>
      <c r="KGG12" s="6"/>
      <c r="KGH12" s="6"/>
      <c r="KGI12" s="6"/>
      <c r="KGJ12" s="6"/>
      <c r="KGK12" s="6"/>
      <c r="KGL12" s="6"/>
      <c r="KGM12" s="6"/>
      <c r="KGN12" s="6"/>
      <c r="KGO12" s="6"/>
      <c r="KGP12" s="6"/>
      <c r="KGQ12" s="6"/>
      <c r="KGR12" s="6"/>
      <c r="KGS12" s="6"/>
      <c r="KGT12" s="6"/>
      <c r="KGU12" s="6"/>
      <c r="KGV12" s="6"/>
      <c r="KGW12" s="6"/>
      <c r="KGX12" s="6"/>
      <c r="KGY12" s="6"/>
      <c r="KGZ12" s="6"/>
      <c r="KHA12" s="6"/>
      <c r="KHB12" s="6"/>
      <c r="KHC12" s="6"/>
      <c r="KHD12" s="6"/>
      <c r="KHE12" s="6"/>
      <c r="KHF12" s="6"/>
      <c r="KHG12" s="6"/>
      <c r="KHH12" s="6"/>
      <c r="KHI12" s="6"/>
      <c r="KHJ12" s="6"/>
      <c r="KHK12" s="6"/>
      <c r="KHL12" s="6"/>
      <c r="KHM12" s="6"/>
      <c r="KHN12" s="6"/>
      <c r="KHO12" s="6"/>
      <c r="KHP12" s="6"/>
      <c r="KHQ12" s="6"/>
      <c r="KHR12" s="6"/>
      <c r="KHS12" s="6"/>
      <c r="KHT12" s="6"/>
      <c r="KHU12" s="6"/>
      <c r="KHV12" s="6"/>
      <c r="KHW12" s="6"/>
      <c r="KHX12" s="6"/>
      <c r="KHY12" s="6"/>
      <c r="KHZ12" s="6"/>
      <c r="KIA12" s="6"/>
      <c r="KIB12" s="6"/>
      <c r="KIC12" s="6"/>
      <c r="KID12" s="6"/>
      <c r="KIE12" s="6"/>
      <c r="KIF12" s="6"/>
      <c r="KIG12" s="6"/>
      <c r="KIH12" s="6"/>
      <c r="KII12" s="6"/>
      <c r="KIJ12" s="6"/>
      <c r="KIK12" s="6"/>
      <c r="KIL12" s="6"/>
      <c r="KIM12" s="6"/>
      <c r="KIN12" s="6"/>
      <c r="KIO12" s="6"/>
      <c r="KIP12" s="6"/>
      <c r="KIQ12" s="6"/>
      <c r="KIR12" s="6"/>
      <c r="KIS12" s="6"/>
      <c r="KIT12" s="6"/>
      <c r="KIU12" s="6"/>
      <c r="KIV12" s="6"/>
      <c r="KIW12" s="6"/>
      <c r="KIX12" s="6"/>
      <c r="KIY12" s="6"/>
      <c r="KIZ12" s="6"/>
      <c r="KJA12" s="6"/>
      <c r="KJB12" s="6"/>
      <c r="KJC12" s="6"/>
      <c r="KJD12" s="6"/>
      <c r="KJE12" s="6"/>
      <c r="KJF12" s="6"/>
      <c r="KJG12" s="6"/>
      <c r="KJH12" s="6"/>
      <c r="KJI12" s="6"/>
      <c r="KJJ12" s="6"/>
      <c r="KJK12" s="6"/>
      <c r="KJL12" s="6"/>
      <c r="KJM12" s="6"/>
      <c r="KJN12" s="6"/>
      <c r="KJO12" s="6"/>
      <c r="KJP12" s="6"/>
      <c r="KJQ12" s="6"/>
      <c r="KJR12" s="6"/>
      <c r="KJS12" s="6"/>
      <c r="KJT12" s="6"/>
      <c r="KJU12" s="6"/>
      <c r="KJV12" s="6"/>
      <c r="KJW12" s="6"/>
      <c r="KJX12" s="6"/>
      <c r="KJY12" s="6"/>
      <c r="KJZ12" s="6"/>
      <c r="KKA12" s="6"/>
      <c r="KKB12" s="6"/>
      <c r="KKC12" s="6"/>
      <c r="KKD12" s="6"/>
      <c r="KKE12" s="6"/>
      <c r="KKF12" s="6"/>
      <c r="KKG12" s="6"/>
      <c r="KKH12" s="6"/>
      <c r="KKI12" s="6"/>
      <c r="KKJ12" s="6"/>
      <c r="KKK12" s="6"/>
      <c r="KKL12" s="6"/>
      <c r="KKM12" s="6"/>
      <c r="KKN12" s="6"/>
      <c r="KKO12" s="6"/>
      <c r="KKP12" s="6"/>
      <c r="KKQ12" s="6"/>
      <c r="KKR12" s="6"/>
      <c r="KKS12" s="6"/>
      <c r="KKT12" s="6"/>
      <c r="KKU12" s="6"/>
      <c r="KKV12" s="6"/>
      <c r="KKW12" s="6"/>
      <c r="KKX12" s="6"/>
      <c r="KKY12" s="6"/>
      <c r="KKZ12" s="6"/>
      <c r="KLA12" s="6"/>
      <c r="KLB12" s="6"/>
      <c r="KLC12" s="6"/>
      <c r="KLD12" s="6"/>
      <c r="KLE12" s="6"/>
      <c r="KLF12" s="6"/>
      <c r="KLG12" s="6"/>
      <c r="KLH12" s="6"/>
      <c r="KLI12" s="6"/>
      <c r="KLJ12" s="6"/>
      <c r="KLK12" s="6"/>
      <c r="KLL12" s="6"/>
      <c r="KLM12" s="6"/>
      <c r="KLN12" s="6"/>
      <c r="KLO12" s="6"/>
      <c r="KLP12" s="6"/>
      <c r="KLQ12" s="6"/>
      <c r="KLR12" s="6"/>
      <c r="KLS12" s="6"/>
      <c r="KLT12" s="6"/>
      <c r="KLU12" s="6"/>
      <c r="KLV12" s="6"/>
      <c r="KLW12" s="6"/>
      <c r="KLX12" s="6"/>
      <c r="KLY12" s="6"/>
      <c r="KLZ12" s="6"/>
      <c r="KMA12" s="6"/>
      <c r="KMB12" s="6"/>
      <c r="KMC12" s="6"/>
      <c r="KMD12" s="6"/>
      <c r="KME12" s="6"/>
      <c r="KMF12" s="6"/>
      <c r="KMG12" s="6"/>
      <c r="KMH12" s="6"/>
      <c r="KMI12" s="6"/>
      <c r="KMJ12" s="6"/>
      <c r="KMK12" s="6"/>
      <c r="KML12" s="6"/>
      <c r="KMM12" s="6"/>
      <c r="KMN12" s="6"/>
      <c r="KMO12" s="6"/>
      <c r="KMP12" s="6"/>
      <c r="KMQ12" s="6"/>
      <c r="KMR12" s="6"/>
      <c r="KMS12" s="6"/>
      <c r="KMT12" s="6"/>
      <c r="KMU12" s="6"/>
      <c r="KMV12" s="6"/>
      <c r="KMW12" s="6"/>
      <c r="KMX12" s="6"/>
      <c r="KMY12" s="6"/>
      <c r="KMZ12" s="6"/>
      <c r="KNA12" s="6"/>
      <c r="KNB12" s="6"/>
      <c r="KNC12" s="6"/>
      <c r="KND12" s="6"/>
      <c r="KNE12" s="6"/>
      <c r="KNF12" s="6"/>
      <c r="KNG12" s="6"/>
      <c r="KNH12" s="6"/>
      <c r="KNI12" s="6"/>
      <c r="KNJ12" s="6"/>
      <c r="KNK12" s="6"/>
      <c r="KNL12" s="6"/>
      <c r="KNM12" s="6"/>
      <c r="KNN12" s="6"/>
      <c r="KNO12" s="6"/>
      <c r="KNP12" s="6"/>
      <c r="KNQ12" s="6"/>
      <c r="KNR12" s="6"/>
      <c r="KNS12" s="6"/>
      <c r="KNT12" s="6"/>
      <c r="KNU12" s="6"/>
      <c r="KNV12" s="6"/>
      <c r="KNW12" s="6"/>
      <c r="KNX12" s="6"/>
      <c r="KNY12" s="6"/>
      <c r="KNZ12" s="6"/>
      <c r="KOA12" s="6"/>
      <c r="KOB12" s="6"/>
      <c r="KOC12" s="6"/>
      <c r="KOD12" s="6"/>
      <c r="KOE12" s="6"/>
      <c r="KOF12" s="6"/>
      <c r="KOG12" s="6"/>
      <c r="KOH12" s="6"/>
      <c r="KOI12" s="6"/>
      <c r="KOJ12" s="6"/>
      <c r="KOK12" s="6"/>
      <c r="KOL12" s="6"/>
      <c r="KOM12" s="6"/>
      <c r="KON12" s="6"/>
      <c r="KOO12" s="6"/>
      <c r="KOP12" s="6"/>
      <c r="KOQ12" s="6"/>
      <c r="KOR12" s="6"/>
      <c r="KOS12" s="6"/>
      <c r="KOT12" s="6"/>
      <c r="KOU12" s="6"/>
      <c r="KOV12" s="6"/>
      <c r="KOW12" s="6"/>
      <c r="KOX12" s="6"/>
      <c r="KOY12" s="6"/>
      <c r="KOZ12" s="6"/>
      <c r="KPA12" s="6"/>
      <c r="KPB12" s="6"/>
      <c r="KPC12" s="6"/>
      <c r="KPD12" s="6"/>
      <c r="KPE12" s="6"/>
      <c r="KPF12" s="6"/>
      <c r="KPG12" s="6"/>
      <c r="KPH12" s="6"/>
      <c r="KPI12" s="6"/>
      <c r="KPJ12" s="6"/>
      <c r="KPK12" s="6"/>
      <c r="KPL12" s="6"/>
      <c r="KPM12" s="6"/>
      <c r="KPN12" s="6"/>
      <c r="KPO12" s="6"/>
      <c r="KPP12" s="6"/>
      <c r="KPQ12" s="6"/>
      <c r="KPR12" s="6"/>
      <c r="KPS12" s="6"/>
      <c r="KPT12" s="6"/>
      <c r="KPU12" s="6"/>
      <c r="KPV12" s="6"/>
      <c r="KPW12" s="6"/>
      <c r="KPX12" s="6"/>
      <c r="KPY12" s="6"/>
      <c r="KPZ12" s="6"/>
      <c r="KQA12" s="6"/>
      <c r="KQB12" s="6"/>
      <c r="KQC12" s="6"/>
      <c r="KQD12" s="6"/>
      <c r="KQE12" s="6"/>
      <c r="KQF12" s="6"/>
      <c r="KQG12" s="6"/>
      <c r="KQH12" s="6"/>
      <c r="KQI12" s="6"/>
      <c r="KQJ12" s="6"/>
      <c r="KQK12" s="6"/>
      <c r="KQL12" s="6"/>
      <c r="KQM12" s="6"/>
      <c r="KQN12" s="6"/>
      <c r="KQO12" s="6"/>
      <c r="KQP12" s="6"/>
      <c r="KQQ12" s="6"/>
      <c r="KQR12" s="6"/>
      <c r="KQS12" s="6"/>
      <c r="KQT12" s="6"/>
      <c r="KQU12" s="6"/>
      <c r="KQV12" s="6"/>
      <c r="KQW12" s="6"/>
      <c r="KQX12" s="6"/>
      <c r="KQY12" s="6"/>
      <c r="KQZ12" s="6"/>
      <c r="KRA12" s="6"/>
      <c r="KRB12" s="6"/>
      <c r="KRC12" s="6"/>
      <c r="KRD12" s="6"/>
      <c r="KRE12" s="6"/>
      <c r="KRF12" s="6"/>
      <c r="KRG12" s="6"/>
      <c r="KRH12" s="6"/>
      <c r="KRI12" s="6"/>
      <c r="KRJ12" s="6"/>
      <c r="KRK12" s="6"/>
      <c r="KRL12" s="6"/>
      <c r="KRM12" s="6"/>
      <c r="KRN12" s="6"/>
      <c r="KRO12" s="6"/>
      <c r="KRP12" s="6"/>
      <c r="KRQ12" s="6"/>
      <c r="KRR12" s="6"/>
      <c r="KRS12" s="6"/>
      <c r="KRT12" s="6"/>
      <c r="KRU12" s="6"/>
      <c r="KRV12" s="6"/>
      <c r="KRW12" s="6"/>
      <c r="KRX12" s="6"/>
      <c r="KRY12" s="6"/>
      <c r="KRZ12" s="6"/>
      <c r="KSA12" s="6"/>
      <c r="KSB12" s="6"/>
      <c r="KSC12" s="6"/>
      <c r="KSD12" s="6"/>
      <c r="KSE12" s="6"/>
      <c r="KSF12" s="6"/>
      <c r="KSG12" s="6"/>
      <c r="KSH12" s="6"/>
      <c r="KSI12" s="6"/>
      <c r="KSJ12" s="6"/>
      <c r="KSK12" s="6"/>
      <c r="KSL12" s="6"/>
      <c r="KSM12" s="6"/>
      <c r="KSN12" s="6"/>
      <c r="KSO12" s="6"/>
      <c r="KSP12" s="6"/>
      <c r="KSQ12" s="6"/>
      <c r="KSR12" s="6"/>
      <c r="KSS12" s="6"/>
      <c r="KST12" s="6"/>
      <c r="KSU12" s="6"/>
      <c r="KSV12" s="6"/>
      <c r="KSW12" s="6"/>
      <c r="KSX12" s="6"/>
      <c r="KSY12" s="6"/>
      <c r="KSZ12" s="6"/>
      <c r="KTA12" s="6"/>
      <c r="KTB12" s="6"/>
      <c r="KTC12" s="6"/>
      <c r="KTD12" s="6"/>
      <c r="KTE12" s="6"/>
      <c r="KTF12" s="6"/>
      <c r="KTG12" s="6"/>
      <c r="KTH12" s="6"/>
      <c r="KTI12" s="6"/>
      <c r="KTJ12" s="6"/>
      <c r="KTK12" s="6"/>
      <c r="KTL12" s="6"/>
      <c r="KTM12" s="6"/>
      <c r="KTN12" s="6"/>
      <c r="KTO12" s="6"/>
      <c r="KTP12" s="6"/>
      <c r="KTQ12" s="6"/>
      <c r="KTR12" s="6"/>
      <c r="KTS12" s="6"/>
      <c r="KTT12" s="6"/>
      <c r="KTU12" s="6"/>
      <c r="KTV12" s="6"/>
      <c r="KTW12" s="6"/>
      <c r="KTX12" s="6"/>
      <c r="KTY12" s="6"/>
      <c r="KTZ12" s="6"/>
      <c r="KUA12" s="6"/>
      <c r="KUB12" s="6"/>
      <c r="KUC12" s="6"/>
      <c r="KUD12" s="6"/>
      <c r="KUE12" s="6"/>
      <c r="KUF12" s="6"/>
      <c r="KUG12" s="6"/>
      <c r="KUH12" s="6"/>
      <c r="KUI12" s="6"/>
      <c r="KUJ12" s="6"/>
      <c r="KUK12" s="6"/>
      <c r="KUL12" s="6"/>
      <c r="KUM12" s="6"/>
      <c r="KUN12" s="6"/>
      <c r="KUO12" s="6"/>
      <c r="KUP12" s="6"/>
      <c r="KUQ12" s="6"/>
      <c r="KUR12" s="6"/>
      <c r="KUS12" s="6"/>
      <c r="KUT12" s="6"/>
      <c r="KUU12" s="6"/>
      <c r="KUV12" s="6"/>
      <c r="KUW12" s="6"/>
      <c r="KUX12" s="6"/>
      <c r="KUY12" s="6"/>
      <c r="KUZ12" s="6"/>
      <c r="KVA12" s="6"/>
      <c r="KVB12" s="6"/>
      <c r="KVC12" s="6"/>
      <c r="KVD12" s="6"/>
      <c r="KVE12" s="6"/>
      <c r="KVF12" s="6"/>
      <c r="KVG12" s="6"/>
      <c r="KVH12" s="6"/>
      <c r="KVI12" s="6"/>
      <c r="KVJ12" s="6"/>
      <c r="KVK12" s="6"/>
      <c r="KVL12" s="6"/>
      <c r="KVM12" s="6"/>
      <c r="KVN12" s="6"/>
      <c r="KVO12" s="6"/>
      <c r="KVP12" s="6"/>
      <c r="KVQ12" s="6"/>
      <c r="KVR12" s="6"/>
      <c r="KVS12" s="6"/>
      <c r="KVT12" s="6"/>
      <c r="KVU12" s="6"/>
      <c r="KVV12" s="6"/>
      <c r="KVW12" s="6"/>
      <c r="KVX12" s="6"/>
      <c r="KVY12" s="6"/>
      <c r="KVZ12" s="6"/>
      <c r="KWA12" s="6"/>
      <c r="KWB12" s="6"/>
      <c r="KWC12" s="6"/>
      <c r="KWD12" s="6"/>
      <c r="KWE12" s="6"/>
      <c r="KWF12" s="6"/>
      <c r="KWG12" s="6"/>
      <c r="KWH12" s="6"/>
      <c r="KWI12" s="6"/>
      <c r="KWJ12" s="6"/>
      <c r="KWK12" s="6"/>
      <c r="KWL12" s="6"/>
      <c r="KWM12" s="6"/>
      <c r="KWN12" s="6"/>
      <c r="KWO12" s="6"/>
      <c r="KWP12" s="6"/>
      <c r="KWQ12" s="6"/>
      <c r="KWR12" s="6"/>
      <c r="KWS12" s="6"/>
      <c r="KWT12" s="6"/>
      <c r="KWU12" s="6"/>
      <c r="KWV12" s="6"/>
      <c r="KWW12" s="6"/>
      <c r="KWX12" s="6"/>
      <c r="KWY12" s="6"/>
      <c r="KWZ12" s="6"/>
      <c r="KXA12" s="6"/>
      <c r="KXB12" s="6"/>
      <c r="KXC12" s="6"/>
      <c r="KXD12" s="6"/>
      <c r="KXE12" s="6"/>
      <c r="KXF12" s="6"/>
      <c r="KXG12" s="6"/>
      <c r="KXH12" s="6"/>
      <c r="KXI12" s="6"/>
      <c r="KXJ12" s="6"/>
      <c r="KXK12" s="6"/>
      <c r="KXL12" s="6"/>
      <c r="KXM12" s="6"/>
      <c r="KXN12" s="6"/>
      <c r="KXO12" s="6"/>
      <c r="KXP12" s="6"/>
      <c r="KXQ12" s="6"/>
      <c r="KXR12" s="6"/>
      <c r="KXS12" s="6"/>
      <c r="KXT12" s="6"/>
      <c r="KXU12" s="6"/>
      <c r="KXV12" s="6"/>
      <c r="KXW12" s="6"/>
      <c r="KXX12" s="6"/>
      <c r="KXY12" s="6"/>
      <c r="KXZ12" s="6"/>
      <c r="KYA12" s="6"/>
      <c r="KYB12" s="6"/>
      <c r="KYC12" s="6"/>
      <c r="KYD12" s="6"/>
      <c r="KYE12" s="6"/>
      <c r="KYF12" s="6"/>
      <c r="KYG12" s="6"/>
      <c r="KYH12" s="6"/>
      <c r="KYI12" s="6"/>
      <c r="KYJ12" s="6"/>
      <c r="KYK12" s="6"/>
      <c r="KYL12" s="6"/>
      <c r="KYM12" s="6"/>
      <c r="KYN12" s="6"/>
      <c r="KYO12" s="6"/>
      <c r="KYP12" s="6"/>
      <c r="KYQ12" s="6"/>
      <c r="KYR12" s="6"/>
      <c r="KYS12" s="6"/>
      <c r="KYT12" s="6"/>
      <c r="KYU12" s="6"/>
      <c r="KYV12" s="6"/>
      <c r="KYW12" s="6"/>
      <c r="KYX12" s="6"/>
      <c r="KYY12" s="6"/>
      <c r="KYZ12" s="6"/>
      <c r="KZA12" s="6"/>
      <c r="KZB12" s="6"/>
      <c r="KZC12" s="6"/>
      <c r="KZD12" s="6"/>
      <c r="KZE12" s="6"/>
      <c r="KZF12" s="6"/>
      <c r="KZG12" s="6"/>
      <c r="KZH12" s="6"/>
      <c r="KZI12" s="6"/>
      <c r="KZJ12" s="6"/>
      <c r="KZK12" s="6"/>
      <c r="KZL12" s="6"/>
      <c r="KZM12" s="6"/>
      <c r="KZN12" s="6"/>
      <c r="KZO12" s="6"/>
      <c r="KZP12" s="6"/>
      <c r="KZQ12" s="6"/>
      <c r="KZR12" s="6"/>
      <c r="KZS12" s="6"/>
      <c r="KZT12" s="6"/>
      <c r="KZU12" s="6"/>
      <c r="KZV12" s="6"/>
      <c r="KZW12" s="6"/>
      <c r="KZX12" s="6"/>
      <c r="KZY12" s="6"/>
      <c r="KZZ12" s="6"/>
      <c r="LAA12" s="6"/>
      <c r="LAB12" s="6"/>
      <c r="LAC12" s="6"/>
      <c r="LAD12" s="6"/>
      <c r="LAE12" s="6"/>
      <c r="LAF12" s="6"/>
      <c r="LAG12" s="6"/>
      <c r="LAH12" s="6"/>
      <c r="LAI12" s="6"/>
      <c r="LAJ12" s="6"/>
      <c r="LAK12" s="6"/>
      <c r="LAL12" s="6"/>
      <c r="LAM12" s="6"/>
      <c r="LAN12" s="6"/>
      <c r="LAO12" s="6"/>
      <c r="LAP12" s="6"/>
      <c r="LAQ12" s="6"/>
      <c r="LAR12" s="6"/>
      <c r="LAS12" s="6"/>
      <c r="LAT12" s="6"/>
      <c r="LAU12" s="6"/>
      <c r="LAV12" s="6"/>
      <c r="LAW12" s="6"/>
      <c r="LAX12" s="6"/>
      <c r="LAY12" s="6"/>
      <c r="LAZ12" s="6"/>
      <c r="LBA12" s="6"/>
      <c r="LBB12" s="6"/>
      <c r="LBC12" s="6"/>
      <c r="LBD12" s="6"/>
      <c r="LBE12" s="6"/>
      <c r="LBF12" s="6"/>
      <c r="LBG12" s="6"/>
      <c r="LBH12" s="6"/>
      <c r="LBI12" s="6"/>
      <c r="LBJ12" s="6"/>
      <c r="LBK12" s="6"/>
      <c r="LBL12" s="6"/>
      <c r="LBM12" s="6"/>
      <c r="LBN12" s="6"/>
      <c r="LBO12" s="6"/>
      <c r="LBP12" s="6"/>
      <c r="LBQ12" s="6"/>
      <c r="LBR12" s="6"/>
      <c r="LBS12" s="6"/>
      <c r="LBT12" s="6"/>
      <c r="LBU12" s="6"/>
      <c r="LBV12" s="6"/>
      <c r="LBW12" s="6"/>
      <c r="LBX12" s="6"/>
      <c r="LBY12" s="6"/>
      <c r="LBZ12" s="6"/>
      <c r="LCA12" s="6"/>
      <c r="LCB12" s="6"/>
      <c r="LCC12" s="6"/>
      <c r="LCD12" s="6"/>
      <c r="LCE12" s="6"/>
      <c r="LCF12" s="6"/>
      <c r="LCG12" s="6"/>
      <c r="LCH12" s="6"/>
      <c r="LCI12" s="6"/>
      <c r="LCJ12" s="6"/>
      <c r="LCK12" s="6"/>
      <c r="LCL12" s="6"/>
      <c r="LCM12" s="6"/>
      <c r="LCN12" s="6"/>
      <c r="LCO12" s="6"/>
      <c r="LCP12" s="6"/>
      <c r="LCQ12" s="6"/>
      <c r="LCR12" s="6"/>
      <c r="LCS12" s="6"/>
      <c r="LCT12" s="6"/>
      <c r="LCU12" s="6"/>
      <c r="LCV12" s="6"/>
      <c r="LCW12" s="6"/>
      <c r="LCX12" s="6"/>
      <c r="LCY12" s="6"/>
      <c r="LCZ12" s="6"/>
      <c r="LDA12" s="6"/>
      <c r="LDB12" s="6"/>
      <c r="LDC12" s="6"/>
      <c r="LDD12" s="6"/>
      <c r="LDE12" s="6"/>
      <c r="LDF12" s="6"/>
      <c r="LDG12" s="6"/>
      <c r="LDH12" s="6"/>
      <c r="LDI12" s="6"/>
      <c r="LDJ12" s="6"/>
      <c r="LDK12" s="6"/>
      <c r="LDL12" s="6"/>
      <c r="LDM12" s="6"/>
      <c r="LDN12" s="6"/>
      <c r="LDO12" s="6"/>
      <c r="LDP12" s="6"/>
      <c r="LDQ12" s="6"/>
      <c r="LDR12" s="6"/>
      <c r="LDS12" s="6"/>
      <c r="LDT12" s="6"/>
      <c r="LDU12" s="6"/>
      <c r="LDV12" s="6"/>
      <c r="LDW12" s="6"/>
      <c r="LDX12" s="6"/>
      <c r="LDY12" s="6"/>
      <c r="LDZ12" s="6"/>
      <c r="LEA12" s="6"/>
      <c r="LEB12" s="6"/>
      <c r="LEC12" s="6"/>
      <c r="LED12" s="6"/>
      <c r="LEE12" s="6"/>
      <c r="LEF12" s="6"/>
      <c r="LEG12" s="6"/>
      <c r="LEH12" s="6"/>
      <c r="LEI12" s="6"/>
      <c r="LEJ12" s="6"/>
      <c r="LEK12" s="6"/>
      <c r="LEL12" s="6"/>
      <c r="LEM12" s="6"/>
      <c r="LEN12" s="6"/>
      <c r="LEO12" s="6"/>
      <c r="LEP12" s="6"/>
      <c r="LEQ12" s="6"/>
      <c r="LER12" s="6"/>
      <c r="LES12" s="6"/>
      <c r="LET12" s="6"/>
      <c r="LEU12" s="6"/>
      <c r="LEV12" s="6"/>
      <c r="LEW12" s="6"/>
      <c r="LEX12" s="6"/>
      <c r="LEY12" s="6"/>
      <c r="LEZ12" s="6"/>
      <c r="LFA12" s="6"/>
      <c r="LFB12" s="6"/>
      <c r="LFC12" s="6"/>
      <c r="LFD12" s="6"/>
      <c r="LFE12" s="6"/>
      <c r="LFF12" s="6"/>
      <c r="LFG12" s="6"/>
      <c r="LFH12" s="6"/>
      <c r="LFI12" s="6"/>
      <c r="LFJ12" s="6"/>
      <c r="LFK12" s="6"/>
      <c r="LFL12" s="6"/>
      <c r="LFM12" s="6"/>
      <c r="LFN12" s="6"/>
      <c r="LFO12" s="6"/>
      <c r="LFP12" s="6"/>
      <c r="LFQ12" s="6"/>
      <c r="LFR12" s="6"/>
      <c r="LFS12" s="6"/>
      <c r="LFT12" s="6"/>
      <c r="LFU12" s="6"/>
      <c r="LFV12" s="6"/>
      <c r="LFW12" s="6"/>
      <c r="LFX12" s="6"/>
      <c r="LFY12" s="6"/>
      <c r="LFZ12" s="6"/>
      <c r="LGA12" s="6"/>
      <c r="LGB12" s="6"/>
      <c r="LGC12" s="6"/>
      <c r="LGD12" s="6"/>
      <c r="LGE12" s="6"/>
      <c r="LGF12" s="6"/>
      <c r="LGG12" s="6"/>
      <c r="LGH12" s="6"/>
      <c r="LGI12" s="6"/>
      <c r="LGJ12" s="6"/>
      <c r="LGK12" s="6"/>
      <c r="LGL12" s="6"/>
      <c r="LGM12" s="6"/>
      <c r="LGN12" s="6"/>
      <c r="LGO12" s="6"/>
      <c r="LGP12" s="6"/>
      <c r="LGQ12" s="6"/>
      <c r="LGR12" s="6"/>
      <c r="LGS12" s="6"/>
      <c r="LGT12" s="6"/>
      <c r="LGU12" s="6"/>
      <c r="LGV12" s="6"/>
      <c r="LGW12" s="6"/>
      <c r="LGX12" s="6"/>
      <c r="LGY12" s="6"/>
      <c r="LGZ12" s="6"/>
      <c r="LHA12" s="6"/>
      <c r="LHB12" s="6"/>
      <c r="LHC12" s="6"/>
      <c r="LHD12" s="6"/>
      <c r="LHE12" s="6"/>
      <c r="LHF12" s="6"/>
      <c r="LHG12" s="6"/>
      <c r="LHH12" s="6"/>
      <c r="LHI12" s="6"/>
      <c r="LHJ12" s="6"/>
      <c r="LHK12" s="6"/>
      <c r="LHL12" s="6"/>
      <c r="LHM12" s="6"/>
      <c r="LHN12" s="6"/>
      <c r="LHO12" s="6"/>
      <c r="LHP12" s="6"/>
      <c r="LHQ12" s="6"/>
      <c r="LHR12" s="6"/>
      <c r="LHS12" s="6"/>
      <c r="LHT12" s="6"/>
      <c r="LHU12" s="6"/>
      <c r="LHV12" s="6"/>
      <c r="LHW12" s="6"/>
      <c r="LHX12" s="6"/>
      <c r="LHY12" s="6"/>
      <c r="LHZ12" s="6"/>
      <c r="LIA12" s="6"/>
      <c r="LIB12" s="6"/>
      <c r="LIC12" s="6"/>
      <c r="LID12" s="6"/>
      <c r="LIE12" s="6"/>
      <c r="LIF12" s="6"/>
      <c r="LIG12" s="6"/>
      <c r="LIH12" s="6"/>
      <c r="LII12" s="6"/>
      <c r="LIJ12" s="6"/>
      <c r="LIK12" s="6"/>
      <c r="LIL12" s="6"/>
      <c r="LIM12" s="6"/>
      <c r="LIN12" s="6"/>
      <c r="LIO12" s="6"/>
      <c r="LIP12" s="6"/>
      <c r="LIQ12" s="6"/>
      <c r="LIR12" s="6"/>
      <c r="LIS12" s="6"/>
      <c r="LIT12" s="6"/>
      <c r="LIU12" s="6"/>
      <c r="LIV12" s="6"/>
      <c r="LIW12" s="6"/>
      <c r="LIX12" s="6"/>
      <c r="LIY12" s="6"/>
      <c r="LIZ12" s="6"/>
      <c r="LJA12" s="6"/>
      <c r="LJB12" s="6"/>
      <c r="LJC12" s="6"/>
      <c r="LJD12" s="6"/>
      <c r="LJE12" s="6"/>
      <c r="LJF12" s="6"/>
      <c r="LJG12" s="6"/>
      <c r="LJH12" s="6"/>
      <c r="LJI12" s="6"/>
      <c r="LJJ12" s="6"/>
      <c r="LJK12" s="6"/>
      <c r="LJL12" s="6"/>
      <c r="LJM12" s="6"/>
      <c r="LJN12" s="6"/>
      <c r="LJO12" s="6"/>
      <c r="LJP12" s="6"/>
      <c r="LJQ12" s="6"/>
      <c r="LJR12" s="6"/>
      <c r="LJS12" s="6"/>
      <c r="LJT12" s="6"/>
      <c r="LJU12" s="6"/>
      <c r="LJV12" s="6"/>
      <c r="LJW12" s="6"/>
      <c r="LJX12" s="6"/>
      <c r="LJY12" s="6"/>
      <c r="LJZ12" s="6"/>
      <c r="LKA12" s="6"/>
      <c r="LKB12" s="6"/>
      <c r="LKC12" s="6"/>
      <c r="LKD12" s="6"/>
      <c r="LKE12" s="6"/>
      <c r="LKF12" s="6"/>
      <c r="LKG12" s="6"/>
      <c r="LKH12" s="6"/>
      <c r="LKI12" s="6"/>
      <c r="LKJ12" s="6"/>
      <c r="LKK12" s="6"/>
      <c r="LKL12" s="6"/>
      <c r="LKM12" s="6"/>
      <c r="LKN12" s="6"/>
      <c r="LKO12" s="6"/>
      <c r="LKP12" s="6"/>
      <c r="LKQ12" s="6"/>
      <c r="LKR12" s="6"/>
      <c r="LKS12" s="6"/>
      <c r="LKT12" s="6"/>
      <c r="LKU12" s="6"/>
      <c r="LKV12" s="6"/>
      <c r="LKW12" s="6"/>
      <c r="LKX12" s="6"/>
      <c r="LKY12" s="6"/>
      <c r="LKZ12" s="6"/>
      <c r="LLA12" s="6"/>
      <c r="LLB12" s="6"/>
      <c r="LLC12" s="6"/>
      <c r="LLD12" s="6"/>
      <c r="LLE12" s="6"/>
      <c r="LLF12" s="6"/>
      <c r="LLG12" s="6"/>
      <c r="LLH12" s="6"/>
      <c r="LLI12" s="6"/>
      <c r="LLJ12" s="6"/>
      <c r="LLK12" s="6"/>
      <c r="LLL12" s="6"/>
      <c r="LLM12" s="6"/>
      <c r="LLN12" s="6"/>
      <c r="LLO12" s="6"/>
      <c r="LLP12" s="6"/>
      <c r="LLQ12" s="6"/>
      <c r="LLR12" s="6"/>
      <c r="LLS12" s="6"/>
      <c r="LLT12" s="6"/>
      <c r="LLU12" s="6"/>
      <c r="LLV12" s="6"/>
      <c r="LLW12" s="6"/>
      <c r="LLX12" s="6"/>
      <c r="LLY12" s="6"/>
      <c r="LLZ12" s="6"/>
      <c r="LMA12" s="6"/>
      <c r="LMB12" s="6"/>
      <c r="LMC12" s="6"/>
      <c r="LMD12" s="6"/>
      <c r="LME12" s="6"/>
      <c r="LMF12" s="6"/>
      <c r="LMG12" s="6"/>
      <c r="LMH12" s="6"/>
      <c r="LMI12" s="6"/>
      <c r="LMJ12" s="6"/>
      <c r="LMK12" s="6"/>
      <c r="LML12" s="6"/>
      <c r="LMM12" s="6"/>
      <c r="LMN12" s="6"/>
      <c r="LMO12" s="6"/>
      <c r="LMP12" s="6"/>
      <c r="LMQ12" s="6"/>
      <c r="LMR12" s="6"/>
      <c r="LMS12" s="6"/>
      <c r="LMT12" s="6"/>
      <c r="LMU12" s="6"/>
      <c r="LMV12" s="6"/>
      <c r="LMW12" s="6"/>
      <c r="LMX12" s="6"/>
      <c r="LMY12" s="6"/>
      <c r="LMZ12" s="6"/>
      <c r="LNA12" s="6"/>
      <c r="LNB12" s="6"/>
      <c r="LNC12" s="6"/>
      <c r="LND12" s="6"/>
      <c r="LNE12" s="6"/>
      <c r="LNF12" s="6"/>
      <c r="LNG12" s="6"/>
      <c r="LNH12" s="6"/>
      <c r="LNI12" s="6"/>
      <c r="LNJ12" s="6"/>
      <c r="LNK12" s="6"/>
      <c r="LNL12" s="6"/>
      <c r="LNM12" s="6"/>
      <c r="LNN12" s="6"/>
      <c r="LNO12" s="6"/>
      <c r="LNP12" s="6"/>
      <c r="LNQ12" s="6"/>
      <c r="LNR12" s="6"/>
      <c r="LNS12" s="6"/>
      <c r="LNT12" s="6"/>
      <c r="LNU12" s="6"/>
      <c r="LNV12" s="6"/>
      <c r="LNW12" s="6"/>
      <c r="LNX12" s="6"/>
      <c r="LNY12" s="6"/>
      <c r="LNZ12" s="6"/>
      <c r="LOA12" s="6"/>
      <c r="LOB12" s="6"/>
      <c r="LOC12" s="6"/>
      <c r="LOD12" s="6"/>
      <c r="LOE12" s="6"/>
      <c r="LOF12" s="6"/>
      <c r="LOG12" s="6"/>
      <c r="LOH12" s="6"/>
      <c r="LOI12" s="6"/>
      <c r="LOJ12" s="6"/>
      <c r="LOK12" s="6"/>
      <c r="LOL12" s="6"/>
      <c r="LOM12" s="6"/>
      <c r="LON12" s="6"/>
      <c r="LOO12" s="6"/>
      <c r="LOP12" s="6"/>
      <c r="LOQ12" s="6"/>
      <c r="LOR12" s="6"/>
      <c r="LOS12" s="6"/>
      <c r="LOT12" s="6"/>
      <c r="LOU12" s="6"/>
      <c r="LOV12" s="6"/>
      <c r="LOW12" s="6"/>
      <c r="LOX12" s="6"/>
      <c r="LOY12" s="6"/>
      <c r="LOZ12" s="6"/>
      <c r="LPA12" s="6"/>
      <c r="LPB12" s="6"/>
      <c r="LPC12" s="6"/>
      <c r="LPD12" s="6"/>
      <c r="LPE12" s="6"/>
      <c r="LPF12" s="6"/>
      <c r="LPG12" s="6"/>
      <c r="LPH12" s="6"/>
      <c r="LPI12" s="6"/>
      <c r="LPJ12" s="6"/>
      <c r="LPK12" s="6"/>
      <c r="LPL12" s="6"/>
      <c r="LPM12" s="6"/>
      <c r="LPN12" s="6"/>
      <c r="LPO12" s="6"/>
      <c r="LPP12" s="6"/>
      <c r="LPQ12" s="6"/>
      <c r="LPR12" s="6"/>
      <c r="LPS12" s="6"/>
      <c r="LPT12" s="6"/>
      <c r="LPU12" s="6"/>
      <c r="LPV12" s="6"/>
      <c r="LPW12" s="6"/>
      <c r="LPX12" s="6"/>
      <c r="LPY12" s="6"/>
      <c r="LPZ12" s="6"/>
      <c r="LQA12" s="6"/>
      <c r="LQB12" s="6"/>
      <c r="LQC12" s="6"/>
      <c r="LQD12" s="6"/>
      <c r="LQE12" s="6"/>
      <c r="LQF12" s="6"/>
      <c r="LQG12" s="6"/>
      <c r="LQH12" s="6"/>
      <c r="LQI12" s="6"/>
      <c r="LQJ12" s="6"/>
      <c r="LQK12" s="6"/>
      <c r="LQL12" s="6"/>
      <c r="LQM12" s="6"/>
      <c r="LQN12" s="6"/>
      <c r="LQO12" s="6"/>
      <c r="LQP12" s="6"/>
      <c r="LQQ12" s="6"/>
      <c r="LQR12" s="6"/>
      <c r="LQS12" s="6"/>
      <c r="LQT12" s="6"/>
      <c r="LQU12" s="6"/>
      <c r="LQV12" s="6"/>
      <c r="LQW12" s="6"/>
      <c r="LQX12" s="6"/>
      <c r="LQY12" s="6"/>
      <c r="LQZ12" s="6"/>
      <c r="LRA12" s="6"/>
      <c r="LRB12" s="6"/>
      <c r="LRC12" s="6"/>
      <c r="LRD12" s="6"/>
      <c r="LRE12" s="6"/>
      <c r="LRF12" s="6"/>
      <c r="LRG12" s="6"/>
      <c r="LRH12" s="6"/>
      <c r="LRI12" s="6"/>
      <c r="LRJ12" s="6"/>
      <c r="LRK12" s="6"/>
      <c r="LRL12" s="6"/>
      <c r="LRM12" s="6"/>
      <c r="LRN12" s="6"/>
      <c r="LRO12" s="6"/>
      <c r="LRP12" s="6"/>
      <c r="LRQ12" s="6"/>
      <c r="LRR12" s="6"/>
      <c r="LRS12" s="6"/>
      <c r="LRT12" s="6"/>
      <c r="LRU12" s="6"/>
      <c r="LRV12" s="6"/>
      <c r="LRW12" s="6"/>
      <c r="LRX12" s="6"/>
      <c r="LRY12" s="6"/>
      <c r="LRZ12" s="6"/>
      <c r="LSA12" s="6"/>
      <c r="LSB12" s="6"/>
      <c r="LSC12" s="6"/>
      <c r="LSD12" s="6"/>
      <c r="LSE12" s="6"/>
      <c r="LSF12" s="6"/>
      <c r="LSG12" s="6"/>
      <c r="LSH12" s="6"/>
      <c r="LSI12" s="6"/>
      <c r="LSJ12" s="6"/>
      <c r="LSK12" s="6"/>
      <c r="LSL12" s="6"/>
      <c r="LSM12" s="6"/>
      <c r="LSN12" s="6"/>
      <c r="LSO12" s="6"/>
      <c r="LSP12" s="6"/>
      <c r="LSQ12" s="6"/>
      <c r="LSR12" s="6"/>
      <c r="LSS12" s="6"/>
      <c r="LST12" s="6"/>
      <c r="LSU12" s="6"/>
      <c r="LSV12" s="6"/>
      <c r="LSW12" s="6"/>
      <c r="LSX12" s="6"/>
      <c r="LSY12" s="6"/>
      <c r="LSZ12" s="6"/>
      <c r="LTA12" s="6"/>
      <c r="LTB12" s="6"/>
      <c r="LTC12" s="6"/>
      <c r="LTD12" s="6"/>
      <c r="LTE12" s="6"/>
      <c r="LTF12" s="6"/>
      <c r="LTG12" s="6"/>
      <c r="LTH12" s="6"/>
      <c r="LTI12" s="6"/>
      <c r="LTJ12" s="6"/>
      <c r="LTK12" s="6"/>
      <c r="LTL12" s="6"/>
      <c r="LTM12" s="6"/>
      <c r="LTN12" s="6"/>
      <c r="LTO12" s="6"/>
      <c r="LTP12" s="6"/>
      <c r="LTQ12" s="6"/>
      <c r="LTR12" s="6"/>
      <c r="LTS12" s="6"/>
      <c r="LTT12" s="6"/>
      <c r="LTU12" s="6"/>
      <c r="LTV12" s="6"/>
      <c r="LTW12" s="6"/>
      <c r="LTX12" s="6"/>
      <c r="LTY12" s="6"/>
      <c r="LTZ12" s="6"/>
      <c r="LUA12" s="6"/>
      <c r="LUB12" s="6"/>
      <c r="LUC12" s="6"/>
      <c r="LUD12" s="6"/>
      <c r="LUE12" s="6"/>
      <c r="LUF12" s="6"/>
      <c r="LUG12" s="6"/>
      <c r="LUH12" s="6"/>
      <c r="LUI12" s="6"/>
      <c r="LUJ12" s="6"/>
      <c r="LUK12" s="6"/>
      <c r="LUL12" s="6"/>
      <c r="LUM12" s="6"/>
      <c r="LUN12" s="6"/>
      <c r="LUO12" s="6"/>
      <c r="LUP12" s="6"/>
      <c r="LUQ12" s="6"/>
      <c r="LUR12" s="6"/>
      <c r="LUS12" s="6"/>
      <c r="LUT12" s="6"/>
      <c r="LUU12" s="6"/>
      <c r="LUV12" s="6"/>
      <c r="LUW12" s="6"/>
      <c r="LUX12" s="6"/>
      <c r="LUY12" s="6"/>
      <c r="LUZ12" s="6"/>
      <c r="LVA12" s="6"/>
      <c r="LVB12" s="6"/>
      <c r="LVC12" s="6"/>
      <c r="LVD12" s="6"/>
      <c r="LVE12" s="6"/>
      <c r="LVF12" s="6"/>
      <c r="LVG12" s="6"/>
      <c r="LVH12" s="6"/>
      <c r="LVI12" s="6"/>
      <c r="LVJ12" s="6"/>
      <c r="LVK12" s="6"/>
      <c r="LVL12" s="6"/>
      <c r="LVM12" s="6"/>
      <c r="LVN12" s="6"/>
      <c r="LVO12" s="6"/>
      <c r="LVP12" s="6"/>
      <c r="LVQ12" s="6"/>
      <c r="LVR12" s="6"/>
      <c r="LVS12" s="6"/>
      <c r="LVT12" s="6"/>
      <c r="LVU12" s="6"/>
      <c r="LVV12" s="6"/>
      <c r="LVW12" s="6"/>
      <c r="LVX12" s="6"/>
      <c r="LVY12" s="6"/>
      <c r="LVZ12" s="6"/>
      <c r="LWA12" s="6"/>
      <c r="LWB12" s="6"/>
      <c r="LWC12" s="6"/>
      <c r="LWD12" s="6"/>
      <c r="LWE12" s="6"/>
      <c r="LWF12" s="6"/>
      <c r="LWG12" s="6"/>
      <c r="LWH12" s="6"/>
      <c r="LWI12" s="6"/>
      <c r="LWJ12" s="6"/>
      <c r="LWK12" s="6"/>
      <c r="LWL12" s="6"/>
      <c r="LWM12" s="6"/>
      <c r="LWN12" s="6"/>
      <c r="LWO12" s="6"/>
      <c r="LWP12" s="6"/>
      <c r="LWQ12" s="6"/>
      <c r="LWR12" s="6"/>
      <c r="LWS12" s="6"/>
      <c r="LWT12" s="6"/>
      <c r="LWU12" s="6"/>
      <c r="LWV12" s="6"/>
      <c r="LWW12" s="6"/>
      <c r="LWX12" s="6"/>
      <c r="LWY12" s="6"/>
      <c r="LWZ12" s="6"/>
      <c r="LXA12" s="6"/>
      <c r="LXB12" s="6"/>
      <c r="LXC12" s="6"/>
      <c r="LXD12" s="6"/>
      <c r="LXE12" s="6"/>
      <c r="LXF12" s="6"/>
      <c r="LXG12" s="6"/>
      <c r="LXH12" s="6"/>
      <c r="LXI12" s="6"/>
      <c r="LXJ12" s="6"/>
      <c r="LXK12" s="6"/>
      <c r="LXL12" s="6"/>
      <c r="LXM12" s="6"/>
      <c r="LXN12" s="6"/>
      <c r="LXO12" s="6"/>
      <c r="LXP12" s="6"/>
      <c r="LXQ12" s="6"/>
      <c r="LXR12" s="6"/>
      <c r="LXS12" s="6"/>
      <c r="LXT12" s="6"/>
      <c r="LXU12" s="6"/>
      <c r="LXV12" s="6"/>
      <c r="LXW12" s="6"/>
      <c r="LXX12" s="6"/>
      <c r="LXY12" s="6"/>
      <c r="LXZ12" s="6"/>
      <c r="LYA12" s="6"/>
      <c r="LYB12" s="6"/>
      <c r="LYC12" s="6"/>
      <c r="LYD12" s="6"/>
      <c r="LYE12" s="6"/>
      <c r="LYF12" s="6"/>
      <c r="LYG12" s="6"/>
      <c r="LYH12" s="6"/>
      <c r="LYI12" s="6"/>
      <c r="LYJ12" s="6"/>
      <c r="LYK12" s="6"/>
      <c r="LYL12" s="6"/>
      <c r="LYM12" s="6"/>
      <c r="LYN12" s="6"/>
      <c r="LYO12" s="6"/>
      <c r="LYP12" s="6"/>
      <c r="LYQ12" s="6"/>
      <c r="LYR12" s="6"/>
      <c r="LYS12" s="6"/>
      <c r="LYT12" s="6"/>
      <c r="LYU12" s="6"/>
      <c r="LYV12" s="6"/>
      <c r="LYW12" s="6"/>
      <c r="LYX12" s="6"/>
      <c r="LYY12" s="6"/>
      <c r="LYZ12" s="6"/>
      <c r="LZA12" s="6"/>
      <c r="LZB12" s="6"/>
      <c r="LZC12" s="6"/>
      <c r="LZD12" s="6"/>
      <c r="LZE12" s="6"/>
      <c r="LZF12" s="6"/>
      <c r="LZG12" s="6"/>
      <c r="LZH12" s="6"/>
      <c r="LZI12" s="6"/>
      <c r="LZJ12" s="6"/>
      <c r="LZK12" s="6"/>
      <c r="LZL12" s="6"/>
      <c r="LZM12" s="6"/>
      <c r="LZN12" s="6"/>
      <c r="LZO12" s="6"/>
      <c r="LZP12" s="6"/>
      <c r="LZQ12" s="6"/>
      <c r="LZR12" s="6"/>
      <c r="LZS12" s="6"/>
      <c r="LZT12" s="6"/>
      <c r="LZU12" s="6"/>
      <c r="LZV12" s="6"/>
      <c r="LZW12" s="6"/>
      <c r="LZX12" s="6"/>
      <c r="LZY12" s="6"/>
      <c r="LZZ12" s="6"/>
      <c r="MAA12" s="6"/>
      <c r="MAB12" s="6"/>
      <c r="MAC12" s="6"/>
      <c r="MAD12" s="6"/>
      <c r="MAE12" s="6"/>
      <c r="MAF12" s="6"/>
      <c r="MAG12" s="6"/>
      <c r="MAH12" s="6"/>
      <c r="MAI12" s="6"/>
      <c r="MAJ12" s="6"/>
      <c r="MAK12" s="6"/>
      <c r="MAL12" s="6"/>
      <c r="MAM12" s="6"/>
      <c r="MAN12" s="6"/>
      <c r="MAO12" s="6"/>
      <c r="MAP12" s="6"/>
      <c r="MAQ12" s="6"/>
      <c r="MAR12" s="6"/>
      <c r="MAS12" s="6"/>
      <c r="MAT12" s="6"/>
      <c r="MAU12" s="6"/>
      <c r="MAV12" s="6"/>
      <c r="MAW12" s="6"/>
      <c r="MAX12" s="6"/>
      <c r="MAY12" s="6"/>
      <c r="MAZ12" s="6"/>
      <c r="MBA12" s="6"/>
      <c r="MBB12" s="6"/>
      <c r="MBC12" s="6"/>
      <c r="MBD12" s="6"/>
      <c r="MBE12" s="6"/>
      <c r="MBF12" s="6"/>
      <c r="MBG12" s="6"/>
      <c r="MBH12" s="6"/>
      <c r="MBI12" s="6"/>
      <c r="MBJ12" s="6"/>
      <c r="MBK12" s="6"/>
      <c r="MBL12" s="6"/>
      <c r="MBM12" s="6"/>
      <c r="MBN12" s="6"/>
      <c r="MBO12" s="6"/>
      <c r="MBP12" s="6"/>
      <c r="MBQ12" s="6"/>
      <c r="MBR12" s="6"/>
      <c r="MBS12" s="6"/>
      <c r="MBT12" s="6"/>
      <c r="MBU12" s="6"/>
      <c r="MBV12" s="6"/>
      <c r="MBW12" s="6"/>
      <c r="MBX12" s="6"/>
      <c r="MBY12" s="6"/>
      <c r="MBZ12" s="6"/>
      <c r="MCA12" s="6"/>
      <c r="MCB12" s="6"/>
      <c r="MCC12" s="6"/>
      <c r="MCD12" s="6"/>
      <c r="MCE12" s="6"/>
      <c r="MCF12" s="6"/>
      <c r="MCG12" s="6"/>
      <c r="MCH12" s="6"/>
      <c r="MCI12" s="6"/>
      <c r="MCJ12" s="6"/>
      <c r="MCK12" s="6"/>
      <c r="MCL12" s="6"/>
      <c r="MCM12" s="6"/>
      <c r="MCN12" s="6"/>
      <c r="MCO12" s="6"/>
      <c r="MCP12" s="6"/>
      <c r="MCQ12" s="6"/>
      <c r="MCR12" s="6"/>
      <c r="MCS12" s="6"/>
      <c r="MCT12" s="6"/>
      <c r="MCU12" s="6"/>
      <c r="MCV12" s="6"/>
      <c r="MCW12" s="6"/>
      <c r="MCX12" s="6"/>
      <c r="MCY12" s="6"/>
      <c r="MCZ12" s="6"/>
      <c r="MDA12" s="6"/>
      <c r="MDB12" s="6"/>
      <c r="MDC12" s="6"/>
      <c r="MDD12" s="6"/>
      <c r="MDE12" s="6"/>
      <c r="MDF12" s="6"/>
      <c r="MDG12" s="6"/>
      <c r="MDH12" s="6"/>
      <c r="MDI12" s="6"/>
      <c r="MDJ12" s="6"/>
      <c r="MDK12" s="6"/>
      <c r="MDL12" s="6"/>
      <c r="MDM12" s="6"/>
      <c r="MDN12" s="6"/>
      <c r="MDO12" s="6"/>
      <c r="MDP12" s="6"/>
      <c r="MDQ12" s="6"/>
      <c r="MDR12" s="6"/>
      <c r="MDS12" s="6"/>
      <c r="MDT12" s="6"/>
      <c r="MDU12" s="6"/>
      <c r="MDV12" s="6"/>
      <c r="MDW12" s="6"/>
      <c r="MDX12" s="6"/>
      <c r="MDY12" s="6"/>
      <c r="MDZ12" s="6"/>
      <c r="MEA12" s="6"/>
      <c r="MEB12" s="6"/>
      <c r="MEC12" s="6"/>
      <c r="MED12" s="6"/>
      <c r="MEE12" s="6"/>
      <c r="MEF12" s="6"/>
      <c r="MEG12" s="6"/>
      <c r="MEH12" s="6"/>
      <c r="MEI12" s="6"/>
      <c r="MEJ12" s="6"/>
      <c r="MEK12" s="6"/>
      <c r="MEL12" s="6"/>
      <c r="MEM12" s="6"/>
      <c r="MEN12" s="6"/>
      <c r="MEO12" s="6"/>
      <c r="MEP12" s="6"/>
      <c r="MEQ12" s="6"/>
      <c r="MER12" s="6"/>
      <c r="MES12" s="6"/>
      <c r="MET12" s="6"/>
      <c r="MEU12" s="6"/>
      <c r="MEV12" s="6"/>
      <c r="MEW12" s="6"/>
      <c r="MEX12" s="6"/>
      <c r="MEY12" s="6"/>
      <c r="MEZ12" s="6"/>
      <c r="MFA12" s="6"/>
      <c r="MFB12" s="6"/>
      <c r="MFC12" s="6"/>
      <c r="MFD12" s="6"/>
      <c r="MFE12" s="6"/>
      <c r="MFF12" s="6"/>
      <c r="MFG12" s="6"/>
      <c r="MFH12" s="6"/>
      <c r="MFI12" s="6"/>
      <c r="MFJ12" s="6"/>
      <c r="MFK12" s="6"/>
      <c r="MFL12" s="6"/>
      <c r="MFM12" s="6"/>
      <c r="MFN12" s="6"/>
      <c r="MFO12" s="6"/>
      <c r="MFP12" s="6"/>
      <c r="MFQ12" s="6"/>
      <c r="MFR12" s="6"/>
      <c r="MFS12" s="6"/>
      <c r="MFT12" s="6"/>
      <c r="MFU12" s="6"/>
      <c r="MFV12" s="6"/>
      <c r="MFW12" s="6"/>
      <c r="MFX12" s="6"/>
      <c r="MFY12" s="6"/>
      <c r="MFZ12" s="6"/>
      <c r="MGA12" s="6"/>
      <c r="MGB12" s="6"/>
      <c r="MGC12" s="6"/>
      <c r="MGD12" s="6"/>
      <c r="MGE12" s="6"/>
      <c r="MGF12" s="6"/>
      <c r="MGG12" s="6"/>
      <c r="MGH12" s="6"/>
      <c r="MGI12" s="6"/>
      <c r="MGJ12" s="6"/>
      <c r="MGK12" s="6"/>
      <c r="MGL12" s="6"/>
      <c r="MGM12" s="6"/>
      <c r="MGN12" s="6"/>
      <c r="MGO12" s="6"/>
      <c r="MGP12" s="6"/>
      <c r="MGQ12" s="6"/>
      <c r="MGR12" s="6"/>
      <c r="MGS12" s="6"/>
      <c r="MGT12" s="6"/>
      <c r="MGU12" s="6"/>
      <c r="MGV12" s="6"/>
      <c r="MGW12" s="6"/>
      <c r="MGX12" s="6"/>
      <c r="MGY12" s="6"/>
      <c r="MGZ12" s="6"/>
      <c r="MHA12" s="6"/>
      <c r="MHB12" s="6"/>
      <c r="MHC12" s="6"/>
      <c r="MHD12" s="6"/>
      <c r="MHE12" s="6"/>
      <c r="MHF12" s="6"/>
      <c r="MHG12" s="6"/>
      <c r="MHH12" s="6"/>
      <c r="MHI12" s="6"/>
      <c r="MHJ12" s="6"/>
      <c r="MHK12" s="6"/>
      <c r="MHL12" s="6"/>
      <c r="MHM12" s="6"/>
      <c r="MHN12" s="6"/>
      <c r="MHO12" s="6"/>
      <c r="MHP12" s="6"/>
      <c r="MHQ12" s="6"/>
      <c r="MHR12" s="6"/>
      <c r="MHS12" s="6"/>
      <c r="MHT12" s="6"/>
      <c r="MHU12" s="6"/>
      <c r="MHV12" s="6"/>
      <c r="MHW12" s="6"/>
      <c r="MHX12" s="6"/>
      <c r="MHY12" s="6"/>
      <c r="MHZ12" s="6"/>
      <c r="MIA12" s="6"/>
      <c r="MIB12" s="6"/>
      <c r="MIC12" s="6"/>
      <c r="MID12" s="6"/>
      <c r="MIE12" s="6"/>
      <c r="MIF12" s="6"/>
      <c r="MIG12" s="6"/>
      <c r="MIH12" s="6"/>
      <c r="MII12" s="6"/>
      <c r="MIJ12" s="6"/>
      <c r="MIK12" s="6"/>
      <c r="MIL12" s="6"/>
      <c r="MIM12" s="6"/>
      <c r="MIN12" s="6"/>
      <c r="MIO12" s="6"/>
      <c r="MIP12" s="6"/>
      <c r="MIQ12" s="6"/>
      <c r="MIR12" s="6"/>
      <c r="MIS12" s="6"/>
      <c r="MIT12" s="6"/>
      <c r="MIU12" s="6"/>
      <c r="MIV12" s="6"/>
      <c r="MIW12" s="6"/>
      <c r="MIX12" s="6"/>
      <c r="MIY12" s="6"/>
      <c r="MIZ12" s="6"/>
      <c r="MJA12" s="6"/>
      <c r="MJB12" s="6"/>
      <c r="MJC12" s="6"/>
      <c r="MJD12" s="6"/>
      <c r="MJE12" s="6"/>
      <c r="MJF12" s="6"/>
      <c r="MJG12" s="6"/>
      <c r="MJH12" s="6"/>
      <c r="MJI12" s="6"/>
      <c r="MJJ12" s="6"/>
      <c r="MJK12" s="6"/>
      <c r="MJL12" s="6"/>
      <c r="MJM12" s="6"/>
      <c r="MJN12" s="6"/>
      <c r="MJO12" s="6"/>
      <c r="MJP12" s="6"/>
      <c r="MJQ12" s="6"/>
      <c r="MJR12" s="6"/>
      <c r="MJS12" s="6"/>
      <c r="MJT12" s="6"/>
      <c r="MJU12" s="6"/>
      <c r="MJV12" s="6"/>
      <c r="MJW12" s="6"/>
      <c r="MJX12" s="6"/>
      <c r="MJY12" s="6"/>
      <c r="MJZ12" s="6"/>
      <c r="MKA12" s="6"/>
      <c r="MKB12" s="6"/>
      <c r="MKC12" s="6"/>
      <c r="MKD12" s="6"/>
      <c r="MKE12" s="6"/>
      <c r="MKF12" s="6"/>
      <c r="MKG12" s="6"/>
      <c r="MKH12" s="6"/>
      <c r="MKI12" s="6"/>
      <c r="MKJ12" s="6"/>
      <c r="MKK12" s="6"/>
      <c r="MKL12" s="6"/>
      <c r="MKM12" s="6"/>
      <c r="MKN12" s="6"/>
      <c r="MKO12" s="6"/>
      <c r="MKP12" s="6"/>
      <c r="MKQ12" s="6"/>
      <c r="MKR12" s="6"/>
      <c r="MKS12" s="6"/>
      <c r="MKT12" s="6"/>
      <c r="MKU12" s="6"/>
      <c r="MKV12" s="6"/>
      <c r="MKW12" s="6"/>
      <c r="MKX12" s="6"/>
      <c r="MKY12" s="6"/>
      <c r="MKZ12" s="6"/>
      <c r="MLA12" s="6"/>
      <c r="MLB12" s="6"/>
      <c r="MLC12" s="6"/>
      <c r="MLD12" s="6"/>
      <c r="MLE12" s="6"/>
      <c r="MLF12" s="6"/>
      <c r="MLG12" s="6"/>
      <c r="MLH12" s="6"/>
      <c r="MLI12" s="6"/>
      <c r="MLJ12" s="6"/>
      <c r="MLK12" s="6"/>
      <c r="MLL12" s="6"/>
      <c r="MLM12" s="6"/>
      <c r="MLN12" s="6"/>
      <c r="MLO12" s="6"/>
      <c r="MLP12" s="6"/>
      <c r="MLQ12" s="6"/>
      <c r="MLR12" s="6"/>
      <c r="MLS12" s="6"/>
      <c r="MLT12" s="6"/>
      <c r="MLU12" s="6"/>
      <c r="MLV12" s="6"/>
      <c r="MLW12" s="6"/>
      <c r="MLX12" s="6"/>
      <c r="MLY12" s="6"/>
      <c r="MLZ12" s="6"/>
      <c r="MMA12" s="6"/>
      <c r="MMB12" s="6"/>
      <c r="MMC12" s="6"/>
      <c r="MMD12" s="6"/>
      <c r="MME12" s="6"/>
      <c r="MMF12" s="6"/>
      <c r="MMG12" s="6"/>
      <c r="MMH12" s="6"/>
      <c r="MMI12" s="6"/>
      <c r="MMJ12" s="6"/>
      <c r="MMK12" s="6"/>
      <c r="MML12" s="6"/>
      <c r="MMM12" s="6"/>
      <c r="MMN12" s="6"/>
      <c r="MMO12" s="6"/>
      <c r="MMP12" s="6"/>
      <c r="MMQ12" s="6"/>
      <c r="MMR12" s="6"/>
      <c r="MMS12" s="6"/>
      <c r="MMT12" s="6"/>
      <c r="MMU12" s="6"/>
      <c r="MMV12" s="6"/>
      <c r="MMW12" s="6"/>
      <c r="MMX12" s="6"/>
      <c r="MMY12" s="6"/>
      <c r="MMZ12" s="6"/>
      <c r="MNA12" s="6"/>
      <c r="MNB12" s="6"/>
      <c r="MNC12" s="6"/>
      <c r="MND12" s="6"/>
      <c r="MNE12" s="6"/>
      <c r="MNF12" s="6"/>
      <c r="MNG12" s="6"/>
      <c r="MNH12" s="6"/>
      <c r="MNI12" s="6"/>
      <c r="MNJ12" s="6"/>
      <c r="MNK12" s="6"/>
      <c r="MNL12" s="6"/>
      <c r="MNM12" s="6"/>
      <c r="MNN12" s="6"/>
      <c r="MNO12" s="6"/>
      <c r="MNP12" s="6"/>
      <c r="MNQ12" s="6"/>
      <c r="MNR12" s="6"/>
      <c r="MNS12" s="6"/>
      <c r="MNT12" s="6"/>
      <c r="MNU12" s="6"/>
      <c r="MNV12" s="6"/>
      <c r="MNW12" s="6"/>
      <c r="MNX12" s="6"/>
      <c r="MNY12" s="6"/>
      <c r="MNZ12" s="6"/>
      <c r="MOA12" s="6"/>
      <c r="MOB12" s="6"/>
      <c r="MOC12" s="6"/>
      <c r="MOD12" s="6"/>
      <c r="MOE12" s="6"/>
      <c r="MOF12" s="6"/>
      <c r="MOG12" s="6"/>
      <c r="MOH12" s="6"/>
      <c r="MOI12" s="6"/>
      <c r="MOJ12" s="6"/>
      <c r="MOK12" s="6"/>
      <c r="MOL12" s="6"/>
      <c r="MOM12" s="6"/>
      <c r="MON12" s="6"/>
      <c r="MOO12" s="6"/>
      <c r="MOP12" s="6"/>
      <c r="MOQ12" s="6"/>
      <c r="MOR12" s="6"/>
      <c r="MOS12" s="6"/>
      <c r="MOT12" s="6"/>
      <c r="MOU12" s="6"/>
      <c r="MOV12" s="6"/>
      <c r="MOW12" s="6"/>
      <c r="MOX12" s="6"/>
      <c r="MOY12" s="6"/>
      <c r="MOZ12" s="6"/>
      <c r="MPA12" s="6"/>
      <c r="MPB12" s="6"/>
      <c r="MPC12" s="6"/>
      <c r="MPD12" s="6"/>
      <c r="MPE12" s="6"/>
      <c r="MPF12" s="6"/>
      <c r="MPG12" s="6"/>
      <c r="MPH12" s="6"/>
      <c r="MPI12" s="6"/>
      <c r="MPJ12" s="6"/>
      <c r="MPK12" s="6"/>
      <c r="MPL12" s="6"/>
      <c r="MPM12" s="6"/>
      <c r="MPN12" s="6"/>
      <c r="MPO12" s="6"/>
      <c r="MPP12" s="6"/>
      <c r="MPQ12" s="6"/>
      <c r="MPR12" s="6"/>
      <c r="MPS12" s="6"/>
      <c r="MPT12" s="6"/>
      <c r="MPU12" s="6"/>
      <c r="MPV12" s="6"/>
      <c r="MPW12" s="6"/>
      <c r="MPX12" s="6"/>
      <c r="MPY12" s="6"/>
      <c r="MPZ12" s="6"/>
      <c r="MQA12" s="6"/>
      <c r="MQB12" s="6"/>
      <c r="MQC12" s="6"/>
      <c r="MQD12" s="6"/>
      <c r="MQE12" s="6"/>
      <c r="MQF12" s="6"/>
      <c r="MQG12" s="6"/>
      <c r="MQH12" s="6"/>
      <c r="MQI12" s="6"/>
      <c r="MQJ12" s="6"/>
      <c r="MQK12" s="6"/>
      <c r="MQL12" s="6"/>
      <c r="MQM12" s="6"/>
      <c r="MQN12" s="6"/>
      <c r="MQO12" s="6"/>
      <c r="MQP12" s="6"/>
      <c r="MQQ12" s="6"/>
      <c r="MQR12" s="6"/>
      <c r="MQS12" s="6"/>
      <c r="MQT12" s="6"/>
      <c r="MQU12" s="6"/>
      <c r="MQV12" s="6"/>
      <c r="MQW12" s="6"/>
      <c r="MQX12" s="6"/>
      <c r="MQY12" s="6"/>
      <c r="MQZ12" s="6"/>
      <c r="MRA12" s="6"/>
      <c r="MRB12" s="6"/>
      <c r="MRC12" s="6"/>
      <c r="MRD12" s="6"/>
      <c r="MRE12" s="6"/>
      <c r="MRF12" s="6"/>
      <c r="MRG12" s="6"/>
      <c r="MRH12" s="6"/>
      <c r="MRI12" s="6"/>
      <c r="MRJ12" s="6"/>
      <c r="MRK12" s="6"/>
      <c r="MRL12" s="6"/>
      <c r="MRM12" s="6"/>
      <c r="MRN12" s="6"/>
      <c r="MRO12" s="6"/>
      <c r="MRP12" s="6"/>
      <c r="MRQ12" s="6"/>
      <c r="MRR12" s="6"/>
      <c r="MRS12" s="6"/>
      <c r="MRT12" s="6"/>
      <c r="MRU12" s="6"/>
      <c r="MRV12" s="6"/>
      <c r="MRW12" s="6"/>
      <c r="MRX12" s="6"/>
      <c r="MRY12" s="6"/>
      <c r="MRZ12" s="6"/>
      <c r="MSA12" s="6"/>
      <c r="MSB12" s="6"/>
      <c r="MSC12" s="6"/>
      <c r="MSD12" s="6"/>
      <c r="MSE12" s="6"/>
      <c r="MSF12" s="6"/>
      <c r="MSG12" s="6"/>
      <c r="MSH12" s="6"/>
      <c r="MSI12" s="6"/>
      <c r="MSJ12" s="6"/>
      <c r="MSK12" s="6"/>
      <c r="MSL12" s="6"/>
      <c r="MSM12" s="6"/>
      <c r="MSN12" s="6"/>
      <c r="MSO12" s="6"/>
      <c r="MSP12" s="6"/>
      <c r="MSQ12" s="6"/>
      <c r="MSR12" s="6"/>
      <c r="MSS12" s="6"/>
      <c r="MST12" s="6"/>
      <c r="MSU12" s="6"/>
      <c r="MSV12" s="6"/>
      <c r="MSW12" s="6"/>
      <c r="MSX12" s="6"/>
      <c r="MSY12" s="6"/>
      <c r="MSZ12" s="6"/>
      <c r="MTA12" s="6"/>
      <c r="MTB12" s="6"/>
      <c r="MTC12" s="6"/>
      <c r="MTD12" s="6"/>
      <c r="MTE12" s="6"/>
      <c r="MTF12" s="6"/>
      <c r="MTG12" s="6"/>
      <c r="MTH12" s="6"/>
      <c r="MTI12" s="6"/>
      <c r="MTJ12" s="6"/>
      <c r="MTK12" s="6"/>
      <c r="MTL12" s="6"/>
      <c r="MTM12" s="6"/>
      <c r="MTN12" s="6"/>
      <c r="MTO12" s="6"/>
      <c r="MTP12" s="6"/>
      <c r="MTQ12" s="6"/>
      <c r="MTR12" s="6"/>
      <c r="MTS12" s="6"/>
      <c r="MTT12" s="6"/>
      <c r="MTU12" s="6"/>
      <c r="MTV12" s="6"/>
      <c r="MTW12" s="6"/>
      <c r="MTX12" s="6"/>
      <c r="MTY12" s="6"/>
      <c r="MTZ12" s="6"/>
      <c r="MUA12" s="6"/>
      <c r="MUB12" s="6"/>
      <c r="MUC12" s="6"/>
      <c r="MUD12" s="6"/>
      <c r="MUE12" s="6"/>
      <c r="MUF12" s="6"/>
      <c r="MUG12" s="6"/>
      <c r="MUH12" s="6"/>
      <c r="MUI12" s="6"/>
      <c r="MUJ12" s="6"/>
      <c r="MUK12" s="6"/>
      <c r="MUL12" s="6"/>
      <c r="MUM12" s="6"/>
      <c r="MUN12" s="6"/>
      <c r="MUO12" s="6"/>
      <c r="MUP12" s="6"/>
      <c r="MUQ12" s="6"/>
      <c r="MUR12" s="6"/>
      <c r="MUS12" s="6"/>
      <c r="MUT12" s="6"/>
      <c r="MUU12" s="6"/>
      <c r="MUV12" s="6"/>
      <c r="MUW12" s="6"/>
      <c r="MUX12" s="6"/>
      <c r="MUY12" s="6"/>
      <c r="MUZ12" s="6"/>
      <c r="MVA12" s="6"/>
      <c r="MVB12" s="6"/>
      <c r="MVC12" s="6"/>
      <c r="MVD12" s="6"/>
      <c r="MVE12" s="6"/>
      <c r="MVF12" s="6"/>
      <c r="MVG12" s="6"/>
      <c r="MVH12" s="6"/>
      <c r="MVI12" s="6"/>
      <c r="MVJ12" s="6"/>
      <c r="MVK12" s="6"/>
      <c r="MVL12" s="6"/>
      <c r="MVM12" s="6"/>
      <c r="MVN12" s="6"/>
      <c r="MVO12" s="6"/>
      <c r="MVP12" s="6"/>
      <c r="MVQ12" s="6"/>
      <c r="MVR12" s="6"/>
      <c r="MVS12" s="6"/>
      <c r="MVT12" s="6"/>
      <c r="MVU12" s="6"/>
      <c r="MVV12" s="6"/>
      <c r="MVW12" s="6"/>
      <c r="MVX12" s="6"/>
      <c r="MVY12" s="6"/>
      <c r="MVZ12" s="6"/>
      <c r="MWA12" s="6"/>
      <c r="MWB12" s="6"/>
      <c r="MWC12" s="6"/>
      <c r="MWD12" s="6"/>
      <c r="MWE12" s="6"/>
      <c r="MWF12" s="6"/>
      <c r="MWG12" s="6"/>
      <c r="MWH12" s="6"/>
      <c r="MWI12" s="6"/>
      <c r="MWJ12" s="6"/>
      <c r="MWK12" s="6"/>
      <c r="MWL12" s="6"/>
      <c r="MWM12" s="6"/>
      <c r="MWN12" s="6"/>
      <c r="MWO12" s="6"/>
      <c r="MWP12" s="6"/>
      <c r="MWQ12" s="6"/>
      <c r="MWR12" s="6"/>
      <c r="MWS12" s="6"/>
      <c r="MWT12" s="6"/>
      <c r="MWU12" s="6"/>
      <c r="MWV12" s="6"/>
      <c r="MWW12" s="6"/>
      <c r="MWX12" s="6"/>
      <c r="MWY12" s="6"/>
      <c r="MWZ12" s="6"/>
      <c r="MXA12" s="6"/>
      <c r="MXB12" s="6"/>
      <c r="MXC12" s="6"/>
      <c r="MXD12" s="6"/>
      <c r="MXE12" s="6"/>
      <c r="MXF12" s="6"/>
      <c r="MXG12" s="6"/>
      <c r="MXH12" s="6"/>
      <c r="MXI12" s="6"/>
      <c r="MXJ12" s="6"/>
      <c r="MXK12" s="6"/>
      <c r="MXL12" s="6"/>
      <c r="MXM12" s="6"/>
      <c r="MXN12" s="6"/>
      <c r="MXO12" s="6"/>
      <c r="MXP12" s="6"/>
      <c r="MXQ12" s="6"/>
      <c r="MXR12" s="6"/>
      <c r="MXS12" s="6"/>
      <c r="MXT12" s="6"/>
      <c r="MXU12" s="6"/>
      <c r="MXV12" s="6"/>
      <c r="MXW12" s="6"/>
      <c r="MXX12" s="6"/>
      <c r="MXY12" s="6"/>
      <c r="MXZ12" s="6"/>
      <c r="MYA12" s="6"/>
      <c r="MYB12" s="6"/>
      <c r="MYC12" s="6"/>
      <c r="MYD12" s="6"/>
      <c r="MYE12" s="6"/>
      <c r="MYF12" s="6"/>
      <c r="MYG12" s="6"/>
      <c r="MYH12" s="6"/>
      <c r="MYI12" s="6"/>
      <c r="MYJ12" s="6"/>
      <c r="MYK12" s="6"/>
      <c r="MYL12" s="6"/>
      <c r="MYM12" s="6"/>
      <c r="MYN12" s="6"/>
      <c r="MYO12" s="6"/>
      <c r="MYP12" s="6"/>
      <c r="MYQ12" s="6"/>
      <c r="MYR12" s="6"/>
      <c r="MYS12" s="6"/>
      <c r="MYT12" s="6"/>
      <c r="MYU12" s="6"/>
      <c r="MYV12" s="6"/>
      <c r="MYW12" s="6"/>
      <c r="MYX12" s="6"/>
      <c r="MYY12" s="6"/>
      <c r="MYZ12" s="6"/>
      <c r="MZA12" s="6"/>
      <c r="MZB12" s="6"/>
      <c r="MZC12" s="6"/>
      <c r="MZD12" s="6"/>
      <c r="MZE12" s="6"/>
      <c r="MZF12" s="6"/>
      <c r="MZG12" s="6"/>
      <c r="MZH12" s="6"/>
      <c r="MZI12" s="6"/>
      <c r="MZJ12" s="6"/>
      <c r="MZK12" s="6"/>
      <c r="MZL12" s="6"/>
      <c r="MZM12" s="6"/>
      <c r="MZN12" s="6"/>
      <c r="MZO12" s="6"/>
      <c r="MZP12" s="6"/>
      <c r="MZQ12" s="6"/>
      <c r="MZR12" s="6"/>
      <c r="MZS12" s="6"/>
      <c r="MZT12" s="6"/>
      <c r="MZU12" s="6"/>
      <c r="MZV12" s="6"/>
      <c r="MZW12" s="6"/>
      <c r="MZX12" s="6"/>
      <c r="MZY12" s="6"/>
      <c r="MZZ12" s="6"/>
      <c r="NAA12" s="6"/>
      <c r="NAB12" s="6"/>
      <c r="NAC12" s="6"/>
      <c r="NAD12" s="6"/>
      <c r="NAE12" s="6"/>
      <c r="NAF12" s="6"/>
      <c r="NAG12" s="6"/>
      <c r="NAH12" s="6"/>
      <c r="NAI12" s="6"/>
      <c r="NAJ12" s="6"/>
      <c r="NAK12" s="6"/>
      <c r="NAL12" s="6"/>
      <c r="NAM12" s="6"/>
      <c r="NAN12" s="6"/>
      <c r="NAO12" s="6"/>
      <c r="NAP12" s="6"/>
      <c r="NAQ12" s="6"/>
      <c r="NAR12" s="6"/>
      <c r="NAS12" s="6"/>
      <c r="NAT12" s="6"/>
      <c r="NAU12" s="6"/>
      <c r="NAV12" s="6"/>
      <c r="NAW12" s="6"/>
      <c r="NAX12" s="6"/>
      <c r="NAY12" s="6"/>
      <c r="NAZ12" s="6"/>
      <c r="NBA12" s="6"/>
      <c r="NBB12" s="6"/>
      <c r="NBC12" s="6"/>
      <c r="NBD12" s="6"/>
      <c r="NBE12" s="6"/>
      <c r="NBF12" s="6"/>
      <c r="NBG12" s="6"/>
      <c r="NBH12" s="6"/>
      <c r="NBI12" s="6"/>
      <c r="NBJ12" s="6"/>
      <c r="NBK12" s="6"/>
      <c r="NBL12" s="6"/>
      <c r="NBM12" s="6"/>
      <c r="NBN12" s="6"/>
      <c r="NBO12" s="6"/>
      <c r="NBP12" s="6"/>
      <c r="NBQ12" s="6"/>
      <c r="NBR12" s="6"/>
      <c r="NBS12" s="6"/>
      <c r="NBT12" s="6"/>
      <c r="NBU12" s="6"/>
      <c r="NBV12" s="6"/>
      <c r="NBW12" s="6"/>
      <c r="NBX12" s="6"/>
      <c r="NBY12" s="6"/>
      <c r="NBZ12" s="6"/>
      <c r="NCA12" s="6"/>
      <c r="NCB12" s="6"/>
      <c r="NCC12" s="6"/>
      <c r="NCD12" s="6"/>
      <c r="NCE12" s="6"/>
      <c r="NCF12" s="6"/>
      <c r="NCG12" s="6"/>
      <c r="NCH12" s="6"/>
      <c r="NCI12" s="6"/>
      <c r="NCJ12" s="6"/>
      <c r="NCK12" s="6"/>
      <c r="NCL12" s="6"/>
      <c r="NCM12" s="6"/>
      <c r="NCN12" s="6"/>
      <c r="NCO12" s="6"/>
      <c r="NCP12" s="6"/>
      <c r="NCQ12" s="6"/>
      <c r="NCR12" s="6"/>
      <c r="NCS12" s="6"/>
      <c r="NCT12" s="6"/>
      <c r="NCU12" s="6"/>
      <c r="NCV12" s="6"/>
      <c r="NCW12" s="6"/>
      <c r="NCX12" s="6"/>
      <c r="NCY12" s="6"/>
      <c r="NCZ12" s="6"/>
      <c r="NDA12" s="6"/>
      <c r="NDB12" s="6"/>
      <c r="NDC12" s="6"/>
      <c r="NDD12" s="6"/>
      <c r="NDE12" s="6"/>
      <c r="NDF12" s="6"/>
      <c r="NDG12" s="6"/>
      <c r="NDH12" s="6"/>
      <c r="NDI12" s="6"/>
      <c r="NDJ12" s="6"/>
      <c r="NDK12" s="6"/>
      <c r="NDL12" s="6"/>
      <c r="NDM12" s="6"/>
      <c r="NDN12" s="6"/>
      <c r="NDO12" s="6"/>
      <c r="NDP12" s="6"/>
      <c r="NDQ12" s="6"/>
      <c r="NDR12" s="6"/>
      <c r="NDS12" s="6"/>
      <c r="NDT12" s="6"/>
      <c r="NDU12" s="6"/>
      <c r="NDV12" s="6"/>
      <c r="NDW12" s="6"/>
      <c r="NDX12" s="6"/>
      <c r="NDY12" s="6"/>
      <c r="NDZ12" s="6"/>
      <c r="NEA12" s="6"/>
      <c r="NEB12" s="6"/>
      <c r="NEC12" s="6"/>
      <c r="NED12" s="6"/>
      <c r="NEE12" s="6"/>
      <c r="NEF12" s="6"/>
      <c r="NEG12" s="6"/>
      <c r="NEH12" s="6"/>
      <c r="NEI12" s="6"/>
      <c r="NEJ12" s="6"/>
      <c r="NEK12" s="6"/>
      <c r="NEL12" s="6"/>
      <c r="NEM12" s="6"/>
      <c r="NEN12" s="6"/>
      <c r="NEO12" s="6"/>
      <c r="NEP12" s="6"/>
      <c r="NEQ12" s="6"/>
      <c r="NER12" s="6"/>
      <c r="NES12" s="6"/>
      <c r="NET12" s="6"/>
      <c r="NEU12" s="6"/>
      <c r="NEV12" s="6"/>
      <c r="NEW12" s="6"/>
      <c r="NEX12" s="6"/>
      <c r="NEY12" s="6"/>
      <c r="NEZ12" s="6"/>
      <c r="NFA12" s="6"/>
      <c r="NFB12" s="6"/>
      <c r="NFC12" s="6"/>
      <c r="NFD12" s="6"/>
      <c r="NFE12" s="6"/>
      <c r="NFF12" s="6"/>
      <c r="NFG12" s="6"/>
      <c r="NFH12" s="6"/>
      <c r="NFI12" s="6"/>
      <c r="NFJ12" s="6"/>
      <c r="NFK12" s="6"/>
      <c r="NFL12" s="6"/>
      <c r="NFM12" s="6"/>
      <c r="NFN12" s="6"/>
      <c r="NFO12" s="6"/>
      <c r="NFP12" s="6"/>
      <c r="NFQ12" s="6"/>
      <c r="NFR12" s="6"/>
      <c r="NFS12" s="6"/>
      <c r="NFT12" s="6"/>
      <c r="NFU12" s="6"/>
      <c r="NFV12" s="6"/>
      <c r="NFW12" s="6"/>
      <c r="NFX12" s="6"/>
      <c r="NFY12" s="6"/>
      <c r="NFZ12" s="6"/>
      <c r="NGA12" s="6"/>
      <c r="NGB12" s="6"/>
      <c r="NGC12" s="6"/>
      <c r="NGD12" s="6"/>
      <c r="NGE12" s="6"/>
      <c r="NGF12" s="6"/>
      <c r="NGG12" s="6"/>
      <c r="NGH12" s="6"/>
      <c r="NGI12" s="6"/>
      <c r="NGJ12" s="6"/>
      <c r="NGK12" s="6"/>
      <c r="NGL12" s="6"/>
      <c r="NGM12" s="6"/>
      <c r="NGN12" s="6"/>
      <c r="NGO12" s="6"/>
      <c r="NGP12" s="6"/>
      <c r="NGQ12" s="6"/>
      <c r="NGR12" s="6"/>
      <c r="NGS12" s="6"/>
      <c r="NGT12" s="6"/>
      <c r="NGU12" s="6"/>
      <c r="NGV12" s="6"/>
      <c r="NGW12" s="6"/>
      <c r="NGX12" s="6"/>
      <c r="NGY12" s="6"/>
      <c r="NGZ12" s="6"/>
      <c r="NHA12" s="6"/>
      <c r="NHB12" s="6"/>
      <c r="NHC12" s="6"/>
      <c r="NHD12" s="6"/>
      <c r="NHE12" s="6"/>
      <c r="NHF12" s="6"/>
      <c r="NHG12" s="6"/>
      <c r="NHH12" s="6"/>
      <c r="NHI12" s="6"/>
      <c r="NHJ12" s="6"/>
      <c r="NHK12" s="6"/>
      <c r="NHL12" s="6"/>
      <c r="NHM12" s="6"/>
      <c r="NHN12" s="6"/>
      <c r="NHO12" s="6"/>
      <c r="NHP12" s="6"/>
      <c r="NHQ12" s="6"/>
      <c r="NHR12" s="6"/>
      <c r="NHS12" s="6"/>
      <c r="NHT12" s="6"/>
      <c r="NHU12" s="6"/>
      <c r="NHV12" s="6"/>
      <c r="NHW12" s="6"/>
      <c r="NHX12" s="6"/>
      <c r="NHY12" s="6"/>
      <c r="NHZ12" s="6"/>
      <c r="NIA12" s="6"/>
      <c r="NIB12" s="6"/>
      <c r="NIC12" s="6"/>
      <c r="NID12" s="6"/>
      <c r="NIE12" s="6"/>
      <c r="NIF12" s="6"/>
      <c r="NIG12" s="6"/>
      <c r="NIH12" s="6"/>
      <c r="NII12" s="6"/>
      <c r="NIJ12" s="6"/>
      <c r="NIK12" s="6"/>
      <c r="NIL12" s="6"/>
      <c r="NIM12" s="6"/>
      <c r="NIN12" s="6"/>
      <c r="NIO12" s="6"/>
      <c r="NIP12" s="6"/>
      <c r="NIQ12" s="6"/>
      <c r="NIR12" s="6"/>
      <c r="NIS12" s="6"/>
      <c r="NIT12" s="6"/>
      <c r="NIU12" s="6"/>
      <c r="NIV12" s="6"/>
      <c r="NIW12" s="6"/>
      <c r="NIX12" s="6"/>
      <c r="NIY12" s="6"/>
      <c r="NIZ12" s="6"/>
      <c r="NJA12" s="6"/>
      <c r="NJB12" s="6"/>
      <c r="NJC12" s="6"/>
      <c r="NJD12" s="6"/>
      <c r="NJE12" s="6"/>
      <c r="NJF12" s="6"/>
      <c r="NJG12" s="6"/>
      <c r="NJH12" s="6"/>
      <c r="NJI12" s="6"/>
      <c r="NJJ12" s="6"/>
      <c r="NJK12" s="6"/>
      <c r="NJL12" s="6"/>
      <c r="NJM12" s="6"/>
      <c r="NJN12" s="6"/>
      <c r="NJO12" s="6"/>
      <c r="NJP12" s="6"/>
      <c r="NJQ12" s="6"/>
      <c r="NJR12" s="6"/>
      <c r="NJS12" s="6"/>
      <c r="NJT12" s="6"/>
      <c r="NJU12" s="6"/>
      <c r="NJV12" s="6"/>
      <c r="NJW12" s="6"/>
      <c r="NJX12" s="6"/>
      <c r="NJY12" s="6"/>
      <c r="NJZ12" s="6"/>
      <c r="NKA12" s="6"/>
      <c r="NKB12" s="6"/>
      <c r="NKC12" s="6"/>
      <c r="NKD12" s="6"/>
      <c r="NKE12" s="6"/>
      <c r="NKF12" s="6"/>
      <c r="NKG12" s="6"/>
      <c r="NKH12" s="6"/>
      <c r="NKI12" s="6"/>
      <c r="NKJ12" s="6"/>
      <c r="NKK12" s="6"/>
      <c r="NKL12" s="6"/>
      <c r="NKM12" s="6"/>
      <c r="NKN12" s="6"/>
      <c r="NKO12" s="6"/>
      <c r="NKP12" s="6"/>
      <c r="NKQ12" s="6"/>
      <c r="NKR12" s="6"/>
      <c r="NKS12" s="6"/>
      <c r="NKT12" s="6"/>
      <c r="NKU12" s="6"/>
      <c r="NKV12" s="6"/>
      <c r="NKW12" s="6"/>
      <c r="NKX12" s="6"/>
      <c r="NKY12" s="6"/>
      <c r="NKZ12" s="6"/>
      <c r="NLA12" s="6"/>
      <c r="NLB12" s="6"/>
      <c r="NLC12" s="6"/>
      <c r="NLD12" s="6"/>
      <c r="NLE12" s="6"/>
      <c r="NLF12" s="6"/>
      <c r="NLG12" s="6"/>
      <c r="NLH12" s="6"/>
      <c r="NLI12" s="6"/>
      <c r="NLJ12" s="6"/>
      <c r="NLK12" s="6"/>
      <c r="NLL12" s="6"/>
      <c r="NLM12" s="6"/>
      <c r="NLN12" s="6"/>
      <c r="NLO12" s="6"/>
      <c r="NLP12" s="6"/>
      <c r="NLQ12" s="6"/>
      <c r="NLR12" s="6"/>
      <c r="NLS12" s="6"/>
      <c r="NLT12" s="6"/>
      <c r="NLU12" s="6"/>
      <c r="NLV12" s="6"/>
      <c r="NLW12" s="6"/>
      <c r="NLX12" s="6"/>
      <c r="NLY12" s="6"/>
      <c r="NLZ12" s="6"/>
      <c r="NMA12" s="6"/>
      <c r="NMB12" s="6"/>
      <c r="NMC12" s="6"/>
      <c r="NMD12" s="6"/>
      <c r="NME12" s="6"/>
      <c r="NMF12" s="6"/>
      <c r="NMG12" s="6"/>
      <c r="NMH12" s="6"/>
      <c r="NMI12" s="6"/>
      <c r="NMJ12" s="6"/>
      <c r="NMK12" s="6"/>
      <c r="NML12" s="6"/>
      <c r="NMM12" s="6"/>
      <c r="NMN12" s="6"/>
      <c r="NMO12" s="6"/>
      <c r="NMP12" s="6"/>
      <c r="NMQ12" s="6"/>
      <c r="NMR12" s="6"/>
      <c r="NMS12" s="6"/>
      <c r="NMT12" s="6"/>
      <c r="NMU12" s="6"/>
      <c r="NMV12" s="6"/>
      <c r="NMW12" s="6"/>
      <c r="NMX12" s="6"/>
      <c r="NMY12" s="6"/>
      <c r="NMZ12" s="6"/>
      <c r="NNA12" s="6"/>
      <c r="NNB12" s="6"/>
      <c r="NNC12" s="6"/>
      <c r="NND12" s="6"/>
      <c r="NNE12" s="6"/>
      <c r="NNF12" s="6"/>
      <c r="NNG12" s="6"/>
      <c r="NNH12" s="6"/>
      <c r="NNI12" s="6"/>
      <c r="NNJ12" s="6"/>
      <c r="NNK12" s="6"/>
      <c r="NNL12" s="6"/>
      <c r="NNM12" s="6"/>
      <c r="NNN12" s="6"/>
      <c r="NNO12" s="6"/>
      <c r="NNP12" s="6"/>
      <c r="NNQ12" s="6"/>
      <c r="NNR12" s="6"/>
      <c r="NNS12" s="6"/>
      <c r="NNT12" s="6"/>
      <c r="NNU12" s="6"/>
      <c r="NNV12" s="6"/>
      <c r="NNW12" s="6"/>
      <c r="NNX12" s="6"/>
      <c r="NNY12" s="6"/>
      <c r="NNZ12" s="6"/>
      <c r="NOA12" s="6"/>
      <c r="NOB12" s="6"/>
      <c r="NOC12" s="6"/>
      <c r="NOD12" s="6"/>
      <c r="NOE12" s="6"/>
      <c r="NOF12" s="6"/>
      <c r="NOG12" s="6"/>
      <c r="NOH12" s="6"/>
      <c r="NOI12" s="6"/>
      <c r="NOJ12" s="6"/>
      <c r="NOK12" s="6"/>
      <c r="NOL12" s="6"/>
      <c r="NOM12" s="6"/>
      <c r="NON12" s="6"/>
      <c r="NOO12" s="6"/>
      <c r="NOP12" s="6"/>
      <c r="NOQ12" s="6"/>
      <c r="NOR12" s="6"/>
      <c r="NOS12" s="6"/>
      <c r="NOT12" s="6"/>
      <c r="NOU12" s="6"/>
      <c r="NOV12" s="6"/>
      <c r="NOW12" s="6"/>
      <c r="NOX12" s="6"/>
      <c r="NOY12" s="6"/>
      <c r="NOZ12" s="6"/>
      <c r="NPA12" s="6"/>
      <c r="NPB12" s="6"/>
      <c r="NPC12" s="6"/>
      <c r="NPD12" s="6"/>
      <c r="NPE12" s="6"/>
      <c r="NPF12" s="6"/>
      <c r="NPG12" s="6"/>
      <c r="NPH12" s="6"/>
      <c r="NPI12" s="6"/>
      <c r="NPJ12" s="6"/>
      <c r="NPK12" s="6"/>
      <c r="NPL12" s="6"/>
      <c r="NPM12" s="6"/>
      <c r="NPN12" s="6"/>
      <c r="NPO12" s="6"/>
      <c r="NPP12" s="6"/>
      <c r="NPQ12" s="6"/>
      <c r="NPR12" s="6"/>
      <c r="NPS12" s="6"/>
      <c r="NPT12" s="6"/>
      <c r="NPU12" s="6"/>
      <c r="NPV12" s="6"/>
      <c r="NPW12" s="6"/>
      <c r="NPX12" s="6"/>
      <c r="NPY12" s="6"/>
      <c r="NPZ12" s="6"/>
      <c r="NQA12" s="6"/>
      <c r="NQB12" s="6"/>
      <c r="NQC12" s="6"/>
      <c r="NQD12" s="6"/>
      <c r="NQE12" s="6"/>
      <c r="NQF12" s="6"/>
      <c r="NQG12" s="6"/>
      <c r="NQH12" s="6"/>
      <c r="NQI12" s="6"/>
      <c r="NQJ12" s="6"/>
      <c r="NQK12" s="6"/>
      <c r="NQL12" s="6"/>
      <c r="NQM12" s="6"/>
      <c r="NQN12" s="6"/>
      <c r="NQO12" s="6"/>
      <c r="NQP12" s="6"/>
      <c r="NQQ12" s="6"/>
      <c r="NQR12" s="6"/>
      <c r="NQS12" s="6"/>
      <c r="NQT12" s="6"/>
      <c r="NQU12" s="6"/>
      <c r="NQV12" s="6"/>
      <c r="NQW12" s="6"/>
      <c r="NQX12" s="6"/>
      <c r="NQY12" s="6"/>
      <c r="NQZ12" s="6"/>
      <c r="NRA12" s="6"/>
      <c r="NRB12" s="6"/>
      <c r="NRC12" s="6"/>
      <c r="NRD12" s="6"/>
      <c r="NRE12" s="6"/>
      <c r="NRF12" s="6"/>
      <c r="NRG12" s="6"/>
      <c r="NRH12" s="6"/>
      <c r="NRI12" s="6"/>
      <c r="NRJ12" s="6"/>
      <c r="NRK12" s="6"/>
      <c r="NRL12" s="6"/>
      <c r="NRM12" s="6"/>
      <c r="NRN12" s="6"/>
      <c r="NRO12" s="6"/>
      <c r="NRP12" s="6"/>
      <c r="NRQ12" s="6"/>
      <c r="NRR12" s="6"/>
      <c r="NRS12" s="6"/>
      <c r="NRT12" s="6"/>
      <c r="NRU12" s="6"/>
      <c r="NRV12" s="6"/>
      <c r="NRW12" s="6"/>
      <c r="NRX12" s="6"/>
      <c r="NRY12" s="6"/>
      <c r="NRZ12" s="6"/>
      <c r="NSA12" s="6"/>
      <c r="NSB12" s="6"/>
      <c r="NSC12" s="6"/>
      <c r="NSD12" s="6"/>
      <c r="NSE12" s="6"/>
      <c r="NSF12" s="6"/>
      <c r="NSG12" s="6"/>
      <c r="NSH12" s="6"/>
      <c r="NSI12" s="6"/>
      <c r="NSJ12" s="6"/>
      <c r="NSK12" s="6"/>
      <c r="NSL12" s="6"/>
      <c r="NSM12" s="6"/>
      <c r="NSN12" s="6"/>
      <c r="NSO12" s="6"/>
      <c r="NSP12" s="6"/>
      <c r="NSQ12" s="6"/>
      <c r="NSR12" s="6"/>
      <c r="NSS12" s="6"/>
      <c r="NST12" s="6"/>
      <c r="NSU12" s="6"/>
      <c r="NSV12" s="6"/>
      <c r="NSW12" s="6"/>
      <c r="NSX12" s="6"/>
      <c r="NSY12" s="6"/>
      <c r="NSZ12" s="6"/>
      <c r="NTA12" s="6"/>
      <c r="NTB12" s="6"/>
      <c r="NTC12" s="6"/>
      <c r="NTD12" s="6"/>
      <c r="NTE12" s="6"/>
      <c r="NTF12" s="6"/>
      <c r="NTG12" s="6"/>
      <c r="NTH12" s="6"/>
      <c r="NTI12" s="6"/>
      <c r="NTJ12" s="6"/>
      <c r="NTK12" s="6"/>
      <c r="NTL12" s="6"/>
      <c r="NTM12" s="6"/>
      <c r="NTN12" s="6"/>
      <c r="NTO12" s="6"/>
      <c r="NTP12" s="6"/>
      <c r="NTQ12" s="6"/>
      <c r="NTR12" s="6"/>
      <c r="NTS12" s="6"/>
      <c r="NTT12" s="6"/>
      <c r="NTU12" s="6"/>
      <c r="NTV12" s="6"/>
      <c r="NTW12" s="6"/>
      <c r="NTX12" s="6"/>
      <c r="NTY12" s="6"/>
      <c r="NTZ12" s="6"/>
      <c r="NUA12" s="6"/>
      <c r="NUB12" s="6"/>
      <c r="NUC12" s="6"/>
      <c r="NUD12" s="6"/>
      <c r="NUE12" s="6"/>
      <c r="NUF12" s="6"/>
      <c r="NUG12" s="6"/>
      <c r="NUH12" s="6"/>
      <c r="NUI12" s="6"/>
      <c r="NUJ12" s="6"/>
      <c r="NUK12" s="6"/>
      <c r="NUL12" s="6"/>
      <c r="NUM12" s="6"/>
      <c r="NUN12" s="6"/>
      <c r="NUO12" s="6"/>
      <c r="NUP12" s="6"/>
      <c r="NUQ12" s="6"/>
      <c r="NUR12" s="6"/>
      <c r="NUS12" s="6"/>
      <c r="NUT12" s="6"/>
      <c r="NUU12" s="6"/>
      <c r="NUV12" s="6"/>
      <c r="NUW12" s="6"/>
      <c r="NUX12" s="6"/>
      <c r="NUY12" s="6"/>
      <c r="NUZ12" s="6"/>
      <c r="NVA12" s="6"/>
      <c r="NVB12" s="6"/>
      <c r="NVC12" s="6"/>
      <c r="NVD12" s="6"/>
      <c r="NVE12" s="6"/>
      <c r="NVF12" s="6"/>
      <c r="NVG12" s="6"/>
      <c r="NVH12" s="6"/>
      <c r="NVI12" s="6"/>
      <c r="NVJ12" s="6"/>
      <c r="NVK12" s="6"/>
      <c r="NVL12" s="6"/>
      <c r="NVM12" s="6"/>
      <c r="NVN12" s="6"/>
      <c r="NVO12" s="6"/>
      <c r="NVP12" s="6"/>
      <c r="NVQ12" s="6"/>
      <c r="NVR12" s="6"/>
      <c r="NVS12" s="6"/>
      <c r="NVT12" s="6"/>
      <c r="NVU12" s="6"/>
      <c r="NVV12" s="6"/>
      <c r="NVW12" s="6"/>
      <c r="NVX12" s="6"/>
      <c r="NVY12" s="6"/>
      <c r="NVZ12" s="6"/>
      <c r="NWA12" s="6"/>
      <c r="NWB12" s="6"/>
      <c r="NWC12" s="6"/>
      <c r="NWD12" s="6"/>
      <c r="NWE12" s="6"/>
      <c r="NWF12" s="6"/>
      <c r="NWG12" s="6"/>
      <c r="NWH12" s="6"/>
      <c r="NWI12" s="6"/>
      <c r="NWJ12" s="6"/>
      <c r="NWK12" s="6"/>
      <c r="NWL12" s="6"/>
      <c r="NWM12" s="6"/>
      <c r="NWN12" s="6"/>
      <c r="NWO12" s="6"/>
      <c r="NWP12" s="6"/>
      <c r="NWQ12" s="6"/>
      <c r="NWR12" s="6"/>
      <c r="NWS12" s="6"/>
      <c r="NWT12" s="6"/>
      <c r="NWU12" s="6"/>
      <c r="NWV12" s="6"/>
      <c r="NWW12" s="6"/>
      <c r="NWX12" s="6"/>
      <c r="NWY12" s="6"/>
      <c r="NWZ12" s="6"/>
      <c r="NXA12" s="6"/>
      <c r="NXB12" s="6"/>
      <c r="NXC12" s="6"/>
      <c r="NXD12" s="6"/>
      <c r="NXE12" s="6"/>
      <c r="NXF12" s="6"/>
      <c r="NXG12" s="6"/>
      <c r="NXH12" s="6"/>
      <c r="NXI12" s="6"/>
      <c r="NXJ12" s="6"/>
      <c r="NXK12" s="6"/>
      <c r="NXL12" s="6"/>
      <c r="NXM12" s="6"/>
      <c r="NXN12" s="6"/>
      <c r="NXO12" s="6"/>
      <c r="NXP12" s="6"/>
      <c r="NXQ12" s="6"/>
      <c r="NXR12" s="6"/>
      <c r="NXS12" s="6"/>
      <c r="NXT12" s="6"/>
      <c r="NXU12" s="6"/>
      <c r="NXV12" s="6"/>
      <c r="NXW12" s="6"/>
      <c r="NXX12" s="6"/>
      <c r="NXY12" s="6"/>
      <c r="NXZ12" s="6"/>
      <c r="NYA12" s="6"/>
      <c r="NYB12" s="6"/>
      <c r="NYC12" s="6"/>
      <c r="NYD12" s="6"/>
      <c r="NYE12" s="6"/>
      <c r="NYF12" s="6"/>
      <c r="NYG12" s="6"/>
      <c r="NYH12" s="6"/>
      <c r="NYI12" s="6"/>
      <c r="NYJ12" s="6"/>
      <c r="NYK12" s="6"/>
      <c r="NYL12" s="6"/>
      <c r="NYM12" s="6"/>
      <c r="NYN12" s="6"/>
      <c r="NYO12" s="6"/>
      <c r="NYP12" s="6"/>
      <c r="NYQ12" s="6"/>
      <c r="NYR12" s="6"/>
      <c r="NYS12" s="6"/>
      <c r="NYT12" s="6"/>
      <c r="NYU12" s="6"/>
      <c r="NYV12" s="6"/>
      <c r="NYW12" s="6"/>
      <c r="NYX12" s="6"/>
      <c r="NYY12" s="6"/>
      <c r="NYZ12" s="6"/>
      <c r="NZA12" s="6"/>
      <c r="NZB12" s="6"/>
      <c r="NZC12" s="6"/>
      <c r="NZD12" s="6"/>
      <c r="NZE12" s="6"/>
      <c r="NZF12" s="6"/>
      <c r="NZG12" s="6"/>
      <c r="NZH12" s="6"/>
      <c r="NZI12" s="6"/>
      <c r="NZJ12" s="6"/>
      <c r="NZK12" s="6"/>
      <c r="NZL12" s="6"/>
      <c r="NZM12" s="6"/>
      <c r="NZN12" s="6"/>
      <c r="NZO12" s="6"/>
      <c r="NZP12" s="6"/>
      <c r="NZQ12" s="6"/>
      <c r="NZR12" s="6"/>
      <c r="NZS12" s="6"/>
      <c r="NZT12" s="6"/>
      <c r="NZU12" s="6"/>
      <c r="NZV12" s="6"/>
      <c r="NZW12" s="6"/>
      <c r="NZX12" s="6"/>
      <c r="NZY12" s="6"/>
      <c r="NZZ12" s="6"/>
      <c r="OAA12" s="6"/>
      <c r="OAB12" s="6"/>
      <c r="OAC12" s="6"/>
      <c r="OAD12" s="6"/>
      <c r="OAE12" s="6"/>
      <c r="OAF12" s="6"/>
      <c r="OAG12" s="6"/>
      <c r="OAH12" s="6"/>
      <c r="OAI12" s="6"/>
      <c r="OAJ12" s="6"/>
      <c r="OAK12" s="6"/>
      <c r="OAL12" s="6"/>
      <c r="OAM12" s="6"/>
      <c r="OAN12" s="6"/>
      <c r="OAO12" s="6"/>
      <c r="OAP12" s="6"/>
      <c r="OAQ12" s="6"/>
      <c r="OAR12" s="6"/>
      <c r="OAS12" s="6"/>
      <c r="OAT12" s="6"/>
      <c r="OAU12" s="6"/>
      <c r="OAV12" s="6"/>
      <c r="OAW12" s="6"/>
      <c r="OAX12" s="6"/>
      <c r="OAY12" s="6"/>
      <c r="OAZ12" s="6"/>
      <c r="OBA12" s="6"/>
      <c r="OBB12" s="6"/>
      <c r="OBC12" s="6"/>
      <c r="OBD12" s="6"/>
      <c r="OBE12" s="6"/>
      <c r="OBF12" s="6"/>
      <c r="OBG12" s="6"/>
      <c r="OBH12" s="6"/>
      <c r="OBI12" s="6"/>
      <c r="OBJ12" s="6"/>
      <c r="OBK12" s="6"/>
      <c r="OBL12" s="6"/>
      <c r="OBM12" s="6"/>
      <c r="OBN12" s="6"/>
      <c r="OBO12" s="6"/>
      <c r="OBP12" s="6"/>
      <c r="OBQ12" s="6"/>
      <c r="OBR12" s="6"/>
      <c r="OBS12" s="6"/>
      <c r="OBT12" s="6"/>
      <c r="OBU12" s="6"/>
      <c r="OBV12" s="6"/>
      <c r="OBW12" s="6"/>
      <c r="OBX12" s="6"/>
      <c r="OBY12" s="6"/>
      <c r="OBZ12" s="6"/>
      <c r="OCA12" s="6"/>
      <c r="OCB12" s="6"/>
      <c r="OCC12" s="6"/>
      <c r="OCD12" s="6"/>
      <c r="OCE12" s="6"/>
      <c r="OCF12" s="6"/>
      <c r="OCG12" s="6"/>
      <c r="OCH12" s="6"/>
      <c r="OCI12" s="6"/>
      <c r="OCJ12" s="6"/>
      <c r="OCK12" s="6"/>
      <c r="OCL12" s="6"/>
      <c r="OCM12" s="6"/>
      <c r="OCN12" s="6"/>
      <c r="OCO12" s="6"/>
      <c r="OCP12" s="6"/>
      <c r="OCQ12" s="6"/>
      <c r="OCR12" s="6"/>
      <c r="OCS12" s="6"/>
      <c r="OCT12" s="6"/>
      <c r="OCU12" s="6"/>
      <c r="OCV12" s="6"/>
      <c r="OCW12" s="6"/>
      <c r="OCX12" s="6"/>
      <c r="OCY12" s="6"/>
      <c r="OCZ12" s="6"/>
      <c r="ODA12" s="6"/>
      <c r="ODB12" s="6"/>
      <c r="ODC12" s="6"/>
      <c r="ODD12" s="6"/>
      <c r="ODE12" s="6"/>
      <c r="ODF12" s="6"/>
      <c r="ODG12" s="6"/>
      <c r="ODH12" s="6"/>
      <c r="ODI12" s="6"/>
      <c r="ODJ12" s="6"/>
      <c r="ODK12" s="6"/>
      <c r="ODL12" s="6"/>
      <c r="ODM12" s="6"/>
      <c r="ODN12" s="6"/>
      <c r="ODO12" s="6"/>
      <c r="ODP12" s="6"/>
      <c r="ODQ12" s="6"/>
      <c r="ODR12" s="6"/>
      <c r="ODS12" s="6"/>
      <c r="ODT12" s="6"/>
      <c r="ODU12" s="6"/>
      <c r="ODV12" s="6"/>
      <c r="ODW12" s="6"/>
      <c r="ODX12" s="6"/>
      <c r="ODY12" s="6"/>
      <c r="ODZ12" s="6"/>
      <c r="OEA12" s="6"/>
      <c r="OEB12" s="6"/>
      <c r="OEC12" s="6"/>
      <c r="OED12" s="6"/>
      <c r="OEE12" s="6"/>
      <c r="OEF12" s="6"/>
      <c r="OEG12" s="6"/>
      <c r="OEH12" s="6"/>
      <c r="OEI12" s="6"/>
      <c r="OEJ12" s="6"/>
      <c r="OEK12" s="6"/>
      <c r="OEL12" s="6"/>
      <c r="OEM12" s="6"/>
      <c r="OEN12" s="6"/>
      <c r="OEO12" s="6"/>
      <c r="OEP12" s="6"/>
      <c r="OEQ12" s="6"/>
      <c r="OER12" s="6"/>
      <c r="OES12" s="6"/>
      <c r="OET12" s="6"/>
      <c r="OEU12" s="6"/>
      <c r="OEV12" s="6"/>
      <c r="OEW12" s="6"/>
      <c r="OEX12" s="6"/>
      <c r="OEY12" s="6"/>
      <c r="OEZ12" s="6"/>
      <c r="OFA12" s="6"/>
      <c r="OFB12" s="6"/>
      <c r="OFC12" s="6"/>
      <c r="OFD12" s="6"/>
      <c r="OFE12" s="6"/>
      <c r="OFF12" s="6"/>
      <c r="OFG12" s="6"/>
      <c r="OFH12" s="6"/>
      <c r="OFI12" s="6"/>
      <c r="OFJ12" s="6"/>
      <c r="OFK12" s="6"/>
      <c r="OFL12" s="6"/>
      <c r="OFM12" s="6"/>
      <c r="OFN12" s="6"/>
      <c r="OFO12" s="6"/>
      <c r="OFP12" s="6"/>
      <c r="OFQ12" s="6"/>
      <c r="OFR12" s="6"/>
      <c r="OFS12" s="6"/>
      <c r="OFT12" s="6"/>
      <c r="OFU12" s="6"/>
      <c r="OFV12" s="6"/>
      <c r="OFW12" s="6"/>
      <c r="OFX12" s="6"/>
      <c r="OFY12" s="6"/>
      <c r="OFZ12" s="6"/>
      <c r="OGA12" s="6"/>
      <c r="OGB12" s="6"/>
      <c r="OGC12" s="6"/>
      <c r="OGD12" s="6"/>
      <c r="OGE12" s="6"/>
      <c r="OGF12" s="6"/>
      <c r="OGG12" s="6"/>
      <c r="OGH12" s="6"/>
      <c r="OGI12" s="6"/>
      <c r="OGJ12" s="6"/>
      <c r="OGK12" s="6"/>
      <c r="OGL12" s="6"/>
      <c r="OGM12" s="6"/>
      <c r="OGN12" s="6"/>
      <c r="OGO12" s="6"/>
      <c r="OGP12" s="6"/>
      <c r="OGQ12" s="6"/>
      <c r="OGR12" s="6"/>
      <c r="OGS12" s="6"/>
      <c r="OGT12" s="6"/>
      <c r="OGU12" s="6"/>
      <c r="OGV12" s="6"/>
      <c r="OGW12" s="6"/>
      <c r="OGX12" s="6"/>
      <c r="OGY12" s="6"/>
      <c r="OGZ12" s="6"/>
      <c r="OHA12" s="6"/>
      <c r="OHB12" s="6"/>
      <c r="OHC12" s="6"/>
      <c r="OHD12" s="6"/>
      <c r="OHE12" s="6"/>
      <c r="OHF12" s="6"/>
      <c r="OHG12" s="6"/>
      <c r="OHH12" s="6"/>
      <c r="OHI12" s="6"/>
      <c r="OHJ12" s="6"/>
      <c r="OHK12" s="6"/>
      <c r="OHL12" s="6"/>
      <c r="OHM12" s="6"/>
      <c r="OHN12" s="6"/>
      <c r="OHO12" s="6"/>
      <c r="OHP12" s="6"/>
      <c r="OHQ12" s="6"/>
      <c r="OHR12" s="6"/>
      <c r="OHS12" s="6"/>
      <c r="OHT12" s="6"/>
      <c r="OHU12" s="6"/>
      <c r="OHV12" s="6"/>
      <c r="OHW12" s="6"/>
      <c r="OHX12" s="6"/>
      <c r="OHY12" s="6"/>
      <c r="OHZ12" s="6"/>
      <c r="OIA12" s="6"/>
      <c r="OIB12" s="6"/>
      <c r="OIC12" s="6"/>
      <c r="OID12" s="6"/>
      <c r="OIE12" s="6"/>
      <c r="OIF12" s="6"/>
      <c r="OIG12" s="6"/>
      <c r="OIH12" s="6"/>
      <c r="OII12" s="6"/>
      <c r="OIJ12" s="6"/>
      <c r="OIK12" s="6"/>
      <c r="OIL12" s="6"/>
      <c r="OIM12" s="6"/>
      <c r="OIN12" s="6"/>
      <c r="OIO12" s="6"/>
      <c r="OIP12" s="6"/>
      <c r="OIQ12" s="6"/>
      <c r="OIR12" s="6"/>
      <c r="OIS12" s="6"/>
      <c r="OIT12" s="6"/>
      <c r="OIU12" s="6"/>
      <c r="OIV12" s="6"/>
      <c r="OIW12" s="6"/>
      <c r="OIX12" s="6"/>
      <c r="OIY12" s="6"/>
      <c r="OIZ12" s="6"/>
      <c r="OJA12" s="6"/>
      <c r="OJB12" s="6"/>
      <c r="OJC12" s="6"/>
      <c r="OJD12" s="6"/>
      <c r="OJE12" s="6"/>
      <c r="OJF12" s="6"/>
      <c r="OJG12" s="6"/>
      <c r="OJH12" s="6"/>
      <c r="OJI12" s="6"/>
      <c r="OJJ12" s="6"/>
      <c r="OJK12" s="6"/>
      <c r="OJL12" s="6"/>
      <c r="OJM12" s="6"/>
      <c r="OJN12" s="6"/>
      <c r="OJO12" s="6"/>
      <c r="OJP12" s="6"/>
      <c r="OJQ12" s="6"/>
      <c r="OJR12" s="6"/>
      <c r="OJS12" s="6"/>
      <c r="OJT12" s="6"/>
      <c r="OJU12" s="6"/>
      <c r="OJV12" s="6"/>
      <c r="OJW12" s="6"/>
      <c r="OJX12" s="6"/>
      <c r="OJY12" s="6"/>
      <c r="OJZ12" s="6"/>
      <c r="OKA12" s="6"/>
      <c r="OKB12" s="6"/>
      <c r="OKC12" s="6"/>
      <c r="OKD12" s="6"/>
      <c r="OKE12" s="6"/>
      <c r="OKF12" s="6"/>
      <c r="OKG12" s="6"/>
      <c r="OKH12" s="6"/>
      <c r="OKI12" s="6"/>
      <c r="OKJ12" s="6"/>
      <c r="OKK12" s="6"/>
      <c r="OKL12" s="6"/>
      <c r="OKM12" s="6"/>
      <c r="OKN12" s="6"/>
      <c r="OKO12" s="6"/>
      <c r="OKP12" s="6"/>
      <c r="OKQ12" s="6"/>
      <c r="OKR12" s="6"/>
      <c r="OKS12" s="6"/>
      <c r="OKT12" s="6"/>
      <c r="OKU12" s="6"/>
      <c r="OKV12" s="6"/>
      <c r="OKW12" s="6"/>
      <c r="OKX12" s="6"/>
      <c r="OKY12" s="6"/>
      <c r="OKZ12" s="6"/>
      <c r="OLA12" s="6"/>
      <c r="OLB12" s="6"/>
      <c r="OLC12" s="6"/>
      <c r="OLD12" s="6"/>
      <c r="OLE12" s="6"/>
      <c r="OLF12" s="6"/>
      <c r="OLG12" s="6"/>
      <c r="OLH12" s="6"/>
      <c r="OLI12" s="6"/>
      <c r="OLJ12" s="6"/>
      <c r="OLK12" s="6"/>
      <c r="OLL12" s="6"/>
      <c r="OLM12" s="6"/>
      <c r="OLN12" s="6"/>
      <c r="OLO12" s="6"/>
      <c r="OLP12" s="6"/>
      <c r="OLQ12" s="6"/>
      <c r="OLR12" s="6"/>
      <c r="OLS12" s="6"/>
      <c r="OLT12" s="6"/>
      <c r="OLU12" s="6"/>
      <c r="OLV12" s="6"/>
      <c r="OLW12" s="6"/>
      <c r="OLX12" s="6"/>
      <c r="OLY12" s="6"/>
      <c r="OLZ12" s="6"/>
      <c r="OMA12" s="6"/>
      <c r="OMB12" s="6"/>
      <c r="OMC12" s="6"/>
      <c r="OMD12" s="6"/>
      <c r="OME12" s="6"/>
      <c r="OMF12" s="6"/>
      <c r="OMG12" s="6"/>
      <c r="OMH12" s="6"/>
      <c r="OMI12" s="6"/>
      <c r="OMJ12" s="6"/>
      <c r="OMK12" s="6"/>
      <c r="OML12" s="6"/>
      <c r="OMM12" s="6"/>
      <c r="OMN12" s="6"/>
      <c r="OMO12" s="6"/>
      <c r="OMP12" s="6"/>
      <c r="OMQ12" s="6"/>
      <c r="OMR12" s="6"/>
      <c r="OMS12" s="6"/>
      <c r="OMT12" s="6"/>
      <c r="OMU12" s="6"/>
      <c r="OMV12" s="6"/>
      <c r="OMW12" s="6"/>
      <c r="OMX12" s="6"/>
      <c r="OMY12" s="6"/>
      <c r="OMZ12" s="6"/>
      <c r="ONA12" s="6"/>
      <c r="ONB12" s="6"/>
      <c r="ONC12" s="6"/>
      <c r="OND12" s="6"/>
      <c r="ONE12" s="6"/>
      <c r="ONF12" s="6"/>
      <c r="ONG12" s="6"/>
      <c r="ONH12" s="6"/>
      <c r="ONI12" s="6"/>
      <c r="ONJ12" s="6"/>
      <c r="ONK12" s="6"/>
      <c r="ONL12" s="6"/>
      <c r="ONM12" s="6"/>
      <c r="ONN12" s="6"/>
      <c r="ONO12" s="6"/>
      <c r="ONP12" s="6"/>
      <c r="ONQ12" s="6"/>
      <c r="ONR12" s="6"/>
      <c r="ONS12" s="6"/>
      <c r="ONT12" s="6"/>
      <c r="ONU12" s="6"/>
      <c r="ONV12" s="6"/>
      <c r="ONW12" s="6"/>
      <c r="ONX12" s="6"/>
      <c r="ONY12" s="6"/>
      <c r="ONZ12" s="6"/>
      <c r="OOA12" s="6"/>
      <c r="OOB12" s="6"/>
      <c r="OOC12" s="6"/>
      <c r="OOD12" s="6"/>
      <c r="OOE12" s="6"/>
      <c r="OOF12" s="6"/>
      <c r="OOG12" s="6"/>
      <c r="OOH12" s="6"/>
      <c r="OOI12" s="6"/>
      <c r="OOJ12" s="6"/>
      <c r="OOK12" s="6"/>
      <c r="OOL12" s="6"/>
      <c r="OOM12" s="6"/>
      <c r="OON12" s="6"/>
      <c r="OOO12" s="6"/>
      <c r="OOP12" s="6"/>
      <c r="OOQ12" s="6"/>
      <c r="OOR12" s="6"/>
      <c r="OOS12" s="6"/>
      <c r="OOT12" s="6"/>
      <c r="OOU12" s="6"/>
      <c r="OOV12" s="6"/>
      <c r="OOW12" s="6"/>
      <c r="OOX12" s="6"/>
      <c r="OOY12" s="6"/>
      <c r="OOZ12" s="6"/>
      <c r="OPA12" s="6"/>
      <c r="OPB12" s="6"/>
      <c r="OPC12" s="6"/>
      <c r="OPD12" s="6"/>
      <c r="OPE12" s="6"/>
      <c r="OPF12" s="6"/>
      <c r="OPG12" s="6"/>
      <c r="OPH12" s="6"/>
      <c r="OPI12" s="6"/>
      <c r="OPJ12" s="6"/>
      <c r="OPK12" s="6"/>
      <c r="OPL12" s="6"/>
      <c r="OPM12" s="6"/>
      <c r="OPN12" s="6"/>
      <c r="OPO12" s="6"/>
      <c r="OPP12" s="6"/>
      <c r="OPQ12" s="6"/>
      <c r="OPR12" s="6"/>
      <c r="OPS12" s="6"/>
      <c r="OPT12" s="6"/>
      <c r="OPU12" s="6"/>
      <c r="OPV12" s="6"/>
      <c r="OPW12" s="6"/>
      <c r="OPX12" s="6"/>
      <c r="OPY12" s="6"/>
      <c r="OPZ12" s="6"/>
      <c r="OQA12" s="6"/>
      <c r="OQB12" s="6"/>
      <c r="OQC12" s="6"/>
      <c r="OQD12" s="6"/>
      <c r="OQE12" s="6"/>
      <c r="OQF12" s="6"/>
      <c r="OQG12" s="6"/>
      <c r="OQH12" s="6"/>
      <c r="OQI12" s="6"/>
      <c r="OQJ12" s="6"/>
      <c r="OQK12" s="6"/>
      <c r="OQL12" s="6"/>
      <c r="OQM12" s="6"/>
      <c r="OQN12" s="6"/>
      <c r="OQO12" s="6"/>
      <c r="OQP12" s="6"/>
      <c r="OQQ12" s="6"/>
      <c r="OQR12" s="6"/>
      <c r="OQS12" s="6"/>
      <c r="OQT12" s="6"/>
      <c r="OQU12" s="6"/>
      <c r="OQV12" s="6"/>
      <c r="OQW12" s="6"/>
      <c r="OQX12" s="6"/>
      <c r="OQY12" s="6"/>
      <c r="OQZ12" s="6"/>
      <c r="ORA12" s="6"/>
      <c r="ORB12" s="6"/>
      <c r="ORC12" s="6"/>
      <c r="ORD12" s="6"/>
      <c r="ORE12" s="6"/>
      <c r="ORF12" s="6"/>
      <c r="ORG12" s="6"/>
      <c r="ORH12" s="6"/>
      <c r="ORI12" s="6"/>
      <c r="ORJ12" s="6"/>
      <c r="ORK12" s="6"/>
      <c r="ORL12" s="6"/>
      <c r="ORM12" s="6"/>
      <c r="ORN12" s="6"/>
      <c r="ORO12" s="6"/>
      <c r="ORP12" s="6"/>
      <c r="ORQ12" s="6"/>
      <c r="ORR12" s="6"/>
      <c r="ORS12" s="6"/>
      <c r="ORT12" s="6"/>
      <c r="ORU12" s="6"/>
      <c r="ORV12" s="6"/>
      <c r="ORW12" s="6"/>
      <c r="ORX12" s="6"/>
      <c r="ORY12" s="6"/>
      <c r="ORZ12" s="6"/>
      <c r="OSA12" s="6"/>
      <c r="OSB12" s="6"/>
      <c r="OSC12" s="6"/>
      <c r="OSD12" s="6"/>
      <c r="OSE12" s="6"/>
      <c r="OSF12" s="6"/>
      <c r="OSG12" s="6"/>
      <c r="OSH12" s="6"/>
      <c r="OSI12" s="6"/>
      <c r="OSJ12" s="6"/>
      <c r="OSK12" s="6"/>
      <c r="OSL12" s="6"/>
      <c r="OSM12" s="6"/>
      <c r="OSN12" s="6"/>
      <c r="OSO12" s="6"/>
      <c r="OSP12" s="6"/>
      <c r="OSQ12" s="6"/>
      <c r="OSR12" s="6"/>
      <c r="OSS12" s="6"/>
      <c r="OST12" s="6"/>
      <c r="OSU12" s="6"/>
      <c r="OSV12" s="6"/>
      <c r="OSW12" s="6"/>
      <c r="OSX12" s="6"/>
      <c r="OSY12" s="6"/>
      <c r="OSZ12" s="6"/>
      <c r="OTA12" s="6"/>
      <c r="OTB12" s="6"/>
      <c r="OTC12" s="6"/>
      <c r="OTD12" s="6"/>
      <c r="OTE12" s="6"/>
      <c r="OTF12" s="6"/>
      <c r="OTG12" s="6"/>
      <c r="OTH12" s="6"/>
      <c r="OTI12" s="6"/>
      <c r="OTJ12" s="6"/>
      <c r="OTK12" s="6"/>
      <c r="OTL12" s="6"/>
      <c r="OTM12" s="6"/>
      <c r="OTN12" s="6"/>
      <c r="OTO12" s="6"/>
      <c r="OTP12" s="6"/>
      <c r="OTQ12" s="6"/>
      <c r="OTR12" s="6"/>
      <c r="OTS12" s="6"/>
      <c r="OTT12" s="6"/>
      <c r="OTU12" s="6"/>
      <c r="OTV12" s="6"/>
      <c r="OTW12" s="6"/>
      <c r="OTX12" s="6"/>
      <c r="OTY12" s="6"/>
      <c r="OTZ12" s="6"/>
      <c r="OUA12" s="6"/>
      <c r="OUB12" s="6"/>
      <c r="OUC12" s="6"/>
      <c r="OUD12" s="6"/>
      <c r="OUE12" s="6"/>
      <c r="OUF12" s="6"/>
      <c r="OUG12" s="6"/>
      <c r="OUH12" s="6"/>
      <c r="OUI12" s="6"/>
      <c r="OUJ12" s="6"/>
      <c r="OUK12" s="6"/>
      <c r="OUL12" s="6"/>
      <c r="OUM12" s="6"/>
      <c r="OUN12" s="6"/>
      <c r="OUO12" s="6"/>
      <c r="OUP12" s="6"/>
      <c r="OUQ12" s="6"/>
      <c r="OUR12" s="6"/>
      <c r="OUS12" s="6"/>
      <c r="OUT12" s="6"/>
      <c r="OUU12" s="6"/>
      <c r="OUV12" s="6"/>
      <c r="OUW12" s="6"/>
      <c r="OUX12" s="6"/>
      <c r="OUY12" s="6"/>
      <c r="OUZ12" s="6"/>
      <c r="OVA12" s="6"/>
      <c r="OVB12" s="6"/>
      <c r="OVC12" s="6"/>
      <c r="OVD12" s="6"/>
      <c r="OVE12" s="6"/>
      <c r="OVF12" s="6"/>
      <c r="OVG12" s="6"/>
      <c r="OVH12" s="6"/>
      <c r="OVI12" s="6"/>
      <c r="OVJ12" s="6"/>
      <c r="OVK12" s="6"/>
      <c r="OVL12" s="6"/>
      <c r="OVM12" s="6"/>
      <c r="OVN12" s="6"/>
      <c r="OVO12" s="6"/>
      <c r="OVP12" s="6"/>
      <c r="OVQ12" s="6"/>
      <c r="OVR12" s="6"/>
      <c r="OVS12" s="6"/>
      <c r="OVT12" s="6"/>
      <c r="OVU12" s="6"/>
      <c r="OVV12" s="6"/>
      <c r="OVW12" s="6"/>
      <c r="OVX12" s="6"/>
      <c r="OVY12" s="6"/>
      <c r="OVZ12" s="6"/>
      <c r="OWA12" s="6"/>
      <c r="OWB12" s="6"/>
      <c r="OWC12" s="6"/>
      <c r="OWD12" s="6"/>
      <c r="OWE12" s="6"/>
      <c r="OWF12" s="6"/>
      <c r="OWG12" s="6"/>
      <c r="OWH12" s="6"/>
      <c r="OWI12" s="6"/>
      <c r="OWJ12" s="6"/>
      <c r="OWK12" s="6"/>
      <c r="OWL12" s="6"/>
      <c r="OWM12" s="6"/>
      <c r="OWN12" s="6"/>
      <c r="OWO12" s="6"/>
      <c r="OWP12" s="6"/>
      <c r="OWQ12" s="6"/>
      <c r="OWR12" s="6"/>
      <c r="OWS12" s="6"/>
      <c r="OWT12" s="6"/>
      <c r="OWU12" s="6"/>
      <c r="OWV12" s="6"/>
      <c r="OWW12" s="6"/>
      <c r="OWX12" s="6"/>
      <c r="OWY12" s="6"/>
      <c r="OWZ12" s="6"/>
      <c r="OXA12" s="6"/>
      <c r="OXB12" s="6"/>
      <c r="OXC12" s="6"/>
      <c r="OXD12" s="6"/>
      <c r="OXE12" s="6"/>
      <c r="OXF12" s="6"/>
      <c r="OXG12" s="6"/>
      <c r="OXH12" s="6"/>
      <c r="OXI12" s="6"/>
      <c r="OXJ12" s="6"/>
      <c r="OXK12" s="6"/>
      <c r="OXL12" s="6"/>
      <c r="OXM12" s="6"/>
      <c r="OXN12" s="6"/>
      <c r="OXO12" s="6"/>
      <c r="OXP12" s="6"/>
      <c r="OXQ12" s="6"/>
      <c r="OXR12" s="6"/>
      <c r="OXS12" s="6"/>
      <c r="OXT12" s="6"/>
      <c r="OXU12" s="6"/>
      <c r="OXV12" s="6"/>
      <c r="OXW12" s="6"/>
      <c r="OXX12" s="6"/>
      <c r="OXY12" s="6"/>
      <c r="OXZ12" s="6"/>
      <c r="OYA12" s="6"/>
      <c r="OYB12" s="6"/>
      <c r="OYC12" s="6"/>
      <c r="OYD12" s="6"/>
      <c r="OYE12" s="6"/>
      <c r="OYF12" s="6"/>
      <c r="OYG12" s="6"/>
      <c r="OYH12" s="6"/>
      <c r="OYI12" s="6"/>
      <c r="OYJ12" s="6"/>
      <c r="OYK12" s="6"/>
      <c r="OYL12" s="6"/>
      <c r="OYM12" s="6"/>
      <c r="OYN12" s="6"/>
      <c r="OYO12" s="6"/>
      <c r="OYP12" s="6"/>
      <c r="OYQ12" s="6"/>
      <c r="OYR12" s="6"/>
      <c r="OYS12" s="6"/>
      <c r="OYT12" s="6"/>
      <c r="OYU12" s="6"/>
      <c r="OYV12" s="6"/>
      <c r="OYW12" s="6"/>
      <c r="OYX12" s="6"/>
      <c r="OYY12" s="6"/>
      <c r="OYZ12" s="6"/>
      <c r="OZA12" s="6"/>
      <c r="OZB12" s="6"/>
      <c r="OZC12" s="6"/>
      <c r="OZD12" s="6"/>
      <c r="OZE12" s="6"/>
      <c r="OZF12" s="6"/>
      <c r="OZG12" s="6"/>
      <c r="OZH12" s="6"/>
      <c r="OZI12" s="6"/>
      <c r="OZJ12" s="6"/>
      <c r="OZK12" s="6"/>
      <c r="OZL12" s="6"/>
      <c r="OZM12" s="6"/>
      <c r="OZN12" s="6"/>
      <c r="OZO12" s="6"/>
      <c r="OZP12" s="6"/>
      <c r="OZQ12" s="6"/>
      <c r="OZR12" s="6"/>
      <c r="OZS12" s="6"/>
      <c r="OZT12" s="6"/>
      <c r="OZU12" s="6"/>
      <c r="OZV12" s="6"/>
      <c r="OZW12" s="6"/>
      <c r="OZX12" s="6"/>
      <c r="OZY12" s="6"/>
      <c r="OZZ12" s="6"/>
      <c r="PAA12" s="6"/>
      <c r="PAB12" s="6"/>
      <c r="PAC12" s="6"/>
      <c r="PAD12" s="6"/>
      <c r="PAE12" s="6"/>
      <c r="PAF12" s="6"/>
      <c r="PAG12" s="6"/>
      <c r="PAH12" s="6"/>
      <c r="PAI12" s="6"/>
      <c r="PAJ12" s="6"/>
      <c r="PAK12" s="6"/>
      <c r="PAL12" s="6"/>
      <c r="PAM12" s="6"/>
      <c r="PAN12" s="6"/>
      <c r="PAO12" s="6"/>
      <c r="PAP12" s="6"/>
      <c r="PAQ12" s="6"/>
      <c r="PAR12" s="6"/>
      <c r="PAS12" s="6"/>
      <c r="PAT12" s="6"/>
      <c r="PAU12" s="6"/>
      <c r="PAV12" s="6"/>
      <c r="PAW12" s="6"/>
      <c r="PAX12" s="6"/>
      <c r="PAY12" s="6"/>
      <c r="PAZ12" s="6"/>
      <c r="PBA12" s="6"/>
      <c r="PBB12" s="6"/>
      <c r="PBC12" s="6"/>
      <c r="PBD12" s="6"/>
      <c r="PBE12" s="6"/>
      <c r="PBF12" s="6"/>
      <c r="PBG12" s="6"/>
      <c r="PBH12" s="6"/>
      <c r="PBI12" s="6"/>
      <c r="PBJ12" s="6"/>
      <c r="PBK12" s="6"/>
      <c r="PBL12" s="6"/>
      <c r="PBM12" s="6"/>
      <c r="PBN12" s="6"/>
      <c r="PBO12" s="6"/>
      <c r="PBP12" s="6"/>
      <c r="PBQ12" s="6"/>
      <c r="PBR12" s="6"/>
      <c r="PBS12" s="6"/>
      <c r="PBT12" s="6"/>
      <c r="PBU12" s="6"/>
      <c r="PBV12" s="6"/>
      <c r="PBW12" s="6"/>
      <c r="PBX12" s="6"/>
      <c r="PBY12" s="6"/>
      <c r="PBZ12" s="6"/>
      <c r="PCA12" s="6"/>
      <c r="PCB12" s="6"/>
      <c r="PCC12" s="6"/>
      <c r="PCD12" s="6"/>
      <c r="PCE12" s="6"/>
      <c r="PCF12" s="6"/>
      <c r="PCG12" s="6"/>
      <c r="PCH12" s="6"/>
      <c r="PCI12" s="6"/>
      <c r="PCJ12" s="6"/>
      <c r="PCK12" s="6"/>
      <c r="PCL12" s="6"/>
      <c r="PCM12" s="6"/>
      <c r="PCN12" s="6"/>
      <c r="PCO12" s="6"/>
      <c r="PCP12" s="6"/>
      <c r="PCQ12" s="6"/>
      <c r="PCR12" s="6"/>
      <c r="PCS12" s="6"/>
      <c r="PCT12" s="6"/>
      <c r="PCU12" s="6"/>
      <c r="PCV12" s="6"/>
      <c r="PCW12" s="6"/>
      <c r="PCX12" s="6"/>
      <c r="PCY12" s="6"/>
      <c r="PCZ12" s="6"/>
      <c r="PDA12" s="6"/>
      <c r="PDB12" s="6"/>
      <c r="PDC12" s="6"/>
      <c r="PDD12" s="6"/>
      <c r="PDE12" s="6"/>
      <c r="PDF12" s="6"/>
      <c r="PDG12" s="6"/>
      <c r="PDH12" s="6"/>
      <c r="PDI12" s="6"/>
      <c r="PDJ12" s="6"/>
      <c r="PDK12" s="6"/>
      <c r="PDL12" s="6"/>
      <c r="PDM12" s="6"/>
      <c r="PDN12" s="6"/>
      <c r="PDO12" s="6"/>
      <c r="PDP12" s="6"/>
      <c r="PDQ12" s="6"/>
      <c r="PDR12" s="6"/>
      <c r="PDS12" s="6"/>
      <c r="PDT12" s="6"/>
      <c r="PDU12" s="6"/>
      <c r="PDV12" s="6"/>
      <c r="PDW12" s="6"/>
      <c r="PDX12" s="6"/>
      <c r="PDY12" s="6"/>
      <c r="PDZ12" s="6"/>
      <c r="PEA12" s="6"/>
      <c r="PEB12" s="6"/>
      <c r="PEC12" s="6"/>
      <c r="PED12" s="6"/>
      <c r="PEE12" s="6"/>
      <c r="PEF12" s="6"/>
      <c r="PEG12" s="6"/>
      <c r="PEH12" s="6"/>
      <c r="PEI12" s="6"/>
      <c r="PEJ12" s="6"/>
      <c r="PEK12" s="6"/>
      <c r="PEL12" s="6"/>
      <c r="PEM12" s="6"/>
      <c r="PEN12" s="6"/>
      <c r="PEO12" s="6"/>
      <c r="PEP12" s="6"/>
      <c r="PEQ12" s="6"/>
      <c r="PER12" s="6"/>
      <c r="PES12" s="6"/>
      <c r="PET12" s="6"/>
      <c r="PEU12" s="6"/>
      <c r="PEV12" s="6"/>
      <c r="PEW12" s="6"/>
      <c r="PEX12" s="6"/>
      <c r="PEY12" s="6"/>
      <c r="PEZ12" s="6"/>
      <c r="PFA12" s="6"/>
      <c r="PFB12" s="6"/>
      <c r="PFC12" s="6"/>
      <c r="PFD12" s="6"/>
      <c r="PFE12" s="6"/>
      <c r="PFF12" s="6"/>
      <c r="PFG12" s="6"/>
      <c r="PFH12" s="6"/>
      <c r="PFI12" s="6"/>
      <c r="PFJ12" s="6"/>
      <c r="PFK12" s="6"/>
      <c r="PFL12" s="6"/>
      <c r="PFM12" s="6"/>
      <c r="PFN12" s="6"/>
      <c r="PFO12" s="6"/>
      <c r="PFP12" s="6"/>
      <c r="PFQ12" s="6"/>
      <c r="PFR12" s="6"/>
      <c r="PFS12" s="6"/>
      <c r="PFT12" s="6"/>
      <c r="PFU12" s="6"/>
      <c r="PFV12" s="6"/>
      <c r="PFW12" s="6"/>
      <c r="PFX12" s="6"/>
      <c r="PFY12" s="6"/>
      <c r="PFZ12" s="6"/>
      <c r="PGA12" s="6"/>
      <c r="PGB12" s="6"/>
      <c r="PGC12" s="6"/>
      <c r="PGD12" s="6"/>
      <c r="PGE12" s="6"/>
      <c r="PGF12" s="6"/>
      <c r="PGG12" s="6"/>
      <c r="PGH12" s="6"/>
      <c r="PGI12" s="6"/>
      <c r="PGJ12" s="6"/>
      <c r="PGK12" s="6"/>
      <c r="PGL12" s="6"/>
      <c r="PGM12" s="6"/>
      <c r="PGN12" s="6"/>
      <c r="PGO12" s="6"/>
      <c r="PGP12" s="6"/>
      <c r="PGQ12" s="6"/>
      <c r="PGR12" s="6"/>
      <c r="PGS12" s="6"/>
      <c r="PGT12" s="6"/>
      <c r="PGU12" s="6"/>
      <c r="PGV12" s="6"/>
      <c r="PGW12" s="6"/>
      <c r="PGX12" s="6"/>
      <c r="PGY12" s="6"/>
      <c r="PGZ12" s="6"/>
      <c r="PHA12" s="6"/>
      <c r="PHB12" s="6"/>
      <c r="PHC12" s="6"/>
      <c r="PHD12" s="6"/>
      <c r="PHE12" s="6"/>
      <c r="PHF12" s="6"/>
      <c r="PHG12" s="6"/>
      <c r="PHH12" s="6"/>
      <c r="PHI12" s="6"/>
      <c r="PHJ12" s="6"/>
      <c r="PHK12" s="6"/>
      <c r="PHL12" s="6"/>
      <c r="PHM12" s="6"/>
      <c r="PHN12" s="6"/>
      <c r="PHO12" s="6"/>
      <c r="PHP12" s="6"/>
      <c r="PHQ12" s="6"/>
      <c r="PHR12" s="6"/>
      <c r="PHS12" s="6"/>
      <c r="PHT12" s="6"/>
      <c r="PHU12" s="6"/>
      <c r="PHV12" s="6"/>
      <c r="PHW12" s="6"/>
      <c r="PHX12" s="6"/>
      <c r="PHY12" s="6"/>
      <c r="PHZ12" s="6"/>
      <c r="PIA12" s="6"/>
      <c r="PIB12" s="6"/>
      <c r="PIC12" s="6"/>
      <c r="PID12" s="6"/>
      <c r="PIE12" s="6"/>
      <c r="PIF12" s="6"/>
      <c r="PIG12" s="6"/>
      <c r="PIH12" s="6"/>
      <c r="PII12" s="6"/>
      <c r="PIJ12" s="6"/>
      <c r="PIK12" s="6"/>
      <c r="PIL12" s="6"/>
      <c r="PIM12" s="6"/>
      <c r="PIN12" s="6"/>
      <c r="PIO12" s="6"/>
      <c r="PIP12" s="6"/>
      <c r="PIQ12" s="6"/>
      <c r="PIR12" s="6"/>
      <c r="PIS12" s="6"/>
      <c r="PIT12" s="6"/>
      <c r="PIU12" s="6"/>
      <c r="PIV12" s="6"/>
      <c r="PIW12" s="6"/>
      <c r="PIX12" s="6"/>
      <c r="PIY12" s="6"/>
      <c r="PIZ12" s="6"/>
      <c r="PJA12" s="6"/>
      <c r="PJB12" s="6"/>
      <c r="PJC12" s="6"/>
      <c r="PJD12" s="6"/>
      <c r="PJE12" s="6"/>
      <c r="PJF12" s="6"/>
      <c r="PJG12" s="6"/>
      <c r="PJH12" s="6"/>
      <c r="PJI12" s="6"/>
      <c r="PJJ12" s="6"/>
      <c r="PJK12" s="6"/>
      <c r="PJL12" s="6"/>
      <c r="PJM12" s="6"/>
      <c r="PJN12" s="6"/>
      <c r="PJO12" s="6"/>
      <c r="PJP12" s="6"/>
      <c r="PJQ12" s="6"/>
      <c r="PJR12" s="6"/>
      <c r="PJS12" s="6"/>
      <c r="PJT12" s="6"/>
      <c r="PJU12" s="6"/>
      <c r="PJV12" s="6"/>
      <c r="PJW12" s="6"/>
      <c r="PJX12" s="6"/>
      <c r="PJY12" s="6"/>
      <c r="PJZ12" s="6"/>
      <c r="PKA12" s="6"/>
      <c r="PKB12" s="6"/>
      <c r="PKC12" s="6"/>
      <c r="PKD12" s="6"/>
      <c r="PKE12" s="6"/>
      <c r="PKF12" s="6"/>
      <c r="PKG12" s="6"/>
      <c r="PKH12" s="6"/>
      <c r="PKI12" s="6"/>
      <c r="PKJ12" s="6"/>
      <c r="PKK12" s="6"/>
      <c r="PKL12" s="6"/>
      <c r="PKM12" s="6"/>
      <c r="PKN12" s="6"/>
      <c r="PKO12" s="6"/>
      <c r="PKP12" s="6"/>
      <c r="PKQ12" s="6"/>
      <c r="PKR12" s="6"/>
      <c r="PKS12" s="6"/>
      <c r="PKT12" s="6"/>
      <c r="PKU12" s="6"/>
      <c r="PKV12" s="6"/>
      <c r="PKW12" s="6"/>
      <c r="PKX12" s="6"/>
      <c r="PKY12" s="6"/>
      <c r="PKZ12" s="6"/>
      <c r="PLA12" s="6"/>
      <c r="PLB12" s="6"/>
      <c r="PLC12" s="6"/>
      <c r="PLD12" s="6"/>
      <c r="PLE12" s="6"/>
      <c r="PLF12" s="6"/>
      <c r="PLG12" s="6"/>
      <c r="PLH12" s="6"/>
      <c r="PLI12" s="6"/>
      <c r="PLJ12" s="6"/>
      <c r="PLK12" s="6"/>
      <c r="PLL12" s="6"/>
      <c r="PLM12" s="6"/>
      <c r="PLN12" s="6"/>
      <c r="PLO12" s="6"/>
      <c r="PLP12" s="6"/>
      <c r="PLQ12" s="6"/>
      <c r="PLR12" s="6"/>
      <c r="PLS12" s="6"/>
      <c r="PLT12" s="6"/>
      <c r="PLU12" s="6"/>
      <c r="PLV12" s="6"/>
      <c r="PLW12" s="6"/>
      <c r="PLX12" s="6"/>
      <c r="PLY12" s="6"/>
      <c r="PLZ12" s="6"/>
      <c r="PMA12" s="6"/>
      <c r="PMB12" s="6"/>
      <c r="PMC12" s="6"/>
      <c r="PMD12" s="6"/>
      <c r="PME12" s="6"/>
      <c r="PMF12" s="6"/>
      <c r="PMG12" s="6"/>
      <c r="PMH12" s="6"/>
      <c r="PMI12" s="6"/>
      <c r="PMJ12" s="6"/>
      <c r="PMK12" s="6"/>
      <c r="PML12" s="6"/>
      <c r="PMM12" s="6"/>
      <c r="PMN12" s="6"/>
      <c r="PMO12" s="6"/>
      <c r="PMP12" s="6"/>
      <c r="PMQ12" s="6"/>
      <c r="PMR12" s="6"/>
      <c r="PMS12" s="6"/>
      <c r="PMT12" s="6"/>
      <c r="PMU12" s="6"/>
      <c r="PMV12" s="6"/>
      <c r="PMW12" s="6"/>
      <c r="PMX12" s="6"/>
      <c r="PMY12" s="6"/>
      <c r="PMZ12" s="6"/>
      <c r="PNA12" s="6"/>
      <c r="PNB12" s="6"/>
      <c r="PNC12" s="6"/>
      <c r="PND12" s="6"/>
      <c r="PNE12" s="6"/>
      <c r="PNF12" s="6"/>
      <c r="PNG12" s="6"/>
      <c r="PNH12" s="6"/>
      <c r="PNI12" s="6"/>
      <c r="PNJ12" s="6"/>
      <c r="PNK12" s="6"/>
      <c r="PNL12" s="6"/>
      <c r="PNM12" s="6"/>
      <c r="PNN12" s="6"/>
      <c r="PNO12" s="6"/>
      <c r="PNP12" s="6"/>
      <c r="PNQ12" s="6"/>
      <c r="PNR12" s="6"/>
      <c r="PNS12" s="6"/>
      <c r="PNT12" s="6"/>
      <c r="PNU12" s="6"/>
      <c r="PNV12" s="6"/>
      <c r="PNW12" s="6"/>
      <c r="PNX12" s="6"/>
      <c r="PNY12" s="6"/>
      <c r="PNZ12" s="6"/>
      <c r="POA12" s="6"/>
      <c r="POB12" s="6"/>
      <c r="POC12" s="6"/>
      <c r="POD12" s="6"/>
      <c r="POE12" s="6"/>
      <c r="POF12" s="6"/>
      <c r="POG12" s="6"/>
      <c r="POH12" s="6"/>
      <c r="POI12" s="6"/>
      <c r="POJ12" s="6"/>
      <c r="POK12" s="6"/>
      <c r="POL12" s="6"/>
      <c r="POM12" s="6"/>
      <c r="PON12" s="6"/>
      <c r="POO12" s="6"/>
      <c r="POP12" s="6"/>
      <c r="POQ12" s="6"/>
      <c r="POR12" s="6"/>
      <c r="POS12" s="6"/>
      <c r="POT12" s="6"/>
      <c r="POU12" s="6"/>
      <c r="POV12" s="6"/>
      <c r="POW12" s="6"/>
      <c r="POX12" s="6"/>
      <c r="POY12" s="6"/>
      <c r="POZ12" s="6"/>
      <c r="PPA12" s="6"/>
      <c r="PPB12" s="6"/>
      <c r="PPC12" s="6"/>
      <c r="PPD12" s="6"/>
      <c r="PPE12" s="6"/>
      <c r="PPF12" s="6"/>
      <c r="PPG12" s="6"/>
      <c r="PPH12" s="6"/>
      <c r="PPI12" s="6"/>
      <c r="PPJ12" s="6"/>
      <c r="PPK12" s="6"/>
      <c r="PPL12" s="6"/>
      <c r="PPM12" s="6"/>
      <c r="PPN12" s="6"/>
      <c r="PPO12" s="6"/>
      <c r="PPP12" s="6"/>
      <c r="PPQ12" s="6"/>
      <c r="PPR12" s="6"/>
      <c r="PPS12" s="6"/>
      <c r="PPT12" s="6"/>
      <c r="PPU12" s="6"/>
      <c r="PPV12" s="6"/>
      <c r="PPW12" s="6"/>
      <c r="PPX12" s="6"/>
      <c r="PPY12" s="6"/>
      <c r="PPZ12" s="6"/>
      <c r="PQA12" s="6"/>
      <c r="PQB12" s="6"/>
      <c r="PQC12" s="6"/>
      <c r="PQD12" s="6"/>
      <c r="PQE12" s="6"/>
      <c r="PQF12" s="6"/>
      <c r="PQG12" s="6"/>
      <c r="PQH12" s="6"/>
      <c r="PQI12" s="6"/>
      <c r="PQJ12" s="6"/>
      <c r="PQK12" s="6"/>
      <c r="PQL12" s="6"/>
      <c r="PQM12" s="6"/>
      <c r="PQN12" s="6"/>
      <c r="PQO12" s="6"/>
      <c r="PQP12" s="6"/>
      <c r="PQQ12" s="6"/>
      <c r="PQR12" s="6"/>
      <c r="PQS12" s="6"/>
      <c r="PQT12" s="6"/>
      <c r="PQU12" s="6"/>
      <c r="PQV12" s="6"/>
      <c r="PQW12" s="6"/>
      <c r="PQX12" s="6"/>
      <c r="PQY12" s="6"/>
      <c r="PQZ12" s="6"/>
      <c r="PRA12" s="6"/>
      <c r="PRB12" s="6"/>
      <c r="PRC12" s="6"/>
      <c r="PRD12" s="6"/>
      <c r="PRE12" s="6"/>
      <c r="PRF12" s="6"/>
      <c r="PRG12" s="6"/>
      <c r="PRH12" s="6"/>
      <c r="PRI12" s="6"/>
      <c r="PRJ12" s="6"/>
      <c r="PRK12" s="6"/>
      <c r="PRL12" s="6"/>
      <c r="PRM12" s="6"/>
      <c r="PRN12" s="6"/>
      <c r="PRO12" s="6"/>
      <c r="PRP12" s="6"/>
      <c r="PRQ12" s="6"/>
      <c r="PRR12" s="6"/>
      <c r="PRS12" s="6"/>
      <c r="PRT12" s="6"/>
      <c r="PRU12" s="6"/>
      <c r="PRV12" s="6"/>
      <c r="PRW12" s="6"/>
      <c r="PRX12" s="6"/>
      <c r="PRY12" s="6"/>
      <c r="PRZ12" s="6"/>
      <c r="PSA12" s="6"/>
      <c r="PSB12" s="6"/>
      <c r="PSC12" s="6"/>
      <c r="PSD12" s="6"/>
      <c r="PSE12" s="6"/>
      <c r="PSF12" s="6"/>
      <c r="PSG12" s="6"/>
      <c r="PSH12" s="6"/>
      <c r="PSI12" s="6"/>
      <c r="PSJ12" s="6"/>
      <c r="PSK12" s="6"/>
      <c r="PSL12" s="6"/>
      <c r="PSM12" s="6"/>
      <c r="PSN12" s="6"/>
      <c r="PSO12" s="6"/>
      <c r="PSP12" s="6"/>
      <c r="PSQ12" s="6"/>
      <c r="PSR12" s="6"/>
      <c r="PSS12" s="6"/>
      <c r="PST12" s="6"/>
      <c r="PSU12" s="6"/>
      <c r="PSV12" s="6"/>
      <c r="PSW12" s="6"/>
      <c r="PSX12" s="6"/>
      <c r="PSY12" s="6"/>
      <c r="PSZ12" s="6"/>
      <c r="PTA12" s="6"/>
      <c r="PTB12" s="6"/>
      <c r="PTC12" s="6"/>
      <c r="PTD12" s="6"/>
      <c r="PTE12" s="6"/>
      <c r="PTF12" s="6"/>
      <c r="PTG12" s="6"/>
      <c r="PTH12" s="6"/>
      <c r="PTI12" s="6"/>
      <c r="PTJ12" s="6"/>
      <c r="PTK12" s="6"/>
      <c r="PTL12" s="6"/>
      <c r="PTM12" s="6"/>
      <c r="PTN12" s="6"/>
      <c r="PTO12" s="6"/>
      <c r="PTP12" s="6"/>
      <c r="PTQ12" s="6"/>
      <c r="PTR12" s="6"/>
      <c r="PTS12" s="6"/>
      <c r="PTT12" s="6"/>
      <c r="PTU12" s="6"/>
      <c r="PTV12" s="6"/>
      <c r="PTW12" s="6"/>
      <c r="PTX12" s="6"/>
      <c r="PTY12" s="6"/>
      <c r="PTZ12" s="6"/>
      <c r="PUA12" s="6"/>
      <c r="PUB12" s="6"/>
      <c r="PUC12" s="6"/>
      <c r="PUD12" s="6"/>
      <c r="PUE12" s="6"/>
      <c r="PUF12" s="6"/>
      <c r="PUG12" s="6"/>
      <c r="PUH12" s="6"/>
      <c r="PUI12" s="6"/>
      <c r="PUJ12" s="6"/>
      <c r="PUK12" s="6"/>
      <c r="PUL12" s="6"/>
      <c r="PUM12" s="6"/>
      <c r="PUN12" s="6"/>
      <c r="PUO12" s="6"/>
      <c r="PUP12" s="6"/>
      <c r="PUQ12" s="6"/>
      <c r="PUR12" s="6"/>
      <c r="PUS12" s="6"/>
      <c r="PUT12" s="6"/>
      <c r="PUU12" s="6"/>
      <c r="PUV12" s="6"/>
      <c r="PUW12" s="6"/>
      <c r="PUX12" s="6"/>
      <c r="PUY12" s="6"/>
      <c r="PUZ12" s="6"/>
      <c r="PVA12" s="6"/>
      <c r="PVB12" s="6"/>
      <c r="PVC12" s="6"/>
      <c r="PVD12" s="6"/>
      <c r="PVE12" s="6"/>
      <c r="PVF12" s="6"/>
      <c r="PVG12" s="6"/>
      <c r="PVH12" s="6"/>
      <c r="PVI12" s="6"/>
      <c r="PVJ12" s="6"/>
      <c r="PVK12" s="6"/>
      <c r="PVL12" s="6"/>
      <c r="PVM12" s="6"/>
      <c r="PVN12" s="6"/>
      <c r="PVO12" s="6"/>
      <c r="PVP12" s="6"/>
      <c r="PVQ12" s="6"/>
      <c r="PVR12" s="6"/>
      <c r="PVS12" s="6"/>
      <c r="PVT12" s="6"/>
      <c r="PVU12" s="6"/>
      <c r="PVV12" s="6"/>
      <c r="PVW12" s="6"/>
      <c r="PVX12" s="6"/>
      <c r="PVY12" s="6"/>
      <c r="PVZ12" s="6"/>
      <c r="PWA12" s="6"/>
      <c r="PWB12" s="6"/>
      <c r="PWC12" s="6"/>
      <c r="PWD12" s="6"/>
      <c r="PWE12" s="6"/>
      <c r="PWF12" s="6"/>
      <c r="PWG12" s="6"/>
      <c r="PWH12" s="6"/>
      <c r="PWI12" s="6"/>
      <c r="PWJ12" s="6"/>
      <c r="PWK12" s="6"/>
      <c r="PWL12" s="6"/>
      <c r="PWM12" s="6"/>
      <c r="PWN12" s="6"/>
      <c r="PWO12" s="6"/>
      <c r="PWP12" s="6"/>
      <c r="PWQ12" s="6"/>
      <c r="PWR12" s="6"/>
      <c r="PWS12" s="6"/>
      <c r="PWT12" s="6"/>
      <c r="PWU12" s="6"/>
      <c r="PWV12" s="6"/>
      <c r="PWW12" s="6"/>
      <c r="PWX12" s="6"/>
      <c r="PWY12" s="6"/>
      <c r="PWZ12" s="6"/>
      <c r="PXA12" s="6"/>
      <c r="PXB12" s="6"/>
      <c r="PXC12" s="6"/>
      <c r="PXD12" s="6"/>
      <c r="PXE12" s="6"/>
      <c r="PXF12" s="6"/>
      <c r="PXG12" s="6"/>
      <c r="PXH12" s="6"/>
      <c r="PXI12" s="6"/>
      <c r="PXJ12" s="6"/>
      <c r="PXK12" s="6"/>
      <c r="PXL12" s="6"/>
      <c r="PXM12" s="6"/>
      <c r="PXN12" s="6"/>
      <c r="PXO12" s="6"/>
      <c r="PXP12" s="6"/>
      <c r="PXQ12" s="6"/>
      <c r="PXR12" s="6"/>
      <c r="PXS12" s="6"/>
      <c r="PXT12" s="6"/>
      <c r="PXU12" s="6"/>
      <c r="PXV12" s="6"/>
      <c r="PXW12" s="6"/>
      <c r="PXX12" s="6"/>
      <c r="PXY12" s="6"/>
      <c r="PXZ12" s="6"/>
      <c r="PYA12" s="6"/>
      <c r="PYB12" s="6"/>
      <c r="PYC12" s="6"/>
      <c r="PYD12" s="6"/>
      <c r="PYE12" s="6"/>
      <c r="PYF12" s="6"/>
      <c r="PYG12" s="6"/>
      <c r="PYH12" s="6"/>
      <c r="PYI12" s="6"/>
      <c r="PYJ12" s="6"/>
      <c r="PYK12" s="6"/>
      <c r="PYL12" s="6"/>
      <c r="PYM12" s="6"/>
      <c r="PYN12" s="6"/>
      <c r="PYO12" s="6"/>
      <c r="PYP12" s="6"/>
      <c r="PYQ12" s="6"/>
      <c r="PYR12" s="6"/>
      <c r="PYS12" s="6"/>
      <c r="PYT12" s="6"/>
      <c r="PYU12" s="6"/>
      <c r="PYV12" s="6"/>
      <c r="PYW12" s="6"/>
      <c r="PYX12" s="6"/>
      <c r="PYY12" s="6"/>
      <c r="PYZ12" s="6"/>
      <c r="PZA12" s="6"/>
      <c r="PZB12" s="6"/>
      <c r="PZC12" s="6"/>
      <c r="PZD12" s="6"/>
      <c r="PZE12" s="6"/>
      <c r="PZF12" s="6"/>
      <c r="PZG12" s="6"/>
      <c r="PZH12" s="6"/>
      <c r="PZI12" s="6"/>
      <c r="PZJ12" s="6"/>
      <c r="PZK12" s="6"/>
      <c r="PZL12" s="6"/>
      <c r="PZM12" s="6"/>
      <c r="PZN12" s="6"/>
      <c r="PZO12" s="6"/>
      <c r="PZP12" s="6"/>
      <c r="PZQ12" s="6"/>
      <c r="PZR12" s="6"/>
      <c r="PZS12" s="6"/>
      <c r="PZT12" s="6"/>
      <c r="PZU12" s="6"/>
      <c r="PZV12" s="6"/>
      <c r="PZW12" s="6"/>
      <c r="PZX12" s="6"/>
      <c r="PZY12" s="6"/>
      <c r="PZZ12" s="6"/>
      <c r="QAA12" s="6"/>
      <c r="QAB12" s="6"/>
      <c r="QAC12" s="6"/>
      <c r="QAD12" s="6"/>
      <c r="QAE12" s="6"/>
      <c r="QAF12" s="6"/>
      <c r="QAG12" s="6"/>
      <c r="QAH12" s="6"/>
      <c r="QAI12" s="6"/>
      <c r="QAJ12" s="6"/>
      <c r="QAK12" s="6"/>
      <c r="QAL12" s="6"/>
      <c r="QAM12" s="6"/>
      <c r="QAN12" s="6"/>
      <c r="QAO12" s="6"/>
      <c r="QAP12" s="6"/>
      <c r="QAQ12" s="6"/>
      <c r="QAR12" s="6"/>
      <c r="QAS12" s="6"/>
      <c r="QAT12" s="6"/>
      <c r="QAU12" s="6"/>
      <c r="QAV12" s="6"/>
      <c r="QAW12" s="6"/>
      <c r="QAX12" s="6"/>
      <c r="QAY12" s="6"/>
      <c r="QAZ12" s="6"/>
      <c r="QBA12" s="6"/>
      <c r="QBB12" s="6"/>
      <c r="QBC12" s="6"/>
      <c r="QBD12" s="6"/>
      <c r="QBE12" s="6"/>
      <c r="QBF12" s="6"/>
      <c r="QBG12" s="6"/>
      <c r="QBH12" s="6"/>
      <c r="QBI12" s="6"/>
      <c r="QBJ12" s="6"/>
      <c r="QBK12" s="6"/>
      <c r="QBL12" s="6"/>
      <c r="QBM12" s="6"/>
      <c r="QBN12" s="6"/>
      <c r="QBO12" s="6"/>
      <c r="QBP12" s="6"/>
      <c r="QBQ12" s="6"/>
      <c r="QBR12" s="6"/>
      <c r="QBS12" s="6"/>
      <c r="QBT12" s="6"/>
      <c r="QBU12" s="6"/>
      <c r="QBV12" s="6"/>
      <c r="QBW12" s="6"/>
      <c r="QBX12" s="6"/>
      <c r="QBY12" s="6"/>
      <c r="QBZ12" s="6"/>
      <c r="QCA12" s="6"/>
      <c r="QCB12" s="6"/>
      <c r="QCC12" s="6"/>
      <c r="QCD12" s="6"/>
      <c r="QCE12" s="6"/>
      <c r="QCF12" s="6"/>
      <c r="QCG12" s="6"/>
      <c r="QCH12" s="6"/>
      <c r="QCI12" s="6"/>
      <c r="QCJ12" s="6"/>
      <c r="QCK12" s="6"/>
      <c r="QCL12" s="6"/>
      <c r="QCM12" s="6"/>
      <c r="QCN12" s="6"/>
      <c r="QCO12" s="6"/>
      <c r="QCP12" s="6"/>
      <c r="QCQ12" s="6"/>
      <c r="QCR12" s="6"/>
      <c r="QCS12" s="6"/>
      <c r="QCT12" s="6"/>
      <c r="QCU12" s="6"/>
      <c r="QCV12" s="6"/>
      <c r="QCW12" s="6"/>
      <c r="QCX12" s="6"/>
      <c r="QCY12" s="6"/>
      <c r="QCZ12" s="6"/>
      <c r="QDA12" s="6"/>
      <c r="QDB12" s="6"/>
      <c r="QDC12" s="6"/>
      <c r="QDD12" s="6"/>
      <c r="QDE12" s="6"/>
      <c r="QDF12" s="6"/>
      <c r="QDG12" s="6"/>
      <c r="QDH12" s="6"/>
      <c r="QDI12" s="6"/>
      <c r="QDJ12" s="6"/>
      <c r="QDK12" s="6"/>
      <c r="QDL12" s="6"/>
      <c r="QDM12" s="6"/>
      <c r="QDN12" s="6"/>
      <c r="QDO12" s="6"/>
      <c r="QDP12" s="6"/>
      <c r="QDQ12" s="6"/>
      <c r="QDR12" s="6"/>
      <c r="QDS12" s="6"/>
      <c r="QDT12" s="6"/>
      <c r="QDU12" s="6"/>
      <c r="QDV12" s="6"/>
      <c r="QDW12" s="6"/>
      <c r="QDX12" s="6"/>
      <c r="QDY12" s="6"/>
      <c r="QDZ12" s="6"/>
      <c r="QEA12" s="6"/>
      <c r="QEB12" s="6"/>
      <c r="QEC12" s="6"/>
      <c r="QED12" s="6"/>
      <c r="QEE12" s="6"/>
      <c r="QEF12" s="6"/>
      <c r="QEG12" s="6"/>
      <c r="QEH12" s="6"/>
      <c r="QEI12" s="6"/>
      <c r="QEJ12" s="6"/>
      <c r="QEK12" s="6"/>
      <c r="QEL12" s="6"/>
      <c r="QEM12" s="6"/>
      <c r="QEN12" s="6"/>
      <c r="QEO12" s="6"/>
      <c r="QEP12" s="6"/>
      <c r="QEQ12" s="6"/>
      <c r="QER12" s="6"/>
      <c r="QES12" s="6"/>
      <c r="QET12" s="6"/>
      <c r="QEU12" s="6"/>
      <c r="QEV12" s="6"/>
      <c r="QEW12" s="6"/>
      <c r="QEX12" s="6"/>
      <c r="QEY12" s="6"/>
      <c r="QEZ12" s="6"/>
      <c r="QFA12" s="6"/>
      <c r="QFB12" s="6"/>
      <c r="QFC12" s="6"/>
      <c r="QFD12" s="6"/>
      <c r="QFE12" s="6"/>
      <c r="QFF12" s="6"/>
      <c r="QFG12" s="6"/>
      <c r="QFH12" s="6"/>
      <c r="QFI12" s="6"/>
      <c r="QFJ12" s="6"/>
      <c r="QFK12" s="6"/>
      <c r="QFL12" s="6"/>
      <c r="QFM12" s="6"/>
      <c r="QFN12" s="6"/>
      <c r="QFO12" s="6"/>
      <c r="QFP12" s="6"/>
      <c r="QFQ12" s="6"/>
      <c r="QFR12" s="6"/>
      <c r="QFS12" s="6"/>
      <c r="QFT12" s="6"/>
      <c r="QFU12" s="6"/>
      <c r="QFV12" s="6"/>
      <c r="QFW12" s="6"/>
      <c r="QFX12" s="6"/>
      <c r="QFY12" s="6"/>
      <c r="QFZ12" s="6"/>
      <c r="QGA12" s="6"/>
      <c r="QGB12" s="6"/>
      <c r="QGC12" s="6"/>
      <c r="QGD12" s="6"/>
      <c r="QGE12" s="6"/>
      <c r="QGF12" s="6"/>
      <c r="QGG12" s="6"/>
      <c r="QGH12" s="6"/>
      <c r="QGI12" s="6"/>
      <c r="QGJ12" s="6"/>
      <c r="QGK12" s="6"/>
      <c r="QGL12" s="6"/>
      <c r="QGM12" s="6"/>
      <c r="QGN12" s="6"/>
      <c r="QGO12" s="6"/>
      <c r="QGP12" s="6"/>
      <c r="QGQ12" s="6"/>
      <c r="QGR12" s="6"/>
      <c r="QGS12" s="6"/>
      <c r="QGT12" s="6"/>
      <c r="QGU12" s="6"/>
      <c r="QGV12" s="6"/>
      <c r="QGW12" s="6"/>
      <c r="QGX12" s="6"/>
      <c r="QGY12" s="6"/>
      <c r="QGZ12" s="6"/>
      <c r="QHA12" s="6"/>
      <c r="QHB12" s="6"/>
      <c r="QHC12" s="6"/>
      <c r="QHD12" s="6"/>
      <c r="QHE12" s="6"/>
      <c r="QHF12" s="6"/>
      <c r="QHG12" s="6"/>
      <c r="QHH12" s="6"/>
      <c r="QHI12" s="6"/>
      <c r="QHJ12" s="6"/>
      <c r="QHK12" s="6"/>
      <c r="QHL12" s="6"/>
      <c r="QHM12" s="6"/>
      <c r="QHN12" s="6"/>
      <c r="QHO12" s="6"/>
      <c r="QHP12" s="6"/>
      <c r="QHQ12" s="6"/>
      <c r="QHR12" s="6"/>
      <c r="QHS12" s="6"/>
      <c r="QHT12" s="6"/>
      <c r="QHU12" s="6"/>
      <c r="QHV12" s="6"/>
      <c r="QHW12" s="6"/>
      <c r="QHX12" s="6"/>
      <c r="QHY12" s="6"/>
      <c r="QHZ12" s="6"/>
      <c r="QIA12" s="6"/>
      <c r="QIB12" s="6"/>
      <c r="QIC12" s="6"/>
      <c r="QID12" s="6"/>
      <c r="QIE12" s="6"/>
      <c r="QIF12" s="6"/>
      <c r="QIG12" s="6"/>
      <c r="QIH12" s="6"/>
      <c r="QII12" s="6"/>
      <c r="QIJ12" s="6"/>
      <c r="QIK12" s="6"/>
      <c r="QIL12" s="6"/>
      <c r="QIM12" s="6"/>
      <c r="QIN12" s="6"/>
      <c r="QIO12" s="6"/>
      <c r="QIP12" s="6"/>
      <c r="QIQ12" s="6"/>
      <c r="QIR12" s="6"/>
      <c r="QIS12" s="6"/>
      <c r="QIT12" s="6"/>
      <c r="QIU12" s="6"/>
      <c r="QIV12" s="6"/>
      <c r="QIW12" s="6"/>
      <c r="QIX12" s="6"/>
      <c r="QIY12" s="6"/>
      <c r="QIZ12" s="6"/>
      <c r="QJA12" s="6"/>
      <c r="QJB12" s="6"/>
      <c r="QJC12" s="6"/>
      <c r="QJD12" s="6"/>
      <c r="QJE12" s="6"/>
      <c r="QJF12" s="6"/>
      <c r="QJG12" s="6"/>
      <c r="QJH12" s="6"/>
      <c r="QJI12" s="6"/>
      <c r="QJJ12" s="6"/>
      <c r="QJK12" s="6"/>
      <c r="QJL12" s="6"/>
      <c r="QJM12" s="6"/>
      <c r="QJN12" s="6"/>
      <c r="QJO12" s="6"/>
      <c r="QJP12" s="6"/>
      <c r="QJQ12" s="6"/>
      <c r="QJR12" s="6"/>
      <c r="QJS12" s="6"/>
      <c r="QJT12" s="6"/>
      <c r="QJU12" s="6"/>
      <c r="QJV12" s="6"/>
      <c r="QJW12" s="6"/>
      <c r="QJX12" s="6"/>
      <c r="QJY12" s="6"/>
      <c r="QJZ12" s="6"/>
      <c r="QKA12" s="6"/>
      <c r="QKB12" s="6"/>
      <c r="QKC12" s="6"/>
      <c r="QKD12" s="6"/>
      <c r="QKE12" s="6"/>
      <c r="QKF12" s="6"/>
      <c r="QKG12" s="6"/>
      <c r="QKH12" s="6"/>
      <c r="QKI12" s="6"/>
      <c r="QKJ12" s="6"/>
      <c r="QKK12" s="6"/>
      <c r="QKL12" s="6"/>
      <c r="QKM12" s="6"/>
      <c r="QKN12" s="6"/>
      <c r="QKO12" s="6"/>
      <c r="QKP12" s="6"/>
      <c r="QKQ12" s="6"/>
      <c r="QKR12" s="6"/>
      <c r="QKS12" s="6"/>
      <c r="QKT12" s="6"/>
      <c r="QKU12" s="6"/>
      <c r="QKV12" s="6"/>
      <c r="QKW12" s="6"/>
      <c r="QKX12" s="6"/>
      <c r="QKY12" s="6"/>
      <c r="QKZ12" s="6"/>
      <c r="QLA12" s="6"/>
      <c r="QLB12" s="6"/>
      <c r="QLC12" s="6"/>
      <c r="QLD12" s="6"/>
      <c r="QLE12" s="6"/>
      <c r="QLF12" s="6"/>
      <c r="QLG12" s="6"/>
      <c r="QLH12" s="6"/>
      <c r="QLI12" s="6"/>
      <c r="QLJ12" s="6"/>
      <c r="QLK12" s="6"/>
      <c r="QLL12" s="6"/>
      <c r="QLM12" s="6"/>
      <c r="QLN12" s="6"/>
      <c r="QLO12" s="6"/>
      <c r="QLP12" s="6"/>
      <c r="QLQ12" s="6"/>
      <c r="QLR12" s="6"/>
      <c r="QLS12" s="6"/>
      <c r="QLT12" s="6"/>
      <c r="QLU12" s="6"/>
      <c r="QLV12" s="6"/>
      <c r="QLW12" s="6"/>
      <c r="QLX12" s="6"/>
      <c r="QLY12" s="6"/>
      <c r="QLZ12" s="6"/>
      <c r="QMA12" s="6"/>
      <c r="QMB12" s="6"/>
      <c r="QMC12" s="6"/>
      <c r="QMD12" s="6"/>
      <c r="QME12" s="6"/>
      <c r="QMF12" s="6"/>
      <c r="QMG12" s="6"/>
      <c r="QMH12" s="6"/>
      <c r="QMI12" s="6"/>
      <c r="QMJ12" s="6"/>
      <c r="QMK12" s="6"/>
      <c r="QML12" s="6"/>
      <c r="QMM12" s="6"/>
      <c r="QMN12" s="6"/>
      <c r="QMO12" s="6"/>
      <c r="QMP12" s="6"/>
      <c r="QMQ12" s="6"/>
      <c r="QMR12" s="6"/>
      <c r="QMS12" s="6"/>
      <c r="QMT12" s="6"/>
      <c r="QMU12" s="6"/>
      <c r="QMV12" s="6"/>
      <c r="QMW12" s="6"/>
      <c r="QMX12" s="6"/>
      <c r="QMY12" s="6"/>
      <c r="QMZ12" s="6"/>
      <c r="QNA12" s="6"/>
      <c r="QNB12" s="6"/>
      <c r="QNC12" s="6"/>
      <c r="QND12" s="6"/>
      <c r="QNE12" s="6"/>
      <c r="QNF12" s="6"/>
      <c r="QNG12" s="6"/>
      <c r="QNH12" s="6"/>
      <c r="QNI12" s="6"/>
      <c r="QNJ12" s="6"/>
      <c r="QNK12" s="6"/>
      <c r="QNL12" s="6"/>
      <c r="QNM12" s="6"/>
      <c r="QNN12" s="6"/>
      <c r="QNO12" s="6"/>
      <c r="QNP12" s="6"/>
      <c r="QNQ12" s="6"/>
      <c r="QNR12" s="6"/>
      <c r="QNS12" s="6"/>
      <c r="QNT12" s="6"/>
      <c r="QNU12" s="6"/>
      <c r="QNV12" s="6"/>
      <c r="QNW12" s="6"/>
      <c r="QNX12" s="6"/>
      <c r="QNY12" s="6"/>
      <c r="QNZ12" s="6"/>
      <c r="QOA12" s="6"/>
      <c r="QOB12" s="6"/>
      <c r="QOC12" s="6"/>
      <c r="QOD12" s="6"/>
      <c r="QOE12" s="6"/>
      <c r="QOF12" s="6"/>
      <c r="QOG12" s="6"/>
      <c r="QOH12" s="6"/>
      <c r="QOI12" s="6"/>
      <c r="QOJ12" s="6"/>
      <c r="QOK12" s="6"/>
      <c r="QOL12" s="6"/>
      <c r="QOM12" s="6"/>
      <c r="QON12" s="6"/>
      <c r="QOO12" s="6"/>
      <c r="QOP12" s="6"/>
      <c r="QOQ12" s="6"/>
      <c r="QOR12" s="6"/>
      <c r="QOS12" s="6"/>
      <c r="QOT12" s="6"/>
      <c r="QOU12" s="6"/>
      <c r="QOV12" s="6"/>
      <c r="QOW12" s="6"/>
      <c r="QOX12" s="6"/>
      <c r="QOY12" s="6"/>
      <c r="QOZ12" s="6"/>
      <c r="QPA12" s="6"/>
      <c r="QPB12" s="6"/>
      <c r="QPC12" s="6"/>
      <c r="QPD12" s="6"/>
      <c r="QPE12" s="6"/>
      <c r="QPF12" s="6"/>
      <c r="QPG12" s="6"/>
      <c r="QPH12" s="6"/>
      <c r="QPI12" s="6"/>
      <c r="QPJ12" s="6"/>
      <c r="QPK12" s="6"/>
      <c r="QPL12" s="6"/>
      <c r="QPM12" s="6"/>
      <c r="QPN12" s="6"/>
      <c r="QPO12" s="6"/>
      <c r="QPP12" s="6"/>
      <c r="QPQ12" s="6"/>
      <c r="QPR12" s="6"/>
      <c r="QPS12" s="6"/>
      <c r="QPT12" s="6"/>
      <c r="QPU12" s="6"/>
      <c r="QPV12" s="6"/>
      <c r="QPW12" s="6"/>
      <c r="QPX12" s="6"/>
      <c r="QPY12" s="6"/>
      <c r="QPZ12" s="6"/>
      <c r="QQA12" s="6"/>
      <c r="QQB12" s="6"/>
      <c r="QQC12" s="6"/>
      <c r="QQD12" s="6"/>
      <c r="QQE12" s="6"/>
      <c r="QQF12" s="6"/>
      <c r="QQG12" s="6"/>
      <c r="QQH12" s="6"/>
      <c r="QQI12" s="6"/>
      <c r="QQJ12" s="6"/>
      <c r="QQK12" s="6"/>
      <c r="QQL12" s="6"/>
      <c r="QQM12" s="6"/>
      <c r="QQN12" s="6"/>
      <c r="QQO12" s="6"/>
      <c r="QQP12" s="6"/>
      <c r="QQQ12" s="6"/>
      <c r="QQR12" s="6"/>
      <c r="QQS12" s="6"/>
      <c r="QQT12" s="6"/>
      <c r="QQU12" s="6"/>
      <c r="QQV12" s="6"/>
      <c r="QQW12" s="6"/>
      <c r="QQX12" s="6"/>
      <c r="QQY12" s="6"/>
      <c r="QQZ12" s="6"/>
      <c r="QRA12" s="6"/>
      <c r="QRB12" s="6"/>
      <c r="QRC12" s="6"/>
      <c r="QRD12" s="6"/>
      <c r="QRE12" s="6"/>
      <c r="QRF12" s="6"/>
      <c r="QRG12" s="6"/>
      <c r="QRH12" s="6"/>
      <c r="QRI12" s="6"/>
      <c r="QRJ12" s="6"/>
      <c r="QRK12" s="6"/>
      <c r="QRL12" s="6"/>
      <c r="QRM12" s="6"/>
      <c r="QRN12" s="6"/>
      <c r="QRO12" s="6"/>
      <c r="QRP12" s="6"/>
      <c r="QRQ12" s="6"/>
      <c r="QRR12" s="6"/>
      <c r="QRS12" s="6"/>
      <c r="QRT12" s="6"/>
      <c r="QRU12" s="6"/>
      <c r="QRV12" s="6"/>
      <c r="QRW12" s="6"/>
      <c r="QRX12" s="6"/>
      <c r="QRY12" s="6"/>
      <c r="QRZ12" s="6"/>
      <c r="QSA12" s="6"/>
      <c r="QSB12" s="6"/>
      <c r="QSC12" s="6"/>
      <c r="QSD12" s="6"/>
      <c r="QSE12" s="6"/>
      <c r="QSF12" s="6"/>
      <c r="QSG12" s="6"/>
      <c r="QSH12" s="6"/>
      <c r="QSI12" s="6"/>
      <c r="QSJ12" s="6"/>
      <c r="QSK12" s="6"/>
      <c r="QSL12" s="6"/>
      <c r="QSM12" s="6"/>
      <c r="QSN12" s="6"/>
      <c r="QSO12" s="6"/>
      <c r="QSP12" s="6"/>
      <c r="QSQ12" s="6"/>
      <c r="QSR12" s="6"/>
      <c r="QSS12" s="6"/>
      <c r="QST12" s="6"/>
      <c r="QSU12" s="6"/>
      <c r="QSV12" s="6"/>
      <c r="QSW12" s="6"/>
      <c r="QSX12" s="6"/>
      <c r="QSY12" s="6"/>
      <c r="QSZ12" s="6"/>
      <c r="QTA12" s="6"/>
      <c r="QTB12" s="6"/>
      <c r="QTC12" s="6"/>
      <c r="QTD12" s="6"/>
      <c r="QTE12" s="6"/>
      <c r="QTF12" s="6"/>
      <c r="QTG12" s="6"/>
      <c r="QTH12" s="6"/>
      <c r="QTI12" s="6"/>
      <c r="QTJ12" s="6"/>
      <c r="QTK12" s="6"/>
      <c r="QTL12" s="6"/>
      <c r="QTM12" s="6"/>
      <c r="QTN12" s="6"/>
      <c r="QTO12" s="6"/>
      <c r="QTP12" s="6"/>
      <c r="QTQ12" s="6"/>
      <c r="QTR12" s="6"/>
      <c r="QTS12" s="6"/>
      <c r="QTT12" s="6"/>
      <c r="QTU12" s="6"/>
      <c r="QTV12" s="6"/>
      <c r="QTW12" s="6"/>
      <c r="QTX12" s="6"/>
      <c r="QTY12" s="6"/>
      <c r="QTZ12" s="6"/>
      <c r="QUA12" s="6"/>
      <c r="QUB12" s="6"/>
      <c r="QUC12" s="6"/>
      <c r="QUD12" s="6"/>
      <c r="QUE12" s="6"/>
      <c r="QUF12" s="6"/>
      <c r="QUG12" s="6"/>
      <c r="QUH12" s="6"/>
      <c r="QUI12" s="6"/>
      <c r="QUJ12" s="6"/>
      <c r="QUK12" s="6"/>
      <c r="QUL12" s="6"/>
      <c r="QUM12" s="6"/>
      <c r="QUN12" s="6"/>
      <c r="QUO12" s="6"/>
      <c r="QUP12" s="6"/>
      <c r="QUQ12" s="6"/>
      <c r="QUR12" s="6"/>
      <c r="QUS12" s="6"/>
      <c r="QUT12" s="6"/>
      <c r="QUU12" s="6"/>
      <c r="QUV12" s="6"/>
      <c r="QUW12" s="6"/>
      <c r="QUX12" s="6"/>
      <c r="QUY12" s="6"/>
      <c r="QUZ12" s="6"/>
      <c r="QVA12" s="6"/>
      <c r="QVB12" s="6"/>
      <c r="QVC12" s="6"/>
      <c r="QVD12" s="6"/>
      <c r="QVE12" s="6"/>
      <c r="QVF12" s="6"/>
      <c r="QVG12" s="6"/>
      <c r="QVH12" s="6"/>
      <c r="QVI12" s="6"/>
      <c r="QVJ12" s="6"/>
      <c r="QVK12" s="6"/>
      <c r="QVL12" s="6"/>
      <c r="QVM12" s="6"/>
      <c r="QVN12" s="6"/>
      <c r="QVO12" s="6"/>
      <c r="QVP12" s="6"/>
      <c r="QVQ12" s="6"/>
      <c r="QVR12" s="6"/>
      <c r="QVS12" s="6"/>
      <c r="QVT12" s="6"/>
      <c r="QVU12" s="6"/>
      <c r="QVV12" s="6"/>
      <c r="QVW12" s="6"/>
      <c r="QVX12" s="6"/>
      <c r="QVY12" s="6"/>
      <c r="QVZ12" s="6"/>
      <c r="QWA12" s="6"/>
      <c r="QWB12" s="6"/>
      <c r="QWC12" s="6"/>
      <c r="QWD12" s="6"/>
      <c r="QWE12" s="6"/>
      <c r="QWF12" s="6"/>
      <c r="QWG12" s="6"/>
      <c r="QWH12" s="6"/>
      <c r="QWI12" s="6"/>
      <c r="QWJ12" s="6"/>
      <c r="QWK12" s="6"/>
      <c r="QWL12" s="6"/>
      <c r="QWM12" s="6"/>
      <c r="QWN12" s="6"/>
      <c r="QWO12" s="6"/>
      <c r="QWP12" s="6"/>
      <c r="QWQ12" s="6"/>
      <c r="QWR12" s="6"/>
      <c r="QWS12" s="6"/>
      <c r="QWT12" s="6"/>
      <c r="QWU12" s="6"/>
      <c r="QWV12" s="6"/>
      <c r="QWW12" s="6"/>
      <c r="QWX12" s="6"/>
      <c r="QWY12" s="6"/>
      <c r="QWZ12" s="6"/>
      <c r="QXA12" s="6"/>
      <c r="QXB12" s="6"/>
      <c r="QXC12" s="6"/>
      <c r="QXD12" s="6"/>
      <c r="QXE12" s="6"/>
      <c r="QXF12" s="6"/>
      <c r="QXG12" s="6"/>
      <c r="QXH12" s="6"/>
      <c r="QXI12" s="6"/>
      <c r="QXJ12" s="6"/>
      <c r="QXK12" s="6"/>
      <c r="QXL12" s="6"/>
      <c r="QXM12" s="6"/>
      <c r="QXN12" s="6"/>
      <c r="QXO12" s="6"/>
      <c r="QXP12" s="6"/>
      <c r="QXQ12" s="6"/>
      <c r="QXR12" s="6"/>
      <c r="QXS12" s="6"/>
      <c r="QXT12" s="6"/>
      <c r="QXU12" s="6"/>
      <c r="QXV12" s="6"/>
      <c r="QXW12" s="6"/>
      <c r="QXX12" s="6"/>
      <c r="QXY12" s="6"/>
      <c r="QXZ12" s="6"/>
      <c r="QYA12" s="6"/>
      <c r="QYB12" s="6"/>
      <c r="QYC12" s="6"/>
      <c r="QYD12" s="6"/>
      <c r="QYE12" s="6"/>
      <c r="QYF12" s="6"/>
      <c r="QYG12" s="6"/>
      <c r="QYH12" s="6"/>
      <c r="QYI12" s="6"/>
      <c r="QYJ12" s="6"/>
      <c r="QYK12" s="6"/>
      <c r="QYL12" s="6"/>
      <c r="QYM12" s="6"/>
      <c r="QYN12" s="6"/>
      <c r="QYO12" s="6"/>
      <c r="QYP12" s="6"/>
      <c r="QYQ12" s="6"/>
      <c r="QYR12" s="6"/>
      <c r="QYS12" s="6"/>
      <c r="QYT12" s="6"/>
      <c r="QYU12" s="6"/>
      <c r="QYV12" s="6"/>
      <c r="QYW12" s="6"/>
      <c r="QYX12" s="6"/>
      <c r="QYY12" s="6"/>
      <c r="QYZ12" s="6"/>
      <c r="QZA12" s="6"/>
      <c r="QZB12" s="6"/>
      <c r="QZC12" s="6"/>
      <c r="QZD12" s="6"/>
      <c r="QZE12" s="6"/>
      <c r="QZF12" s="6"/>
      <c r="QZG12" s="6"/>
      <c r="QZH12" s="6"/>
      <c r="QZI12" s="6"/>
      <c r="QZJ12" s="6"/>
      <c r="QZK12" s="6"/>
      <c r="QZL12" s="6"/>
      <c r="QZM12" s="6"/>
      <c r="QZN12" s="6"/>
      <c r="QZO12" s="6"/>
      <c r="QZP12" s="6"/>
      <c r="QZQ12" s="6"/>
      <c r="QZR12" s="6"/>
      <c r="QZS12" s="6"/>
      <c r="QZT12" s="6"/>
      <c r="QZU12" s="6"/>
      <c r="QZV12" s="6"/>
      <c r="QZW12" s="6"/>
      <c r="QZX12" s="6"/>
      <c r="QZY12" s="6"/>
      <c r="QZZ12" s="6"/>
      <c r="RAA12" s="6"/>
      <c r="RAB12" s="6"/>
      <c r="RAC12" s="6"/>
      <c r="RAD12" s="6"/>
      <c r="RAE12" s="6"/>
      <c r="RAF12" s="6"/>
      <c r="RAG12" s="6"/>
      <c r="RAH12" s="6"/>
      <c r="RAI12" s="6"/>
      <c r="RAJ12" s="6"/>
      <c r="RAK12" s="6"/>
      <c r="RAL12" s="6"/>
      <c r="RAM12" s="6"/>
      <c r="RAN12" s="6"/>
      <c r="RAO12" s="6"/>
      <c r="RAP12" s="6"/>
      <c r="RAQ12" s="6"/>
      <c r="RAR12" s="6"/>
      <c r="RAS12" s="6"/>
      <c r="RAT12" s="6"/>
      <c r="RAU12" s="6"/>
      <c r="RAV12" s="6"/>
      <c r="RAW12" s="6"/>
      <c r="RAX12" s="6"/>
      <c r="RAY12" s="6"/>
      <c r="RAZ12" s="6"/>
      <c r="RBA12" s="6"/>
      <c r="RBB12" s="6"/>
      <c r="RBC12" s="6"/>
      <c r="RBD12" s="6"/>
      <c r="RBE12" s="6"/>
      <c r="RBF12" s="6"/>
      <c r="RBG12" s="6"/>
      <c r="RBH12" s="6"/>
      <c r="RBI12" s="6"/>
      <c r="RBJ12" s="6"/>
      <c r="RBK12" s="6"/>
      <c r="RBL12" s="6"/>
      <c r="RBM12" s="6"/>
      <c r="RBN12" s="6"/>
      <c r="RBO12" s="6"/>
      <c r="RBP12" s="6"/>
      <c r="RBQ12" s="6"/>
      <c r="RBR12" s="6"/>
      <c r="RBS12" s="6"/>
      <c r="RBT12" s="6"/>
      <c r="RBU12" s="6"/>
      <c r="RBV12" s="6"/>
      <c r="RBW12" s="6"/>
      <c r="RBX12" s="6"/>
      <c r="RBY12" s="6"/>
      <c r="RBZ12" s="6"/>
      <c r="RCA12" s="6"/>
      <c r="RCB12" s="6"/>
      <c r="RCC12" s="6"/>
      <c r="RCD12" s="6"/>
      <c r="RCE12" s="6"/>
      <c r="RCF12" s="6"/>
      <c r="RCG12" s="6"/>
      <c r="RCH12" s="6"/>
      <c r="RCI12" s="6"/>
      <c r="RCJ12" s="6"/>
      <c r="RCK12" s="6"/>
      <c r="RCL12" s="6"/>
      <c r="RCM12" s="6"/>
      <c r="RCN12" s="6"/>
      <c r="RCO12" s="6"/>
      <c r="RCP12" s="6"/>
      <c r="RCQ12" s="6"/>
      <c r="RCR12" s="6"/>
      <c r="RCS12" s="6"/>
      <c r="RCT12" s="6"/>
      <c r="RCU12" s="6"/>
      <c r="RCV12" s="6"/>
      <c r="RCW12" s="6"/>
      <c r="RCX12" s="6"/>
      <c r="RCY12" s="6"/>
      <c r="RCZ12" s="6"/>
      <c r="RDA12" s="6"/>
      <c r="RDB12" s="6"/>
      <c r="RDC12" s="6"/>
      <c r="RDD12" s="6"/>
      <c r="RDE12" s="6"/>
      <c r="RDF12" s="6"/>
      <c r="RDG12" s="6"/>
      <c r="RDH12" s="6"/>
      <c r="RDI12" s="6"/>
      <c r="RDJ12" s="6"/>
      <c r="RDK12" s="6"/>
      <c r="RDL12" s="6"/>
      <c r="RDM12" s="6"/>
      <c r="RDN12" s="6"/>
      <c r="RDO12" s="6"/>
      <c r="RDP12" s="6"/>
      <c r="RDQ12" s="6"/>
      <c r="RDR12" s="6"/>
      <c r="RDS12" s="6"/>
      <c r="RDT12" s="6"/>
      <c r="RDU12" s="6"/>
      <c r="RDV12" s="6"/>
      <c r="RDW12" s="6"/>
      <c r="RDX12" s="6"/>
      <c r="RDY12" s="6"/>
      <c r="RDZ12" s="6"/>
      <c r="REA12" s="6"/>
      <c r="REB12" s="6"/>
      <c r="REC12" s="6"/>
      <c r="RED12" s="6"/>
      <c r="REE12" s="6"/>
      <c r="REF12" s="6"/>
      <c r="REG12" s="6"/>
      <c r="REH12" s="6"/>
      <c r="REI12" s="6"/>
      <c r="REJ12" s="6"/>
      <c r="REK12" s="6"/>
      <c r="REL12" s="6"/>
      <c r="REM12" s="6"/>
      <c r="REN12" s="6"/>
      <c r="REO12" s="6"/>
      <c r="REP12" s="6"/>
      <c r="REQ12" s="6"/>
      <c r="RER12" s="6"/>
      <c r="RES12" s="6"/>
      <c r="RET12" s="6"/>
      <c r="REU12" s="6"/>
      <c r="REV12" s="6"/>
      <c r="REW12" s="6"/>
      <c r="REX12" s="6"/>
      <c r="REY12" s="6"/>
      <c r="REZ12" s="6"/>
      <c r="RFA12" s="6"/>
      <c r="RFB12" s="6"/>
      <c r="RFC12" s="6"/>
      <c r="RFD12" s="6"/>
      <c r="RFE12" s="6"/>
      <c r="RFF12" s="6"/>
      <c r="RFG12" s="6"/>
      <c r="RFH12" s="6"/>
      <c r="RFI12" s="6"/>
      <c r="RFJ12" s="6"/>
      <c r="RFK12" s="6"/>
      <c r="RFL12" s="6"/>
      <c r="RFM12" s="6"/>
      <c r="RFN12" s="6"/>
      <c r="RFO12" s="6"/>
      <c r="RFP12" s="6"/>
      <c r="RFQ12" s="6"/>
      <c r="RFR12" s="6"/>
      <c r="RFS12" s="6"/>
      <c r="RFT12" s="6"/>
      <c r="RFU12" s="6"/>
      <c r="RFV12" s="6"/>
      <c r="RFW12" s="6"/>
      <c r="RFX12" s="6"/>
      <c r="RFY12" s="6"/>
      <c r="RFZ12" s="6"/>
      <c r="RGA12" s="6"/>
      <c r="RGB12" s="6"/>
      <c r="RGC12" s="6"/>
      <c r="RGD12" s="6"/>
      <c r="RGE12" s="6"/>
      <c r="RGF12" s="6"/>
      <c r="RGG12" s="6"/>
      <c r="RGH12" s="6"/>
      <c r="RGI12" s="6"/>
      <c r="RGJ12" s="6"/>
      <c r="RGK12" s="6"/>
      <c r="RGL12" s="6"/>
      <c r="RGM12" s="6"/>
      <c r="RGN12" s="6"/>
      <c r="RGO12" s="6"/>
      <c r="RGP12" s="6"/>
      <c r="RGQ12" s="6"/>
      <c r="RGR12" s="6"/>
      <c r="RGS12" s="6"/>
      <c r="RGT12" s="6"/>
      <c r="RGU12" s="6"/>
      <c r="RGV12" s="6"/>
      <c r="RGW12" s="6"/>
      <c r="RGX12" s="6"/>
      <c r="RGY12" s="6"/>
      <c r="RGZ12" s="6"/>
      <c r="RHA12" s="6"/>
      <c r="RHB12" s="6"/>
      <c r="RHC12" s="6"/>
      <c r="RHD12" s="6"/>
      <c r="RHE12" s="6"/>
      <c r="RHF12" s="6"/>
      <c r="RHG12" s="6"/>
      <c r="RHH12" s="6"/>
      <c r="RHI12" s="6"/>
      <c r="RHJ12" s="6"/>
      <c r="RHK12" s="6"/>
      <c r="RHL12" s="6"/>
      <c r="RHM12" s="6"/>
      <c r="RHN12" s="6"/>
      <c r="RHO12" s="6"/>
      <c r="RHP12" s="6"/>
      <c r="RHQ12" s="6"/>
      <c r="RHR12" s="6"/>
      <c r="RHS12" s="6"/>
      <c r="RHT12" s="6"/>
      <c r="RHU12" s="6"/>
      <c r="RHV12" s="6"/>
      <c r="RHW12" s="6"/>
      <c r="RHX12" s="6"/>
      <c r="RHY12" s="6"/>
      <c r="RHZ12" s="6"/>
      <c r="RIA12" s="6"/>
      <c r="RIB12" s="6"/>
      <c r="RIC12" s="6"/>
      <c r="RID12" s="6"/>
      <c r="RIE12" s="6"/>
      <c r="RIF12" s="6"/>
      <c r="RIG12" s="6"/>
      <c r="RIH12" s="6"/>
      <c r="RII12" s="6"/>
      <c r="RIJ12" s="6"/>
      <c r="RIK12" s="6"/>
      <c r="RIL12" s="6"/>
      <c r="RIM12" s="6"/>
      <c r="RIN12" s="6"/>
      <c r="RIO12" s="6"/>
      <c r="RIP12" s="6"/>
      <c r="RIQ12" s="6"/>
      <c r="RIR12" s="6"/>
      <c r="RIS12" s="6"/>
      <c r="RIT12" s="6"/>
      <c r="RIU12" s="6"/>
      <c r="RIV12" s="6"/>
      <c r="RIW12" s="6"/>
      <c r="RIX12" s="6"/>
      <c r="RIY12" s="6"/>
      <c r="RIZ12" s="6"/>
      <c r="RJA12" s="6"/>
      <c r="RJB12" s="6"/>
      <c r="RJC12" s="6"/>
      <c r="RJD12" s="6"/>
      <c r="RJE12" s="6"/>
      <c r="RJF12" s="6"/>
      <c r="RJG12" s="6"/>
      <c r="RJH12" s="6"/>
      <c r="RJI12" s="6"/>
      <c r="RJJ12" s="6"/>
      <c r="RJK12" s="6"/>
      <c r="RJL12" s="6"/>
      <c r="RJM12" s="6"/>
      <c r="RJN12" s="6"/>
      <c r="RJO12" s="6"/>
      <c r="RJP12" s="6"/>
      <c r="RJQ12" s="6"/>
      <c r="RJR12" s="6"/>
      <c r="RJS12" s="6"/>
      <c r="RJT12" s="6"/>
      <c r="RJU12" s="6"/>
      <c r="RJV12" s="6"/>
      <c r="RJW12" s="6"/>
      <c r="RJX12" s="6"/>
      <c r="RJY12" s="6"/>
      <c r="RJZ12" s="6"/>
      <c r="RKA12" s="6"/>
      <c r="RKB12" s="6"/>
      <c r="RKC12" s="6"/>
      <c r="RKD12" s="6"/>
      <c r="RKE12" s="6"/>
      <c r="RKF12" s="6"/>
      <c r="RKG12" s="6"/>
      <c r="RKH12" s="6"/>
      <c r="RKI12" s="6"/>
      <c r="RKJ12" s="6"/>
      <c r="RKK12" s="6"/>
      <c r="RKL12" s="6"/>
      <c r="RKM12" s="6"/>
      <c r="RKN12" s="6"/>
      <c r="RKO12" s="6"/>
      <c r="RKP12" s="6"/>
      <c r="RKQ12" s="6"/>
      <c r="RKR12" s="6"/>
      <c r="RKS12" s="6"/>
      <c r="RKT12" s="6"/>
      <c r="RKU12" s="6"/>
      <c r="RKV12" s="6"/>
      <c r="RKW12" s="6"/>
      <c r="RKX12" s="6"/>
      <c r="RKY12" s="6"/>
      <c r="RKZ12" s="6"/>
      <c r="RLA12" s="6"/>
      <c r="RLB12" s="6"/>
      <c r="RLC12" s="6"/>
      <c r="RLD12" s="6"/>
      <c r="RLE12" s="6"/>
      <c r="RLF12" s="6"/>
      <c r="RLG12" s="6"/>
      <c r="RLH12" s="6"/>
      <c r="RLI12" s="6"/>
      <c r="RLJ12" s="6"/>
      <c r="RLK12" s="6"/>
      <c r="RLL12" s="6"/>
      <c r="RLM12" s="6"/>
      <c r="RLN12" s="6"/>
      <c r="RLO12" s="6"/>
      <c r="RLP12" s="6"/>
      <c r="RLQ12" s="6"/>
      <c r="RLR12" s="6"/>
      <c r="RLS12" s="6"/>
      <c r="RLT12" s="6"/>
      <c r="RLU12" s="6"/>
      <c r="RLV12" s="6"/>
      <c r="RLW12" s="6"/>
      <c r="RLX12" s="6"/>
      <c r="RLY12" s="6"/>
      <c r="RLZ12" s="6"/>
      <c r="RMA12" s="6"/>
      <c r="RMB12" s="6"/>
      <c r="RMC12" s="6"/>
      <c r="RMD12" s="6"/>
      <c r="RME12" s="6"/>
      <c r="RMF12" s="6"/>
      <c r="RMG12" s="6"/>
      <c r="RMH12" s="6"/>
      <c r="RMI12" s="6"/>
      <c r="RMJ12" s="6"/>
      <c r="RMK12" s="6"/>
      <c r="RML12" s="6"/>
      <c r="RMM12" s="6"/>
      <c r="RMN12" s="6"/>
      <c r="RMO12" s="6"/>
      <c r="RMP12" s="6"/>
      <c r="RMQ12" s="6"/>
      <c r="RMR12" s="6"/>
      <c r="RMS12" s="6"/>
      <c r="RMT12" s="6"/>
      <c r="RMU12" s="6"/>
      <c r="RMV12" s="6"/>
      <c r="RMW12" s="6"/>
      <c r="RMX12" s="6"/>
      <c r="RMY12" s="6"/>
      <c r="RMZ12" s="6"/>
      <c r="RNA12" s="6"/>
      <c r="RNB12" s="6"/>
      <c r="RNC12" s="6"/>
      <c r="RND12" s="6"/>
      <c r="RNE12" s="6"/>
      <c r="RNF12" s="6"/>
      <c r="RNG12" s="6"/>
      <c r="RNH12" s="6"/>
      <c r="RNI12" s="6"/>
      <c r="RNJ12" s="6"/>
      <c r="RNK12" s="6"/>
      <c r="RNL12" s="6"/>
      <c r="RNM12" s="6"/>
      <c r="RNN12" s="6"/>
      <c r="RNO12" s="6"/>
      <c r="RNP12" s="6"/>
      <c r="RNQ12" s="6"/>
      <c r="RNR12" s="6"/>
      <c r="RNS12" s="6"/>
      <c r="RNT12" s="6"/>
      <c r="RNU12" s="6"/>
      <c r="RNV12" s="6"/>
      <c r="RNW12" s="6"/>
      <c r="RNX12" s="6"/>
      <c r="RNY12" s="6"/>
      <c r="RNZ12" s="6"/>
      <c r="ROA12" s="6"/>
      <c r="ROB12" s="6"/>
      <c r="ROC12" s="6"/>
      <c r="ROD12" s="6"/>
      <c r="ROE12" s="6"/>
      <c r="ROF12" s="6"/>
      <c r="ROG12" s="6"/>
      <c r="ROH12" s="6"/>
      <c r="ROI12" s="6"/>
      <c r="ROJ12" s="6"/>
      <c r="ROK12" s="6"/>
      <c r="ROL12" s="6"/>
      <c r="ROM12" s="6"/>
      <c r="RON12" s="6"/>
      <c r="ROO12" s="6"/>
      <c r="ROP12" s="6"/>
      <c r="ROQ12" s="6"/>
      <c r="ROR12" s="6"/>
      <c r="ROS12" s="6"/>
      <c r="ROT12" s="6"/>
      <c r="ROU12" s="6"/>
      <c r="ROV12" s="6"/>
      <c r="ROW12" s="6"/>
      <c r="ROX12" s="6"/>
      <c r="ROY12" s="6"/>
      <c r="ROZ12" s="6"/>
      <c r="RPA12" s="6"/>
      <c r="RPB12" s="6"/>
      <c r="RPC12" s="6"/>
      <c r="RPD12" s="6"/>
      <c r="RPE12" s="6"/>
      <c r="RPF12" s="6"/>
      <c r="RPG12" s="6"/>
      <c r="RPH12" s="6"/>
      <c r="RPI12" s="6"/>
      <c r="RPJ12" s="6"/>
      <c r="RPK12" s="6"/>
      <c r="RPL12" s="6"/>
      <c r="RPM12" s="6"/>
      <c r="RPN12" s="6"/>
      <c r="RPO12" s="6"/>
      <c r="RPP12" s="6"/>
      <c r="RPQ12" s="6"/>
      <c r="RPR12" s="6"/>
      <c r="RPS12" s="6"/>
      <c r="RPT12" s="6"/>
      <c r="RPU12" s="6"/>
      <c r="RPV12" s="6"/>
      <c r="RPW12" s="6"/>
      <c r="RPX12" s="6"/>
      <c r="RPY12" s="6"/>
      <c r="RPZ12" s="6"/>
      <c r="RQA12" s="6"/>
      <c r="RQB12" s="6"/>
      <c r="RQC12" s="6"/>
      <c r="RQD12" s="6"/>
      <c r="RQE12" s="6"/>
      <c r="RQF12" s="6"/>
      <c r="RQG12" s="6"/>
      <c r="RQH12" s="6"/>
      <c r="RQI12" s="6"/>
      <c r="RQJ12" s="6"/>
      <c r="RQK12" s="6"/>
      <c r="RQL12" s="6"/>
      <c r="RQM12" s="6"/>
      <c r="RQN12" s="6"/>
      <c r="RQO12" s="6"/>
      <c r="RQP12" s="6"/>
      <c r="RQQ12" s="6"/>
      <c r="RQR12" s="6"/>
      <c r="RQS12" s="6"/>
      <c r="RQT12" s="6"/>
      <c r="RQU12" s="6"/>
      <c r="RQV12" s="6"/>
      <c r="RQW12" s="6"/>
      <c r="RQX12" s="6"/>
      <c r="RQY12" s="6"/>
      <c r="RQZ12" s="6"/>
      <c r="RRA12" s="6"/>
      <c r="RRB12" s="6"/>
      <c r="RRC12" s="6"/>
      <c r="RRD12" s="6"/>
      <c r="RRE12" s="6"/>
      <c r="RRF12" s="6"/>
      <c r="RRG12" s="6"/>
      <c r="RRH12" s="6"/>
      <c r="RRI12" s="6"/>
      <c r="RRJ12" s="6"/>
      <c r="RRK12" s="6"/>
      <c r="RRL12" s="6"/>
      <c r="RRM12" s="6"/>
      <c r="RRN12" s="6"/>
      <c r="RRO12" s="6"/>
      <c r="RRP12" s="6"/>
      <c r="RRQ12" s="6"/>
      <c r="RRR12" s="6"/>
      <c r="RRS12" s="6"/>
      <c r="RRT12" s="6"/>
      <c r="RRU12" s="6"/>
      <c r="RRV12" s="6"/>
      <c r="RRW12" s="6"/>
      <c r="RRX12" s="6"/>
      <c r="RRY12" s="6"/>
      <c r="RRZ12" s="6"/>
      <c r="RSA12" s="6"/>
      <c r="RSB12" s="6"/>
      <c r="RSC12" s="6"/>
      <c r="RSD12" s="6"/>
      <c r="RSE12" s="6"/>
      <c r="RSF12" s="6"/>
      <c r="RSG12" s="6"/>
      <c r="RSH12" s="6"/>
      <c r="RSI12" s="6"/>
      <c r="RSJ12" s="6"/>
      <c r="RSK12" s="6"/>
      <c r="RSL12" s="6"/>
      <c r="RSM12" s="6"/>
      <c r="RSN12" s="6"/>
      <c r="RSO12" s="6"/>
      <c r="RSP12" s="6"/>
      <c r="RSQ12" s="6"/>
      <c r="RSR12" s="6"/>
      <c r="RSS12" s="6"/>
      <c r="RST12" s="6"/>
      <c r="RSU12" s="6"/>
      <c r="RSV12" s="6"/>
      <c r="RSW12" s="6"/>
      <c r="RSX12" s="6"/>
      <c r="RSY12" s="6"/>
      <c r="RSZ12" s="6"/>
      <c r="RTA12" s="6"/>
      <c r="RTB12" s="6"/>
      <c r="RTC12" s="6"/>
      <c r="RTD12" s="6"/>
      <c r="RTE12" s="6"/>
      <c r="RTF12" s="6"/>
      <c r="RTG12" s="6"/>
      <c r="RTH12" s="6"/>
      <c r="RTI12" s="6"/>
      <c r="RTJ12" s="6"/>
      <c r="RTK12" s="6"/>
      <c r="RTL12" s="6"/>
      <c r="RTM12" s="6"/>
      <c r="RTN12" s="6"/>
      <c r="RTO12" s="6"/>
      <c r="RTP12" s="6"/>
      <c r="RTQ12" s="6"/>
      <c r="RTR12" s="6"/>
      <c r="RTS12" s="6"/>
      <c r="RTT12" s="6"/>
      <c r="RTU12" s="6"/>
      <c r="RTV12" s="6"/>
      <c r="RTW12" s="6"/>
      <c r="RTX12" s="6"/>
      <c r="RTY12" s="6"/>
      <c r="RTZ12" s="6"/>
      <c r="RUA12" s="6"/>
      <c r="RUB12" s="6"/>
      <c r="RUC12" s="6"/>
      <c r="RUD12" s="6"/>
      <c r="RUE12" s="6"/>
      <c r="RUF12" s="6"/>
      <c r="RUG12" s="6"/>
      <c r="RUH12" s="6"/>
      <c r="RUI12" s="6"/>
      <c r="RUJ12" s="6"/>
      <c r="RUK12" s="6"/>
      <c r="RUL12" s="6"/>
      <c r="RUM12" s="6"/>
      <c r="RUN12" s="6"/>
      <c r="RUO12" s="6"/>
      <c r="RUP12" s="6"/>
      <c r="RUQ12" s="6"/>
      <c r="RUR12" s="6"/>
      <c r="RUS12" s="6"/>
      <c r="RUT12" s="6"/>
      <c r="RUU12" s="6"/>
      <c r="RUV12" s="6"/>
      <c r="RUW12" s="6"/>
      <c r="RUX12" s="6"/>
      <c r="RUY12" s="6"/>
      <c r="RUZ12" s="6"/>
      <c r="RVA12" s="6"/>
      <c r="RVB12" s="6"/>
      <c r="RVC12" s="6"/>
      <c r="RVD12" s="6"/>
      <c r="RVE12" s="6"/>
      <c r="RVF12" s="6"/>
      <c r="RVG12" s="6"/>
      <c r="RVH12" s="6"/>
      <c r="RVI12" s="6"/>
      <c r="RVJ12" s="6"/>
      <c r="RVK12" s="6"/>
      <c r="RVL12" s="6"/>
      <c r="RVM12" s="6"/>
      <c r="RVN12" s="6"/>
      <c r="RVO12" s="6"/>
      <c r="RVP12" s="6"/>
      <c r="RVQ12" s="6"/>
      <c r="RVR12" s="6"/>
      <c r="RVS12" s="6"/>
      <c r="RVT12" s="6"/>
      <c r="RVU12" s="6"/>
      <c r="RVV12" s="6"/>
      <c r="RVW12" s="6"/>
      <c r="RVX12" s="6"/>
      <c r="RVY12" s="6"/>
      <c r="RVZ12" s="6"/>
      <c r="RWA12" s="6"/>
      <c r="RWB12" s="6"/>
      <c r="RWC12" s="6"/>
      <c r="RWD12" s="6"/>
      <c r="RWE12" s="6"/>
      <c r="RWF12" s="6"/>
      <c r="RWG12" s="6"/>
      <c r="RWH12" s="6"/>
      <c r="RWI12" s="6"/>
      <c r="RWJ12" s="6"/>
      <c r="RWK12" s="6"/>
      <c r="RWL12" s="6"/>
      <c r="RWM12" s="6"/>
      <c r="RWN12" s="6"/>
      <c r="RWO12" s="6"/>
      <c r="RWP12" s="6"/>
      <c r="RWQ12" s="6"/>
      <c r="RWR12" s="6"/>
      <c r="RWS12" s="6"/>
      <c r="RWT12" s="6"/>
      <c r="RWU12" s="6"/>
      <c r="RWV12" s="6"/>
      <c r="RWW12" s="6"/>
      <c r="RWX12" s="6"/>
      <c r="RWY12" s="6"/>
      <c r="RWZ12" s="6"/>
      <c r="RXA12" s="6"/>
      <c r="RXB12" s="6"/>
      <c r="RXC12" s="6"/>
      <c r="RXD12" s="6"/>
      <c r="RXE12" s="6"/>
      <c r="RXF12" s="6"/>
      <c r="RXG12" s="6"/>
      <c r="RXH12" s="6"/>
      <c r="RXI12" s="6"/>
      <c r="RXJ12" s="6"/>
      <c r="RXK12" s="6"/>
      <c r="RXL12" s="6"/>
      <c r="RXM12" s="6"/>
      <c r="RXN12" s="6"/>
      <c r="RXO12" s="6"/>
      <c r="RXP12" s="6"/>
      <c r="RXQ12" s="6"/>
      <c r="RXR12" s="6"/>
      <c r="RXS12" s="6"/>
      <c r="RXT12" s="6"/>
      <c r="RXU12" s="6"/>
      <c r="RXV12" s="6"/>
      <c r="RXW12" s="6"/>
      <c r="RXX12" s="6"/>
      <c r="RXY12" s="6"/>
      <c r="RXZ12" s="6"/>
      <c r="RYA12" s="6"/>
      <c r="RYB12" s="6"/>
      <c r="RYC12" s="6"/>
      <c r="RYD12" s="6"/>
      <c r="RYE12" s="6"/>
      <c r="RYF12" s="6"/>
      <c r="RYG12" s="6"/>
      <c r="RYH12" s="6"/>
      <c r="RYI12" s="6"/>
      <c r="RYJ12" s="6"/>
      <c r="RYK12" s="6"/>
      <c r="RYL12" s="6"/>
      <c r="RYM12" s="6"/>
      <c r="RYN12" s="6"/>
      <c r="RYO12" s="6"/>
      <c r="RYP12" s="6"/>
      <c r="RYQ12" s="6"/>
      <c r="RYR12" s="6"/>
      <c r="RYS12" s="6"/>
      <c r="RYT12" s="6"/>
      <c r="RYU12" s="6"/>
      <c r="RYV12" s="6"/>
      <c r="RYW12" s="6"/>
      <c r="RYX12" s="6"/>
      <c r="RYY12" s="6"/>
      <c r="RYZ12" s="6"/>
      <c r="RZA12" s="6"/>
      <c r="RZB12" s="6"/>
      <c r="RZC12" s="6"/>
      <c r="RZD12" s="6"/>
      <c r="RZE12" s="6"/>
      <c r="RZF12" s="6"/>
      <c r="RZG12" s="6"/>
      <c r="RZH12" s="6"/>
      <c r="RZI12" s="6"/>
      <c r="RZJ12" s="6"/>
      <c r="RZK12" s="6"/>
      <c r="RZL12" s="6"/>
      <c r="RZM12" s="6"/>
      <c r="RZN12" s="6"/>
      <c r="RZO12" s="6"/>
      <c r="RZP12" s="6"/>
      <c r="RZQ12" s="6"/>
      <c r="RZR12" s="6"/>
      <c r="RZS12" s="6"/>
      <c r="RZT12" s="6"/>
      <c r="RZU12" s="6"/>
      <c r="RZV12" s="6"/>
      <c r="RZW12" s="6"/>
      <c r="RZX12" s="6"/>
      <c r="RZY12" s="6"/>
      <c r="RZZ12" s="6"/>
      <c r="SAA12" s="6"/>
      <c r="SAB12" s="6"/>
      <c r="SAC12" s="6"/>
      <c r="SAD12" s="6"/>
      <c r="SAE12" s="6"/>
      <c r="SAF12" s="6"/>
      <c r="SAG12" s="6"/>
      <c r="SAH12" s="6"/>
      <c r="SAI12" s="6"/>
      <c r="SAJ12" s="6"/>
      <c r="SAK12" s="6"/>
      <c r="SAL12" s="6"/>
      <c r="SAM12" s="6"/>
      <c r="SAN12" s="6"/>
      <c r="SAO12" s="6"/>
      <c r="SAP12" s="6"/>
      <c r="SAQ12" s="6"/>
      <c r="SAR12" s="6"/>
      <c r="SAS12" s="6"/>
      <c r="SAT12" s="6"/>
      <c r="SAU12" s="6"/>
      <c r="SAV12" s="6"/>
      <c r="SAW12" s="6"/>
      <c r="SAX12" s="6"/>
      <c r="SAY12" s="6"/>
      <c r="SAZ12" s="6"/>
      <c r="SBA12" s="6"/>
      <c r="SBB12" s="6"/>
      <c r="SBC12" s="6"/>
      <c r="SBD12" s="6"/>
      <c r="SBE12" s="6"/>
      <c r="SBF12" s="6"/>
      <c r="SBG12" s="6"/>
      <c r="SBH12" s="6"/>
      <c r="SBI12" s="6"/>
      <c r="SBJ12" s="6"/>
      <c r="SBK12" s="6"/>
      <c r="SBL12" s="6"/>
      <c r="SBM12" s="6"/>
      <c r="SBN12" s="6"/>
      <c r="SBO12" s="6"/>
      <c r="SBP12" s="6"/>
      <c r="SBQ12" s="6"/>
      <c r="SBR12" s="6"/>
      <c r="SBS12" s="6"/>
      <c r="SBT12" s="6"/>
      <c r="SBU12" s="6"/>
      <c r="SBV12" s="6"/>
      <c r="SBW12" s="6"/>
      <c r="SBX12" s="6"/>
      <c r="SBY12" s="6"/>
      <c r="SBZ12" s="6"/>
      <c r="SCA12" s="6"/>
      <c r="SCB12" s="6"/>
      <c r="SCC12" s="6"/>
      <c r="SCD12" s="6"/>
      <c r="SCE12" s="6"/>
      <c r="SCF12" s="6"/>
      <c r="SCG12" s="6"/>
      <c r="SCH12" s="6"/>
      <c r="SCI12" s="6"/>
      <c r="SCJ12" s="6"/>
      <c r="SCK12" s="6"/>
      <c r="SCL12" s="6"/>
      <c r="SCM12" s="6"/>
      <c r="SCN12" s="6"/>
      <c r="SCO12" s="6"/>
      <c r="SCP12" s="6"/>
      <c r="SCQ12" s="6"/>
      <c r="SCR12" s="6"/>
      <c r="SCS12" s="6"/>
      <c r="SCT12" s="6"/>
      <c r="SCU12" s="6"/>
      <c r="SCV12" s="6"/>
      <c r="SCW12" s="6"/>
      <c r="SCX12" s="6"/>
      <c r="SCY12" s="6"/>
      <c r="SCZ12" s="6"/>
      <c r="SDA12" s="6"/>
      <c r="SDB12" s="6"/>
      <c r="SDC12" s="6"/>
      <c r="SDD12" s="6"/>
      <c r="SDE12" s="6"/>
      <c r="SDF12" s="6"/>
      <c r="SDG12" s="6"/>
      <c r="SDH12" s="6"/>
      <c r="SDI12" s="6"/>
      <c r="SDJ12" s="6"/>
      <c r="SDK12" s="6"/>
      <c r="SDL12" s="6"/>
      <c r="SDM12" s="6"/>
      <c r="SDN12" s="6"/>
      <c r="SDO12" s="6"/>
      <c r="SDP12" s="6"/>
      <c r="SDQ12" s="6"/>
      <c r="SDR12" s="6"/>
      <c r="SDS12" s="6"/>
      <c r="SDT12" s="6"/>
      <c r="SDU12" s="6"/>
      <c r="SDV12" s="6"/>
      <c r="SDW12" s="6"/>
      <c r="SDX12" s="6"/>
      <c r="SDY12" s="6"/>
      <c r="SDZ12" s="6"/>
      <c r="SEA12" s="6"/>
      <c r="SEB12" s="6"/>
      <c r="SEC12" s="6"/>
      <c r="SED12" s="6"/>
      <c r="SEE12" s="6"/>
      <c r="SEF12" s="6"/>
      <c r="SEG12" s="6"/>
      <c r="SEH12" s="6"/>
      <c r="SEI12" s="6"/>
      <c r="SEJ12" s="6"/>
      <c r="SEK12" s="6"/>
      <c r="SEL12" s="6"/>
      <c r="SEM12" s="6"/>
      <c r="SEN12" s="6"/>
      <c r="SEO12" s="6"/>
      <c r="SEP12" s="6"/>
      <c r="SEQ12" s="6"/>
      <c r="SER12" s="6"/>
      <c r="SES12" s="6"/>
      <c r="SET12" s="6"/>
      <c r="SEU12" s="6"/>
      <c r="SEV12" s="6"/>
      <c r="SEW12" s="6"/>
      <c r="SEX12" s="6"/>
      <c r="SEY12" s="6"/>
      <c r="SEZ12" s="6"/>
      <c r="SFA12" s="6"/>
      <c r="SFB12" s="6"/>
      <c r="SFC12" s="6"/>
      <c r="SFD12" s="6"/>
      <c r="SFE12" s="6"/>
      <c r="SFF12" s="6"/>
      <c r="SFG12" s="6"/>
      <c r="SFH12" s="6"/>
      <c r="SFI12" s="6"/>
      <c r="SFJ12" s="6"/>
      <c r="SFK12" s="6"/>
      <c r="SFL12" s="6"/>
      <c r="SFM12" s="6"/>
      <c r="SFN12" s="6"/>
      <c r="SFO12" s="6"/>
      <c r="SFP12" s="6"/>
      <c r="SFQ12" s="6"/>
      <c r="SFR12" s="6"/>
      <c r="SFS12" s="6"/>
      <c r="SFT12" s="6"/>
      <c r="SFU12" s="6"/>
      <c r="SFV12" s="6"/>
      <c r="SFW12" s="6"/>
      <c r="SFX12" s="6"/>
      <c r="SFY12" s="6"/>
      <c r="SFZ12" s="6"/>
      <c r="SGA12" s="6"/>
      <c r="SGB12" s="6"/>
      <c r="SGC12" s="6"/>
      <c r="SGD12" s="6"/>
      <c r="SGE12" s="6"/>
      <c r="SGF12" s="6"/>
      <c r="SGG12" s="6"/>
      <c r="SGH12" s="6"/>
      <c r="SGI12" s="6"/>
      <c r="SGJ12" s="6"/>
      <c r="SGK12" s="6"/>
      <c r="SGL12" s="6"/>
      <c r="SGM12" s="6"/>
      <c r="SGN12" s="6"/>
      <c r="SGO12" s="6"/>
      <c r="SGP12" s="6"/>
      <c r="SGQ12" s="6"/>
      <c r="SGR12" s="6"/>
      <c r="SGS12" s="6"/>
      <c r="SGT12" s="6"/>
      <c r="SGU12" s="6"/>
      <c r="SGV12" s="6"/>
      <c r="SGW12" s="6"/>
      <c r="SGX12" s="6"/>
      <c r="SGY12" s="6"/>
      <c r="SGZ12" s="6"/>
      <c r="SHA12" s="6"/>
      <c r="SHB12" s="6"/>
      <c r="SHC12" s="6"/>
      <c r="SHD12" s="6"/>
      <c r="SHE12" s="6"/>
      <c r="SHF12" s="6"/>
      <c r="SHG12" s="6"/>
      <c r="SHH12" s="6"/>
      <c r="SHI12" s="6"/>
      <c r="SHJ12" s="6"/>
      <c r="SHK12" s="6"/>
      <c r="SHL12" s="6"/>
      <c r="SHM12" s="6"/>
      <c r="SHN12" s="6"/>
      <c r="SHO12" s="6"/>
      <c r="SHP12" s="6"/>
      <c r="SHQ12" s="6"/>
      <c r="SHR12" s="6"/>
      <c r="SHS12" s="6"/>
      <c r="SHT12" s="6"/>
      <c r="SHU12" s="6"/>
      <c r="SHV12" s="6"/>
      <c r="SHW12" s="6"/>
      <c r="SHX12" s="6"/>
      <c r="SHY12" s="6"/>
      <c r="SHZ12" s="6"/>
      <c r="SIA12" s="6"/>
      <c r="SIB12" s="6"/>
      <c r="SIC12" s="6"/>
      <c r="SID12" s="6"/>
      <c r="SIE12" s="6"/>
      <c r="SIF12" s="6"/>
      <c r="SIG12" s="6"/>
      <c r="SIH12" s="6"/>
      <c r="SII12" s="6"/>
      <c r="SIJ12" s="6"/>
      <c r="SIK12" s="6"/>
      <c r="SIL12" s="6"/>
      <c r="SIM12" s="6"/>
      <c r="SIN12" s="6"/>
      <c r="SIO12" s="6"/>
      <c r="SIP12" s="6"/>
      <c r="SIQ12" s="6"/>
      <c r="SIR12" s="6"/>
      <c r="SIS12" s="6"/>
      <c r="SIT12" s="6"/>
      <c r="SIU12" s="6"/>
      <c r="SIV12" s="6"/>
      <c r="SIW12" s="6"/>
      <c r="SIX12" s="6"/>
      <c r="SIY12" s="6"/>
      <c r="SIZ12" s="6"/>
      <c r="SJA12" s="6"/>
      <c r="SJB12" s="6"/>
      <c r="SJC12" s="6"/>
      <c r="SJD12" s="6"/>
      <c r="SJE12" s="6"/>
      <c r="SJF12" s="6"/>
      <c r="SJG12" s="6"/>
      <c r="SJH12" s="6"/>
      <c r="SJI12" s="6"/>
      <c r="SJJ12" s="6"/>
      <c r="SJK12" s="6"/>
      <c r="SJL12" s="6"/>
      <c r="SJM12" s="6"/>
      <c r="SJN12" s="6"/>
      <c r="SJO12" s="6"/>
      <c r="SJP12" s="6"/>
      <c r="SJQ12" s="6"/>
      <c r="SJR12" s="6"/>
      <c r="SJS12" s="6"/>
      <c r="SJT12" s="6"/>
      <c r="SJU12" s="6"/>
      <c r="SJV12" s="6"/>
      <c r="SJW12" s="6"/>
      <c r="SJX12" s="6"/>
      <c r="SJY12" s="6"/>
      <c r="SJZ12" s="6"/>
      <c r="SKA12" s="6"/>
      <c r="SKB12" s="6"/>
      <c r="SKC12" s="6"/>
      <c r="SKD12" s="6"/>
      <c r="SKE12" s="6"/>
      <c r="SKF12" s="6"/>
      <c r="SKG12" s="6"/>
      <c r="SKH12" s="6"/>
      <c r="SKI12" s="6"/>
      <c r="SKJ12" s="6"/>
      <c r="SKK12" s="6"/>
      <c r="SKL12" s="6"/>
      <c r="SKM12" s="6"/>
      <c r="SKN12" s="6"/>
      <c r="SKO12" s="6"/>
      <c r="SKP12" s="6"/>
      <c r="SKQ12" s="6"/>
      <c r="SKR12" s="6"/>
      <c r="SKS12" s="6"/>
      <c r="SKT12" s="6"/>
      <c r="SKU12" s="6"/>
      <c r="SKV12" s="6"/>
      <c r="SKW12" s="6"/>
      <c r="SKX12" s="6"/>
      <c r="SKY12" s="6"/>
      <c r="SKZ12" s="6"/>
      <c r="SLA12" s="6"/>
      <c r="SLB12" s="6"/>
      <c r="SLC12" s="6"/>
      <c r="SLD12" s="6"/>
      <c r="SLE12" s="6"/>
      <c r="SLF12" s="6"/>
      <c r="SLG12" s="6"/>
      <c r="SLH12" s="6"/>
      <c r="SLI12" s="6"/>
      <c r="SLJ12" s="6"/>
      <c r="SLK12" s="6"/>
      <c r="SLL12" s="6"/>
      <c r="SLM12" s="6"/>
      <c r="SLN12" s="6"/>
      <c r="SLO12" s="6"/>
      <c r="SLP12" s="6"/>
      <c r="SLQ12" s="6"/>
      <c r="SLR12" s="6"/>
      <c r="SLS12" s="6"/>
      <c r="SLT12" s="6"/>
      <c r="SLU12" s="6"/>
      <c r="SLV12" s="6"/>
      <c r="SLW12" s="6"/>
      <c r="SLX12" s="6"/>
      <c r="SLY12" s="6"/>
      <c r="SLZ12" s="6"/>
      <c r="SMA12" s="6"/>
      <c r="SMB12" s="6"/>
      <c r="SMC12" s="6"/>
      <c r="SMD12" s="6"/>
      <c r="SME12" s="6"/>
      <c r="SMF12" s="6"/>
      <c r="SMG12" s="6"/>
      <c r="SMH12" s="6"/>
      <c r="SMI12" s="6"/>
      <c r="SMJ12" s="6"/>
      <c r="SMK12" s="6"/>
      <c r="SML12" s="6"/>
      <c r="SMM12" s="6"/>
      <c r="SMN12" s="6"/>
      <c r="SMO12" s="6"/>
      <c r="SMP12" s="6"/>
      <c r="SMQ12" s="6"/>
      <c r="SMR12" s="6"/>
      <c r="SMS12" s="6"/>
      <c r="SMT12" s="6"/>
      <c r="SMU12" s="6"/>
      <c r="SMV12" s="6"/>
      <c r="SMW12" s="6"/>
      <c r="SMX12" s="6"/>
      <c r="SMY12" s="6"/>
      <c r="SMZ12" s="6"/>
      <c r="SNA12" s="6"/>
      <c r="SNB12" s="6"/>
      <c r="SNC12" s="6"/>
      <c r="SND12" s="6"/>
      <c r="SNE12" s="6"/>
      <c r="SNF12" s="6"/>
      <c r="SNG12" s="6"/>
      <c r="SNH12" s="6"/>
      <c r="SNI12" s="6"/>
      <c r="SNJ12" s="6"/>
      <c r="SNK12" s="6"/>
      <c r="SNL12" s="6"/>
      <c r="SNM12" s="6"/>
      <c r="SNN12" s="6"/>
      <c r="SNO12" s="6"/>
      <c r="SNP12" s="6"/>
      <c r="SNQ12" s="6"/>
      <c r="SNR12" s="6"/>
      <c r="SNS12" s="6"/>
      <c r="SNT12" s="6"/>
      <c r="SNU12" s="6"/>
      <c r="SNV12" s="6"/>
      <c r="SNW12" s="6"/>
      <c r="SNX12" s="6"/>
      <c r="SNY12" s="6"/>
      <c r="SNZ12" s="6"/>
      <c r="SOA12" s="6"/>
      <c r="SOB12" s="6"/>
      <c r="SOC12" s="6"/>
      <c r="SOD12" s="6"/>
      <c r="SOE12" s="6"/>
      <c r="SOF12" s="6"/>
      <c r="SOG12" s="6"/>
      <c r="SOH12" s="6"/>
      <c r="SOI12" s="6"/>
      <c r="SOJ12" s="6"/>
      <c r="SOK12" s="6"/>
      <c r="SOL12" s="6"/>
      <c r="SOM12" s="6"/>
      <c r="SON12" s="6"/>
      <c r="SOO12" s="6"/>
      <c r="SOP12" s="6"/>
      <c r="SOQ12" s="6"/>
      <c r="SOR12" s="6"/>
      <c r="SOS12" s="6"/>
      <c r="SOT12" s="6"/>
      <c r="SOU12" s="6"/>
      <c r="SOV12" s="6"/>
      <c r="SOW12" s="6"/>
      <c r="SOX12" s="6"/>
      <c r="SOY12" s="6"/>
      <c r="SOZ12" s="6"/>
      <c r="SPA12" s="6"/>
      <c r="SPB12" s="6"/>
      <c r="SPC12" s="6"/>
      <c r="SPD12" s="6"/>
      <c r="SPE12" s="6"/>
      <c r="SPF12" s="6"/>
      <c r="SPG12" s="6"/>
      <c r="SPH12" s="6"/>
      <c r="SPI12" s="6"/>
      <c r="SPJ12" s="6"/>
      <c r="SPK12" s="6"/>
      <c r="SPL12" s="6"/>
      <c r="SPM12" s="6"/>
      <c r="SPN12" s="6"/>
      <c r="SPO12" s="6"/>
      <c r="SPP12" s="6"/>
      <c r="SPQ12" s="6"/>
      <c r="SPR12" s="6"/>
      <c r="SPS12" s="6"/>
      <c r="SPT12" s="6"/>
      <c r="SPU12" s="6"/>
      <c r="SPV12" s="6"/>
      <c r="SPW12" s="6"/>
      <c r="SPX12" s="6"/>
      <c r="SPY12" s="6"/>
      <c r="SPZ12" s="6"/>
      <c r="SQA12" s="6"/>
      <c r="SQB12" s="6"/>
      <c r="SQC12" s="6"/>
      <c r="SQD12" s="6"/>
      <c r="SQE12" s="6"/>
      <c r="SQF12" s="6"/>
      <c r="SQG12" s="6"/>
      <c r="SQH12" s="6"/>
      <c r="SQI12" s="6"/>
      <c r="SQJ12" s="6"/>
      <c r="SQK12" s="6"/>
      <c r="SQL12" s="6"/>
      <c r="SQM12" s="6"/>
      <c r="SQN12" s="6"/>
      <c r="SQO12" s="6"/>
      <c r="SQP12" s="6"/>
      <c r="SQQ12" s="6"/>
      <c r="SQR12" s="6"/>
      <c r="SQS12" s="6"/>
      <c r="SQT12" s="6"/>
      <c r="SQU12" s="6"/>
      <c r="SQV12" s="6"/>
      <c r="SQW12" s="6"/>
      <c r="SQX12" s="6"/>
      <c r="SQY12" s="6"/>
      <c r="SQZ12" s="6"/>
      <c r="SRA12" s="6"/>
      <c r="SRB12" s="6"/>
      <c r="SRC12" s="6"/>
      <c r="SRD12" s="6"/>
      <c r="SRE12" s="6"/>
      <c r="SRF12" s="6"/>
      <c r="SRG12" s="6"/>
      <c r="SRH12" s="6"/>
      <c r="SRI12" s="6"/>
      <c r="SRJ12" s="6"/>
      <c r="SRK12" s="6"/>
      <c r="SRL12" s="6"/>
      <c r="SRM12" s="6"/>
      <c r="SRN12" s="6"/>
      <c r="SRO12" s="6"/>
      <c r="SRP12" s="6"/>
      <c r="SRQ12" s="6"/>
      <c r="SRR12" s="6"/>
      <c r="SRS12" s="6"/>
      <c r="SRT12" s="6"/>
      <c r="SRU12" s="6"/>
      <c r="SRV12" s="6"/>
      <c r="SRW12" s="6"/>
      <c r="SRX12" s="6"/>
      <c r="SRY12" s="6"/>
      <c r="SRZ12" s="6"/>
      <c r="SSA12" s="6"/>
      <c r="SSB12" s="6"/>
      <c r="SSC12" s="6"/>
      <c r="SSD12" s="6"/>
      <c r="SSE12" s="6"/>
      <c r="SSF12" s="6"/>
      <c r="SSG12" s="6"/>
      <c r="SSH12" s="6"/>
      <c r="SSI12" s="6"/>
      <c r="SSJ12" s="6"/>
      <c r="SSK12" s="6"/>
      <c r="SSL12" s="6"/>
      <c r="SSM12" s="6"/>
      <c r="SSN12" s="6"/>
      <c r="SSO12" s="6"/>
      <c r="SSP12" s="6"/>
      <c r="SSQ12" s="6"/>
      <c r="SSR12" s="6"/>
      <c r="SSS12" s="6"/>
      <c r="SST12" s="6"/>
      <c r="SSU12" s="6"/>
      <c r="SSV12" s="6"/>
      <c r="SSW12" s="6"/>
      <c r="SSX12" s="6"/>
      <c r="SSY12" s="6"/>
      <c r="SSZ12" s="6"/>
      <c r="STA12" s="6"/>
      <c r="STB12" s="6"/>
      <c r="STC12" s="6"/>
      <c r="STD12" s="6"/>
      <c r="STE12" s="6"/>
      <c r="STF12" s="6"/>
      <c r="STG12" s="6"/>
      <c r="STH12" s="6"/>
      <c r="STI12" s="6"/>
      <c r="STJ12" s="6"/>
      <c r="STK12" s="6"/>
      <c r="STL12" s="6"/>
      <c r="STM12" s="6"/>
      <c r="STN12" s="6"/>
      <c r="STO12" s="6"/>
      <c r="STP12" s="6"/>
      <c r="STQ12" s="6"/>
      <c r="STR12" s="6"/>
      <c r="STS12" s="6"/>
      <c r="STT12" s="6"/>
      <c r="STU12" s="6"/>
      <c r="STV12" s="6"/>
      <c r="STW12" s="6"/>
      <c r="STX12" s="6"/>
      <c r="STY12" s="6"/>
      <c r="STZ12" s="6"/>
      <c r="SUA12" s="6"/>
      <c r="SUB12" s="6"/>
      <c r="SUC12" s="6"/>
      <c r="SUD12" s="6"/>
      <c r="SUE12" s="6"/>
      <c r="SUF12" s="6"/>
      <c r="SUG12" s="6"/>
      <c r="SUH12" s="6"/>
      <c r="SUI12" s="6"/>
      <c r="SUJ12" s="6"/>
      <c r="SUK12" s="6"/>
      <c r="SUL12" s="6"/>
      <c r="SUM12" s="6"/>
      <c r="SUN12" s="6"/>
      <c r="SUO12" s="6"/>
      <c r="SUP12" s="6"/>
      <c r="SUQ12" s="6"/>
      <c r="SUR12" s="6"/>
      <c r="SUS12" s="6"/>
      <c r="SUT12" s="6"/>
      <c r="SUU12" s="6"/>
      <c r="SUV12" s="6"/>
      <c r="SUW12" s="6"/>
      <c r="SUX12" s="6"/>
      <c r="SUY12" s="6"/>
      <c r="SUZ12" s="6"/>
      <c r="SVA12" s="6"/>
      <c r="SVB12" s="6"/>
      <c r="SVC12" s="6"/>
      <c r="SVD12" s="6"/>
      <c r="SVE12" s="6"/>
      <c r="SVF12" s="6"/>
      <c r="SVG12" s="6"/>
      <c r="SVH12" s="6"/>
      <c r="SVI12" s="6"/>
      <c r="SVJ12" s="6"/>
      <c r="SVK12" s="6"/>
      <c r="SVL12" s="6"/>
      <c r="SVM12" s="6"/>
      <c r="SVN12" s="6"/>
      <c r="SVO12" s="6"/>
      <c r="SVP12" s="6"/>
      <c r="SVQ12" s="6"/>
      <c r="SVR12" s="6"/>
      <c r="SVS12" s="6"/>
      <c r="SVT12" s="6"/>
      <c r="SVU12" s="6"/>
      <c r="SVV12" s="6"/>
      <c r="SVW12" s="6"/>
      <c r="SVX12" s="6"/>
      <c r="SVY12" s="6"/>
      <c r="SVZ12" s="6"/>
      <c r="SWA12" s="6"/>
      <c r="SWB12" s="6"/>
      <c r="SWC12" s="6"/>
      <c r="SWD12" s="6"/>
      <c r="SWE12" s="6"/>
      <c r="SWF12" s="6"/>
      <c r="SWG12" s="6"/>
      <c r="SWH12" s="6"/>
      <c r="SWI12" s="6"/>
      <c r="SWJ12" s="6"/>
      <c r="SWK12" s="6"/>
      <c r="SWL12" s="6"/>
      <c r="SWM12" s="6"/>
      <c r="SWN12" s="6"/>
      <c r="SWO12" s="6"/>
      <c r="SWP12" s="6"/>
      <c r="SWQ12" s="6"/>
      <c r="SWR12" s="6"/>
      <c r="SWS12" s="6"/>
      <c r="SWT12" s="6"/>
      <c r="SWU12" s="6"/>
      <c r="SWV12" s="6"/>
      <c r="SWW12" s="6"/>
      <c r="SWX12" s="6"/>
      <c r="SWY12" s="6"/>
      <c r="SWZ12" s="6"/>
      <c r="SXA12" s="6"/>
      <c r="SXB12" s="6"/>
      <c r="SXC12" s="6"/>
      <c r="SXD12" s="6"/>
      <c r="SXE12" s="6"/>
      <c r="SXF12" s="6"/>
      <c r="SXG12" s="6"/>
      <c r="SXH12" s="6"/>
      <c r="SXI12" s="6"/>
      <c r="SXJ12" s="6"/>
      <c r="SXK12" s="6"/>
      <c r="SXL12" s="6"/>
      <c r="SXM12" s="6"/>
      <c r="SXN12" s="6"/>
      <c r="SXO12" s="6"/>
      <c r="SXP12" s="6"/>
      <c r="SXQ12" s="6"/>
      <c r="SXR12" s="6"/>
      <c r="SXS12" s="6"/>
      <c r="SXT12" s="6"/>
      <c r="SXU12" s="6"/>
      <c r="SXV12" s="6"/>
      <c r="SXW12" s="6"/>
      <c r="SXX12" s="6"/>
      <c r="SXY12" s="6"/>
      <c r="SXZ12" s="6"/>
      <c r="SYA12" s="6"/>
      <c r="SYB12" s="6"/>
      <c r="SYC12" s="6"/>
      <c r="SYD12" s="6"/>
      <c r="SYE12" s="6"/>
      <c r="SYF12" s="6"/>
      <c r="SYG12" s="6"/>
      <c r="SYH12" s="6"/>
      <c r="SYI12" s="6"/>
      <c r="SYJ12" s="6"/>
      <c r="SYK12" s="6"/>
      <c r="SYL12" s="6"/>
      <c r="SYM12" s="6"/>
      <c r="SYN12" s="6"/>
      <c r="SYO12" s="6"/>
      <c r="SYP12" s="6"/>
      <c r="SYQ12" s="6"/>
      <c r="SYR12" s="6"/>
      <c r="SYS12" s="6"/>
      <c r="SYT12" s="6"/>
      <c r="SYU12" s="6"/>
      <c r="SYV12" s="6"/>
      <c r="SYW12" s="6"/>
      <c r="SYX12" s="6"/>
      <c r="SYY12" s="6"/>
      <c r="SYZ12" s="6"/>
      <c r="SZA12" s="6"/>
      <c r="SZB12" s="6"/>
      <c r="SZC12" s="6"/>
      <c r="SZD12" s="6"/>
      <c r="SZE12" s="6"/>
      <c r="SZF12" s="6"/>
      <c r="SZG12" s="6"/>
      <c r="SZH12" s="6"/>
      <c r="SZI12" s="6"/>
      <c r="SZJ12" s="6"/>
      <c r="SZK12" s="6"/>
      <c r="SZL12" s="6"/>
      <c r="SZM12" s="6"/>
      <c r="SZN12" s="6"/>
      <c r="SZO12" s="6"/>
      <c r="SZP12" s="6"/>
      <c r="SZQ12" s="6"/>
      <c r="SZR12" s="6"/>
      <c r="SZS12" s="6"/>
      <c r="SZT12" s="6"/>
      <c r="SZU12" s="6"/>
      <c r="SZV12" s="6"/>
      <c r="SZW12" s="6"/>
      <c r="SZX12" s="6"/>
      <c r="SZY12" s="6"/>
      <c r="SZZ12" s="6"/>
      <c r="TAA12" s="6"/>
      <c r="TAB12" s="6"/>
      <c r="TAC12" s="6"/>
      <c r="TAD12" s="6"/>
      <c r="TAE12" s="6"/>
      <c r="TAF12" s="6"/>
      <c r="TAG12" s="6"/>
      <c r="TAH12" s="6"/>
      <c r="TAI12" s="6"/>
      <c r="TAJ12" s="6"/>
      <c r="TAK12" s="6"/>
      <c r="TAL12" s="6"/>
      <c r="TAM12" s="6"/>
      <c r="TAN12" s="6"/>
      <c r="TAO12" s="6"/>
      <c r="TAP12" s="6"/>
      <c r="TAQ12" s="6"/>
      <c r="TAR12" s="6"/>
      <c r="TAS12" s="6"/>
      <c r="TAT12" s="6"/>
      <c r="TAU12" s="6"/>
      <c r="TAV12" s="6"/>
      <c r="TAW12" s="6"/>
      <c r="TAX12" s="6"/>
      <c r="TAY12" s="6"/>
      <c r="TAZ12" s="6"/>
      <c r="TBA12" s="6"/>
      <c r="TBB12" s="6"/>
      <c r="TBC12" s="6"/>
      <c r="TBD12" s="6"/>
      <c r="TBE12" s="6"/>
      <c r="TBF12" s="6"/>
      <c r="TBG12" s="6"/>
      <c r="TBH12" s="6"/>
      <c r="TBI12" s="6"/>
      <c r="TBJ12" s="6"/>
      <c r="TBK12" s="6"/>
      <c r="TBL12" s="6"/>
      <c r="TBM12" s="6"/>
      <c r="TBN12" s="6"/>
      <c r="TBO12" s="6"/>
      <c r="TBP12" s="6"/>
      <c r="TBQ12" s="6"/>
      <c r="TBR12" s="6"/>
      <c r="TBS12" s="6"/>
      <c r="TBT12" s="6"/>
      <c r="TBU12" s="6"/>
      <c r="TBV12" s="6"/>
      <c r="TBW12" s="6"/>
      <c r="TBX12" s="6"/>
      <c r="TBY12" s="6"/>
      <c r="TBZ12" s="6"/>
      <c r="TCA12" s="6"/>
      <c r="TCB12" s="6"/>
      <c r="TCC12" s="6"/>
      <c r="TCD12" s="6"/>
      <c r="TCE12" s="6"/>
      <c r="TCF12" s="6"/>
      <c r="TCG12" s="6"/>
      <c r="TCH12" s="6"/>
      <c r="TCI12" s="6"/>
      <c r="TCJ12" s="6"/>
      <c r="TCK12" s="6"/>
      <c r="TCL12" s="6"/>
      <c r="TCM12" s="6"/>
      <c r="TCN12" s="6"/>
      <c r="TCO12" s="6"/>
      <c r="TCP12" s="6"/>
      <c r="TCQ12" s="6"/>
      <c r="TCR12" s="6"/>
      <c r="TCS12" s="6"/>
      <c r="TCT12" s="6"/>
      <c r="TCU12" s="6"/>
      <c r="TCV12" s="6"/>
      <c r="TCW12" s="6"/>
      <c r="TCX12" s="6"/>
      <c r="TCY12" s="6"/>
      <c r="TCZ12" s="6"/>
      <c r="TDA12" s="6"/>
      <c r="TDB12" s="6"/>
      <c r="TDC12" s="6"/>
      <c r="TDD12" s="6"/>
      <c r="TDE12" s="6"/>
      <c r="TDF12" s="6"/>
      <c r="TDG12" s="6"/>
      <c r="TDH12" s="6"/>
      <c r="TDI12" s="6"/>
      <c r="TDJ12" s="6"/>
      <c r="TDK12" s="6"/>
      <c r="TDL12" s="6"/>
      <c r="TDM12" s="6"/>
      <c r="TDN12" s="6"/>
      <c r="TDO12" s="6"/>
      <c r="TDP12" s="6"/>
      <c r="TDQ12" s="6"/>
      <c r="TDR12" s="6"/>
      <c r="TDS12" s="6"/>
      <c r="TDT12" s="6"/>
      <c r="TDU12" s="6"/>
      <c r="TDV12" s="6"/>
      <c r="TDW12" s="6"/>
      <c r="TDX12" s="6"/>
      <c r="TDY12" s="6"/>
      <c r="TDZ12" s="6"/>
      <c r="TEA12" s="6"/>
      <c r="TEB12" s="6"/>
      <c r="TEC12" s="6"/>
      <c r="TED12" s="6"/>
      <c r="TEE12" s="6"/>
      <c r="TEF12" s="6"/>
      <c r="TEG12" s="6"/>
      <c r="TEH12" s="6"/>
      <c r="TEI12" s="6"/>
      <c r="TEJ12" s="6"/>
      <c r="TEK12" s="6"/>
      <c r="TEL12" s="6"/>
      <c r="TEM12" s="6"/>
      <c r="TEN12" s="6"/>
      <c r="TEO12" s="6"/>
      <c r="TEP12" s="6"/>
      <c r="TEQ12" s="6"/>
      <c r="TER12" s="6"/>
      <c r="TES12" s="6"/>
      <c r="TET12" s="6"/>
      <c r="TEU12" s="6"/>
      <c r="TEV12" s="6"/>
      <c r="TEW12" s="6"/>
      <c r="TEX12" s="6"/>
      <c r="TEY12" s="6"/>
      <c r="TEZ12" s="6"/>
      <c r="TFA12" s="6"/>
      <c r="TFB12" s="6"/>
      <c r="TFC12" s="6"/>
      <c r="TFD12" s="6"/>
      <c r="TFE12" s="6"/>
      <c r="TFF12" s="6"/>
      <c r="TFG12" s="6"/>
      <c r="TFH12" s="6"/>
      <c r="TFI12" s="6"/>
      <c r="TFJ12" s="6"/>
      <c r="TFK12" s="6"/>
      <c r="TFL12" s="6"/>
      <c r="TFM12" s="6"/>
      <c r="TFN12" s="6"/>
      <c r="TFO12" s="6"/>
      <c r="TFP12" s="6"/>
      <c r="TFQ12" s="6"/>
      <c r="TFR12" s="6"/>
      <c r="TFS12" s="6"/>
      <c r="TFT12" s="6"/>
      <c r="TFU12" s="6"/>
      <c r="TFV12" s="6"/>
      <c r="TFW12" s="6"/>
      <c r="TFX12" s="6"/>
      <c r="TFY12" s="6"/>
      <c r="TFZ12" s="6"/>
      <c r="TGA12" s="6"/>
      <c r="TGB12" s="6"/>
      <c r="TGC12" s="6"/>
      <c r="TGD12" s="6"/>
      <c r="TGE12" s="6"/>
      <c r="TGF12" s="6"/>
      <c r="TGG12" s="6"/>
      <c r="TGH12" s="6"/>
      <c r="TGI12" s="6"/>
      <c r="TGJ12" s="6"/>
      <c r="TGK12" s="6"/>
      <c r="TGL12" s="6"/>
      <c r="TGM12" s="6"/>
      <c r="TGN12" s="6"/>
      <c r="TGO12" s="6"/>
      <c r="TGP12" s="6"/>
      <c r="TGQ12" s="6"/>
      <c r="TGR12" s="6"/>
      <c r="TGS12" s="6"/>
      <c r="TGT12" s="6"/>
      <c r="TGU12" s="6"/>
      <c r="TGV12" s="6"/>
      <c r="TGW12" s="6"/>
      <c r="TGX12" s="6"/>
      <c r="TGY12" s="6"/>
      <c r="TGZ12" s="6"/>
      <c r="THA12" s="6"/>
      <c r="THB12" s="6"/>
      <c r="THC12" s="6"/>
      <c r="THD12" s="6"/>
      <c r="THE12" s="6"/>
      <c r="THF12" s="6"/>
      <c r="THG12" s="6"/>
      <c r="THH12" s="6"/>
      <c r="THI12" s="6"/>
      <c r="THJ12" s="6"/>
      <c r="THK12" s="6"/>
      <c r="THL12" s="6"/>
      <c r="THM12" s="6"/>
      <c r="THN12" s="6"/>
      <c r="THO12" s="6"/>
      <c r="THP12" s="6"/>
      <c r="THQ12" s="6"/>
      <c r="THR12" s="6"/>
      <c r="THS12" s="6"/>
      <c r="THT12" s="6"/>
      <c r="THU12" s="6"/>
      <c r="THV12" s="6"/>
      <c r="THW12" s="6"/>
      <c r="THX12" s="6"/>
      <c r="THY12" s="6"/>
      <c r="THZ12" s="6"/>
      <c r="TIA12" s="6"/>
      <c r="TIB12" s="6"/>
      <c r="TIC12" s="6"/>
      <c r="TID12" s="6"/>
      <c r="TIE12" s="6"/>
      <c r="TIF12" s="6"/>
      <c r="TIG12" s="6"/>
      <c r="TIH12" s="6"/>
      <c r="TII12" s="6"/>
      <c r="TIJ12" s="6"/>
      <c r="TIK12" s="6"/>
      <c r="TIL12" s="6"/>
      <c r="TIM12" s="6"/>
      <c r="TIN12" s="6"/>
      <c r="TIO12" s="6"/>
      <c r="TIP12" s="6"/>
      <c r="TIQ12" s="6"/>
      <c r="TIR12" s="6"/>
      <c r="TIS12" s="6"/>
      <c r="TIT12" s="6"/>
      <c r="TIU12" s="6"/>
      <c r="TIV12" s="6"/>
      <c r="TIW12" s="6"/>
      <c r="TIX12" s="6"/>
      <c r="TIY12" s="6"/>
      <c r="TIZ12" s="6"/>
      <c r="TJA12" s="6"/>
      <c r="TJB12" s="6"/>
      <c r="TJC12" s="6"/>
      <c r="TJD12" s="6"/>
      <c r="TJE12" s="6"/>
      <c r="TJF12" s="6"/>
      <c r="TJG12" s="6"/>
      <c r="TJH12" s="6"/>
      <c r="TJI12" s="6"/>
      <c r="TJJ12" s="6"/>
      <c r="TJK12" s="6"/>
      <c r="TJL12" s="6"/>
      <c r="TJM12" s="6"/>
      <c r="TJN12" s="6"/>
      <c r="TJO12" s="6"/>
      <c r="TJP12" s="6"/>
      <c r="TJQ12" s="6"/>
      <c r="TJR12" s="6"/>
      <c r="TJS12" s="6"/>
      <c r="TJT12" s="6"/>
      <c r="TJU12" s="6"/>
      <c r="TJV12" s="6"/>
      <c r="TJW12" s="6"/>
      <c r="TJX12" s="6"/>
      <c r="TJY12" s="6"/>
      <c r="TJZ12" s="6"/>
      <c r="TKA12" s="6"/>
      <c r="TKB12" s="6"/>
      <c r="TKC12" s="6"/>
      <c r="TKD12" s="6"/>
      <c r="TKE12" s="6"/>
      <c r="TKF12" s="6"/>
      <c r="TKG12" s="6"/>
      <c r="TKH12" s="6"/>
      <c r="TKI12" s="6"/>
      <c r="TKJ12" s="6"/>
      <c r="TKK12" s="6"/>
      <c r="TKL12" s="6"/>
      <c r="TKM12" s="6"/>
      <c r="TKN12" s="6"/>
      <c r="TKO12" s="6"/>
      <c r="TKP12" s="6"/>
      <c r="TKQ12" s="6"/>
      <c r="TKR12" s="6"/>
      <c r="TKS12" s="6"/>
      <c r="TKT12" s="6"/>
      <c r="TKU12" s="6"/>
      <c r="TKV12" s="6"/>
      <c r="TKW12" s="6"/>
      <c r="TKX12" s="6"/>
      <c r="TKY12" s="6"/>
      <c r="TKZ12" s="6"/>
      <c r="TLA12" s="6"/>
      <c r="TLB12" s="6"/>
      <c r="TLC12" s="6"/>
      <c r="TLD12" s="6"/>
      <c r="TLE12" s="6"/>
      <c r="TLF12" s="6"/>
      <c r="TLG12" s="6"/>
      <c r="TLH12" s="6"/>
      <c r="TLI12" s="6"/>
      <c r="TLJ12" s="6"/>
      <c r="TLK12" s="6"/>
      <c r="TLL12" s="6"/>
      <c r="TLM12" s="6"/>
      <c r="TLN12" s="6"/>
      <c r="TLO12" s="6"/>
      <c r="TLP12" s="6"/>
      <c r="TLQ12" s="6"/>
      <c r="TLR12" s="6"/>
      <c r="TLS12" s="6"/>
      <c r="TLT12" s="6"/>
      <c r="TLU12" s="6"/>
      <c r="TLV12" s="6"/>
      <c r="TLW12" s="6"/>
      <c r="TLX12" s="6"/>
      <c r="TLY12" s="6"/>
      <c r="TLZ12" s="6"/>
      <c r="TMA12" s="6"/>
      <c r="TMB12" s="6"/>
      <c r="TMC12" s="6"/>
      <c r="TMD12" s="6"/>
      <c r="TME12" s="6"/>
      <c r="TMF12" s="6"/>
      <c r="TMG12" s="6"/>
      <c r="TMH12" s="6"/>
      <c r="TMI12" s="6"/>
      <c r="TMJ12" s="6"/>
      <c r="TMK12" s="6"/>
      <c r="TML12" s="6"/>
      <c r="TMM12" s="6"/>
      <c r="TMN12" s="6"/>
      <c r="TMO12" s="6"/>
      <c r="TMP12" s="6"/>
      <c r="TMQ12" s="6"/>
      <c r="TMR12" s="6"/>
      <c r="TMS12" s="6"/>
      <c r="TMT12" s="6"/>
      <c r="TMU12" s="6"/>
      <c r="TMV12" s="6"/>
      <c r="TMW12" s="6"/>
      <c r="TMX12" s="6"/>
      <c r="TMY12" s="6"/>
      <c r="TMZ12" s="6"/>
      <c r="TNA12" s="6"/>
      <c r="TNB12" s="6"/>
      <c r="TNC12" s="6"/>
      <c r="TND12" s="6"/>
      <c r="TNE12" s="6"/>
      <c r="TNF12" s="6"/>
      <c r="TNG12" s="6"/>
      <c r="TNH12" s="6"/>
      <c r="TNI12" s="6"/>
      <c r="TNJ12" s="6"/>
      <c r="TNK12" s="6"/>
      <c r="TNL12" s="6"/>
      <c r="TNM12" s="6"/>
      <c r="TNN12" s="6"/>
      <c r="TNO12" s="6"/>
      <c r="TNP12" s="6"/>
      <c r="TNQ12" s="6"/>
      <c r="TNR12" s="6"/>
      <c r="TNS12" s="6"/>
      <c r="TNT12" s="6"/>
      <c r="TNU12" s="6"/>
      <c r="TNV12" s="6"/>
      <c r="TNW12" s="6"/>
      <c r="TNX12" s="6"/>
      <c r="TNY12" s="6"/>
      <c r="TNZ12" s="6"/>
      <c r="TOA12" s="6"/>
      <c r="TOB12" s="6"/>
      <c r="TOC12" s="6"/>
      <c r="TOD12" s="6"/>
      <c r="TOE12" s="6"/>
      <c r="TOF12" s="6"/>
      <c r="TOG12" s="6"/>
      <c r="TOH12" s="6"/>
      <c r="TOI12" s="6"/>
      <c r="TOJ12" s="6"/>
      <c r="TOK12" s="6"/>
      <c r="TOL12" s="6"/>
      <c r="TOM12" s="6"/>
      <c r="TON12" s="6"/>
      <c r="TOO12" s="6"/>
      <c r="TOP12" s="6"/>
      <c r="TOQ12" s="6"/>
      <c r="TOR12" s="6"/>
      <c r="TOS12" s="6"/>
      <c r="TOT12" s="6"/>
      <c r="TOU12" s="6"/>
      <c r="TOV12" s="6"/>
      <c r="TOW12" s="6"/>
      <c r="TOX12" s="6"/>
      <c r="TOY12" s="6"/>
      <c r="TOZ12" s="6"/>
      <c r="TPA12" s="6"/>
      <c r="TPB12" s="6"/>
      <c r="TPC12" s="6"/>
      <c r="TPD12" s="6"/>
      <c r="TPE12" s="6"/>
      <c r="TPF12" s="6"/>
      <c r="TPG12" s="6"/>
      <c r="TPH12" s="6"/>
      <c r="TPI12" s="6"/>
      <c r="TPJ12" s="6"/>
      <c r="TPK12" s="6"/>
      <c r="TPL12" s="6"/>
      <c r="TPM12" s="6"/>
      <c r="TPN12" s="6"/>
      <c r="TPO12" s="6"/>
      <c r="TPP12" s="6"/>
      <c r="TPQ12" s="6"/>
      <c r="TPR12" s="6"/>
      <c r="TPS12" s="6"/>
      <c r="TPT12" s="6"/>
      <c r="TPU12" s="6"/>
      <c r="TPV12" s="6"/>
      <c r="TPW12" s="6"/>
      <c r="TPX12" s="6"/>
      <c r="TPY12" s="6"/>
      <c r="TPZ12" s="6"/>
      <c r="TQA12" s="6"/>
      <c r="TQB12" s="6"/>
      <c r="TQC12" s="6"/>
      <c r="TQD12" s="6"/>
      <c r="TQE12" s="6"/>
      <c r="TQF12" s="6"/>
      <c r="TQG12" s="6"/>
      <c r="TQH12" s="6"/>
      <c r="TQI12" s="6"/>
      <c r="TQJ12" s="6"/>
      <c r="TQK12" s="6"/>
      <c r="TQL12" s="6"/>
      <c r="TQM12" s="6"/>
      <c r="TQN12" s="6"/>
      <c r="TQO12" s="6"/>
      <c r="TQP12" s="6"/>
      <c r="TQQ12" s="6"/>
      <c r="TQR12" s="6"/>
      <c r="TQS12" s="6"/>
      <c r="TQT12" s="6"/>
      <c r="TQU12" s="6"/>
      <c r="TQV12" s="6"/>
      <c r="TQW12" s="6"/>
      <c r="TQX12" s="6"/>
      <c r="TQY12" s="6"/>
      <c r="TQZ12" s="6"/>
      <c r="TRA12" s="6"/>
      <c r="TRB12" s="6"/>
      <c r="TRC12" s="6"/>
      <c r="TRD12" s="6"/>
      <c r="TRE12" s="6"/>
      <c r="TRF12" s="6"/>
      <c r="TRG12" s="6"/>
      <c r="TRH12" s="6"/>
      <c r="TRI12" s="6"/>
      <c r="TRJ12" s="6"/>
      <c r="TRK12" s="6"/>
      <c r="TRL12" s="6"/>
      <c r="TRM12" s="6"/>
      <c r="TRN12" s="6"/>
      <c r="TRO12" s="6"/>
      <c r="TRP12" s="6"/>
      <c r="TRQ12" s="6"/>
      <c r="TRR12" s="6"/>
      <c r="TRS12" s="6"/>
      <c r="TRT12" s="6"/>
      <c r="TRU12" s="6"/>
      <c r="TRV12" s="6"/>
      <c r="TRW12" s="6"/>
      <c r="TRX12" s="6"/>
      <c r="TRY12" s="6"/>
      <c r="TRZ12" s="6"/>
      <c r="TSA12" s="6"/>
      <c r="TSB12" s="6"/>
      <c r="TSC12" s="6"/>
      <c r="TSD12" s="6"/>
      <c r="TSE12" s="6"/>
      <c r="TSF12" s="6"/>
      <c r="TSG12" s="6"/>
      <c r="TSH12" s="6"/>
      <c r="TSI12" s="6"/>
      <c r="TSJ12" s="6"/>
      <c r="TSK12" s="6"/>
      <c r="TSL12" s="6"/>
      <c r="TSM12" s="6"/>
      <c r="TSN12" s="6"/>
      <c r="TSO12" s="6"/>
      <c r="TSP12" s="6"/>
      <c r="TSQ12" s="6"/>
      <c r="TSR12" s="6"/>
      <c r="TSS12" s="6"/>
      <c r="TST12" s="6"/>
      <c r="TSU12" s="6"/>
      <c r="TSV12" s="6"/>
      <c r="TSW12" s="6"/>
      <c r="TSX12" s="6"/>
      <c r="TSY12" s="6"/>
      <c r="TSZ12" s="6"/>
      <c r="TTA12" s="6"/>
      <c r="TTB12" s="6"/>
      <c r="TTC12" s="6"/>
      <c r="TTD12" s="6"/>
      <c r="TTE12" s="6"/>
      <c r="TTF12" s="6"/>
      <c r="TTG12" s="6"/>
      <c r="TTH12" s="6"/>
      <c r="TTI12" s="6"/>
      <c r="TTJ12" s="6"/>
      <c r="TTK12" s="6"/>
      <c r="TTL12" s="6"/>
      <c r="TTM12" s="6"/>
      <c r="TTN12" s="6"/>
      <c r="TTO12" s="6"/>
      <c r="TTP12" s="6"/>
      <c r="TTQ12" s="6"/>
      <c r="TTR12" s="6"/>
      <c r="TTS12" s="6"/>
      <c r="TTT12" s="6"/>
      <c r="TTU12" s="6"/>
      <c r="TTV12" s="6"/>
      <c r="TTW12" s="6"/>
      <c r="TTX12" s="6"/>
      <c r="TTY12" s="6"/>
      <c r="TTZ12" s="6"/>
      <c r="TUA12" s="6"/>
      <c r="TUB12" s="6"/>
      <c r="TUC12" s="6"/>
      <c r="TUD12" s="6"/>
      <c r="TUE12" s="6"/>
      <c r="TUF12" s="6"/>
      <c r="TUG12" s="6"/>
      <c r="TUH12" s="6"/>
      <c r="TUI12" s="6"/>
      <c r="TUJ12" s="6"/>
      <c r="TUK12" s="6"/>
      <c r="TUL12" s="6"/>
      <c r="TUM12" s="6"/>
      <c r="TUN12" s="6"/>
      <c r="TUO12" s="6"/>
      <c r="TUP12" s="6"/>
      <c r="TUQ12" s="6"/>
      <c r="TUR12" s="6"/>
      <c r="TUS12" s="6"/>
      <c r="TUT12" s="6"/>
      <c r="TUU12" s="6"/>
      <c r="TUV12" s="6"/>
      <c r="TUW12" s="6"/>
      <c r="TUX12" s="6"/>
      <c r="TUY12" s="6"/>
      <c r="TUZ12" s="6"/>
      <c r="TVA12" s="6"/>
      <c r="TVB12" s="6"/>
      <c r="TVC12" s="6"/>
      <c r="TVD12" s="6"/>
      <c r="TVE12" s="6"/>
      <c r="TVF12" s="6"/>
      <c r="TVG12" s="6"/>
      <c r="TVH12" s="6"/>
      <c r="TVI12" s="6"/>
      <c r="TVJ12" s="6"/>
      <c r="TVK12" s="6"/>
      <c r="TVL12" s="6"/>
      <c r="TVM12" s="6"/>
      <c r="TVN12" s="6"/>
      <c r="TVO12" s="6"/>
      <c r="TVP12" s="6"/>
      <c r="TVQ12" s="6"/>
      <c r="TVR12" s="6"/>
      <c r="TVS12" s="6"/>
      <c r="TVT12" s="6"/>
      <c r="TVU12" s="6"/>
      <c r="TVV12" s="6"/>
      <c r="TVW12" s="6"/>
      <c r="TVX12" s="6"/>
      <c r="TVY12" s="6"/>
      <c r="TVZ12" s="6"/>
      <c r="TWA12" s="6"/>
      <c r="TWB12" s="6"/>
      <c r="TWC12" s="6"/>
      <c r="TWD12" s="6"/>
      <c r="TWE12" s="6"/>
      <c r="TWF12" s="6"/>
      <c r="TWG12" s="6"/>
      <c r="TWH12" s="6"/>
      <c r="TWI12" s="6"/>
      <c r="TWJ12" s="6"/>
      <c r="TWK12" s="6"/>
      <c r="TWL12" s="6"/>
      <c r="TWM12" s="6"/>
      <c r="TWN12" s="6"/>
      <c r="TWO12" s="6"/>
      <c r="TWP12" s="6"/>
      <c r="TWQ12" s="6"/>
      <c r="TWR12" s="6"/>
      <c r="TWS12" s="6"/>
      <c r="TWT12" s="6"/>
      <c r="TWU12" s="6"/>
      <c r="TWV12" s="6"/>
      <c r="TWW12" s="6"/>
      <c r="TWX12" s="6"/>
      <c r="TWY12" s="6"/>
      <c r="TWZ12" s="6"/>
      <c r="TXA12" s="6"/>
      <c r="TXB12" s="6"/>
      <c r="TXC12" s="6"/>
      <c r="TXD12" s="6"/>
      <c r="TXE12" s="6"/>
      <c r="TXF12" s="6"/>
      <c r="TXG12" s="6"/>
      <c r="TXH12" s="6"/>
      <c r="TXI12" s="6"/>
      <c r="TXJ12" s="6"/>
      <c r="TXK12" s="6"/>
      <c r="TXL12" s="6"/>
      <c r="TXM12" s="6"/>
      <c r="TXN12" s="6"/>
      <c r="TXO12" s="6"/>
      <c r="TXP12" s="6"/>
      <c r="TXQ12" s="6"/>
      <c r="TXR12" s="6"/>
      <c r="TXS12" s="6"/>
      <c r="TXT12" s="6"/>
      <c r="TXU12" s="6"/>
      <c r="TXV12" s="6"/>
      <c r="TXW12" s="6"/>
      <c r="TXX12" s="6"/>
      <c r="TXY12" s="6"/>
      <c r="TXZ12" s="6"/>
      <c r="TYA12" s="6"/>
      <c r="TYB12" s="6"/>
      <c r="TYC12" s="6"/>
      <c r="TYD12" s="6"/>
      <c r="TYE12" s="6"/>
      <c r="TYF12" s="6"/>
      <c r="TYG12" s="6"/>
      <c r="TYH12" s="6"/>
      <c r="TYI12" s="6"/>
      <c r="TYJ12" s="6"/>
      <c r="TYK12" s="6"/>
      <c r="TYL12" s="6"/>
      <c r="TYM12" s="6"/>
      <c r="TYN12" s="6"/>
      <c r="TYO12" s="6"/>
      <c r="TYP12" s="6"/>
      <c r="TYQ12" s="6"/>
      <c r="TYR12" s="6"/>
      <c r="TYS12" s="6"/>
      <c r="TYT12" s="6"/>
      <c r="TYU12" s="6"/>
      <c r="TYV12" s="6"/>
      <c r="TYW12" s="6"/>
      <c r="TYX12" s="6"/>
      <c r="TYY12" s="6"/>
      <c r="TYZ12" s="6"/>
      <c r="TZA12" s="6"/>
      <c r="TZB12" s="6"/>
      <c r="TZC12" s="6"/>
      <c r="TZD12" s="6"/>
      <c r="TZE12" s="6"/>
      <c r="TZF12" s="6"/>
      <c r="TZG12" s="6"/>
      <c r="TZH12" s="6"/>
      <c r="TZI12" s="6"/>
      <c r="TZJ12" s="6"/>
      <c r="TZK12" s="6"/>
      <c r="TZL12" s="6"/>
      <c r="TZM12" s="6"/>
      <c r="TZN12" s="6"/>
      <c r="TZO12" s="6"/>
      <c r="TZP12" s="6"/>
      <c r="TZQ12" s="6"/>
      <c r="TZR12" s="6"/>
      <c r="TZS12" s="6"/>
      <c r="TZT12" s="6"/>
      <c r="TZU12" s="6"/>
      <c r="TZV12" s="6"/>
      <c r="TZW12" s="6"/>
      <c r="TZX12" s="6"/>
      <c r="TZY12" s="6"/>
      <c r="TZZ12" s="6"/>
      <c r="UAA12" s="6"/>
      <c r="UAB12" s="6"/>
      <c r="UAC12" s="6"/>
      <c r="UAD12" s="6"/>
      <c r="UAE12" s="6"/>
      <c r="UAF12" s="6"/>
      <c r="UAG12" s="6"/>
      <c r="UAH12" s="6"/>
      <c r="UAI12" s="6"/>
      <c r="UAJ12" s="6"/>
      <c r="UAK12" s="6"/>
      <c r="UAL12" s="6"/>
      <c r="UAM12" s="6"/>
      <c r="UAN12" s="6"/>
      <c r="UAO12" s="6"/>
      <c r="UAP12" s="6"/>
      <c r="UAQ12" s="6"/>
      <c r="UAR12" s="6"/>
      <c r="UAS12" s="6"/>
      <c r="UAT12" s="6"/>
      <c r="UAU12" s="6"/>
      <c r="UAV12" s="6"/>
      <c r="UAW12" s="6"/>
      <c r="UAX12" s="6"/>
      <c r="UAY12" s="6"/>
      <c r="UAZ12" s="6"/>
      <c r="UBA12" s="6"/>
      <c r="UBB12" s="6"/>
      <c r="UBC12" s="6"/>
      <c r="UBD12" s="6"/>
      <c r="UBE12" s="6"/>
      <c r="UBF12" s="6"/>
      <c r="UBG12" s="6"/>
      <c r="UBH12" s="6"/>
      <c r="UBI12" s="6"/>
      <c r="UBJ12" s="6"/>
      <c r="UBK12" s="6"/>
      <c r="UBL12" s="6"/>
      <c r="UBM12" s="6"/>
      <c r="UBN12" s="6"/>
      <c r="UBO12" s="6"/>
      <c r="UBP12" s="6"/>
      <c r="UBQ12" s="6"/>
      <c r="UBR12" s="6"/>
      <c r="UBS12" s="6"/>
      <c r="UBT12" s="6"/>
      <c r="UBU12" s="6"/>
      <c r="UBV12" s="6"/>
      <c r="UBW12" s="6"/>
      <c r="UBX12" s="6"/>
      <c r="UBY12" s="6"/>
      <c r="UBZ12" s="6"/>
      <c r="UCA12" s="6"/>
      <c r="UCB12" s="6"/>
      <c r="UCC12" s="6"/>
      <c r="UCD12" s="6"/>
      <c r="UCE12" s="6"/>
      <c r="UCF12" s="6"/>
      <c r="UCG12" s="6"/>
      <c r="UCH12" s="6"/>
      <c r="UCI12" s="6"/>
      <c r="UCJ12" s="6"/>
      <c r="UCK12" s="6"/>
      <c r="UCL12" s="6"/>
      <c r="UCM12" s="6"/>
      <c r="UCN12" s="6"/>
      <c r="UCO12" s="6"/>
      <c r="UCP12" s="6"/>
      <c r="UCQ12" s="6"/>
      <c r="UCR12" s="6"/>
      <c r="UCS12" s="6"/>
      <c r="UCT12" s="6"/>
      <c r="UCU12" s="6"/>
      <c r="UCV12" s="6"/>
      <c r="UCW12" s="6"/>
      <c r="UCX12" s="6"/>
      <c r="UCY12" s="6"/>
      <c r="UCZ12" s="6"/>
      <c r="UDA12" s="6"/>
      <c r="UDB12" s="6"/>
      <c r="UDC12" s="6"/>
      <c r="UDD12" s="6"/>
      <c r="UDE12" s="6"/>
      <c r="UDF12" s="6"/>
      <c r="UDG12" s="6"/>
      <c r="UDH12" s="6"/>
      <c r="UDI12" s="6"/>
      <c r="UDJ12" s="6"/>
      <c r="UDK12" s="6"/>
      <c r="UDL12" s="6"/>
      <c r="UDM12" s="6"/>
      <c r="UDN12" s="6"/>
      <c r="UDO12" s="6"/>
      <c r="UDP12" s="6"/>
      <c r="UDQ12" s="6"/>
      <c r="UDR12" s="6"/>
      <c r="UDS12" s="6"/>
      <c r="UDT12" s="6"/>
      <c r="UDU12" s="6"/>
      <c r="UDV12" s="6"/>
      <c r="UDW12" s="6"/>
      <c r="UDX12" s="6"/>
      <c r="UDY12" s="6"/>
      <c r="UDZ12" s="6"/>
      <c r="UEA12" s="6"/>
      <c r="UEB12" s="6"/>
      <c r="UEC12" s="6"/>
      <c r="UED12" s="6"/>
      <c r="UEE12" s="6"/>
      <c r="UEF12" s="6"/>
      <c r="UEG12" s="6"/>
      <c r="UEH12" s="6"/>
      <c r="UEI12" s="6"/>
      <c r="UEJ12" s="6"/>
      <c r="UEK12" s="6"/>
      <c r="UEL12" s="6"/>
      <c r="UEM12" s="6"/>
      <c r="UEN12" s="6"/>
      <c r="UEO12" s="6"/>
      <c r="UEP12" s="6"/>
      <c r="UEQ12" s="6"/>
      <c r="UER12" s="6"/>
      <c r="UES12" s="6"/>
      <c r="UET12" s="6"/>
      <c r="UEU12" s="6"/>
      <c r="UEV12" s="6"/>
      <c r="UEW12" s="6"/>
      <c r="UEX12" s="6"/>
      <c r="UEY12" s="6"/>
      <c r="UEZ12" s="6"/>
      <c r="UFA12" s="6"/>
      <c r="UFB12" s="6"/>
      <c r="UFC12" s="6"/>
      <c r="UFD12" s="6"/>
      <c r="UFE12" s="6"/>
      <c r="UFF12" s="6"/>
      <c r="UFG12" s="6"/>
      <c r="UFH12" s="6"/>
      <c r="UFI12" s="6"/>
      <c r="UFJ12" s="6"/>
      <c r="UFK12" s="6"/>
      <c r="UFL12" s="6"/>
      <c r="UFM12" s="6"/>
      <c r="UFN12" s="6"/>
      <c r="UFO12" s="6"/>
      <c r="UFP12" s="6"/>
      <c r="UFQ12" s="6"/>
      <c r="UFR12" s="6"/>
      <c r="UFS12" s="6"/>
      <c r="UFT12" s="6"/>
      <c r="UFU12" s="6"/>
      <c r="UFV12" s="6"/>
      <c r="UFW12" s="6"/>
      <c r="UFX12" s="6"/>
      <c r="UFY12" s="6"/>
      <c r="UFZ12" s="6"/>
      <c r="UGA12" s="6"/>
      <c r="UGB12" s="6"/>
      <c r="UGC12" s="6"/>
      <c r="UGD12" s="6"/>
      <c r="UGE12" s="6"/>
      <c r="UGF12" s="6"/>
      <c r="UGG12" s="6"/>
      <c r="UGH12" s="6"/>
      <c r="UGI12" s="6"/>
      <c r="UGJ12" s="6"/>
      <c r="UGK12" s="6"/>
      <c r="UGL12" s="6"/>
      <c r="UGM12" s="6"/>
      <c r="UGN12" s="6"/>
      <c r="UGO12" s="6"/>
      <c r="UGP12" s="6"/>
      <c r="UGQ12" s="6"/>
      <c r="UGR12" s="6"/>
      <c r="UGS12" s="6"/>
      <c r="UGT12" s="6"/>
      <c r="UGU12" s="6"/>
      <c r="UGV12" s="6"/>
      <c r="UGW12" s="6"/>
      <c r="UGX12" s="6"/>
      <c r="UGY12" s="6"/>
      <c r="UGZ12" s="6"/>
      <c r="UHA12" s="6"/>
      <c r="UHB12" s="6"/>
      <c r="UHC12" s="6"/>
      <c r="UHD12" s="6"/>
      <c r="UHE12" s="6"/>
      <c r="UHF12" s="6"/>
      <c r="UHG12" s="6"/>
      <c r="UHH12" s="6"/>
      <c r="UHI12" s="6"/>
      <c r="UHJ12" s="6"/>
      <c r="UHK12" s="6"/>
      <c r="UHL12" s="6"/>
      <c r="UHM12" s="6"/>
      <c r="UHN12" s="6"/>
      <c r="UHO12" s="6"/>
      <c r="UHP12" s="6"/>
      <c r="UHQ12" s="6"/>
      <c r="UHR12" s="6"/>
      <c r="UHS12" s="6"/>
      <c r="UHT12" s="6"/>
      <c r="UHU12" s="6"/>
      <c r="UHV12" s="6"/>
      <c r="UHW12" s="6"/>
      <c r="UHX12" s="6"/>
      <c r="UHY12" s="6"/>
      <c r="UHZ12" s="6"/>
      <c r="UIA12" s="6"/>
      <c r="UIB12" s="6"/>
      <c r="UIC12" s="6"/>
      <c r="UID12" s="6"/>
      <c r="UIE12" s="6"/>
      <c r="UIF12" s="6"/>
      <c r="UIG12" s="6"/>
      <c r="UIH12" s="6"/>
      <c r="UII12" s="6"/>
      <c r="UIJ12" s="6"/>
      <c r="UIK12" s="6"/>
      <c r="UIL12" s="6"/>
      <c r="UIM12" s="6"/>
      <c r="UIN12" s="6"/>
      <c r="UIO12" s="6"/>
      <c r="UIP12" s="6"/>
      <c r="UIQ12" s="6"/>
      <c r="UIR12" s="6"/>
      <c r="UIS12" s="6"/>
      <c r="UIT12" s="6"/>
      <c r="UIU12" s="6"/>
      <c r="UIV12" s="6"/>
      <c r="UIW12" s="6"/>
      <c r="UIX12" s="6"/>
      <c r="UIY12" s="6"/>
      <c r="UIZ12" s="6"/>
      <c r="UJA12" s="6"/>
      <c r="UJB12" s="6"/>
      <c r="UJC12" s="6"/>
      <c r="UJD12" s="6"/>
      <c r="UJE12" s="6"/>
      <c r="UJF12" s="6"/>
      <c r="UJG12" s="6"/>
      <c r="UJH12" s="6"/>
      <c r="UJI12" s="6"/>
      <c r="UJJ12" s="6"/>
      <c r="UJK12" s="6"/>
      <c r="UJL12" s="6"/>
      <c r="UJM12" s="6"/>
      <c r="UJN12" s="6"/>
      <c r="UJO12" s="6"/>
      <c r="UJP12" s="6"/>
      <c r="UJQ12" s="6"/>
      <c r="UJR12" s="6"/>
      <c r="UJS12" s="6"/>
      <c r="UJT12" s="6"/>
      <c r="UJU12" s="6"/>
      <c r="UJV12" s="6"/>
      <c r="UJW12" s="6"/>
      <c r="UJX12" s="6"/>
      <c r="UJY12" s="6"/>
      <c r="UJZ12" s="6"/>
      <c r="UKA12" s="6"/>
      <c r="UKB12" s="6"/>
      <c r="UKC12" s="6"/>
      <c r="UKD12" s="6"/>
      <c r="UKE12" s="6"/>
      <c r="UKF12" s="6"/>
      <c r="UKG12" s="6"/>
      <c r="UKH12" s="6"/>
      <c r="UKI12" s="6"/>
      <c r="UKJ12" s="6"/>
      <c r="UKK12" s="6"/>
      <c r="UKL12" s="6"/>
      <c r="UKM12" s="6"/>
      <c r="UKN12" s="6"/>
      <c r="UKO12" s="6"/>
      <c r="UKP12" s="6"/>
      <c r="UKQ12" s="6"/>
      <c r="UKR12" s="6"/>
      <c r="UKS12" s="6"/>
      <c r="UKT12" s="6"/>
      <c r="UKU12" s="6"/>
      <c r="UKV12" s="6"/>
      <c r="UKW12" s="6"/>
      <c r="UKX12" s="6"/>
      <c r="UKY12" s="6"/>
      <c r="UKZ12" s="6"/>
      <c r="ULA12" s="6"/>
      <c r="ULB12" s="6"/>
      <c r="ULC12" s="6"/>
      <c r="ULD12" s="6"/>
      <c r="ULE12" s="6"/>
      <c r="ULF12" s="6"/>
      <c r="ULG12" s="6"/>
      <c r="ULH12" s="6"/>
      <c r="ULI12" s="6"/>
      <c r="ULJ12" s="6"/>
      <c r="ULK12" s="6"/>
      <c r="ULL12" s="6"/>
      <c r="ULM12" s="6"/>
      <c r="ULN12" s="6"/>
      <c r="ULO12" s="6"/>
      <c r="ULP12" s="6"/>
      <c r="ULQ12" s="6"/>
      <c r="ULR12" s="6"/>
      <c r="ULS12" s="6"/>
      <c r="ULT12" s="6"/>
      <c r="ULU12" s="6"/>
      <c r="ULV12" s="6"/>
      <c r="ULW12" s="6"/>
      <c r="ULX12" s="6"/>
      <c r="ULY12" s="6"/>
      <c r="ULZ12" s="6"/>
      <c r="UMA12" s="6"/>
      <c r="UMB12" s="6"/>
      <c r="UMC12" s="6"/>
      <c r="UMD12" s="6"/>
      <c r="UME12" s="6"/>
      <c r="UMF12" s="6"/>
      <c r="UMG12" s="6"/>
      <c r="UMH12" s="6"/>
      <c r="UMI12" s="6"/>
      <c r="UMJ12" s="6"/>
      <c r="UMK12" s="6"/>
      <c r="UML12" s="6"/>
      <c r="UMM12" s="6"/>
      <c r="UMN12" s="6"/>
      <c r="UMO12" s="6"/>
      <c r="UMP12" s="6"/>
      <c r="UMQ12" s="6"/>
      <c r="UMR12" s="6"/>
      <c r="UMS12" s="6"/>
      <c r="UMT12" s="6"/>
      <c r="UMU12" s="6"/>
      <c r="UMV12" s="6"/>
      <c r="UMW12" s="6"/>
      <c r="UMX12" s="6"/>
      <c r="UMY12" s="6"/>
      <c r="UMZ12" s="6"/>
      <c r="UNA12" s="6"/>
      <c r="UNB12" s="6"/>
      <c r="UNC12" s="6"/>
      <c r="UND12" s="6"/>
      <c r="UNE12" s="6"/>
      <c r="UNF12" s="6"/>
      <c r="UNG12" s="6"/>
      <c r="UNH12" s="6"/>
      <c r="UNI12" s="6"/>
      <c r="UNJ12" s="6"/>
      <c r="UNK12" s="6"/>
      <c r="UNL12" s="6"/>
      <c r="UNM12" s="6"/>
      <c r="UNN12" s="6"/>
      <c r="UNO12" s="6"/>
      <c r="UNP12" s="6"/>
      <c r="UNQ12" s="6"/>
      <c r="UNR12" s="6"/>
      <c r="UNS12" s="6"/>
      <c r="UNT12" s="6"/>
      <c r="UNU12" s="6"/>
      <c r="UNV12" s="6"/>
      <c r="UNW12" s="6"/>
      <c r="UNX12" s="6"/>
      <c r="UNY12" s="6"/>
      <c r="UNZ12" s="6"/>
      <c r="UOA12" s="6"/>
      <c r="UOB12" s="6"/>
      <c r="UOC12" s="6"/>
      <c r="UOD12" s="6"/>
      <c r="UOE12" s="6"/>
      <c r="UOF12" s="6"/>
      <c r="UOG12" s="6"/>
      <c r="UOH12" s="6"/>
      <c r="UOI12" s="6"/>
      <c r="UOJ12" s="6"/>
      <c r="UOK12" s="6"/>
      <c r="UOL12" s="6"/>
      <c r="UOM12" s="6"/>
      <c r="UON12" s="6"/>
      <c r="UOO12" s="6"/>
      <c r="UOP12" s="6"/>
      <c r="UOQ12" s="6"/>
      <c r="UOR12" s="6"/>
      <c r="UOS12" s="6"/>
      <c r="UOT12" s="6"/>
      <c r="UOU12" s="6"/>
      <c r="UOV12" s="6"/>
      <c r="UOW12" s="6"/>
      <c r="UOX12" s="6"/>
      <c r="UOY12" s="6"/>
      <c r="UOZ12" s="6"/>
      <c r="UPA12" s="6"/>
      <c r="UPB12" s="6"/>
      <c r="UPC12" s="6"/>
      <c r="UPD12" s="6"/>
      <c r="UPE12" s="6"/>
      <c r="UPF12" s="6"/>
      <c r="UPG12" s="6"/>
      <c r="UPH12" s="6"/>
      <c r="UPI12" s="6"/>
      <c r="UPJ12" s="6"/>
      <c r="UPK12" s="6"/>
      <c r="UPL12" s="6"/>
      <c r="UPM12" s="6"/>
      <c r="UPN12" s="6"/>
      <c r="UPO12" s="6"/>
      <c r="UPP12" s="6"/>
      <c r="UPQ12" s="6"/>
      <c r="UPR12" s="6"/>
      <c r="UPS12" s="6"/>
      <c r="UPT12" s="6"/>
      <c r="UPU12" s="6"/>
      <c r="UPV12" s="6"/>
      <c r="UPW12" s="6"/>
      <c r="UPX12" s="6"/>
      <c r="UPY12" s="6"/>
      <c r="UPZ12" s="6"/>
      <c r="UQA12" s="6"/>
      <c r="UQB12" s="6"/>
      <c r="UQC12" s="6"/>
      <c r="UQD12" s="6"/>
      <c r="UQE12" s="6"/>
      <c r="UQF12" s="6"/>
      <c r="UQG12" s="6"/>
      <c r="UQH12" s="6"/>
      <c r="UQI12" s="6"/>
      <c r="UQJ12" s="6"/>
      <c r="UQK12" s="6"/>
      <c r="UQL12" s="6"/>
      <c r="UQM12" s="6"/>
      <c r="UQN12" s="6"/>
      <c r="UQO12" s="6"/>
      <c r="UQP12" s="6"/>
      <c r="UQQ12" s="6"/>
      <c r="UQR12" s="6"/>
      <c r="UQS12" s="6"/>
      <c r="UQT12" s="6"/>
      <c r="UQU12" s="6"/>
      <c r="UQV12" s="6"/>
      <c r="UQW12" s="6"/>
      <c r="UQX12" s="6"/>
      <c r="UQY12" s="6"/>
      <c r="UQZ12" s="6"/>
      <c r="URA12" s="6"/>
      <c r="URB12" s="6"/>
      <c r="URC12" s="6"/>
      <c r="URD12" s="6"/>
      <c r="URE12" s="6"/>
      <c r="URF12" s="6"/>
      <c r="URG12" s="6"/>
      <c r="URH12" s="6"/>
      <c r="URI12" s="6"/>
      <c r="URJ12" s="6"/>
      <c r="URK12" s="6"/>
      <c r="URL12" s="6"/>
      <c r="URM12" s="6"/>
      <c r="URN12" s="6"/>
      <c r="URO12" s="6"/>
      <c r="URP12" s="6"/>
      <c r="URQ12" s="6"/>
      <c r="URR12" s="6"/>
      <c r="URS12" s="6"/>
      <c r="URT12" s="6"/>
      <c r="URU12" s="6"/>
      <c r="URV12" s="6"/>
      <c r="URW12" s="6"/>
      <c r="URX12" s="6"/>
      <c r="URY12" s="6"/>
      <c r="URZ12" s="6"/>
      <c r="USA12" s="6"/>
      <c r="USB12" s="6"/>
      <c r="USC12" s="6"/>
      <c r="USD12" s="6"/>
      <c r="USE12" s="6"/>
      <c r="USF12" s="6"/>
      <c r="USG12" s="6"/>
      <c r="USH12" s="6"/>
      <c r="USI12" s="6"/>
      <c r="USJ12" s="6"/>
      <c r="USK12" s="6"/>
      <c r="USL12" s="6"/>
      <c r="USM12" s="6"/>
      <c r="USN12" s="6"/>
      <c r="USO12" s="6"/>
      <c r="USP12" s="6"/>
      <c r="USQ12" s="6"/>
      <c r="USR12" s="6"/>
      <c r="USS12" s="6"/>
      <c r="UST12" s="6"/>
      <c r="USU12" s="6"/>
      <c r="USV12" s="6"/>
      <c r="USW12" s="6"/>
      <c r="USX12" s="6"/>
      <c r="USY12" s="6"/>
      <c r="USZ12" s="6"/>
      <c r="UTA12" s="6"/>
      <c r="UTB12" s="6"/>
      <c r="UTC12" s="6"/>
      <c r="UTD12" s="6"/>
      <c r="UTE12" s="6"/>
      <c r="UTF12" s="6"/>
      <c r="UTG12" s="6"/>
      <c r="UTH12" s="6"/>
      <c r="UTI12" s="6"/>
      <c r="UTJ12" s="6"/>
      <c r="UTK12" s="6"/>
      <c r="UTL12" s="6"/>
      <c r="UTM12" s="6"/>
      <c r="UTN12" s="6"/>
      <c r="UTO12" s="6"/>
      <c r="UTP12" s="6"/>
      <c r="UTQ12" s="6"/>
      <c r="UTR12" s="6"/>
      <c r="UTS12" s="6"/>
      <c r="UTT12" s="6"/>
      <c r="UTU12" s="6"/>
      <c r="UTV12" s="6"/>
      <c r="UTW12" s="6"/>
      <c r="UTX12" s="6"/>
      <c r="UTY12" s="6"/>
      <c r="UTZ12" s="6"/>
      <c r="UUA12" s="6"/>
      <c r="UUB12" s="6"/>
      <c r="UUC12" s="6"/>
      <c r="UUD12" s="6"/>
      <c r="UUE12" s="6"/>
      <c r="UUF12" s="6"/>
      <c r="UUG12" s="6"/>
      <c r="UUH12" s="6"/>
      <c r="UUI12" s="6"/>
      <c r="UUJ12" s="6"/>
      <c r="UUK12" s="6"/>
      <c r="UUL12" s="6"/>
      <c r="UUM12" s="6"/>
      <c r="UUN12" s="6"/>
      <c r="UUO12" s="6"/>
      <c r="UUP12" s="6"/>
      <c r="UUQ12" s="6"/>
      <c r="UUR12" s="6"/>
      <c r="UUS12" s="6"/>
      <c r="UUT12" s="6"/>
      <c r="UUU12" s="6"/>
      <c r="UUV12" s="6"/>
      <c r="UUW12" s="6"/>
      <c r="UUX12" s="6"/>
      <c r="UUY12" s="6"/>
      <c r="UUZ12" s="6"/>
      <c r="UVA12" s="6"/>
      <c r="UVB12" s="6"/>
      <c r="UVC12" s="6"/>
      <c r="UVD12" s="6"/>
      <c r="UVE12" s="6"/>
      <c r="UVF12" s="6"/>
      <c r="UVG12" s="6"/>
      <c r="UVH12" s="6"/>
      <c r="UVI12" s="6"/>
      <c r="UVJ12" s="6"/>
      <c r="UVK12" s="6"/>
      <c r="UVL12" s="6"/>
      <c r="UVM12" s="6"/>
      <c r="UVN12" s="6"/>
      <c r="UVO12" s="6"/>
      <c r="UVP12" s="6"/>
      <c r="UVQ12" s="6"/>
      <c r="UVR12" s="6"/>
      <c r="UVS12" s="6"/>
      <c r="UVT12" s="6"/>
      <c r="UVU12" s="6"/>
      <c r="UVV12" s="6"/>
      <c r="UVW12" s="6"/>
      <c r="UVX12" s="6"/>
      <c r="UVY12" s="6"/>
      <c r="UVZ12" s="6"/>
      <c r="UWA12" s="6"/>
      <c r="UWB12" s="6"/>
      <c r="UWC12" s="6"/>
      <c r="UWD12" s="6"/>
      <c r="UWE12" s="6"/>
      <c r="UWF12" s="6"/>
      <c r="UWG12" s="6"/>
      <c r="UWH12" s="6"/>
      <c r="UWI12" s="6"/>
      <c r="UWJ12" s="6"/>
      <c r="UWK12" s="6"/>
      <c r="UWL12" s="6"/>
      <c r="UWM12" s="6"/>
      <c r="UWN12" s="6"/>
      <c r="UWO12" s="6"/>
      <c r="UWP12" s="6"/>
      <c r="UWQ12" s="6"/>
      <c r="UWR12" s="6"/>
      <c r="UWS12" s="6"/>
      <c r="UWT12" s="6"/>
      <c r="UWU12" s="6"/>
      <c r="UWV12" s="6"/>
      <c r="UWW12" s="6"/>
      <c r="UWX12" s="6"/>
      <c r="UWY12" s="6"/>
      <c r="UWZ12" s="6"/>
      <c r="UXA12" s="6"/>
      <c r="UXB12" s="6"/>
      <c r="UXC12" s="6"/>
      <c r="UXD12" s="6"/>
      <c r="UXE12" s="6"/>
      <c r="UXF12" s="6"/>
      <c r="UXG12" s="6"/>
      <c r="UXH12" s="6"/>
      <c r="UXI12" s="6"/>
      <c r="UXJ12" s="6"/>
      <c r="UXK12" s="6"/>
      <c r="UXL12" s="6"/>
      <c r="UXM12" s="6"/>
      <c r="UXN12" s="6"/>
      <c r="UXO12" s="6"/>
      <c r="UXP12" s="6"/>
      <c r="UXQ12" s="6"/>
      <c r="UXR12" s="6"/>
      <c r="UXS12" s="6"/>
      <c r="UXT12" s="6"/>
      <c r="UXU12" s="6"/>
      <c r="UXV12" s="6"/>
      <c r="UXW12" s="6"/>
      <c r="UXX12" s="6"/>
      <c r="UXY12" s="6"/>
      <c r="UXZ12" s="6"/>
      <c r="UYA12" s="6"/>
      <c r="UYB12" s="6"/>
      <c r="UYC12" s="6"/>
      <c r="UYD12" s="6"/>
      <c r="UYE12" s="6"/>
      <c r="UYF12" s="6"/>
      <c r="UYG12" s="6"/>
      <c r="UYH12" s="6"/>
      <c r="UYI12" s="6"/>
      <c r="UYJ12" s="6"/>
      <c r="UYK12" s="6"/>
      <c r="UYL12" s="6"/>
      <c r="UYM12" s="6"/>
      <c r="UYN12" s="6"/>
      <c r="UYO12" s="6"/>
      <c r="UYP12" s="6"/>
      <c r="UYQ12" s="6"/>
      <c r="UYR12" s="6"/>
      <c r="UYS12" s="6"/>
      <c r="UYT12" s="6"/>
      <c r="UYU12" s="6"/>
      <c r="UYV12" s="6"/>
      <c r="UYW12" s="6"/>
      <c r="UYX12" s="6"/>
      <c r="UYY12" s="6"/>
      <c r="UYZ12" s="6"/>
      <c r="UZA12" s="6"/>
      <c r="UZB12" s="6"/>
      <c r="UZC12" s="6"/>
      <c r="UZD12" s="6"/>
      <c r="UZE12" s="6"/>
      <c r="UZF12" s="6"/>
      <c r="UZG12" s="6"/>
      <c r="UZH12" s="6"/>
      <c r="UZI12" s="6"/>
      <c r="UZJ12" s="6"/>
      <c r="UZK12" s="6"/>
      <c r="UZL12" s="6"/>
      <c r="UZM12" s="6"/>
      <c r="UZN12" s="6"/>
      <c r="UZO12" s="6"/>
      <c r="UZP12" s="6"/>
      <c r="UZQ12" s="6"/>
      <c r="UZR12" s="6"/>
      <c r="UZS12" s="6"/>
      <c r="UZT12" s="6"/>
      <c r="UZU12" s="6"/>
      <c r="UZV12" s="6"/>
      <c r="UZW12" s="6"/>
      <c r="UZX12" s="6"/>
      <c r="UZY12" s="6"/>
      <c r="UZZ12" s="6"/>
      <c r="VAA12" s="6"/>
      <c r="VAB12" s="6"/>
      <c r="VAC12" s="6"/>
      <c r="VAD12" s="6"/>
      <c r="VAE12" s="6"/>
      <c r="VAF12" s="6"/>
      <c r="VAG12" s="6"/>
      <c r="VAH12" s="6"/>
      <c r="VAI12" s="6"/>
      <c r="VAJ12" s="6"/>
      <c r="VAK12" s="6"/>
      <c r="VAL12" s="6"/>
      <c r="VAM12" s="6"/>
      <c r="VAN12" s="6"/>
      <c r="VAO12" s="6"/>
      <c r="VAP12" s="6"/>
      <c r="VAQ12" s="6"/>
      <c r="VAR12" s="6"/>
      <c r="VAS12" s="6"/>
      <c r="VAT12" s="6"/>
      <c r="VAU12" s="6"/>
      <c r="VAV12" s="6"/>
      <c r="VAW12" s="6"/>
      <c r="VAX12" s="6"/>
      <c r="VAY12" s="6"/>
      <c r="VAZ12" s="6"/>
      <c r="VBA12" s="6"/>
      <c r="VBB12" s="6"/>
      <c r="VBC12" s="6"/>
      <c r="VBD12" s="6"/>
      <c r="VBE12" s="6"/>
      <c r="VBF12" s="6"/>
      <c r="VBG12" s="6"/>
      <c r="VBH12" s="6"/>
      <c r="VBI12" s="6"/>
      <c r="VBJ12" s="6"/>
      <c r="VBK12" s="6"/>
      <c r="VBL12" s="6"/>
      <c r="VBM12" s="6"/>
      <c r="VBN12" s="6"/>
      <c r="VBO12" s="6"/>
      <c r="VBP12" s="6"/>
      <c r="VBQ12" s="6"/>
      <c r="VBR12" s="6"/>
      <c r="VBS12" s="6"/>
      <c r="VBT12" s="6"/>
      <c r="VBU12" s="6"/>
      <c r="VBV12" s="6"/>
      <c r="VBW12" s="6"/>
      <c r="VBX12" s="6"/>
      <c r="VBY12" s="6"/>
      <c r="VBZ12" s="6"/>
      <c r="VCA12" s="6"/>
      <c r="VCB12" s="6"/>
      <c r="VCC12" s="6"/>
      <c r="VCD12" s="6"/>
      <c r="VCE12" s="6"/>
      <c r="VCF12" s="6"/>
      <c r="VCG12" s="6"/>
      <c r="VCH12" s="6"/>
      <c r="VCI12" s="6"/>
      <c r="VCJ12" s="6"/>
      <c r="VCK12" s="6"/>
      <c r="VCL12" s="6"/>
      <c r="VCM12" s="6"/>
      <c r="VCN12" s="6"/>
      <c r="VCO12" s="6"/>
      <c r="VCP12" s="6"/>
      <c r="VCQ12" s="6"/>
      <c r="VCR12" s="6"/>
      <c r="VCS12" s="6"/>
      <c r="VCT12" s="6"/>
      <c r="VCU12" s="6"/>
      <c r="VCV12" s="6"/>
      <c r="VCW12" s="6"/>
      <c r="VCX12" s="6"/>
      <c r="VCY12" s="6"/>
      <c r="VCZ12" s="6"/>
      <c r="VDA12" s="6"/>
      <c r="VDB12" s="6"/>
      <c r="VDC12" s="6"/>
      <c r="VDD12" s="6"/>
      <c r="VDE12" s="6"/>
      <c r="VDF12" s="6"/>
      <c r="VDG12" s="6"/>
      <c r="VDH12" s="6"/>
      <c r="VDI12" s="6"/>
      <c r="VDJ12" s="6"/>
      <c r="VDK12" s="6"/>
      <c r="VDL12" s="6"/>
      <c r="VDM12" s="6"/>
      <c r="VDN12" s="6"/>
      <c r="VDO12" s="6"/>
      <c r="VDP12" s="6"/>
      <c r="VDQ12" s="6"/>
      <c r="VDR12" s="6"/>
      <c r="VDS12" s="6"/>
      <c r="VDT12" s="6"/>
      <c r="VDU12" s="6"/>
      <c r="VDV12" s="6"/>
      <c r="VDW12" s="6"/>
      <c r="VDX12" s="6"/>
      <c r="VDY12" s="6"/>
      <c r="VDZ12" s="6"/>
      <c r="VEA12" s="6"/>
      <c r="VEB12" s="6"/>
      <c r="VEC12" s="6"/>
      <c r="VED12" s="6"/>
      <c r="VEE12" s="6"/>
      <c r="VEF12" s="6"/>
      <c r="VEG12" s="6"/>
      <c r="VEH12" s="6"/>
      <c r="VEI12" s="6"/>
      <c r="VEJ12" s="6"/>
      <c r="VEK12" s="6"/>
      <c r="VEL12" s="6"/>
      <c r="VEM12" s="6"/>
      <c r="VEN12" s="6"/>
      <c r="VEO12" s="6"/>
      <c r="VEP12" s="6"/>
      <c r="VEQ12" s="6"/>
      <c r="VER12" s="6"/>
      <c r="VES12" s="6"/>
      <c r="VET12" s="6"/>
      <c r="VEU12" s="6"/>
      <c r="VEV12" s="6"/>
      <c r="VEW12" s="6"/>
      <c r="VEX12" s="6"/>
      <c r="VEY12" s="6"/>
      <c r="VEZ12" s="6"/>
      <c r="VFA12" s="6"/>
      <c r="VFB12" s="6"/>
      <c r="VFC12" s="6"/>
      <c r="VFD12" s="6"/>
      <c r="VFE12" s="6"/>
      <c r="VFF12" s="6"/>
      <c r="VFG12" s="6"/>
      <c r="VFH12" s="6"/>
      <c r="VFI12" s="6"/>
      <c r="VFJ12" s="6"/>
      <c r="VFK12" s="6"/>
      <c r="VFL12" s="6"/>
      <c r="VFM12" s="6"/>
      <c r="VFN12" s="6"/>
      <c r="VFO12" s="6"/>
      <c r="VFP12" s="6"/>
      <c r="VFQ12" s="6"/>
      <c r="VFR12" s="6"/>
      <c r="VFS12" s="6"/>
      <c r="VFT12" s="6"/>
      <c r="VFU12" s="6"/>
      <c r="VFV12" s="6"/>
      <c r="VFW12" s="6"/>
      <c r="VFX12" s="6"/>
      <c r="VFY12" s="6"/>
      <c r="VFZ12" s="6"/>
      <c r="VGA12" s="6"/>
      <c r="VGB12" s="6"/>
      <c r="VGC12" s="6"/>
      <c r="VGD12" s="6"/>
      <c r="VGE12" s="6"/>
      <c r="VGF12" s="6"/>
      <c r="VGG12" s="6"/>
      <c r="VGH12" s="6"/>
      <c r="VGI12" s="6"/>
      <c r="VGJ12" s="6"/>
      <c r="VGK12" s="6"/>
      <c r="VGL12" s="6"/>
      <c r="VGM12" s="6"/>
      <c r="VGN12" s="6"/>
      <c r="VGO12" s="6"/>
      <c r="VGP12" s="6"/>
      <c r="VGQ12" s="6"/>
      <c r="VGR12" s="6"/>
      <c r="VGS12" s="6"/>
      <c r="VGT12" s="6"/>
      <c r="VGU12" s="6"/>
      <c r="VGV12" s="6"/>
      <c r="VGW12" s="6"/>
      <c r="VGX12" s="6"/>
      <c r="VGY12" s="6"/>
      <c r="VGZ12" s="6"/>
      <c r="VHA12" s="6"/>
      <c r="VHB12" s="6"/>
      <c r="VHC12" s="6"/>
      <c r="VHD12" s="6"/>
      <c r="VHE12" s="6"/>
      <c r="VHF12" s="6"/>
      <c r="VHG12" s="6"/>
      <c r="VHH12" s="6"/>
      <c r="VHI12" s="6"/>
      <c r="VHJ12" s="6"/>
      <c r="VHK12" s="6"/>
      <c r="VHL12" s="6"/>
      <c r="VHM12" s="6"/>
      <c r="VHN12" s="6"/>
      <c r="VHO12" s="6"/>
      <c r="VHP12" s="6"/>
      <c r="VHQ12" s="6"/>
      <c r="VHR12" s="6"/>
      <c r="VHS12" s="6"/>
      <c r="VHT12" s="6"/>
      <c r="VHU12" s="6"/>
      <c r="VHV12" s="6"/>
      <c r="VHW12" s="6"/>
      <c r="VHX12" s="6"/>
      <c r="VHY12" s="6"/>
      <c r="VHZ12" s="6"/>
      <c r="VIA12" s="6"/>
      <c r="VIB12" s="6"/>
      <c r="VIC12" s="6"/>
      <c r="VID12" s="6"/>
      <c r="VIE12" s="6"/>
      <c r="VIF12" s="6"/>
      <c r="VIG12" s="6"/>
      <c r="VIH12" s="6"/>
      <c r="VII12" s="6"/>
      <c r="VIJ12" s="6"/>
      <c r="VIK12" s="6"/>
      <c r="VIL12" s="6"/>
      <c r="VIM12" s="6"/>
      <c r="VIN12" s="6"/>
      <c r="VIO12" s="6"/>
      <c r="VIP12" s="6"/>
      <c r="VIQ12" s="6"/>
      <c r="VIR12" s="6"/>
      <c r="VIS12" s="6"/>
      <c r="VIT12" s="6"/>
      <c r="VIU12" s="6"/>
      <c r="VIV12" s="6"/>
      <c r="VIW12" s="6"/>
      <c r="VIX12" s="6"/>
      <c r="VIY12" s="6"/>
      <c r="VIZ12" s="6"/>
      <c r="VJA12" s="6"/>
      <c r="VJB12" s="6"/>
      <c r="VJC12" s="6"/>
      <c r="VJD12" s="6"/>
      <c r="VJE12" s="6"/>
      <c r="VJF12" s="6"/>
      <c r="VJG12" s="6"/>
      <c r="VJH12" s="6"/>
      <c r="VJI12" s="6"/>
      <c r="VJJ12" s="6"/>
      <c r="VJK12" s="6"/>
      <c r="VJL12" s="6"/>
      <c r="VJM12" s="6"/>
      <c r="VJN12" s="6"/>
      <c r="VJO12" s="6"/>
      <c r="VJP12" s="6"/>
      <c r="VJQ12" s="6"/>
      <c r="VJR12" s="6"/>
      <c r="VJS12" s="6"/>
      <c r="VJT12" s="6"/>
      <c r="VJU12" s="6"/>
      <c r="VJV12" s="6"/>
      <c r="VJW12" s="6"/>
      <c r="VJX12" s="6"/>
      <c r="VJY12" s="6"/>
      <c r="VJZ12" s="6"/>
      <c r="VKA12" s="6"/>
      <c r="VKB12" s="6"/>
      <c r="VKC12" s="6"/>
      <c r="VKD12" s="6"/>
      <c r="VKE12" s="6"/>
      <c r="VKF12" s="6"/>
      <c r="VKG12" s="6"/>
      <c r="VKH12" s="6"/>
      <c r="VKI12" s="6"/>
      <c r="VKJ12" s="6"/>
      <c r="VKK12" s="6"/>
      <c r="VKL12" s="6"/>
      <c r="VKM12" s="6"/>
      <c r="VKN12" s="6"/>
      <c r="VKO12" s="6"/>
      <c r="VKP12" s="6"/>
      <c r="VKQ12" s="6"/>
      <c r="VKR12" s="6"/>
      <c r="VKS12" s="6"/>
      <c r="VKT12" s="6"/>
      <c r="VKU12" s="6"/>
      <c r="VKV12" s="6"/>
      <c r="VKW12" s="6"/>
      <c r="VKX12" s="6"/>
      <c r="VKY12" s="6"/>
      <c r="VKZ12" s="6"/>
      <c r="VLA12" s="6"/>
      <c r="VLB12" s="6"/>
      <c r="VLC12" s="6"/>
      <c r="VLD12" s="6"/>
      <c r="VLE12" s="6"/>
      <c r="VLF12" s="6"/>
      <c r="VLG12" s="6"/>
      <c r="VLH12" s="6"/>
      <c r="VLI12" s="6"/>
      <c r="VLJ12" s="6"/>
      <c r="VLK12" s="6"/>
      <c r="VLL12" s="6"/>
      <c r="VLM12" s="6"/>
      <c r="VLN12" s="6"/>
      <c r="VLO12" s="6"/>
      <c r="VLP12" s="6"/>
      <c r="VLQ12" s="6"/>
      <c r="VLR12" s="6"/>
      <c r="VLS12" s="6"/>
      <c r="VLT12" s="6"/>
      <c r="VLU12" s="6"/>
      <c r="VLV12" s="6"/>
      <c r="VLW12" s="6"/>
      <c r="VLX12" s="6"/>
      <c r="VLY12" s="6"/>
      <c r="VLZ12" s="6"/>
      <c r="VMA12" s="6"/>
      <c r="VMB12" s="6"/>
      <c r="VMC12" s="6"/>
      <c r="VMD12" s="6"/>
      <c r="VME12" s="6"/>
      <c r="VMF12" s="6"/>
      <c r="VMG12" s="6"/>
      <c r="VMH12" s="6"/>
      <c r="VMI12" s="6"/>
      <c r="VMJ12" s="6"/>
      <c r="VMK12" s="6"/>
      <c r="VML12" s="6"/>
      <c r="VMM12" s="6"/>
      <c r="VMN12" s="6"/>
      <c r="VMO12" s="6"/>
      <c r="VMP12" s="6"/>
      <c r="VMQ12" s="6"/>
      <c r="VMR12" s="6"/>
      <c r="VMS12" s="6"/>
      <c r="VMT12" s="6"/>
      <c r="VMU12" s="6"/>
      <c r="VMV12" s="6"/>
      <c r="VMW12" s="6"/>
      <c r="VMX12" s="6"/>
      <c r="VMY12" s="6"/>
      <c r="VMZ12" s="6"/>
      <c r="VNA12" s="6"/>
      <c r="VNB12" s="6"/>
      <c r="VNC12" s="6"/>
      <c r="VND12" s="6"/>
      <c r="VNE12" s="6"/>
      <c r="VNF12" s="6"/>
      <c r="VNG12" s="6"/>
      <c r="VNH12" s="6"/>
      <c r="VNI12" s="6"/>
      <c r="VNJ12" s="6"/>
      <c r="VNK12" s="6"/>
      <c r="VNL12" s="6"/>
      <c r="VNM12" s="6"/>
      <c r="VNN12" s="6"/>
      <c r="VNO12" s="6"/>
      <c r="VNP12" s="6"/>
      <c r="VNQ12" s="6"/>
      <c r="VNR12" s="6"/>
      <c r="VNS12" s="6"/>
      <c r="VNT12" s="6"/>
      <c r="VNU12" s="6"/>
      <c r="VNV12" s="6"/>
      <c r="VNW12" s="6"/>
      <c r="VNX12" s="6"/>
      <c r="VNY12" s="6"/>
      <c r="VNZ12" s="6"/>
      <c r="VOA12" s="6"/>
      <c r="VOB12" s="6"/>
      <c r="VOC12" s="6"/>
      <c r="VOD12" s="6"/>
      <c r="VOE12" s="6"/>
      <c r="VOF12" s="6"/>
      <c r="VOG12" s="6"/>
      <c r="VOH12" s="6"/>
      <c r="VOI12" s="6"/>
      <c r="VOJ12" s="6"/>
      <c r="VOK12" s="6"/>
      <c r="VOL12" s="6"/>
      <c r="VOM12" s="6"/>
      <c r="VON12" s="6"/>
      <c r="VOO12" s="6"/>
      <c r="VOP12" s="6"/>
      <c r="VOQ12" s="6"/>
      <c r="VOR12" s="6"/>
      <c r="VOS12" s="6"/>
      <c r="VOT12" s="6"/>
      <c r="VOU12" s="6"/>
      <c r="VOV12" s="6"/>
      <c r="VOW12" s="6"/>
      <c r="VOX12" s="6"/>
      <c r="VOY12" s="6"/>
      <c r="VOZ12" s="6"/>
      <c r="VPA12" s="6"/>
      <c r="VPB12" s="6"/>
      <c r="VPC12" s="6"/>
      <c r="VPD12" s="6"/>
      <c r="VPE12" s="6"/>
      <c r="VPF12" s="6"/>
      <c r="VPG12" s="6"/>
      <c r="VPH12" s="6"/>
      <c r="VPI12" s="6"/>
      <c r="VPJ12" s="6"/>
      <c r="VPK12" s="6"/>
      <c r="VPL12" s="6"/>
      <c r="VPM12" s="6"/>
      <c r="VPN12" s="6"/>
      <c r="VPO12" s="6"/>
      <c r="VPP12" s="6"/>
      <c r="VPQ12" s="6"/>
      <c r="VPR12" s="6"/>
      <c r="VPS12" s="6"/>
      <c r="VPT12" s="6"/>
      <c r="VPU12" s="6"/>
      <c r="VPV12" s="6"/>
      <c r="VPW12" s="6"/>
      <c r="VPX12" s="6"/>
      <c r="VPY12" s="6"/>
      <c r="VPZ12" s="6"/>
      <c r="VQA12" s="6"/>
      <c r="VQB12" s="6"/>
      <c r="VQC12" s="6"/>
      <c r="VQD12" s="6"/>
      <c r="VQE12" s="6"/>
      <c r="VQF12" s="6"/>
      <c r="VQG12" s="6"/>
      <c r="VQH12" s="6"/>
      <c r="VQI12" s="6"/>
      <c r="VQJ12" s="6"/>
      <c r="VQK12" s="6"/>
      <c r="VQL12" s="6"/>
      <c r="VQM12" s="6"/>
      <c r="VQN12" s="6"/>
      <c r="VQO12" s="6"/>
      <c r="VQP12" s="6"/>
      <c r="VQQ12" s="6"/>
      <c r="VQR12" s="6"/>
      <c r="VQS12" s="6"/>
      <c r="VQT12" s="6"/>
      <c r="VQU12" s="6"/>
      <c r="VQV12" s="6"/>
      <c r="VQW12" s="6"/>
      <c r="VQX12" s="6"/>
      <c r="VQY12" s="6"/>
      <c r="VQZ12" s="6"/>
      <c r="VRA12" s="6"/>
      <c r="VRB12" s="6"/>
      <c r="VRC12" s="6"/>
      <c r="VRD12" s="6"/>
      <c r="VRE12" s="6"/>
      <c r="VRF12" s="6"/>
      <c r="VRG12" s="6"/>
      <c r="VRH12" s="6"/>
      <c r="VRI12" s="6"/>
      <c r="VRJ12" s="6"/>
      <c r="VRK12" s="6"/>
      <c r="VRL12" s="6"/>
      <c r="VRM12" s="6"/>
      <c r="VRN12" s="6"/>
      <c r="VRO12" s="6"/>
      <c r="VRP12" s="6"/>
      <c r="VRQ12" s="6"/>
      <c r="VRR12" s="6"/>
      <c r="VRS12" s="6"/>
      <c r="VRT12" s="6"/>
      <c r="VRU12" s="6"/>
      <c r="VRV12" s="6"/>
      <c r="VRW12" s="6"/>
      <c r="VRX12" s="6"/>
      <c r="VRY12" s="6"/>
      <c r="VRZ12" s="6"/>
      <c r="VSA12" s="6"/>
      <c r="VSB12" s="6"/>
      <c r="VSC12" s="6"/>
      <c r="VSD12" s="6"/>
      <c r="VSE12" s="6"/>
      <c r="VSF12" s="6"/>
      <c r="VSG12" s="6"/>
      <c r="VSH12" s="6"/>
      <c r="VSI12" s="6"/>
      <c r="VSJ12" s="6"/>
      <c r="VSK12" s="6"/>
      <c r="VSL12" s="6"/>
      <c r="VSM12" s="6"/>
      <c r="VSN12" s="6"/>
      <c r="VSO12" s="6"/>
      <c r="VSP12" s="6"/>
      <c r="VSQ12" s="6"/>
      <c r="VSR12" s="6"/>
      <c r="VSS12" s="6"/>
      <c r="VST12" s="6"/>
      <c r="VSU12" s="6"/>
      <c r="VSV12" s="6"/>
      <c r="VSW12" s="6"/>
      <c r="VSX12" s="6"/>
      <c r="VSY12" s="6"/>
      <c r="VSZ12" s="6"/>
      <c r="VTA12" s="6"/>
      <c r="VTB12" s="6"/>
      <c r="VTC12" s="6"/>
      <c r="VTD12" s="6"/>
      <c r="VTE12" s="6"/>
      <c r="VTF12" s="6"/>
      <c r="VTG12" s="6"/>
      <c r="VTH12" s="6"/>
      <c r="VTI12" s="6"/>
      <c r="VTJ12" s="6"/>
      <c r="VTK12" s="6"/>
      <c r="VTL12" s="6"/>
      <c r="VTM12" s="6"/>
      <c r="VTN12" s="6"/>
      <c r="VTO12" s="6"/>
      <c r="VTP12" s="6"/>
      <c r="VTQ12" s="6"/>
      <c r="VTR12" s="6"/>
      <c r="VTS12" s="6"/>
      <c r="VTT12" s="6"/>
      <c r="VTU12" s="6"/>
      <c r="VTV12" s="6"/>
      <c r="VTW12" s="6"/>
      <c r="VTX12" s="6"/>
      <c r="VTY12" s="6"/>
      <c r="VTZ12" s="6"/>
      <c r="VUA12" s="6"/>
      <c r="VUB12" s="6"/>
      <c r="VUC12" s="6"/>
      <c r="VUD12" s="6"/>
      <c r="VUE12" s="6"/>
      <c r="VUF12" s="6"/>
      <c r="VUG12" s="6"/>
      <c r="VUH12" s="6"/>
      <c r="VUI12" s="6"/>
      <c r="VUJ12" s="6"/>
      <c r="VUK12" s="6"/>
      <c r="VUL12" s="6"/>
      <c r="VUM12" s="6"/>
      <c r="VUN12" s="6"/>
      <c r="VUO12" s="6"/>
      <c r="VUP12" s="6"/>
      <c r="VUQ12" s="6"/>
      <c r="VUR12" s="6"/>
      <c r="VUS12" s="6"/>
      <c r="VUT12" s="6"/>
      <c r="VUU12" s="6"/>
      <c r="VUV12" s="6"/>
      <c r="VUW12" s="6"/>
      <c r="VUX12" s="6"/>
      <c r="VUY12" s="6"/>
      <c r="VUZ12" s="6"/>
      <c r="VVA12" s="6"/>
      <c r="VVB12" s="6"/>
      <c r="VVC12" s="6"/>
      <c r="VVD12" s="6"/>
      <c r="VVE12" s="6"/>
      <c r="VVF12" s="6"/>
      <c r="VVG12" s="6"/>
      <c r="VVH12" s="6"/>
      <c r="VVI12" s="6"/>
      <c r="VVJ12" s="6"/>
      <c r="VVK12" s="6"/>
      <c r="VVL12" s="6"/>
      <c r="VVM12" s="6"/>
      <c r="VVN12" s="6"/>
      <c r="VVO12" s="6"/>
      <c r="VVP12" s="6"/>
      <c r="VVQ12" s="6"/>
      <c r="VVR12" s="6"/>
      <c r="VVS12" s="6"/>
      <c r="VVT12" s="6"/>
      <c r="VVU12" s="6"/>
      <c r="VVV12" s="6"/>
      <c r="VVW12" s="6"/>
      <c r="VVX12" s="6"/>
      <c r="VVY12" s="6"/>
      <c r="VVZ12" s="6"/>
      <c r="VWA12" s="6"/>
      <c r="VWB12" s="6"/>
      <c r="VWC12" s="6"/>
      <c r="VWD12" s="6"/>
      <c r="VWE12" s="6"/>
      <c r="VWF12" s="6"/>
      <c r="VWG12" s="6"/>
      <c r="VWH12" s="6"/>
      <c r="VWI12" s="6"/>
      <c r="VWJ12" s="6"/>
      <c r="VWK12" s="6"/>
      <c r="VWL12" s="6"/>
      <c r="VWM12" s="6"/>
      <c r="VWN12" s="6"/>
      <c r="VWO12" s="6"/>
      <c r="VWP12" s="6"/>
      <c r="VWQ12" s="6"/>
      <c r="VWR12" s="6"/>
      <c r="VWS12" s="6"/>
      <c r="VWT12" s="6"/>
      <c r="VWU12" s="6"/>
      <c r="VWV12" s="6"/>
      <c r="VWW12" s="6"/>
      <c r="VWX12" s="6"/>
      <c r="VWY12" s="6"/>
      <c r="VWZ12" s="6"/>
      <c r="VXA12" s="6"/>
      <c r="VXB12" s="6"/>
      <c r="VXC12" s="6"/>
      <c r="VXD12" s="6"/>
      <c r="VXE12" s="6"/>
      <c r="VXF12" s="6"/>
      <c r="VXG12" s="6"/>
      <c r="VXH12" s="6"/>
      <c r="VXI12" s="6"/>
      <c r="VXJ12" s="6"/>
      <c r="VXK12" s="6"/>
      <c r="VXL12" s="6"/>
      <c r="VXM12" s="6"/>
      <c r="VXN12" s="6"/>
      <c r="VXO12" s="6"/>
      <c r="VXP12" s="6"/>
      <c r="VXQ12" s="6"/>
      <c r="VXR12" s="6"/>
      <c r="VXS12" s="6"/>
      <c r="VXT12" s="6"/>
      <c r="VXU12" s="6"/>
      <c r="VXV12" s="6"/>
      <c r="VXW12" s="6"/>
      <c r="VXX12" s="6"/>
      <c r="VXY12" s="6"/>
      <c r="VXZ12" s="6"/>
      <c r="VYA12" s="6"/>
      <c r="VYB12" s="6"/>
      <c r="VYC12" s="6"/>
      <c r="VYD12" s="6"/>
      <c r="VYE12" s="6"/>
      <c r="VYF12" s="6"/>
      <c r="VYG12" s="6"/>
      <c r="VYH12" s="6"/>
      <c r="VYI12" s="6"/>
      <c r="VYJ12" s="6"/>
      <c r="VYK12" s="6"/>
      <c r="VYL12" s="6"/>
      <c r="VYM12" s="6"/>
      <c r="VYN12" s="6"/>
      <c r="VYO12" s="6"/>
      <c r="VYP12" s="6"/>
      <c r="VYQ12" s="6"/>
      <c r="VYR12" s="6"/>
      <c r="VYS12" s="6"/>
      <c r="VYT12" s="6"/>
      <c r="VYU12" s="6"/>
      <c r="VYV12" s="6"/>
      <c r="VYW12" s="6"/>
      <c r="VYX12" s="6"/>
      <c r="VYY12" s="6"/>
      <c r="VYZ12" s="6"/>
      <c r="VZA12" s="6"/>
      <c r="VZB12" s="6"/>
      <c r="VZC12" s="6"/>
      <c r="VZD12" s="6"/>
      <c r="VZE12" s="6"/>
      <c r="VZF12" s="6"/>
      <c r="VZG12" s="6"/>
      <c r="VZH12" s="6"/>
      <c r="VZI12" s="6"/>
      <c r="VZJ12" s="6"/>
      <c r="VZK12" s="6"/>
      <c r="VZL12" s="6"/>
      <c r="VZM12" s="6"/>
      <c r="VZN12" s="6"/>
      <c r="VZO12" s="6"/>
      <c r="VZP12" s="6"/>
      <c r="VZQ12" s="6"/>
      <c r="VZR12" s="6"/>
      <c r="VZS12" s="6"/>
      <c r="VZT12" s="6"/>
      <c r="VZU12" s="6"/>
      <c r="VZV12" s="6"/>
      <c r="VZW12" s="6"/>
      <c r="VZX12" s="6"/>
      <c r="VZY12" s="6"/>
      <c r="VZZ12" s="6"/>
      <c r="WAA12" s="6"/>
      <c r="WAB12" s="6"/>
      <c r="WAC12" s="6"/>
      <c r="WAD12" s="6"/>
      <c r="WAE12" s="6"/>
      <c r="WAF12" s="6"/>
      <c r="WAG12" s="6"/>
      <c r="WAH12" s="6"/>
      <c r="WAI12" s="6"/>
      <c r="WAJ12" s="6"/>
      <c r="WAK12" s="6"/>
      <c r="WAL12" s="6"/>
      <c r="WAM12" s="6"/>
      <c r="WAN12" s="6"/>
      <c r="WAO12" s="6"/>
      <c r="WAP12" s="6"/>
      <c r="WAQ12" s="6"/>
      <c r="WAR12" s="6"/>
      <c r="WAS12" s="6"/>
      <c r="WAT12" s="6"/>
      <c r="WAU12" s="6"/>
      <c r="WAV12" s="6"/>
      <c r="WAW12" s="6"/>
      <c r="WAX12" s="6"/>
      <c r="WAY12" s="6"/>
      <c r="WAZ12" s="6"/>
      <c r="WBA12" s="6"/>
      <c r="WBB12" s="6"/>
      <c r="WBC12" s="6"/>
      <c r="WBD12" s="6"/>
      <c r="WBE12" s="6"/>
      <c r="WBF12" s="6"/>
      <c r="WBG12" s="6"/>
      <c r="WBH12" s="6"/>
      <c r="WBI12" s="6"/>
      <c r="WBJ12" s="6"/>
      <c r="WBK12" s="6"/>
      <c r="WBL12" s="6"/>
      <c r="WBM12" s="6"/>
      <c r="WBN12" s="6"/>
      <c r="WBO12" s="6"/>
      <c r="WBP12" s="6"/>
      <c r="WBQ12" s="6"/>
      <c r="WBR12" s="6"/>
      <c r="WBS12" s="6"/>
      <c r="WBT12" s="6"/>
      <c r="WBU12" s="6"/>
      <c r="WBV12" s="6"/>
      <c r="WBW12" s="6"/>
      <c r="WBX12" s="6"/>
      <c r="WBY12" s="6"/>
      <c r="WBZ12" s="6"/>
      <c r="WCA12" s="6"/>
      <c r="WCB12" s="6"/>
      <c r="WCC12" s="6"/>
      <c r="WCD12" s="6"/>
      <c r="WCE12" s="6"/>
      <c r="WCF12" s="6"/>
      <c r="WCG12" s="6"/>
      <c r="WCH12" s="6"/>
      <c r="WCI12" s="6"/>
      <c r="WCJ12" s="6"/>
      <c r="WCK12" s="6"/>
      <c r="WCL12" s="6"/>
      <c r="WCM12" s="6"/>
      <c r="WCN12" s="6"/>
      <c r="WCO12" s="6"/>
      <c r="WCP12" s="6"/>
      <c r="WCQ12" s="6"/>
      <c r="WCR12" s="6"/>
      <c r="WCS12" s="6"/>
      <c r="WCT12" s="6"/>
      <c r="WCU12" s="6"/>
      <c r="WCV12" s="6"/>
      <c r="WCW12" s="6"/>
      <c r="WCX12" s="6"/>
      <c r="WCY12" s="6"/>
      <c r="WCZ12" s="6"/>
      <c r="WDA12" s="6"/>
      <c r="WDB12" s="6"/>
      <c r="WDC12" s="6"/>
      <c r="WDD12" s="6"/>
      <c r="WDE12" s="6"/>
      <c r="WDF12" s="6"/>
      <c r="WDG12" s="6"/>
      <c r="WDH12" s="6"/>
      <c r="WDI12" s="6"/>
      <c r="WDJ12" s="6"/>
      <c r="WDK12" s="6"/>
      <c r="WDL12" s="6"/>
      <c r="WDM12" s="6"/>
      <c r="WDN12" s="6"/>
      <c r="WDO12" s="6"/>
      <c r="WDP12" s="6"/>
      <c r="WDQ12" s="6"/>
      <c r="WDR12" s="6"/>
      <c r="WDS12" s="6"/>
      <c r="WDT12" s="6"/>
      <c r="WDU12" s="6"/>
      <c r="WDV12" s="6"/>
      <c r="WDW12" s="6"/>
      <c r="WDX12" s="6"/>
      <c r="WDY12" s="6"/>
      <c r="WDZ12" s="6"/>
      <c r="WEA12" s="6"/>
      <c r="WEB12" s="6"/>
      <c r="WEC12" s="6"/>
      <c r="WED12" s="6"/>
      <c r="WEE12" s="6"/>
      <c r="WEF12" s="6"/>
      <c r="WEG12" s="6"/>
      <c r="WEH12" s="6"/>
      <c r="WEI12" s="6"/>
      <c r="WEJ12" s="6"/>
      <c r="WEK12" s="6"/>
      <c r="WEL12" s="6"/>
      <c r="WEM12" s="6"/>
      <c r="WEN12" s="6"/>
      <c r="WEO12" s="6"/>
      <c r="WEP12" s="6"/>
      <c r="WEQ12" s="6"/>
      <c r="WER12" s="6"/>
      <c r="WES12" s="6"/>
      <c r="WET12" s="6"/>
      <c r="WEU12" s="6"/>
      <c r="WEV12" s="6"/>
      <c r="WEW12" s="6"/>
      <c r="WEX12" s="6"/>
      <c r="WEY12" s="6"/>
      <c r="WEZ12" s="6"/>
      <c r="WFA12" s="6"/>
      <c r="WFB12" s="6"/>
      <c r="WFC12" s="6"/>
      <c r="WFD12" s="6"/>
      <c r="WFE12" s="6"/>
      <c r="WFF12" s="6"/>
      <c r="WFG12" s="6"/>
      <c r="WFH12" s="6"/>
      <c r="WFI12" s="6"/>
      <c r="WFJ12" s="6"/>
      <c r="WFK12" s="6"/>
      <c r="WFL12" s="6"/>
      <c r="WFM12" s="6"/>
      <c r="WFN12" s="6"/>
      <c r="WFO12" s="6"/>
      <c r="WFP12" s="6"/>
      <c r="WFQ12" s="6"/>
      <c r="WFR12" s="6"/>
      <c r="WFS12" s="6"/>
      <c r="WFT12" s="6"/>
      <c r="WFU12" s="6"/>
      <c r="WFV12" s="6"/>
      <c r="WFW12" s="6"/>
      <c r="WFX12" s="6"/>
      <c r="WFY12" s="6"/>
      <c r="WFZ12" s="6"/>
      <c r="WGA12" s="6"/>
      <c r="WGB12" s="6"/>
      <c r="WGC12" s="6"/>
      <c r="WGD12" s="6"/>
      <c r="WGE12" s="6"/>
      <c r="WGF12" s="6"/>
      <c r="WGG12" s="6"/>
      <c r="WGH12" s="6"/>
      <c r="WGI12" s="6"/>
      <c r="WGJ12" s="6"/>
      <c r="WGK12" s="6"/>
      <c r="WGL12" s="6"/>
      <c r="WGM12" s="6"/>
      <c r="WGN12" s="6"/>
      <c r="WGO12" s="6"/>
      <c r="WGP12" s="6"/>
      <c r="WGQ12" s="6"/>
      <c r="WGR12" s="6"/>
      <c r="WGS12" s="6"/>
      <c r="WGT12" s="6"/>
      <c r="WGU12" s="6"/>
      <c r="WGV12" s="6"/>
      <c r="WGW12" s="6"/>
      <c r="WGX12" s="6"/>
      <c r="WGY12" s="6"/>
      <c r="WGZ12" s="6"/>
      <c r="WHA12" s="6"/>
      <c r="WHB12" s="6"/>
      <c r="WHC12" s="6"/>
      <c r="WHD12" s="6"/>
      <c r="WHE12" s="6"/>
      <c r="WHF12" s="6"/>
      <c r="WHG12" s="6"/>
      <c r="WHH12" s="6"/>
      <c r="WHI12" s="6"/>
      <c r="WHJ12" s="6"/>
      <c r="WHK12" s="6"/>
      <c r="WHL12" s="6"/>
      <c r="WHM12" s="6"/>
      <c r="WHN12" s="6"/>
      <c r="WHO12" s="6"/>
      <c r="WHP12" s="6"/>
      <c r="WHQ12" s="6"/>
      <c r="WHR12" s="6"/>
      <c r="WHS12" s="6"/>
      <c r="WHT12" s="6"/>
      <c r="WHU12" s="6"/>
      <c r="WHV12" s="6"/>
      <c r="WHW12" s="6"/>
      <c r="WHX12" s="6"/>
      <c r="WHY12" s="6"/>
      <c r="WHZ12" s="6"/>
      <c r="WIA12" s="6"/>
      <c r="WIB12" s="6"/>
      <c r="WIC12" s="6"/>
      <c r="WID12" s="6"/>
      <c r="WIE12" s="6"/>
      <c r="WIF12" s="6"/>
      <c r="WIG12" s="6"/>
      <c r="WIH12" s="6"/>
      <c r="WII12" s="6"/>
      <c r="WIJ12" s="6"/>
      <c r="WIK12" s="6"/>
      <c r="WIL12" s="6"/>
      <c r="WIM12" s="6"/>
      <c r="WIN12" s="6"/>
      <c r="WIO12" s="6"/>
      <c r="WIP12" s="6"/>
      <c r="WIQ12" s="6"/>
      <c r="WIR12" s="6"/>
      <c r="WIS12" s="6"/>
      <c r="WIT12" s="6"/>
      <c r="WIU12" s="6"/>
      <c r="WIV12" s="6"/>
      <c r="WIW12" s="6"/>
      <c r="WIX12" s="6"/>
      <c r="WIY12" s="6"/>
      <c r="WIZ12" s="6"/>
      <c r="WJA12" s="6"/>
      <c r="WJB12" s="6"/>
      <c r="WJC12" s="6"/>
      <c r="WJD12" s="6"/>
      <c r="WJE12" s="6"/>
      <c r="WJF12" s="6"/>
      <c r="WJG12" s="6"/>
      <c r="WJH12" s="6"/>
      <c r="WJI12" s="6"/>
      <c r="WJJ12" s="6"/>
      <c r="WJK12" s="6"/>
      <c r="WJL12" s="6"/>
      <c r="WJM12" s="6"/>
      <c r="WJN12" s="6"/>
      <c r="WJO12" s="6"/>
      <c r="WJP12" s="6"/>
      <c r="WJQ12" s="6"/>
      <c r="WJR12" s="6"/>
      <c r="WJS12" s="6"/>
      <c r="WJT12" s="6"/>
      <c r="WJU12" s="6"/>
      <c r="WJV12" s="6"/>
      <c r="WJW12" s="6"/>
      <c r="WJX12" s="6"/>
      <c r="WJY12" s="6"/>
      <c r="WJZ12" s="6"/>
      <c r="WKA12" s="6"/>
      <c r="WKB12" s="6"/>
      <c r="WKC12" s="6"/>
      <c r="WKD12" s="6"/>
      <c r="WKE12" s="6"/>
      <c r="WKF12" s="6"/>
      <c r="WKG12" s="6"/>
      <c r="WKH12" s="6"/>
      <c r="WKI12" s="6"/>
      <c r="WKJ12" s="6"/>
      <c r="WKK12" s="6"/>
      <c r="WKL12" s="6"/>
      <c r="WKM12" s="6"/>
      <c r="WKN12" s="6"/>
      <c r="WKO12" s="6"/>
      <c r="WKP12" s="6"/>
      <c r="WKQ12" s="6"/>
      <c r="WKR12" s="6"/>
      <c r="WKS12" s="6"/>
      <c r="WKT12" s="6"/>
      <c r="WKU12" s="6"/>
      <c r="WKV12" s="6"/>
      <c r="WKW12" s="6"/>
      <c r="WKX12" s="6"/>
      <c r="WKY12" s="6"/>
      <c r="WKZ12" s="6"/>
      <c r="WLA12" s="6"/>
      <c r="WLB12" s="6"/>
      <c r="WLC12" s="6"/>
      <c r="WLD12" s="6"/>
      <c r="WLE12" s="6"/>
      <c r="WLF12" s="6"/>
      <c r="WLG12" s="6"/>
      <c r="WLH12" s="6"/>
      <c r="WLI12" s="6"/>
      <c r="WLJ12" s="6"/>
      <c r="WLK12" s="6"/>
      <c r="WLL12" s="6"/>
      <c r="WLM12" s="6"/>
      <c r="WLN12" s="6"/>
      <c r="WLO12" s="6"/>
      <c r="WLP12" s="6"/>
      <c r="WLQ12" s="6"/>
      <c r="WLR12" s="6"/>
      <c r="WLS12" s="6"/>
      <c r="WLT12" s="6"/>
      <c r="WLU12" s="6"/>
      <c r="WLV12" s="6"/>
      <c r="WLW12" s="6"/>
      <c r="WLX12" s="6"/>
      <c r="WLY12" s="6"/>
      <c r="WLZ12" s="6"/>
      <c r="WMA12" s="6"/>
      <c r="WMB12" s="6"/>
      <c r="WMC12" s="6"/>
      <c r="WMD12" s="6"/>
      <c r="WME12" s="6"/>
      <c r="WMF12" s="6"/>
      <c r="WMG12" s="6"/>
      <c r="WMH12" s="6"/>
      <c r="WMI12" s="6"/>
      <c r="WMJ12" s="6"/>
      <c r="WMK12" s="6"/>
      <c r="WML12" s="6"/>
      <c r="WMM12" s="6"/>
      <c r="WMN12" s="6"/>
      <c r="WMO12" s="6"/>
      <c r="WMP12" s="6"/>
      <c r="WMQ12" s="6"/>
      <c r="WMR12" s="6"/>
      <c r="WMS12" s="6"/>
      <c r="WMT12" s="6"/>
      <c r="WMU12" s="6"/>
      <c r="WMV12" s="6"/>
      <c r="WMW12" s="6"/>
      <c r="WMX12" s="6"/>
      <c r="WMY12" s="6"/>
      <c r="WMZ12" s="6"/>
      <c r="WNA12" s="6"/>
      <c r="WNB12" s="6"/>
      <c r="WNC12" s="6"/>
      <c r="WND12" s="6"/>
      <c r="WNE12" s="6"/>
      <c r="WNF12" s="6"/>
      <c r="WNG12" s="6"/>
      <c r="WNH12" s="6"/>
      <c r="WNI12" s="6"/>
      <c r="WNJ12" s="6"/>
      <c r="WNK12" s="6"/>
      <c r="WNL12" s="6"/>
      <c r="WNM12" s="6"/>
      <c r="WNN12" s="6"/>
      <c r="WNO12" s="6"/>
      <c r="WNP12" s="6"/>
      <c r="WNQ12" s="6"/>
      <c r="WNR12" s="6"/>
      <c r="WNS12" s="6"/>
      <c r="WNT12" s="6"/>
      <c r="WNU12" s="6"/>
      <c r="WNV12" s="6"/>
      <c r="WNW12" s="6"/>
      <c r="WNX12" s="6"/>
      <c r="WNY12" s="6"/>
      <c r="WNZ12" s="6"/>
      <c r="WOA12" s="6"/>
      <c r="WOB12" s="6"/>
      <c r="WOC12" s="6"/>
      <c r="WOD12" s="6"/>
      <c r="WOE12" s="6"/>
      <c r="WOF12" s="6"/>
      <c r="WOG12" s="6"/>
      <c r="WOH12" s="6"/>
      <c r="WOI12" s="6"/>
      <c r="WOJ12" s="6"/>
      <c r="WOK12" s="6"/>
      <c r="WOL12" s="6"/>
      <c r="WOM12" s="6"/>
      <c r="WON12" s="6"/>
      <c r="WOO12" s="6"/>
      <c r="WOP12" s="6"/>
      <c r="WOQ12" s="6"/>
      <c r="WOR12" s="6"/>
      <c r="WOS12" s="6"/>
      <c r="WOT12" s="6"/>
      <c r="WOU12" s="6"/>
      <c r="WOV12" s="6"/>
      <c r="WOW12" s="6"/>
      <c r="WOX12" s="6"/>
      <c r="WOY12" s="6"/>
      <c r="WOZ12" s="6"/>
      <c r="WPA12" s="6"/>
      <c r="WPB12" s="6"/>
      <c r="WPC12" s="6"/>
      <c r="WPD12" s="6"/>
      <c r="WPE12" s="6"/>
      <c r="WPF12" s="6"/>
      <c r="WPG12" s="6"/>
      <c r="WPH12" s="6"/>
      <c r="WPI12" s="6"/>
      <c r="WPJ12" s="6"/>
      <c r="WPK12" s="6"/>
      <c r="WPL12" s="6"/>
      <c r="WPM12" s="6"/>
      <c r="WPN12" s="6"/>
      <c r="WPO12" s="6"/>
      <c r="WPP12" s="6"/>
      <c r="WPQ12" s="6"/>
      <c r="WPR12" s="6"/>
      <c r="WPS12" s="6"/>
      <c r="WPT12" s="6"/>
      <c r="WPU12" s="6"/>
      <c r="WPV12" s="6"/>
      <c r="WPW12" s="6"/>
      <c r="WPX12" s="6"/>
      <c r="WPY12" s="6"/>
      <c r="WPZ12" s="6"/>
      <c r="WQA12" s="6"/>
      <c r="WQB12" s="6"/>
      <c r="WQC12" s="6"/>
      <c r="WQD12" s="6"/>
      <c r="WQE12" s="6"/>
      <c r="WQF12" s="6"/>
      <c r="WQG12" s="6"/>
      <c r="WQH12" s="6"/>
      <c r="WQI12" s="6"/>
      <c r="WQJ12" s="6"/>
      <c r="WQK12" s="6"/>
      <c r="WQL12" s="6"/>
      <c r="WQM12" s="6"/>
      <c r="WQN12" s="6"/>
      <c r="WQO12" s="6"/>
      <c r="WQP12" s="6"/>
      <c r="WQQ12" s="6"/>
      <c r="WQR12" s="6"/>
      <c r="WQS12" s="6"/>
      <c r="WQT12" s="6"/>
      <c r="WQU12" s="6"/>
      <c r="WQV12" s="6"/>
      <c r="WQW12" s="6"/>
      <c r="WQX12" s="6"/>
      <c r="WQY12" s="6"/>
      <c r="WQZ12" s="6"/>
      <c r="WRA12" s="6"/>
      <c r="WRB12" s="6"/>
      <c r="WRC12" s="6"/>
      <c r="WRD12" s="6"/>
      <c r="WRE12" s="6"/>
      <c r="WRF12" s="6"/>
      <c r="WRG12" s="6"/>
      <c r="WRH12" s="6"/>
      <c r="WRI12" s="6"/>
      <c r="WRJ12" s="6"/>
      <c r="WRK12" s="6"/>
      <c r="WRL12" s="6"/>
      <c r="WRM12" s="6"/>
      <c r="WRN12" s="6"/>
      <c r="WRO12" s="6"/>
      <c r="WRP12" s="6"/>
      <c r="WRQ12" s="6"/>
      <c r="WRR12" s="6"/>
      <c r="WRS12" s="6"/>
      <c r="WRT12" s="6"/>
      <c r="WRU12" s="6"/>
      <c r="WRV12" s="6"/>
      <c r="WRW12" s="6"/>
      <c r="WRX12" s="6"/>
      <c r="WRY12" s="6"/>
      <c r="WRZ12" s="6"/>
      <c r="WSA12" s="6"/>
      <c r="WSB12" s="6"/>
      <c r="WSC12" s="6"/>
      <c r="WSD12" s="6"/>
      <c r="WSE12" s="6"/>
      <c r="WSF12" s="6"/>
      <c r="WSG12" s="6"/>
      <c r="WSH12" s="6"/>
      <c r="WSI12" s="6"/>
      <c r="WSJ12" s="6"/>
      <c r="WSK12" s="6"/>
      <c r="WSL12" s="6"/>
      <c r="WSM12" s="6"/>
      <c r="WSN12" s="6"/>
      <c r="WSO12" s="6"/>
      <c r="WSP12" s="6"/>
      <c r="WSQ12" s="6"/>
      <c r="WSR12" s="6"/>
      <c r="WSS12" s="6"/>
      <c r="WST12" s="6"/>
      <c r="WSU12" s="6"/>
      <c r="WSV12" s="6"/>
      <c r="WSW12" s="6"/>
      <c r="WSX12" s="6"/>
      <c r="WSY12" s="6"/>
      <c r="WSZ12" s="6"/>
      <c r="WTA12" s="6"/>
      <c r="WTB12" s="6"/>
      <c r="WTC12" s="6"/>
      <c r="WTD12" s="6"/>
      <c r="WTE12" s="6"/>
      <c r="WTF12" s="6"/>
      <c r="WTG12" s="6"/>
      <c r="WTH12" s="6"/>
      <c r="WTI12" s="6"/>
      <c r="WTJ12" s="6"/>
      <c r="WTK12" s="6"/>
      <c r="WTL12" s="6"/>
      <c r="WTM12" s="6"/>
      <c r="WTN12" s="6"/>
      <c r="WTO12" s="6"/>
      <c r="WTP12" s="6"/>
      <c r="WTQ12" s="6"/>
      <c r="WTR12" s="6"/>
      <c r="WTS12" s="6"/>
      <c r="WTT12" s="6"/>
      <c r="WTU12" s="6"/>
      <c r="WTV12" s="6"/>
      <c r="WTW12" s="6"/>
      <c r="WTX12" s="6"/>
      <c r="WTY12" s="6"/>
      <c r="WTZ12" s="6"/>
      <c r="WUA12" s="6"/>
      <c r="WUB12" s="6"/>
      <c r="WUC12" s="6"/>
      <c r="WUD12" s="6"/>
      <c r="WUE12" s="6"/>
      <c r="WUF12" s="6"/>
      <c r="WUG12" s="6"/>
      <c r="WUH12" s="6"/>
      <c r="WUI12" s="6"/>
      <c r="WUJ12" s="6"/>
      <c r="WUK12" s="6"/>
      <c r="WUL12" s="6"/>
      <c r="WUM12" s="6"/>
      <c r="WUN12" s="6"/>
      <c r="WUO12" s="6"/>
      <c r="WUP12" s="6"/>
      <c r="WUQ12" s="6"/>
      <c r="WUR12" s="6"/>
      <c r="WUS12" s="6"/>
      <c r="WUT12" s="6"/>
      <c r="WUU12" s="6"/>
      <c r="WUV12" s="6"/>
      <c r="WUW12" s="6"/>
      <c r="WUX12" s="6"/>
      <c r="WUY12" s="6"/>
      <c r="WUZ12" s="6"/>
      <c r="WVA12" s="6"/>
      <c r="WVB12" s="6"/>
      <c r="WVC12" s="6"/>
      <c r="WVD12" s="6"/>
      <c r="WVE12" s="6"/>
      <c r="WVF12" s="6"/>
      <c r="WVG12" s="6"/>
      <c r="WVH12" s="6"/>
      <c r="WVI12" s="6"/>
      <c r="WVJ12" s="6"/>
      <c r="WVK12" s="6"/>
      <c r="WVL12" s="6"/>
      <c r="WVM12" s="6"/>
      <c r="WVN12" s="6"/>
      <c r="WVO12" s="6"/>
      <c r="WVP12" s="6"/>
      <c r="WVQ12" s="6"/>
      <c r="WVR12" s="6"/>
      <c r="WVS12" s="6"/>
      <c r="WVT12" s="6"/>
      <c r="WVU12" s="6"/>
      <c r="WVV12" s="6"/>
      <c r="WVW12" s="6"/>
      <c r="WVX12" s="6"/>
      <c r="WVY12" s="6"/>
      <c r="WVZ12" s="6"/>
      <c r="WWA12" s="6"/>
      <c r="WWB12" s="6"/>
      <c r="WWC12" s="6"/>
      <c r="WWD12" s="6"/>
      <c r="WWE12" s="6"/>
      <c r="WWF12" s="6"/>
      <c r="WWG12" s="6"/>
      <c r="WWH12" s="6"/>
      <c r="WWI12" s="6"/>
      <c r="WWJ12" s="6"/>
      <c r="WWK12" s="6"/>
      <c r="WWL12" s="6"/>
      <c r="WWM12" s="6"/>
      <c r="WWN12" s="6"/>
      <c r="WWO12" s="6"/>
      <c r="WWP12" s="6"/>
      <c r="WWQ12" s="6"/>
      <c r="WWR12" s="6"/>
      <c r="WWS12" s="6"/>
      <c r="WWT12" s="6"/>
      <c r="WWU12" s="6"/>
      <c r="WWV12" s="6"/>
      <c r="WWW12" s="6"/>
      <c r="WWX12" s="6"/>
      <c r="WWY12" s="6"/>
      <c r="WWZ12" s="6"/>
      <c r="WXA12" s="6"/>
      <c r="WXB12" s="6"/>
      <c r="WXC12" s="6"/>
      <c r="WXD12" s="6"/>
      <c r="WXE12" s="6"/>
      <c r="WXF12" s="6"/>
      <c r="WXG12" s="6"/>
      <c r="WXH12" s="6"/>
      <c r="WXI12" s="6"/>
      <c r="WXJ12" s="6"/>
      <c r="WXK12" s="6"/>
      <c r="WXL12" s="6"/>
      <c r="WXM12" s="6"/>
      <c r="WXN12" s="6"/>
      <c r="WXO12" s="6"/>
      <c r="WXP12" s="6"/>
      <c r="WXQ12" s="6"/>
      <c r="WXR12" s="6"/>
      <c r="WXS12" s="6"/>
      <c r="WXT12" s="6"/>
      <c r="WXU12" s="6"/>
      <c r="WXV12" s="6"/>
      <c r="WXW12" s="6"/>
      <c r="WXX12" s="6"/>
      <c r="WXY12" s="6"/>
      <c r="WXZ12" s="6"/>
      <c r="WYA12" s="6"/>
      <c r="WYB12" s="6"/>
      <c r="WYC12" s="6"/>
      <c r="WYD12" s="6"/>
      <c r="WYE12" s="6"/>
      <c r="WYF12" s="6"/>
      <c r="WYG12" s="6"/>
      <c r="WYH12" s="6"/>
      <c r="WYI12" s="6"/>
      <c r="WYJ12" s="6"/>
      <c r="WYK12" s="6"/>
      <c r="WYL12" s="6"/>
      <c r="WYM12" s="6"/>
      <c r="WYN12" s="6"/>
      <c r="WYO12" s="6"/>
      <c r="WYP12" s="6"/>
      <c r="WYQ12" s="6"/>
      <c r="WYR12" s="6"/>
      <c r="WYS12" s="6"/>
      <c r="WYT12" s="6"/>
      <c r="WYU12" s="6"/>
      <c r="WYV12" s="6"/>
      <c r="WYW12" s="6"/>
      <c r="WYX12" s="6"/>
      <c r="WYY12" s="6"/>
      <c r="WYZ12" s="6"/>
      <c r="WZA12" s="6"/>
      <c r="WZB12" s="6"/>
      <c r="WZC12" s="6"/>
      <c r="WZD12" s="6"/>
      <c r="WZE12" s="6"/>
      <c r="WZF12" s="6"/>
      <c r="WZG12" s="6"/>
      <c r="WZH12" s="6"/>
      <c r="WZI12" s="6"/>
      <c r="WZJ12" s="6"/>
      <c r="WZK12" s="6"/>
      <c r="WZL12" s="6"/>
      <c r="WZM12" s="6"/>
      <c r="WZN12" s="6"/>
      <c r="WZO12" s="6"/>
      <c r="WZP12" s="6"/>
      <c r="WZQ12" s="6"/>
      <c r="WZR12" s="6"/>
      <c r="WZS12" s="6"/>
      <c r="WZT12" s="6"/>
      <c r="WZU12" s="6"/>
      <c r="WZV12" s="6"/>
      <c r="WZW12" s="6"/>
      <c r="WZX12" s="6"/>
      <c r="WZY12" s="6"/>
      <c r="WZZ12" s="6"/>
      <c r="XAA12" s="6"/>
      <c r="XAB12" s="6"/>
      <c r="XAC12" s="6"/>
      <c r="XAD12" s="6"/>
      <c r="XAE12" s="6"/>
      <c r="XAF12" s="6"/>
      <c r="XAG12" s="6"/>
      <c r="XAH12" s="6"/>
      <c r="XAI12" s="6"/>
      <c r="XAJ12" s="6"/>
      <c r="XAK12" s="6"/>
      <c r="XAL12" s="6"/>
      <c r="XAM12" s="6"/>
      <c r="XAN12" s="6"/>
      <c r="XAO12" s="6"/>
      <c r="XAP12" s="6"/>
      <c r="XAQ12" s="6"/>
      <c r="XAR12" s="6"/>
      <c r="XAS12" s="6"/>
      <c r="XAT12" s="6"/>
      <c r="XAU12" s="6"/>
      <c r="XAV12" s="6"/>
      <c r="XAW12" s="6"/>
      <c r="XAX12" s="6"/>
      <c r="XAY12" s="6"/>
      <c r="XAZ12" s="6"/>
      <c r="XBA12" s="6"/>
      <c r="XBB12" s="6"/>
      <c r="XBC12" s="6"/>
      <c r="XBD12" s="6"/>
      <c r="XBE12" s="6"/>
      <c r="XBF12" s="6"/>
      <c r="XBG12" s="6"/>
      <c r="XBH12" s="6"/>
      <c r="XBI12" s="6"/>
      <c r="XBJ12" s="6"/>
      <c r="XBK12" s="6"/>
      <c r="XBL12" s="6"/>
      <c r="XBM12" s="6"/>
      <c r="XBN12" s="6"/>
      <c r="XBO12" s="6"/>
      <c r="XBP12" s="6"/>
      <c r="XBQ12" s="6"/>
      <c r="XBR12" s="6"/>
      <c r="XBS12" s="6"/>
      <c r="XBT12" s="6"/>
      <c r="XBU12" s="6"/>
      <c r="XBV12" s="6"/>
      <c r="XBW12" s="6"/>
      <c r="XBX12" s="6"/>
      <c r="XBY12" s="6"/>
      <c r="XBZ12" s="6"/>
      <c r="XCA12" s="6"/>
      <c r="XCB12" s="6"/>
      <c r="XCC12" s="6"/>
      <c r="XCD12" s="6"/>
      <c r="XCE12" s="6"/>
      <c r="XCF12" s="6"/>
      <c r="XCG12" s="6"/>
      <c r="XCH12" s="6"/>
      <c r="XCI12" s="6"/>
      <c r="XCJ12" s="6"/>
      <c r="XCK12" s="6"/>
      <c r="XCL12" s="6"/>
      <c r="XCM12" s="6"/>
      <c r="XCN12" s="6"/>
      <c r="XCO12" s="6"/>
      <c r="XCP12" s="6"/>
      <c r="XCQ12" s="6"/>
      <c r="XCR12" s="6"/>
      <c r="XCS12" s="6"/>
      <c r="XCT12" s="6"/>
      <c r="XCU12" s="6"/>
      <c r="XCV12" s="6"/>
      <c r="XCW12" s="6"/>
      <c r="XCX12" s="6"/>
      <c r="XCY12" s="6"/>
      <c r="XCZ12" s="6"/>
      <c r="XDA12" s="6"/>
      <c r="XDB12" s="6"/>
      <c r="XDC12" s="6"/>
      <c r="XDD12" s="6"/>
      <c r="XDE12" s="6"/>
      <c r="XDF12" s="6"/>
      <c r="XDG12" s="6"/>
      <c r="XDH12" s="6"/>
      <c r="XDI12" s="6"/>
      <c r="XDJ12" s="6"/>
      <c r="XDK12" s="6"/>
      <c r="XDL12" s="6"/>
      <c r="XDM12" s="6"/>
      <c r="XDN12" s="6"/>
      <c r="XDO12" s="6"/>
      <c r="XDP12" s="6"/>
      <c r="XDQ12" s="6"/>
      <c r="XDR12" s="6"/>
      <c r="XDS12" s="6"/>
      <c r="XDT12" s="6"/>
      <c r="XDU12" s="6"/>
      <c r="XDV12" s="6"/>
      <c r="XDW12" s="6"/>
      <c r="XDX12" s="6"/>
      <c r="XDY12" s="6"/>
      <c r="XDZ12" s="6"/>
      <c r="XEA12" s="6"/>
      <c r="XEB12" s="6"/>
      <c r="XEC12" s="6"/>
      <c r="XED12" s="6"/>
      <c r="XEE12" s="6"/>
      <c r="XEF12" s="6"/>
      <c r="XEG12" s="6"/>
      <c r="XEH12" s="6"/>
      <c r="XEI12" s="6"/>
      <c r="XEJ12" s="6"/>
      <c r="XEK12" s="6"/>
      <c r="XEL12" s="6"/>
      <c r="XEM12" s="6"/>
      <c r="XEN12" s="6"/>
      <c r="XEO12" s="6"/>
      <c r="XEP12" s="6"/>
      <c r="XEQ12" s="6"/>
      <c r="XER12" s="6"/>
      <c r="XES12" s="6"/>
      <c r="XET12" s="6"/>
      <c r="XEU12" s="6"/>
      <c r="XEV12" s="6"/>
      <c r="XEW12" s="6"/>
      <c r="XEX12" s="6"/>
      <c r="XEY12" s="6"/>
      <c r="XEZ12" s="6"/>
      <c r="XFA12" s="6"/>
      <c r="XFB12" s="6"/>
      <c r="XFC12" s="6"/>
      <c r="XFD12" s="6"/>
    </row>
    <row r="13" spans="1:16384" ht="288.5" customHeight="1">
      <c r="B13" s="12" t="s">
        <v>461</v>
      </c>
      <c r="C13" s="20" t="s">
        <v>410</v>
      </c>
      <c r="D13" s="20" t="s">
        <v>124</v>
      </c>
      <c r="E13" s="31" t="s">
        <v>610</v>
      </c>
      <c r="F13" s="37"/>
      <c r="G13" s="42" t="s">
        <v>97</v>
      </c>
      <c r="H13" s="47"/>
    </row>
    <row r="14" spans="1:16384" ht="82.5" customHeight="1">
      <c r="B14" s="13"/>
      <c r="C14" s="21" t="s">
        <v>342</v>
      </c>
      <c r="D14" s="12" t="s">
        <v>526</v>
      </c>
      <c r="E14" s="32" t="s">
        <v>543</v>
      </c>
      <c r="F14" s="38"/>
      <c r="G14" s="43" t="s">
        <v>97</v>
      </c>
      <c r="H14" s="48"/>
    </row>
    <row r="15" spans="1:16384" ht="182" customHeight="1">
      <c r="B15" s="13"/>
      <c r="C15" s="21" t="s">
        <v>452</v>
      </c>
      <c r="D15" s="12" t="s">
        <v>466</v>
      </c>
      <c r="E15" s="32" t="s">
        <v>465</v>
      </c>
      <c r="F15" s="39"/>
      <c r="G15" s="43" t="s">
        <v>97</v>
      </c>
      <c r="H15" s="48"/>
    </row>
    <row r="16" spans="1:16384" ht="137" customHeight="1">
      <c r="B16" s="13"/>
      <c r="C16" s="22"/>
      <c r="D16" s="14"/>
      <c r="E16" s="33"/>
      <c r="F16" s="40"/>
      <c r="G16" s="44"/>
      <c r="H16" s="49"/>
    </row>
    <row r="17" spans="2:8" ht="57.6" customHeight="1">
      <c r="B17" s="13"/>
      <c r="C17" s="22"/>
      <c r="D17" s="12" t="s">
        <v>403</v>
      </c>
      <c r="E17" s="33"/>
      <c r="F17" s="40"/>
      <c r="G17" s="44"/>
      <c r="H17" s="49"/>
    </row>
    <row r="18" spans="2:8" ht="57.6" customHeight="1">
      <c r="B18" s="14"/>
      <c r="C18" s="23"/>
      <c r="D18" s="14"/>
      <c r="E18" s="34"/>
      <c r="F18" s="41"/>
      <c r="G18" s="45"/>
      <c r="H18" s="50"/>
    </row>
    <row r="19" spans="2:8" ht="82.5" customHeight="1">
      <c r="B19" s="15" t="s">
        <v>524</v>
      </c>
      <c r="C19" s="24" t="s">
        <v>342</v>
      </c>
      <c r="D19" s="15" t="s">
        <v>90</v>
      </c>
      <c r="E19" s="31" t="s">
        <v>487</v>
      </c>
      <c r="F19" s="37"/>
      <c r="G19" s="42" t="s">
        <v>97</v>
      </c>
      <c r="H19" s="47"/>
    </row>
    <row r="20" spans="2:8">
      <c r="E20" s="35"/>
      <c r="F20" s="35"/>
    </row>
    <row r="24" spans="2:8">
      <c r="E24" s="35"/>
    </row>
  </sheetData>
  <mergeCells count="26">
    <mergeCell ref="B3:D3"/>
    <mergeCell ref="E3:F3"/>
    <mergeCell ref="G3:I3"/>
    <mergeCell ref="E4:F4"/>
    <mergeCell ref="G4:I4"/>
    <mergeCell ref="E5:F5"/>
    <mergeCell ref="E6:F6"/>
    <mergeCell ref="B7:D7"/>
    <mergeCell ref="E7:F7"/>
    <mergeCell ref="G7:I7"/>
    <mergeCell ref="E12:F12"/>
    <mergeCell ref="G12:H12"/>
    <mergeCell ref="E13:F13"/>
    <mergeCell ref="G13:H13"/>
    <mergeCell ref="E14:F14"/>
    <mergeCell ref="G14:H14"/>
    <mergeCell ref="E19:F19"/>
    <mergeCell ref="G19:H19"/>
    <mergeCell ref="B4:D6"/>
    <mergeCell ref="G5:I6"/>
    <mergeCell ref="B13:B18"/>
    <mergeCell ref="C15:C18"/>
    <mergeCell ref="D15:D16"/>
    <mergeCell ref="E15:F18"/>
    <mergeCell ref="G15:H18"/>
    <mergeCell ref="D17:D18"/>
  </mergeCells>
  <phoneticPr fontId="23"/>
  <pageMargins left="0.70866141732283472" right="0.70866141732283472" top="0.74803149606299213" bottom="0.74803149606299213" header="0.31496062992125984" footer="0.31496062992125984"/>
  <pageSetup paperSize="9" scale="61" fitToWidth="1" fitToHeight="1" orientation="portrait" usePrinterDefaults="1" r:id="rId1"/>
  <rowBreaks count="1" manualBreakCount="1">
    <brk id="21" max="8" man="1"/>
  </rowBreaks>
</worksheet>
</file>

<file path=xl/worksheets/sheet20.xml><?xml version="1.0" encoding="utf-8"?>
<worksheet xmlns="http://schemas.openxmlformats.org/spreadsheetml/2006/main" xmlns:r="http://schemas.openxmlformats.org/officeDocument/2006/relationships" xmlns:mc="http://schemas.openxmlformats.org/markup-compatibility/2006">
  <dimension ref="A1:AB84"/>
  <sheetViews>
    <sheetView showGridLines="0" view="pageBreakPreview" zoomScale="80" zoomScaleNormal="40" zoomScaleSheetLayoutView="80" workbookViewId="0">
      <selection activeCell="H5" sqref="H5"/>
    </sheetView>
  </sheetViews>
  <sheetFormatPr defaultRowHeight="13.5"/>
  <cols>
    <col min="1" max="1" width="3.375" style="60" customWidth="1"/>
    <col min="2" max="2" width="12.75" style="60" customWidth="1"/>
    <col min="3" max="3" width="27.375" style="60" customWidth="1"/>
    <col min="4" max="4" width="16" style="60" customWidth="1"/>
    <col min="5" max="5" width="14.375" style="60" customWidth="1"/>
    <col min="6" max="7" width="10.54296875" style="60" customWidth="1"/>
    <col min="8" max="8" width="7.125" style="60" customWidth="1"/>
    <col min="9" max="10" width="12.625" style="60" customWidth="1"/>
    <col min="11" max="11" width="12.25" style="60" customWidth="1"/>
    <col min="12" max="12" width="8.7265625" style="60" customWidth="1"/>
    <col min="13" max="13" width="18.125" style="60" customWidth="1"/>
    <col min="14" max="14" width="2.25" style="60" customWidth="1"/>
    <col min="15" max="15" width="15" style="60" customWidth="1"/>
    <col min="16" max="16" width="2.25" style="60" customWidth="1"/>
    <col min="17" max="17" width="8.7265625" style="60" customWidth="1"/>
    <col min="18" max="18" width="8.7265625" style="60" hidden="1" customWidth="1"/>
    <col min="19" max="16384" width="8.7265625" style="60" customWidth="1"/>
  </cols>
  <sheetData>
    <row r="1" spans="1:13" s="76" customFormat="1" ht="17.25">
      <c r="A1" s="704" t="s">
        <v>624</v>
      </c>
      <c r="B1" s="733"/>
      <c r="C1" s="733"/>
    </row>
    <row r="2" spans="1:13" ht="58.5" customHeight="1">
      <c r="B2" s="286" t="s">
        <v>520</v>
      </c>
      <c r="C2" s="286"/>
      <c r="D2" s="286"/>
      <c r="E2" s="286"/>
      <c r="F2" s="286"/>
      <c r="G2" s="286"/>
      <c r="H2" s="286"/>
      <c r="I2" s="286"/>
      <c r="J2" s="286"/>
      <c r="K2" s="286"/>
      <c r="L2" s="286"/>
      <c r="M2" s="286"/>
    </row>
    <row r="3" spans="1:13" ht="23.1" customHeight="1">
      <c r="B3" s="286"/>
      <c r="C3" s="286"/>
      <c r="D3" s="286"/>
      <c r="E3" s="286"/>
      <c r="F3" s="286"/>
      <c r="G3" s="286"/>
      <c r="H3" s="286"/>
      <c r="I3" s="286"/>
      <c r="J3" s="286"/>
      <c r="K3" s="286"/>
      <c r="L3" s="286"/>
      <c r="M3" s="286"/>
    </row>
    <row r="4" spans="1:13" ht="18.75">
      <c r="B4" s="409"/>
      <c r="C4" s="409"/>
      <c r="D4" s="409"/>
      <c r="E4" s="409"/>
      <c r="F4" s="409"/>
      <c r="G4" s="409"/>
      <c r="H4" s="409"/>
      <c r="I4" s="409"/>
      <c r="J4" s="409"/>
      <c r="K4" s="513"/>
      <c r="L4" s="523"/>
      <c r="M4" s="523"/>
    </row>
    <row r="5" spans="1:13" ht="15">
      <c r="B5" s="65" t="s">
        <v>181</v>
      </c>
      <c r="C5" s="65"/>
    </row>
    <row r="6" spans="1:13" ht="24.95" customHeight="1">
      <c r="B6" s="410" t="s">
        <v>184</v>
      </c>
      <c r="C6" s="432"/>
      <c r="D6" s="450"/>
      <c r="E6" s="466"/>
      <c r="F6" s="466"/>
      <c r="G6" s="466"/>
      <c r="H6" s="466"/>
      <c r="I6" s="466"/>
      <c r="J6" s="466"/>
      <c r="K6" s="466"/>
      <c r="L6" s="466"/>
      <c r="M6" s="532"/>
    </row>
    <row r="7" spans="1:13" ht="30" customHeight="1">
      <c r="B7" s="411" t="s">
        <v>185</v>
      </c>
      <c r="C7" s="433"/>
      <c r="D7" s="451"/>
      <c r="E7" s="467"/>
      <c r="F7" s="467"/>
      <c r="G7" s="467"/>
      <c r="H7" s="467"/>
      <c r="I7" s="467"/>
      <c r="J7" s="467"/>
      <c r="K7" s="467"/>
      <c r="L7" s="467"/>
      <c r="M7" s="533"/>
    </row>
    <row r="8" spans="1:13" ht="24.95" customHeight="1">
      <c r="B8" s="412" t="s">
        <v>184</v>
      </c>
      <c r="C8" s="434"/>
      <c r="D8" s="452"/>
      <c r="E8" s="468"/>
      <c r="F8" s="468"/>
      <c r="G8" s="468"/>
      <c r="H8" s="468"/>
      <c r="I8" s="468"/>
      <c r="J8" s="468"/>
      <c r="K8" s="468"/>
      <c r="L8" s="468"/>
      <c r="M8" s="534"/>
    </row>
    <row r="9" spans="1:13" ht="30" customHeight="1">
      <c r="B9" s="411" t="s">
        <v>187</v>
      </c>
      <c r="C9" s="433"/>
      <c r="D9" s="453"/>
      <c r="E9" s="469"/>
      <c r="F9" s="469"/>
      <c r="G9" s="469"/>
      <c r="H9" s="469"/>
      <c r="I9" s="469"/>
      <c r="J9" s="469"/>
      <c r="K9" s="469"/>
      <c r="L9" s="469"/>
      <c r="M9" s="535"/>
    </row>
    <row r="10" spans="1:13" ht="24.95" customHeight="1">
      <c r="B10" s="413" t="s">
        <v>170</v>
      </c>
      <c r="C10" s="435"/>
      <c r="D10" s="435"/>
      <c r="E10" s="435"/>
      <c r="F10" s="435"/>
      <c r="G10" s="435"/>
      <c r="H10" s="435"/>
      <c r="I10" s="435"/>
      <c r="J10" s="435"/>
      <c r="K10" s="435"/>
      <c r="L10" s="435"/>
      <c r="M10" s="536"/>
    </row>
    <row r="11" spans="1:13" ht="30" customHeight="1">
      <c r="B11" s="70"/>
      <c r="C11" s="96"/>
      <c r="D11" s="96"/>
      <c r="E11" s="96"/>
      <c r="F11" s="96"/>
      <c r="G11" s="96"/>
      <c r="H11" s="96"/>
      <c r="I11" s="96"/>
      <c r="J11" s="96"/>
      <c r="K11" s="96"/>
      <c r="L11" s="96"/>
      <c r="M11" s="218"/>
    </row>
    <row r="12" spans="1:13" ht="24.95" customHeight="1">
      <c r="B12" s="414" t="s">
        <v>458</v>
      </c>
      <c r="C12" s="436"/>
      <c r="D12" s="436"/>
      <c r="E12" s="436"/>
      <c r="F12" s="436"/>
      <c r="G12" s="436"/>
      <c r="H12" s="436"/>
      <c r="I12" s="436"/>
      <c r="J12" s="436"/>
      <c r="K12" s="436"/>
      <c r="L12" s="436"/>
      <c r="M12" s="537"/>
    </row>
    <row r="13" spans="1:13" ht="30" customHeight="1">
      <c r="B13" s="72"/>
      <c r="C13" s="98"/>
      <c r="D13" s="98"/>
      <c r="E13" s="98"/>
      <c r="F13" s="98"/>
      <c r="G13" s="98"/>
      <c r="H13" s="98"/>
      <c r="I13" s="98"/>
      <c r="J13" s="98"/>
      <c r="K13" s="98"/>
      <c r="L13" s="98"/>
      <c r="M13" s="220"/>
    </row>
    <row r="14" spans="1:13" ht="24.95" customHeight="1">
      <c r="B14" s="414" t="s">
        <v>40</v>
      </c>
      <c r="C14" s="414"/>
      <c r="D14" s="436"/>
      <c r="E14" s="436"/>
      <c r="F14" s="436"/>
      <c r="G14" s="436"/>
      <c r="H14" s="436"/>
      <c r="I14" s="436"/>
      <c r="J14" s="436"/>
      <c r="K14" s="436"/>
      <c r="L14" s="436"/>
      <c r="M14" s="537"/>
    </row>
    <row r="15" spans="1:13" ht="30" customHeight="1">
      <c r="B15" s="73" t="s">
        <v>195</v>
      </c>
      <c r="C15" s="437"/>
      <c r="D15" s="454"/>
      <c r="E15" s="125" t="s">
        <v>198</v>
      </c>
      <c r="F15" s="481"/>
      <c r="G15" s="481"/>
      <c r="H15" s="144"/>
      <c r="I15" s="495"/>
      <c r="J15" s="495"/>
      <c r="K15" s="495"/>
      <c r="L15" s="495"/>
      <c r="M15" s="538"/>
    </row>
    <row r="16" spans="1:13" ht="9.75" customHeight="1">
      <c r="B16" s="415"/>
      <c r="C16" s="415"/>
      <c r="D16" s="226"/>
      <c r="E16" s="415"/>
      <c r="F16" s="415"/>
      <c r="G16" s="415"/>
      <c r="H16" s="415"/>
      <c r="I16" s="226"/>
      <c r="J16" s="226"/>
      <c r="K16" s="226"/>
      <c r="L16" s="226"/>
      <c r="M16" s="226"/>
    </row>
    <row r="17" spans="1:13" s="61" customFormat="1" ht="18" customHeight="1">
      <c r="B17" s="416" t="s">
        <v>146</v>
      </c>
      <c r="C17" s="416"/>
      <c r="D17" s="357"/>
      <c r="E17" s="357"/>
      <c r="F17" s="357"/>
      <c r="G17" s="357"/>
      <c r="H17" s="357"/>
      <c r="I17" s="357"/>
      <c r="J17" s="357"/>
      <c r="K17" s="357"/>
      <c r="L17" s="357"/>
      <c r="M17" s="343"/>
    </row>
    <row r="18" spans="1:13" s="61" customFormat="1" ht="30.75" customHeight="1">
      <c r="B18" s="100" t="s">
        <v>249</v>
      </c>
      <c r="C18" s="417"/>
      <c r="D18" s="343"/>
      <c r="E18" s="343"/>
      <c r="F18" s="343"/>
      <c r="G18" s="343"/>
      <c r="H18" s="343"/>
      <c r="I18" s="343"/>
      <c r="J18" s="417"/>
      <c r="K18" s="417"/>
      <c r="L18" s="343"/>
      <c r="M18" s="343"/>
    </row>
    <row r="19" spans="1:13" s="61" customFormat="1" ht="33.75" customHeight="1">
      <c r="B19" s="101" t="s">
        <v>227</v>
      </c>
      <c r="C19" s="101"/>
      <c r="D19" s="455"/>
      <c r="E19" s="455"/>
      <c r="F19" s="455"/>
      <c r="G19" s="455"/>
      <c r="H19" s="455"/>
      <c r="I19" s="455"/>
      <c r="J19" s="455"/>
      <c r="K19" s="455"/>
      <c r="L19" s="455"/>
      <c r="M19" s="455"/>
    </row>
    <row r="20" spans="1:13" s="61" customFormat="1" ht="30.75" customHeight="1">
      <c r="B20" s="417" t="s">
        <v>215</v>
      </c>
      <c r="C20" s="417"/>
      <c r="D20" s="343"/>
      <c r="E20" s="343"/>
      <c r="F20" s="343"/>
      <c r="G20" s="343"/>
      <c r="H20" s="343"/>
      <c r="I20" s="343"/>
      <c r="J20" s="417"/>
      <c r="K20" s="417"/>
      <c r="L20" s="343"/>
      <c r="M20" s="343"/>
    </row>
    <row r="21" spans="1:13" s="57" customFormat="1" ht="33" customHeight="1">
      <c r="B21" s="65" t="s">
        <v>209</v>
      </c>
      <c r="D21" s="60"/>
      <c r="E21" s="60"/>
      <c r="F21" s="60"/>
      <c r="G21" s="60"/>
      <c r="H21" s="60"/>
      <c r="I21" s="60"/>
      <c r="J21" s="60"/>
      <c r="K21" s="60"/>
      <c r="L21" s="60"/>
    </row>
    <row r="22" spans="1:13" s="57" customFormat="1" ht="33" customHeight="1">
      <c r="B22" s="60" t="s">
        <v>537</v>
      </c>
      <c r="D22" s="60"/>
      <c r="E22" s="127">
        <f>'様式第９号の２（パッケージ型導入経費報告）'!E12</f>
        <v>0</v>
      </c>
      <c r="F22" s="145"/>
      <c r="G22" s="163"/>
      <c r="H22" s="60" t="s">
        <v>32</v>
      </c>
      <c r="I22" s="60"/>
      <c r="J22" s="60"/>
      <c r="K22" s="60"/>
      <c r="L22" s="60"/>
    </row>
    <row r="23" spans="1:13" s="57" customFormat="1" ht="25.5" customHeight="1">
      <c r="B23" s="60" t="s">
        <v>577</v>
      </c>
      <c r="D23" s="60"/>
      <c r="E23" s="128"/>
      <c r="F23" s="128"/>
      <c r="G23" s="128"/>
      <c r="H23" s="128"/>
      <c r="I23" s="128"/>
      <c r="J23" s="60"/>
      <c r="K23" s="60"/>
      <c r="L23" s="60"/>
    </row>
    <row r="24" spans="1:13" s="57" customFormat="1" ht="33" customHeight="1">
      <c r="B24" s="60" t="s">
        <v>212</v>
      </c>
      <c r="D24" s="60"/>
      <c r="E24" s="129">
        <f>'様式第９号の３（パッケージ型導入補助基本額算定シート）'!Q31</f>
        <v>0</v>
      </c>
      <c r="F24" s="146"/>
      <c r="G24" s="164"/>
      <c r="H24" s="60" t="s">
        <v>32</v>
      </c>
      <c r="I24" s="128"/>
      <c r="J24" s="60"/>
      <c r="K24" s="60"/>
      <c r="L24" s="60"/>
    </row>
    <row r="25" spans="1:13" s="57" customFormat="1" ht="25.5" customHeight="1">
      <c r="B25" s="75" t="s">
        <v>399</v>
      </c>
      <c r="D25" s="60"/>
      <c r="E25" s="128"/>
      <c r="F25" s="128"/>
      <c r="G25" s="128"/>
      <c r="H25" s="128"/>
      <c r="I25" s="128"/>
      <c r="J25" s="60"/>
      <c r="K25" s="60"/>
      <c r="L25" s="60"/>
    </row>
    <row r="26" spans="1:13" s="57" customFormat="1" ht="33" customHeight="1">
      <c r="A26" s="60"/>
      <c r="B26" s="60" t="s">
        <v>79</v>
      </c>
      <c r="C26" s="60"/>
      <c r="E26" s="712"/>
      <c r="F26" s="713"/>
      <c r="G26" s="714"/>
      <c r="H26" s="60" t="s">
        <v>32</v>
      </c>
    </row>
    <row r="27" spans="1:13" s="57" customFormat="1" ht="33" customHeight="1">
      <c r="A27" s="60"/>
      <c r="B27" s="75" t="s">
        <v>364</v>
      </c>
      <c r="C27" s="60"/>
      <c r="D27" s="734"/>
      <c r="E27" s="713"/>
      <c r="F27" s="713"/>
      <c r="G27" s="60"/>
      <c r="M27" s="128"/>
    </row>
    <row r="28" spans="1:13" s="57" customFormat="1" ht="33" customHeight="1">
      <c r="B28" s="60" t="s">
        <v>541</v>
      </c>
      <c r="D28" s="60"/>
      <c r="E28" s="127">
        <f>MIN(ROUNDDOWN(E24*3/4,-3),E26)</f>
        <v>0</v>
      </c>
      <c r="F28" s="145"/>
      <c r="G28" s="163"/>
      <c r="H28" s="60" t="s">
        <v>32</v>
      </c>
      <c r="I28" s="187">
        <f>IF(E26&lt;=E28,1,0)</f>
        <v>1</v>
      </c>
      <c r="J28" s="60"/>
      <c r="K28" s="60"/>
      <c r="L28" s="60"/>
    </row>
    <row r="29" spans="1:13" s="57" customFormat="1" ht="26.1" customHeight="1">
      <c r="B29" s="75" t="s">
        <v>542</v>
      </c>
      <c r="D29" s="60"/>
      <c r="E29" s="128"/>
      <c r="F29" s="128"/>
      <c r="G29" s="128"/>
      <c r="H29" s="128"/>
      <c r="I29" s="128"/>
      <c r="J29" s="60"/>
      <c r="K29" s="60"/>
      <c r="L29" s="60"/>
    </row>
    <row r="30" spans="1:13" s="57" customFormat="1" ht="33" customHeight="1">
      <c r="B30" s="60" t="s">
        <v>538</v>
      </c>
      <c r="D30" s="60"/>
      <c r="E30" s="127">
        <f>ROUNDDOWN($E$28*2/3,-3)</f>
        <v>0</v>
      </c>
      <c r="F30" s="145"/>
      <c r="G30" s="163"/>
      <c r="H30" s="60" t="s">
        <v>32</v>
      </c>
      <c r="I30" s="60"/>
      <c r="J30" s="60"/>
      <c r="K30" s="60"/>
      <c r="L30" s="60"/>
    </row>
    <row r="31" spans="1:13" s="57" customFormat="1" ht="25.5" customHeight="1">
      <c r="B31" s="60" t="s">
        <v>603</v>
      </c>
      <c r="D31" s="60"/>
      <c r="E31" s="128"/>
      <c r="F31" s="128"/>
      <c r="G31" s="128"/>
      <c r="H31" s="128"/>
      <c r="I31" s="128"/>
      <c r="J31" s="60"/>
      <c r="K31" s="60"/>
      <c r="L31" s="60"/>
    </row>
    <row r="32" spans="1:13" ht="14.25">
      <c r="B32" s="63"/>
      <c r="C32" s="63"/>
      <c r="D32" s="63"/>
      <c r="E32" s="63"/>
      <c r="F32" s="63"/>
      <c r="G32" s="63"/>
      <c r="H32" s="63"/>
      <c r="I32" s="63"/>
      <c r="J32" s="63"/>
      <c r="K32" s="63"/>
      <c r="L32" s="63"/>
      <c r="M32" s="63"/>
    </row>
    <row r="33" spans="2:18" ht="14.25">
      <c r="B33" s="65" t="s">
        <v>200</v>
      </c>
      <c r="C33" s="65"/>
      <c r="D33" s="63"/>
      <c r="E33" s="63"/>
      <c r="F33" s="63"/>
      <c r="G33" s="63"/>
      <c r="H33" s="63"/>
      <c r="I33" s="63"/>
      <c r="J33" s="63"/>
      <c r="K33" s="63"/>
      <c r="L33" s="63"/>
      <c r="M33" s="63"/>
    </row>
    <row r="34" spans="2:18" s="60" customFormat="1" ht="18" customHeight="1">
      <c r="B34" s="60" t="s">
        <v>484</v>
      </c>
      <c r="C34" s="63"/>
      <c r="D34" s="63"/>
      <c r="E34" s="470"/>
      <c r="F34" s="470"/>
      <c r="G34" s="470"/>
      <c r="H34" s="470"/>
      <c r="I34" s="470"/>
      <c r="J34" s="470"/>
      <c r="K34" s="470"/>
      <c r="L34" s="63"/>
      <c r="M34" s="63"/>
      <c r="N34" s="60"/>
      <c r="O34" s="60"/>
      <c r="Q34" s="60"/>
      <c r="R34" s="60"/>
    </row>
    <row r="35" spans="2:18" s="60" customFormat="1" ht="18" customHeight="1">
      <c r="B35" s="60" t="s">
        <v>250</v>
      </c>
      <c r="C35" s="63"/>
      <c r="D35" s="63"/>
      <c r="E35" s="470"/>
      <c r="F35" s="470"/>
      <c r="G35" s="470"/>
      <c r="H35" s="470"/>
      <c r="I35" s="470"/>
      <c r="J35" s="470"/>
      <c r="K35" s="470"/>
      <c r="L35" s="63"/>
      <c r="M35" s="63"/>
      <c r="N35" s="60"/>
      <c r="O35" s="60"/>
      <c r="Q35" s="60"/>
      <c r="R35" s="60"/>
    </row>
    <row r="36" spans="2:18" s="60" customFormat="1" ht="3" customHeight="1">
      <c r="B36" s="63"/>
      <c r="C36" s="63"/>
      <c r="D36" s="63"/>
      <c r="E36" s="470"/>
      <c r="F36" s="470"/>
      <c r="G36" s="470"/>
      <c r="H36" s="470"/>
      <c r="I36" s="470"/>
      <c r="J36" s="470"/>
      <c r="K36" s="470"/>
      <c r="L36" s="63"/>
      <c r="M36" s="63"/>
      <c r="N36" s="60"/>
      <c r="O36" s="60"/>
      <c r="Q36" s="60"/>
      <c r="R36" s="60"/>
    </row>
    <row r="37" spans="2:18" s="60" customFormat="1" ht="18" customHeight="1">
      <c r="B37" s="418" t="s">
        <v>38</v>
      </c>
      <c r="C37" s="60" t="s">
        <v>426</v>
      </c>
      <c r="D37" s="60" t="s">
        <v>228</v>
      </c>
      <c r="E37" s="60"/>
      <c r="F37" s="60" t="s">
        <v>89</v>
      </c>
      <c r="G37" s="63"/>
      <c r="H37" s="63"/>
      <c r="I37" s="63"/>
      <c r="J37" s="63"/>
      <c r="K37" s="63"/>
      <c r="L37" s="63"/>
      <c r="M37" s="63"/>
      <c r="N37" s="60"/>
      <c r="O37" s="60"/>
      <c r="Q37" s="60"/>
      <c r="R37" s="60" t="b">
        <v>1</v>
      </c>
    </row>
    <row r="38" spans="2:18" s="60" customFormat="1" ht="18" customHeight="1">
      <c r="B38" s="63"/>
      <c r="C38" s="60" t="s">
        <v>468</v>
      </c>
      <c r="D38" s="60" t="s">
        <v>233</v>
      </c>
      <c r="E38" s="63"/>
      <c r="F38" s="60" t="s">
        <v>137</v>
      </c>
      <c r="G38" s="63"/>
      <c r="H38" s="63"/>
      <c r="I38" s="60" t="s">
        <v>360</v>
      </c>
      <c r="J38" s="63"/>
      <c r="K38" s="63"/>
      <c r="L38" s="63"/>
      <c r="M38" s="63"/>
      <c r="N38" s="60"/>
      <c r="O38" s="60"/>
      <c r="Q38" s="60"/>
      <c r="R38" s="60" t="b">
        <v>1</v>
      </c>
    </row>
    <row r="39" spans="2:18" s="60" customFormat="1" ht="11.25" customHeight="1">
      <c r="B39" s="63"/>
      <c r="C39" s="63"/>
      <c r="D39" s="63"/>
      <c r="E39" s="63"/>
      <c r="F39" s="63"/>
      <c r="G39" s="63"/>
      <c r="H39" s="63"/>
      <c r="I39" s="63"/>
      <c r="J39" s="63"/>
      <c r="K39" s="63"/>
      <c r="L39" s="63"/>
      <c r="M39" s="63"/>
      <c r="N39" s="60"/>
      <c r="O39" s="60"/>
      <c r="Q39" s="60"/>
      <c r="R39" s="60" t="b">
        <v>0</v>
      </c>
    </row>
    <row r="40" spans="2:18" s="60" customFormat="1" ht="20.100000000000001" customHeight="1">
      <c r="B40" s="62" t="s">
        <v>489</v>
      </c>
      <c r="C40" s="438"/>
      <c r="D40" s="456"/>
      <c r="E40" s="456"/>
      <c r="F40" s="456"/>
      <c r="G40" s="456"/>
      <c r="H40" s="456"/>
      <c r="I40" s="456"/>
      <c r="J40" s="502"/>
      <c r="K40" s="63"/>
      <c r="L40" s="63"/>
      <c r="M40" s="63"/>
      <c r="N40" s="60"/>
      <c r="O40" s="60"/>
      <c r="Q40" s="60"/>
      <c r="R40" s="60" t="b">
        <v>1</v>
      </c>
    </row>
    <row r="41" spans="2:18" s="60" customFormat="1" ht="14.25">
      <c r="B41" s="63"/>
      <c r="C41" s="63"/>
      <c r="D41" s="63"/>
      <c r="E41" s="63"/>
      <c r="F41" s="63"/>
      <c r="G41" s="63"/>
      <c r="H41" s="63"/>
      <c r="I41" s="63"/>
      <c r="J41" s="63"/>
      <c r="K41" s="63"/>
      <c r="L41" s="63"/>
      <c r="M41" s="63"/>
      <c r="N41" s="60"/>
      <c r="O41" s="60"/>
      <c r="Q41" s="60"/>
      <c r="R41" s="60" t="b">
        <v>1</v>
      </c>
    </row>
    <row r="42" spans="2:18" s="60" customFormat="1" ht="24.95" customHeight="1">
      <c r="B42" s="62" t="s">
        <v>237</v>
      </c>
      <c r="C42" s="439"/>
      <c r="D42" s="457"/>
      <c r="E42" s="457"/>
      <c r="F42" s="457"/>
      <c r="G42" s="457"/>
      <c r="H42" s="457"/>
      <c r="I42" s="457"/>
      <c r="J42" s="457"/>
      <c r="K42" s="457"/>
      <c r="L42" s="457"/>
      <c r="M42" s="539"/>
      <c r="N42" s="62"/>
      <c r="O42" s="62"/>
      <c r="Q42" s="60"/>
      <c r="R42" s="60" t="b">
        <v>1</v>
      </c>
    </row>
    <row r="43" spans="2:18" s="60" customFormat="1" ht="24.95" customHeight="1">
      <c r="B43" s="63"/>
      <c r="C43" s="440"/>
      <c r="D43" s="458"/>
      <c r="E43" s="458"/>
      <c r="F43" s="458"/>
      <c r="G43" s="458"/>
      <c r="H43" s="458"/>
      <c r="I43" s="458"/>
      <c r="J43" s="458"/>
      <c r="K43" s="458"/>
      <c r="L43" s="458"/>
      <c r="M43" s="540"/>
      <c r="N43" s="62"/>
      <c r="O43" s="62"/>
      <c r="Q43" s="60"/>
      <c r="R43" s="60" t="b">
        <v>1</v>
      </c>
    </row>
    <row r="44" spans="2:18" s="60" customFormat="1" ht="24.95" customHeight="1">
      <c r="B44" s="63"/>
      <c r="C44" s="441"/>
      <c r="D44" s="459"/>
      <c r="E44" s="459"/>
      <c r="F44" s="459"/>
      <c r="G44" s="459"/>
      <c r="H44" s="459"/>
      <c r="I44" s="459"/>
      <c r="J44" s="459"/>
      <c r="K44" s="459"/>
      <c r="L44" s="459"/>
      <c r="M44" s="541"/>
      <c r="N44" s="62"/>
      <c r="O44" s="62"/>
      <c r="Q44" s="60"/>
      <c r="R44" s="60" t="b">
        <v>0</v>
      </c>
    </row>
    <row r="45" spans="2:18" s="60" customFormat="1" ht="18.75" customHeight="1">
      <c r="B45" s="63"/>
      <c r="C45" s="442"/>
      <c r="D45" s="442"/>
      <c r="E45" s="442"/>
      <c r="F45" s="442"/>
      <c r="G45" s="442"/>
      <c r="H45" s="442"/>
      <c r="I45" s="442"/>
      <c r="J45" s="442"/>
      <c r="K45" s="442"/>
      <c r="L45" s="442"/>
      <c r="M45" s="442"/>
      <c r="N45" s="62"/>
      <c r="O45" s="62"/>
      <c r="Q45" s="60"/>
      <c r="R45" s="60"/>
    </row>
    <row r="46" spans="2:18" s="60" customFormat="1" ht="18" customHeight="1">
      <c r="B46" s="60" t="s">
        <v>247</v>
      </c>
      <c r="C46" s="443" t="s">
        <v>373</v>
      </c>
      <c r="D46" s="444" t="s">
        <v>4</v>
      </c>
      <c r="E46" s="443" t="s">
        <v>327</v>
      </c>
      <c r="F46" s="443" t="s">
        <v>144</v>
      </c>
      <c r="G46" s="489" t="s">
        <v>3</v>
      </c>
      <c r="H46" s="489"/>
      <c r="I46" s="443"/>
      <c r="J46" s="443"/>
      <c r="K46" s="443"/>
      <c r="L46" s="442"/>
      <c r="M46" s="442"/>
      <c r="N46" s="62"/>
      <c r="O46" s="62"/>
      <c r="Q46" s="60"/>
      <c r="R46" s="60"/>
    </row>
    <row r="47" spans="2:18" s="60" customFormat="1" ht="18" customHeight="1">
      <c r="B47" s="63"/>
      <c r="C47" s="444" t="s">
        <v>508</v>
      </c>
      <c r="D47" s="444"/>
      <c r="E47" s="443"/>
      <c r="F47" s="443"/>
      <c r="G47" s="443"/>
      <c r="H47" s="443"/>
      <c r="I47" s="443"/>
      <c r="J47" s="443"/>
      <c r="K47" s="443"/>
      <c r="L47" s="442"/>
      <c r="M47" s="442"/>
      <c r="N47" s="62"/>
      <c r="O47" s="62"/>
      <c r="Q47" s="60"/>
      <c r="R47" s="60"/>
    </row>
    <row r="48" spans="2:18" s="60" customFormat="1" ht="18" customHeight="1">
      <c r="B48" s="63"/>
      <c r="C48" s="444" t="s">
        <v>241</v>
      </c>
      <c r="D48" s="444"/>
      <c r="E48" s="443"/>
      <c r="F48" s="443"/>
      <c r="G48" s="443"/>
      <c r="H48" s="443"/>
      <c r="I48" s="443"/>
      <c r="J48" s="443"/>
      <c r="K48" s="443"/>
      <c r="L48" s="442"/>
      <c r="M48" s="442"/>
      <c r="N48" s="62"/>
      <c r="O48" s="62"/>
      <c r="Q48" s="60"/>
      <c r="R48" s="60"/>
    </row>
    <row r="49" spans="2:28" s="60" customFormat="1" ht="18" customHeight="1">
      <c r="B49" s="63"/>
      <c r="C49" s="444" t="s">
        <v>561</v>
      </c>
      <c r="D49" s="444"/>
      <c r="E49" s="443"/>
      <c r="F49" s="443"/>
      <c r="G49" s="443"/>
      <c r="H49" s="443"/>
      <c r="I49" s="443"/>
      <c r="J49" s="443"/>
      <c r="K49" s="443"/>
      <c r="L49" s="442"/>
      <c r="M49" s="442"/>
      <c r="N49" s="62"/>
      <c r="O49" s="62"/>
      <c r="Q49" s="60"/>
      <c r="R49" s="60"/>
      <c r="S49" s="60"/>
      <c r="T49" s="60"/>
      <c r="U49" s="60"/>
      <c r="V49" s="60"/>
      <c r="W49" s="60"/>
      <c r="X49" s="60"/>
      <c r="Y49" s="60"/>
      <c r="Z49" s="60"/>
      <c r="AA49" s="60"/>
      <c r="AB49" s="60"/>
    </row>
    <row r="50" spans="2:28" s="60" customFormat="1" ht="12" customHeight="1">
      <c r="B50" s="63"/>
      <c r="C50" s="443"/>
      <c r="D50" s="444"/>
      <c r="E50" s="443"/>
      <c r="F50" s="443"/>
      <c r="G50" s="443"/>
      <c r="H50" s="443"/>
      <c r="I50" s="443"/>
      <c r="J50" s="443"/>
      <c r="K50" s="443"/>
      <c r="L50" s="442"/>
      <c r="M50" s="442"/>
      <c r="N50" s="62"/>
      <c r="O50" s="62"/>
      <c r="Q50" s="60"/>
      <c r="R50" s="60"/>
      <c r="S50" s="60"/>
      <c r="T50" s="60"/>
      <c r="U50" s="60"/>
      <c r="V50" s="60"/>
      <c r="W50" s="60"/>
      <c r="X50" s="60"/>
      <c r="Y50" s="60"/>
      <c r="Z50" s="60"/>
      <c r="AA50" s="60"/>
      <c r="AB50" s="60"/>
    </row>
    <row r="51" spans="2:28" s="60" customFormat="1" ht="18" customHeight="1">
      <c r="B51" s="63"/>
      <c r="C51" s="444" t="s">
        <v>437</v>
      </c>
      <c r="D51" s="443"/>
      <c r="E51" s="443"/>
      <c r="F51" s="443"/>
      <c r="G51" s="443"/>
      <c r="H51" s="443"/>
      <c r="I51" s="443"/>
      <c r="J51" s="443"/>
      <c r="K51" s="443"/>
      <c r="L51" s="442"/>
      <c r="M51" s="442"/>
      <c r="N51" s="62"/>
      <c r="O51" s="62"/>
      <c r="Q51" s="60"/>
      <c r="R51" s="60"/>
      <c r="S51" s="60"/>
      <c r="T51" s="60"/>
      <c r="U51" s="60"/>
      <c r="V51" s="60"/>
      <c r="W51" s="60"/>
      <c r="X51" s="60"/>
      <c r="Y51" s="60"/>
      <c r="Z51" s="60"/>
      <c r="AA51" s="60"/>
      <c r="AB51" s="60"/>
    </row>
    <row r="52" spans="2:28" s="60" customFormat="1" ht="18" customHeight="1">
      <c r="B52" s="63"/>
      <c r="C52" s="444" t="s">
        <v>381</v>
      </c>
      <c r="D52" s="443"/>
      <c r="E52" s="443"/>
      <c r="F52" s="443"/>
      <c r="G52" s="443"/>
      <c r="H52" s="443"/>
      <c r="I52" s="443"/>
      <c r="J52" s="443"/>
      <c r="K52" s="443"/>
      <c r="L52" s="442"/>
      <c r="M52" s="442"/>
      <c r="N52" s="62"/>
      <c r="O52" s="62"/>
      <c r="Q52" s="60"/>
      <c r="R52" s="60"/>
      <c r="S52" s="60"/>
      <c r="T52" s="60"/>
      <c r="U52" s="60"/>
      <c r="V52" s="60"/>
      <c r="W52" s="60"/>
      <c r="X52" s="60"/>
      <c r="Y52" s="60"/>
      <c r="Z52" s="60"/>
      <c r="AA52" s="60"/>
      <c r="AB52" s="60"/>
    </row>
    <row r="53" spans="2:28" s="60" customFormat="1" ht="9.75" customHeight="1">
      <c r="B53" s="63"/>
      <c r="C53" s="444"/>
      <c r="D53" s="443"/>
      <c r="E53" s="443"/>
      <c r="F53" s="443"/>
      <c r="G53" s="443"/>
      <c r="H53" s="443"/>
      <c r="I53" s="443"/>
      <c r="J53" s="443"/>
      <c r="K53" s="443"/>
      <c r="L53" s="442"/>
      <c r="M53" s="442"/>
      <c r="N53" s="62"/>
      <c r="O53" s="62"/>
      <c r="Q53" s="60"/>
      <c r="R53" s="60"/>
      <c r="S53" s="60"/>
      <c r="T53" s="60"/>
      <c r="U53" s="60"/>
      <c r="V53" s="60"/>
      <c r="W53" s="60"/>
      <c r="X53" s="60"/>
      <c r="Y53" s="60"/>
      <c r="Z53" s="60"/>
      <c r="AA53" s="60"/>
      <c r="AB53" s="60"/>
    </row>
    <row r="54" spans="2:28" s="60" customFormat="1" ht="18" customHeight="1">
      <c r="B54" s="63"/>
      <c r="C54" s="62" t="s">
        <v>282</v>
      </c>
      <c r="D54" s="106"/>
      <c r="E54" s="106"/>
      <c r="F54" s="106"/>
      <c r="G54" s="106"/>
      <c r="H54" s="106"/>
      <c r="I54" s="106"/>
      <c r="J54" s="106"/>
      <c r="K54" s="106"/>
      <c r="L54" s="458"/>
      <c r="M54" s="458"/>
      <c r="N54" s="62"/>
      <c r="O54" s="62"/>
      <c r="Q54" s="60"/>
      <c r="R54" s="60"/>
      <c r="S54" s="60"/>
      <c r="T54" s="60"/>
      <c r="U54" s="60"/>
      <c r="V54" s="60"/>
      <c r="W54" s="60"/>
      <c r="X54" s="60"/>
      <c r="Y54" s="60"/>
      <c r="Z54" s="60"/>
      <c r="AA54" s="60"/>
      <c r="AB54" s="60"/>
    </row>
    <row r="55" spans="2:28" s="60" customFormat="1" ht="18.75" customHeight="1">
      <c r="B55" s="63"/>
      <c r="C55" s="106"/>
      <c r="D55" s="106"/>
      <c r="E55" s="106"/>
      <c r="F55" s="106"/>
      <c r="G55" s="106"/>
      <c r="H55" s="106"/>
      <c r="I55" s="106"/>
      <c r="J55" s="106"/>
      <c r="K55" s="106"/>
      <c r="L55" s="458"/>
      <c r="M55" s="458"/>
      <c r="N55" s="62"/>
      <c r="O55" s="62"/>
      <c r="Q55" s="60"/>
      <c r="R55" s="60"/>
      <c r="S55" s="60"/>
      <c r="T55" s="60"/>
      <c r="U55" s="60"/>
      <c r="V55" s="60"/>
      <c r="W55" s="60"/>
      <c r="X55" s="60"/>
      <c r="Y55" s="60"/>
      <c r="Z55" s="60"/>
      <c r="AA55" s="60"/>
      <c r="AB55" s="60"/>
    </row>
    <row r="56" spans="2:28" ht="14.25">
      <c r="B56" s="60" t="s">
        <v>545</v>
      </c>
      <c r="C56" s="63"/>
      <c r="D56" s="63"/>
      <c r="E56" s="63"/>
      <c r="F56" s="63"/>
      <c r="G56" s="63"/>
      <c r="H56" s="63"/>
      <c r="I56" s="63"/>
      <c r="J56" s="63"/>
      <c r="K56" s="63"/>
      <c r="L56" s="63"/>
      <c r="M56" s="63"/>
      <c r="Q56" s="61"/>
      <c r="R56" s="60" t="b">
        <v>1</v>
      </c>
    </row>
    <row r="57" spans="2:28" ht="20" customHeight="1">
      <c r="B57" s="77" t="s">
        <v>145</v>
      </c>
      <c r="C57" s="107"/>
      <c r="D57" s="107"/>
      <c r="E57" s="107"/>
      <c r="F57" s="148"/>
      <c r="G57" s="63"/>
      <c r="H57" s="77" t="s">
        <v>370</v>
      </c>
      <c r="I57" s="107"/>
      <c r="J57" s="107"/>
      <c r="K57" s="107"/>
      <c r="L57" s="107"/>
      <c r="M57" s="148"/>
    </row>
    <row r="58" spans="2:28" ht="18.75" customHeight="1">
      <c r="B58" s="420"/>
      <c r="C58" s="446"/>
      <c r="D58" s="446"/>
      <c r="E58" s="446"/>
      <c r="F58" s="543"/>
      <c r="G58" s="63"/>
      <c r="H58" s="421"/>
      <c r="I58" s="63"/>
      <c r="J58" s="63"/>
      <c r="K58" s="63"/>
      <c r="L58" s="63"/>
      <c r="M58" s="544"/>
    </row>
    <row r="59" spans="2:28" ht="18.75" customHeight="1">
      <c r="B59" s="421"/>
      <c r="C59" s="710"/>
      <c r="D59" s="710"/>
      <c r="E59" s="710"/>
      <c r="F59" s="544"/>
      <c r="G59" s="63"/>
      <c r="H59" s="421"/>
      <c r="I59" s="63"/>
      <c r="J59" s="63"/>
      <c r="K59" s="63"/>
      <c r="L59" s="63"/>
      <c r="M59" s="544"/>
    </row>
    <row r="60" spans="2:28" ht="14.25">
      <c r="B60" s="421"/>
      <c r="C60" s="710"/>
      <c r="D60" s="710"/>
      <c r="E60" s="710"/>
      <c r="F60" s="544"/>
      <c r="G60" s="63"/>
      <c r="H60" s="421"/>
      <c r="I60" s="63"/>
      <c r="J60" s="63"/>
      <c r="K60" s="63"/>
      <c r="L60" s="63"/>
      <c r="M60" s="544"/>
      <c r="U60" s="61"/>
      <c r="V60" s="61"/>
      <c r="W60" s="61"/>
      <c r="X60" s="61"/>
      <c r="Y60" s="61"/>
      <c r="Z60" s="61"/>
      <c r="AA60" s="61"/>
      <c r="AB60" s="61"/>
    </row>
    <row r="61" spans="2:28" ht="18.75" customHeight="1">
      <c r="B61" s="421"/>
      <c r="C61" s="710"/>
      <c r="D61" s="710"/>
      <c r="E61" s="710"/>
      <c r="F61" s="544"/>
      <c r="G61" s="63"/>
      <c r="H61" s="421"/>
      <c r="I61" s="63"/>
      <c r="J61" s="63"/>
      <c r="K61" s="63"/>
      <c r="L61" s="63"/>
      <c r="M61" s="544"/>
    </row>
    <row r="62" spans="2:28" ht="18.75" customHeight="1">
      <c r="B62" s="421"/>
      <c r="C62" s="710"/>
      <c r="D62" s="710"/>
      <c r="E62" s="710"/>
      <c r="F62" s="544"/>
      <c r="G62" s="63"/>
      <c r="H62" s="453" t="s">
        <v>496</v>
      </c>
      <c r="I62" s="469"/>
      <c r="J62" s="469"/>
      <c r="K62" s="469"/>
      <c r="L62" s="469"/>
      <c r="M62" s="735"/>
    </row>
    <row r="63" spans="2:28" ht="18.75" customHeight="1">
      <c r="B63" s="707" t="s">
        <v>496</v>
      </c>
      <c r="C63" s="711"/>
      <c r="D63" s="711"/>
      <c r="E63" s="711"/>
      <c r="F63" s="715"/>
      <c r="G63" s="710"/>
      <c r="H63" s="710"/>
      <c r="I63" s="63"/>
      <c r="J63" s="284"/>
      <c r="K63" s="284"/>
      <c r="L63" s="284"/>
      <c r="M63" s="284"/>
      <c r="N63" s="62"/>
      <c r="O63" s="62"/>
      <c r="S63" s="61"/>
    </row>
    <row r="64" spans="2:28" ht="14.25" customHeight="1">
      <c r="B64" s="63"/>
      <c r="C64" s="63"/>
      <c r="D64" s="63"/>
      <c r="E64" s="471"/>
      <c r="F64" s="471"/>
      <c r="G64" s="471"/>
      <c r="H64" s="471"/>
      <c r="I64" s="471"/>
      <c r="J64" s="471"/>
      <c r="K64" s="471"/>
      <c r="L64" s="63"/>
      <c r="M64" s="63"/>
      <c r="Q64" s="61"/>
    </row>
    <row r="65" spans="2:26" ht="14.25">
      <c r="B65" s="62" t="s">
        <v>317</v>
      </c>
      <c r="C65" s="284"/>
      <c r="D65" s="63"/>
      <c r="E65" s="63"/>
      <c r="F65" s="63"/>
      <c r="G65" s="63"/>
      <c r="H65" s="63"/>
      <c r="I65" s="63"/>
      <c r="J65" s="63"/>
      <c r="K65" s="63"/>
      <c r="L65" s="63"/>
      <c r="M65" s="63"/>
      <c r="Q65" s="61"/>
    </row>
    <row r="66" spans="2:26" ht="80.099999999999994" customHeight="1">
      <c r="B66" s="422"/>
      <c r="C66" s="422"/>
      <c r="D66" s="422"/>
      <c r="E66" s="422"/>
      <c r="F66" s="422"/>
      <c r="G66" s="422"/>
      <c r="H66" s="422"/>
      <c r="I66" s="422"/>
      <c r="J66" s="422"/>
      <c r="K66" s="422"/>
      <c r="L66" s="422"/>
      <c r="M66" s="422"/>
      <c r="Q66" s="61"/>
    </row>
    <row r="67" spans="2:26" ht="6" customHeight="1">
      <c r="B67" s="63"/>
      <c r="C67" s="63"/>
      <c r="D67" s="63"/>
      <c r="E67" s="471"/>
      <c r="F67" s="471"/>
      <c r="G67" s="471"/>
      <c r="H67" s="471"/>
      <c r="I67" s="471"/>
      <c r="J67" s="471"/>
      <c r="K67" s="471"/>
      <c r="L67" s="63"/>
      <c r="M67" s="63"/>
      <c r="Q67" s="61"/>
    </row>
    <row r="68" spans="2:26" ht="14.25">
      <c r="B68" s="63" t="s">
        <v>214</v>
      </c>
      <c r="C68" s="63"/>
      <c r="D68" s="63"/>
      <c r="E68" s="63"/>
      <c r="F68" s="63"/>
      <c r="G68" s="63"/>
      <c r="H68" s="63"/>
      <c r="I68" s="63"/>
      <c r="J68" s="63"/>
      <c r="K68" s="63"/>
      <c r="L68" s="63"/>
      <c r="M68" s="63"/>
      <c r="Q68" s="61"/>
      <c r="R68" s="100"/>
      <c r="S68" s="100"/>
      <c r="T68" s="100"/>
      <c r="U68" s="100"/>
      <c r="V68" s="100"/>
      <c r="W68" s="100"/>
      <c r="X68" s="100"/>
      <c r="Y68" s="100"/>
      <c r="Z68" s="100"/>
    </row>
    <row r="69" spans="2:26" ht="80.099999999999994" customHeight="1">
      <c r="B69" s="422"/>
      <c r="C69" s="422"/>
      <c r="D69" s="422"/>
      <c r="E69" s="422"/>
      <c r="F69" s="422"/>
      <c r="G69" s="422"/>
      <c r="H69" s="422"/>
      <c r="I69" s="422"/>
      <c r="J69" s="422"/>
      <c r="K69" s="422"/>
      <c r="L69" s="422"/>
      <c r="M69" s="422"/>
    </row>
    <row r="70" spans="2:26" ht="6" customHeight="1">
      <c r="B70" s="63"/>
      <c r="C70" s="63"/>
      <c r="D70" s="63"/>
      <c r="E70" s="471"/>
      <c r="F70" s="471"/>
      <c r="G70" s="471"/>
      <c r="H70" s="471"/>
      <c r="I70" s="471"/>
      <c r="J70" s="471"/>
      <c r="K70" s="471"/>
      <c r="L70" s="63"/>
      <c r="M70" s="63"/>
    </row>
    <row r="71" spans="2:26" ht="14.25">
      <c r="B71" s="60" t="s">
        <v>286</v>
      </c>
      <c r="C71" s="63"/>
      <c r="D71" s="63"/>
      <c r="E71" s="63"/>
      <c r="F71" s="63"/>
      <c r="G71" s="63"/>
      <c r="H71" s="63"/>
      <c r="I71" s="63"/>
      <c r="J71" s="63"/>
      <c r="K71" s="63"/>
      <c r="L71" s="63"/>
      <c r="M71" s="63"/>
      <c r="Q71" s="61"/>
      <c r="R71" s="100"/>
      <c r="S71" s="100"/>
      <c r="T71" s="100"/>
      <c r="U71" s="100"/>
      <c r="V71" s="100"/>
      <c r="W71" s="100"/>
      <c r="X71" s="100"/>
      <c r="Y71" s="100"/>
      <c r="Z71" s="100"/>
    </row>
    <row r="72" spans="2:26" ht="80.099999999999994" customHeight="1">
      <c r="B72" s="422"/>
      <c r="C72" s="422"/>
      <c r="D72" s="422"/>
      <c r="E72" s="422"/>
      <c r="F72" s="422"/>
      <c r="G72" s="422"/>
      <c r="H72" s="422"/>
      <c r="I72" s="422"/>
      <c r="J72" s="422"/>
      <c r="K72" s="422"/>
      <c r="L72" s="422"/>
      <c r="M72" s="422"/>
    </row>
    <row r="73" spans="2:26" ht="6" customHeight="1">
      <c r="E73" s="128"/>
      <c r="F73" s="128"/>
      <c r="G73" s="128"/>
      <c r="H73" s="128"/>
      <c r="I73" s="128"/>
      <c r="J73" s="128"/>
      <c r="K73" s="128"/>
    </row>
    <row r="74" spans="2:26" s="60" customFormat="1">
      <c r="B74" s="431"/>
      <c r="C74" s="431"/>
      <c r="D74" s="465"/>
      <c r="E74" s="465"/>
      <c r="F74" s="465"/>
      <c r="G74" s="465"/>
      <c r="H74" s="60"/>
      <c r="I74" s="60"/>
      <c r="J74" s="60"/>
      <c r="K74" s="60"/>
      <c r="L74" s="60"/>
      <c r="M74" s="60"/>
      <c r="N74" s="60"/>
      <c r="O74" s="60"/>
      <c r="Q74" s="60"/>
      <c r="R74" s="60"/>
      <c r="S74" s="60"/>
      <c r="T74" s="60"/>
      <c r="U74" s="60"/>
      <c r="V74" s="60"/>
      <c r="W74" s="60"/>
      <c r="X74" s="60"/>
      <c r="Y74" s="60"/>
      <c r="Z74" s="60"/>
    </row>
    <row r="75" spans="2:26" s="60" customFormat="1">
      <c r="B75" s="60"/>
      <c r="C75" s="60"/>
      <c r="D75" s="60"/>
      <c r="E75" s="60"/>
      <c r="F75" s="60"/>
      <c r="G75" s="60"/>
      <c r="H75" s="60"/>
      <c r="I75" s="60"/>
      <c r="J75" s="60"/>
      <c r="K75" s="60"/>
      <c r="L75" s="60"/>
      <c r="M75" s="60"/>
      <c r="N75" s="60"/>
      <c r="O75" s="60"/>
      <c r="Q75" s="60"/>
      <c r="R75" s="60"/>
      <c r="S75" s="60"/>
      <c r="T75" s="60"/>
      <c r="U75" s="60"/>
      <c r="V75" s="60"/>
      <c r="W75" s="60"/>
      <c r="X75" s="60"/>
      <c r="Y75" s="60"/>
      <c r="Z75" s="60"/>
    </row>
    <row r="76" spans="2:26" s="60" customFormat="1" ht="18.75" customHeight="1">
      <c r="B76" s="88"/>
      <c r="C76" s="88"/>
      <c r="D76" s="88"/>
      <c r="E76" s="88"/>
      <c r="F76" s="88"/>
      <c r="G76" s="88"/>
      <c r="H76" s="60"/>
      <c r="I76" s="60"/>
      <c r="J76" s="60"/>
      <c r="K76" s="60"/>
      <c r="L76" s="60"/>
      <c r="M76" s="60"/>
      <c r="N76" s="60"/>
      <c r="O76" s="60"/>
      <c r="Q76" s="60"/>
      <c r="R76" s="60"/>
      <c r="S76" s="60"/>
      <c r="T76" s="60"/>
      <c r="U76" s="60"/>
      <c r="V76" s="60"/>
      <c r="W76" s="60"/>
      <c r="X76" s="60"/>
      <c r="Y76" s="60"/>
      <c r="Z76" s="60"/>
    </row>
    <row r="77" spans="2:26" s="60" customFormat="1">
      <c r="B77" s="88"/>
      <c r="C77" s="88"/>
      <c r="D77" s="88"/>
      <c r="E77" s="480"/>
      <c r="F77" s="480"/>
      <c r="G77" s="480"/>
      <c r="H77" s="60"/>
      <c r="I77" s="60"/>
      <c r="J77" s="60"/>
      <c r="K77" s="60"/>
      <c r="L77" s="60"/>
      <c r="M77" s="60"/>
      <c r="N77" s="60"/>
      <c r="O77" s="60"/>
      <c r="Q77" s="60"/>
      <c r="R77" s="60"/>
      <c r="S77" s="60"/>
      <c r="T77" s="60"/>
      <c r="U77" s="60"/>
      <c r="V77" s="60"/>
      <c r="W77" s="60"/>
      <c r="X77" s="60"/>
      <c r="Y77" s="60"/>
      <c r="Z77" s="60"/>
    </row>
    <row r="78" spans="2:26" s="60" customFormat="1">
      <c r="B78" s="430"/>
      <c r="C78" s="430"/>
      <c r="D78" s="465"/>
      <c r="E78" s="465"/>
      <c r="F78" s="465"/>
      <c r="G78" s="465"/>
      <c r="H78" s="60"/>
      <c r="I78" s="60"/>
      <c r="J78" s="60"/>
      <c r="K78" s="60"/>
      <c r="L78" s="60"/>
      <c r="M78" s="60"/>
      <c r="N78" s="60"/>
      <c r="O78" s="60"/>
      <c r="Q78" s="60"/>
      <c r="R78" s="60"/>
      <c r="S78" s="60"/>
      <c r="T78" s="60"/>
      <c r="U78" s="60"/>
      <c r="V78" s="60"/>
      <c r="W78" s="60"/>
      <c r="X78" s="60"/>
      <c r="Y78" s="60"/>
      <c r="Z78" s="60"/>
    </row>
    <row r="79" spans="2:26" s="60" customFormat="1">
      <c r="B79" s="430"/>
      <c r="C79" s="430"/>
      <c r="D79" s="465"/>
      <c r="E79" s="465"/>
      <c r="F79" s="465"/>
      <c r="G79" s="465"/>
      <c r="H79" s="60"/>
      <c r="I79" s="60"/>
      <c r="J79" s="60"/>
      <c r="K79" s="60"/>
      <c r="L79" s="60"/>
      <c r="M79" s="60"/>
      <c r="N79" s="60"/>
      <c r="O79" s="60"/>
      <c r="Q79" s="60"/>
      <c r="R79" s="60"/>
      <c r="S79" s="60"/>
      <c r="T79" s="60"/>
      <c r="U79" s="60"/>
      <c r="V79" s="60"/>
      <c r="W79" s="60"/>
      <c r="X79" s="60"/>
      <c r="Y79" s="60"/>
      <c r="Z79" s="60"/>
    </row>
    <row r="80" spans="2:26" s="60" customFormat="1">
      <c r="B80" s="430"/>
      <c r="C80" s="430"/>
      <c r="D80" s="465"/>
      <c r="E80" s="465"/>
      <c r="F80" s="465"/>
      <c r="G80" s="465"/>
      <c r="H80" s="60"/>
      <c r="I80" s="60"/>
      <c r="J80" s="60"/>
      <c r="K80" s="60"/>
      <c r="L80" s="60"/>
      <c r="M80" s="60"/>
      <c r="N80" s="60"/>
      <c r="O80" s="60"/>
      <c r="Q80" s="60"/>
      <c r="R80" s="60"/>
      <c r="S80" s="60"/>
      <c r="T80" s="60"/>
      <c r="U80" s="60"/>
      <c r="V80" s="60"/>
      <c r="W80" s="60"/>
      <c r="X80" s="60"/>
      <c r="Y80" s="60"/>
      <c r="Z80" s="60"/>
    </row>
    <row r="81" spans="2:7" s="60" customFormat="1">
      <c r="B81" s="431"/>
      <c r="C81" s="431"/>
      <c r="D81" s="465"/>
      <c r="E81" s="465"/>
      <c r="F81" s="465"/>
      <c r="G81" s="465"/>
    </row>
    <row r="82" spans="2:7" s="60" customFormat="1">
      <c r="B82" s="200"/>
      <c r="C82" s="200"/>
      <c r="D82" s="60"/>
      <c r="E82" s="60"/>
      <c r="F82" s="60"/>
      <c r="G82" s="60"/>
    </row>
    <row r="83" spans="2:7" s="60" customFormat="1">
      <c r="B83" s="60"/>
      <c r="C83" s="60"/>
      <c r="D83" s="366"/>
      <c r="E83" s="60"/>
      <c r="F83" s="60"/>
      <c r="G83" s="60"/>
    </row>
    <row r="84" spans="2:7" s="60" customFormat="1">
      <c r="B84" s="60"/>
      <c r="C84" s="60"/>
      <c r="D84" s="60"/>
      <c r="E84" s="60"/>
      <c r="F84" s="60"/>
      <c r="G84" s="60"/>
    </row>
    <row r="86" spans="2:7" ht="14.25" customHeight="1"/>
  </sheetData>
  <mergeCells count="35">
    <mergeCell ref="B2:M2"/>
    <mergeCell ref="L4:M4"/>
    <mergeCell ref="B6:C6"/>
    <mergeCell ref="D6:M6"/>
    <mergeCell ref="B7:C7"/>
    <mergeCell ref="D7:M7"/>
    <mergeCell ref="B8:C8"/>
    <mergeCell ref="D8:M8"/>
    <mergeCell ref="B9:C9"/>
    <mergeCell ref="D9:M9"/>
    <mergeCell ref="B11:M11"/>
    <mergeCell ref="B13:M13"/>
    <mergeCell ref="C15:D15"/>
    <mergeCell ref="E15:H15"/>
    <mergeCell ref="I15:M15"/>
    <mergeCell ref="B19:M19"/>
    <mergeCell ref="E22:G22"/>
    <mergeCell ref="E23:G23"/>
    <mergeCell ref="E24:G24"/>
    <mergeCell ref="E26:G26"/>
    <mergeCell ref="E28:G28"/>
    <mergeCell ref="E29:G29"/>
    <mergeCell ref="E30:G30"/>
    <mergeCell ref="E31:G31"/>
    <mergeCell ref="C40:J40"/>
    <mergeCell ref="B57:F57"/>
    <mergeCell ref="H57:M57"/>
    <mergeCell ref="B66:M66"/>
    <mergeCell ref="R68:Z68"/>
    <mergeCell ref="B69:M69"/>
    <mergeCell ref="R71:Z71"/>
    <mergeCell ref="B72:M72"/>
    <mergeCell ref="D76:E76"/>
    <mergeCell ref="C42:M44"/>
    <mergeCell ref="B76:B77"/>
  </mergeCells>
  <phoneticPr fontId="23"/>
  <conditionalFormatting sqref="D16">
    <cfRule type="containsText" dxfId="10" priority="3" text="あり">
      <formula>NOT(ISERROR(SEARCH("あり",D16)))</formula>
    </cfRule>
    <cfRule type="containsText" dxfId="9" priority="4" text="なし">
      <formula>NOT(ISERROR(SEARCH("なし",D16)))</formula>
    </cfRule>
    <cfRule type="containsText" dxfId="8" priority="5" text="あり">
      <formula>NOT(ISERROR(SEARCH("あり",D16)))</formula>
    </cfRule>
  </conditionalFormatting>
  <conditionalFormatting sqref="E28:G28">
    <cfRule type="expression" dxfId="7" priority="2">
      <formula>$I$28=0</formula>
    </cfRule>
  </conditionalFormatting>
  <conditionalFormatting sqref="E30:G30">
    <cfRule type="expression" dxfId="6" priority="1">
      <formula>$I$28=0</formula>
    </cfRule>
  </conditionalFormatting>
  <dataValidations count="4">
    <dataValidation imeMode="halfKatakana" allowBlank="1" showDropDown="0" showInputMessage="1" showErrorMessage="1" sqref="D8:K8 D6"/>
    <dataValidation type="list" allowBlank="1" showDropDown="0" showInputMessage="1" showErrorMessage="1" sqref="D16 C15:D15">
      <formula1>"あり,なし"</formula1>
    </dataValidation>
    <dataValidation type="list" allowBlank="1" showDropDown="0" showInputMessage="1" showErrorMessage="1" sqref="I16">
      <formula1>"令和元年度,令和２年度,令和３年度"</formula1>
    </dataValidation>
    <dataValidation imeMode="halfAlpha" allowBlank="1" showDropDown="0" showInputMessage="1" showErrorMessage="1" sqref="B13:M13"/>
  </dataValidations>
  <printOptions horizontalCentered="1"/>
  <pageMargins left="0.70866141732283472" right="0.70866141732283472" top="0.74803149606299213" bottom="0.74803149606299213" header="0.31496062992125984" footer="0.31496062992125984"/>
  <pageSetup paperSize="9" scale="45" fitToWidth="1" fitToHeight="0" orientation="portrait" usePrinterDefaults="1" r:id="rId1"/>
  <drawing r:id="rId2"/>
  <legacyDrawing r:id="rId3"/>
  <mc:AlternateContent>
    <mc:Choice xmlns:x14="http://schemas.microsoft.com/office/spreadsheetml/2009/9/main" Requires="x14">
      <controls>
        <mc:AlternateContent>
          <mc:Choice Requires="x14">
            <control shapeId="75777" r:id="rId4" name="チェック 1">
              <controlPr defaultSize="0" autoFill="0" autoLine="0" autoPict="0">
                <anchor moveWithCells="1">
                  <from xmlns:xdr="http://schemas.openxmlformats.org/drawingml/2006/spreadsheetDrawing">
                    <xdr:col>2</xdr:col>
                    <xdr:colOff>18415</xdr:colOff>
                    <xdr:row>34</xdr:row>
                    <xdr:rowOff>162560</xdr:rowOff>
                  </from>
                  <to xmlns:xdr="http://schemas.openxmlformats.org/drawingml/2006/spreadsheetDrawing">
                    <xdr:col>2</xdr:col>
                    <xdr:colOff>267335</xdr:colOff>
                    <xdr:row>37</xdr:row>
                    <xdr:rowOff>104775</xdr:rowOff>
                  </to>
                </anchor>
              </controlPr>
            </control>
          </mc:Choice>
        </mc:AlternateContent>
        <mc:AlternateContent>
          <mc:Choice Requires="x14">
            <control shapeId="75778" r:id="rId5" name="チェック 2">
              <controlPr defaultSize="0" autoFill="0" autoLine="0" autoPict="0">
                <anchor moveWithCells="1">
                  <from xmlns:xdr="http://schemas.openxmlformats.org/drawingml/2006/spreadsheetDrawing">
                    <xdr:col>2</xdr:col>
                    <xdr:colOff>1696720</xdr:colOff>
                    <xdr:row>37</xdr:row>
                    <xdr:rowOff>0</xdr:rowOff>
                  </from>
                  <to xmlns:xdr="http://schemas.openxmlformats.org/drawingml/2006/spreadsheetDrawing">
                    <xdr:col>3</xdr:col>
                    <xdr:colOff>89535</xdr:colOff>
                    <xdr:row>38</xdr:row>
                    <xdr:rowOff>48260</xdr:rowOff>
                  </to>
                </anchor>
              </controlPr>
            </control>
          </mc:Choice>
        </mc:AlternateContent>
        <mc:AlternateContent>
          <mc:Choice Requires="x14">
            <control shapeId="75779" r:id="rId6" name="チェック 3">
              <controlPr defaultSize="0" autoFill="0" autoLine="0" autoPict="0">
                <anchor moveWithCells="1">
                  <from xmlns:xdr="http://schemas.openxmlformats.org/drawingml/2006/spreadsheetDrawing">
                    <xdr:col>2</xdr:col>
                    <xdr:colOff>1696720</xdr:colOff>
                    <xdr:row>35</xdr:row>
                    <xdr:rowOff>0</xdr:rowOff>
                  </from>
                  <to xmlns:xdr="http://schemas.openxmlformats.org/drawingml/2006/spreadsheetDrawing">
                    <xdr:col>3</xdr:col>
                    <xdr:colOff>89535</xdr:colOff>
                    <xdr:row>37</xdr:row>
                    <xdr:rowOff>38735</xdr:rowOff>
                  </to>
                </anchor>
              </controlPr>
            </control>
          </mc:Choice>
        </mc:AlternateContent>
        <mc:AlternateContent>
          <mc:Choice Requires="x14">
            <control shapeId="75780" r:id="rId7" name="チェック 4">
              <controlPr defaultSize="0" autoFill="0" autoLine="0" autoPict="0">
                <anchor moveWithCells="1">
                  <from xmlns:xdr="http://schemas.openxmlformats.org/drawingml/2006/spreadsheetDrawing">
                    <xdr:col>0</xdr:col>
                    <xdr:colOff>95250</xdr:colOff>
                    <xdr:row>18</xdr:row>
                    <xdr:rowOff>0</xdr:rowOff>
                  </from>
                  <to xmlns:xdr="http://schemas.openxmlformats.org/drawingml/2006/spreadsheetDrawing">
                    <xdr:col>1</xdr:col>
                    <xdr:colOff>247650</xdr:colOff>
                    <xdr:row>19</xdr:row>
                    <xdr:rowOff>18415</xdr:rowOff>
                  </to>
                </anchor>
              </controlPr>
            </control>
          </mc:Choice>
        </mc:AlternateContent>
        <mc:AlternateContent>
          <mc:Choice Requires="x14">
            <control shapeId="75782" r:id="rId8" name="チェック 6">
              <controlPr defaultSize="0" autoFill="0" autoLine="0" autoPict="0">
                <anchor moveWithCells="1">
                  <from xmlns:xdr="http://schemas.openxmlformats.org/drawingml/2006/spreadsheetDrawing">
                    <xdr:col>0</xdr:col>
                    <xdr:colOff>95250</xdr:colOff>
                    <xdr:row>18</xdr:row>
                    <xdr:rowOff>381635</xdr:rowOff>
                  </from>
                  <to xmlns:xdr="http://schemas.openxmlformats.org/drawingml/2006/spreadsheetDrawing">
                    <xdr:col>1</xdr:col>
                    <xdr:colOff>247650</xdr:colOff>
                    <xdr:row>20</xdr:row>
                    <xdr:rowOff>0</xdr:rowOff>
                  </to>
                </anchor>
              </controlPr>
            </control>
          </mc:Choice>
        </mc:AlternateContent>
        <mc:AlternateContent>
          <mc:Choice Requires="x14">
            <control shapeId="75783" r:id="rId9" name="チェック 7">
              <controlPr defaultSize="0" autoFill="0" autoLine="0" autoPict="0">
                <anchor moveWithCells="1">
                  <from xmlns:xdr="http://schemas.openxmlformats.org/drawingml/2006/spreadsheetDrawing">
                    <xdr:col>2</xdr:col>
                    <xdr:colOff>18415</xdr:colOff>
                    <xdr:row>36</xdr:row>
                    <xdr:rowOff>218440</xdr:rowOff>
                  </from>
                  <to xmlns:xdr="http://schemas.openxmlformats.org/drawingml/2006/spreadsheetDrawing">
                    <xdr:col>2</xdr:col>
                    <xdr:colOff>257175</xdr:colOff>
                    <xdr:row>38</xdr:row>
                    <xdr:rowOff>38100</xdr:rowOff>
                  </to>
                </anchor>
              </controlPr>
            </control>
          </mc:Choice>
        </mc:AlternateContent>
        <mc:AlternateContent>
          <mc:Choice Requires="x14">
            <control shapeId="75784" r:id="rId10" name="チェック 8">
              <controlPr defaultSize="0" autoFill="0" autoLine="0" autoPict="0">
                <anchor moveWithCells="1">
                  <from xmlns:xdr="http://schemas.openxmlformats.org/drawingml/2006/spreadsheetDrawing">
                    <xdr:col>4</xdr:col>
                    <xdr:colOff>806450</xdr:colOff>
                    <xdr:row>34</xdr:row>
                    <xdr:rowOff>142240</xdr:rowOff>
                  </from>
                  <to xmlns:xdr="http://schemas.openxmlformats.org/drawingml/2006/spreadsheetDrawing">
                    <xdr:col>5</xdr:col>
                    <xdr:colOff>107315</xdr:colOff>
                    <xdr:row>37</xdr:row>
                    <xdr:rowOff>114935</xdr:rowOff>
                  </to>
                </anchor>
              </controlPr>
            </control>
          </mc:Choice>
        </mc:AlternateContent>
        <mc:AlternateContent>
          <mc:Choice Requires="x14">
            <control shapeId="75800" r:id="rId11" name="チェック 24">
              <controlPr defaultSize="0" autoFill="0" autoLine="0" autoPict="0">
                <anchor moveWithCells="1">
                  <from xmlns:xdr="http://schemas.openxmlformats.org/drawingml/2006/spreadsheetDrawing">
                    <xdr:col>4</xdr:col>
                    <xdr:colOff>806450</xdr:colOff>
                    <xdr:row>36</xdr:row>
                    <xdr:rowOff>218440</xdr:rowOff>
                  </from>
                  <to xmlns:xdr="http://schemas.openxmlformats.org/drawingml/2006/spreadsheetDrawing">
                    <xdr:col>5</xdr:col>
                    <xdr:colOff>107315</xdr:colOff>
                    <xdr:row>38</xdr:row>
                    <xdr:rowOff>38100</xdr:rowOff>
                  </to>
                </anchor>
              </controlPr>
            </control>
          </mc:Choice>
        </mc:AlternateContent>
        <mc:AlternateContent>
          <mc:Choice Requires="x14">
            <control shapeId="75801" r:id="rId12" name="チェック 25">
              <controlPr defaultSize="0" autoFill="0" autoLine="0" autoPict="0">
                <anchor moveWithCells="1">
                  <from xmlns:xdr="http://schemas.openxmlformats.org/drawingml/2006/spreadsheetDrawing">
                    <xdr:col>7</xdr:col>
                    <xdr:colOff>297180</xdr:colOff>
                    <xdr:row>36</xdr:row>
                    <xdr:rowOff>208280</xdr:rowOff>
                  </from>
                  <to xmlns:xdr="http://schemas.openxmlformats.org/drawingml/2006/spreadsheetDrawing">
                    <xdr:col>8</xdr:col>
                    <xdr:colOff>106045</xdr:colOff>
                    <xdr:row>38</xdr:row>
                    <xdr:rowOff>36830</xdr:rowOff>
                  </to>
                </anchor>
              </controlPr>
            </control>
          </mc:Choice>
        </mc:AlternateContent>
        <mc:AlternateContent>
          <mc:Choice Requires="x14">
            <control shapeId="75802" r:id="rId13" name="チェック 26">
              <controlPr defaultSize="0" autoFill="0" autoLine="0" autoPict="0">
                <anchor moveWithCells="1">
                  <from xmlns:xdr="http://schemas.openxmlformats.org/drawingml/2006/spreadsheetDrawing">
                    <xdr:col>2</xdr:col>
                    <xdr:colOff>1727200</xdr:colOff>
                    <xdr:row>44</xdr:row>
                    <xdr:rowOff>143510</xdr:rowOff>
                  </from>
                  <to xmlns:xdr="http://schemas.openxmlformats.org/drawingml/2006/spreadsheetDrawing">
                    <xdr:col>3</xdr:col>
                    <xdr:colOff>119380</xdr:colOff>
                    <xdr:row>46</xdr:row>
                    <xdr:rowOff>106680</xdr:rowOff>
                  </to>
                </anchor>
              </controlPr>
            </control>
          </mc:Choice>
        </mc:AlternateContent>
        <mc:AlternateContent>
          <mc:Choice Requires="x14">
            <control shapeId="75803" r:id="rId14" name="チェック 27">
              <controlPr defaultSize="0" autoFill="0" autoLine="0" autoPict="0">
                <anchor moveWithCells="1">
                  <from xmlns:xdr="http://schemas.openxmlformats.org/drawingml/2006/spreadsheetDrawing">
                    <xdr:col>5</xdr:col>
                    <xdr:colOff>470535</xdr:colOff>
                    <xdr:row>44</xdr:row>
                    <xdr:rowOff>143510</xdr:rowOff>
                  </from>
                  <to xmlns:xdr="http://schemas.openxmlformats.org/drawingml/2006/spreadsheetDrawing">
                    <xdr:col>6</xdr:col>
                    <xdr:colOff>38735</xdr:colOff>
                    <xdr:row>46</xdr:row>
                    <xdr:rowOff>106680</xdr:rowOff>
                  </to>
                </anchor>
              </controlPr>
            </control>
          </mc:Choice>
        </mc:AlternateContent>
        <mc:AlternateContent>
          <mc:Choice Requires="x14">
            <control shapeId="75804" r:id="rId15" name="チェック 28">
              <controlPr defaultSize="0" autoFill="0" autoLine="0" autoPict="0">
                <anchor moveWithCells="1">
                  <from xmlns:xdr="http://schemas.openxmlformats.org/drawingml/2006/spreadsheetDrawing">
                    <xdr:col>2</xdr:col>
                    <xdr:colOff>513715</xdr:colOff>
                    <xdr:row>44</xdr:row>
                    <xdr:rowOff>124460</xdr:rowOff>
                  </from>
                  <to xmlns:xdr="http://schemas.openxmlformats.org/drawingml/2006/spreadsheetDrawing">
                    <xdr:col>2</xdr:col>
                    <xdr:colOff>762635</xdr:colOff>
                    <xdr:row>46</xdr:row>
                    <xdr:rowOff>95250</xdr:rowOff>
                  </to>
                </anchor>
              </controlPr>
            </control>
          </mc:Choice>
        </mc:AlternateContent>
        <mc:AlternateContent>
          <mc:Choice Requires="x14">
            <control shapeId="75805" r:id="rId16" name="チェック 29">
              <controlPr defaultSize="0" autoFill="0" autoLine="0" autoPict="0">
                <anchor moveWithCells="1">
                  <from xmlns:xdr="http://schemas.openxmlformats.org/drawingml/2006/spreadsheetDrawing">
                    <xdr:col>3</xdr:col>
                    <xdr:colOff>1113155</xdr:colOff>
                    <xdr:row>44</xdr:row>
                    <xdr:rowOff>143510</xdr:rowOff>
                  </from>
                  <to xmlns:xdr="http://schemas.openxmlformats.org/drawingml/2006/spreadsheetDrawing">
                    <xdr:col>4</xdr:col>
                    <xdr:colOff>302260</xdr:colOff>
                    <xdr:row>46</xdr:row>
                    <xdr:rowOff>106680</xdr:rowOff>
                  </to>
                </anchor>
              </controlPr>
            </control>
          </mc:Choice>
        </mc:AlternateContent>
        <mc:AlternateContent>
          <mc:Choice Requires="x14">
            <control shapeId="75806" r:id="rId17" name="チェック 30">
              <controlPr defaultSize="0" autoFill="0" autoLine="0" autoPict="0">
                <anchor moveWithCells="1">
                  <from xmlns:xdr="http://schemas.openxmlformats.org/drawingml/2006/spreadsheetDrawing">
                    <xdr:col>2</xdr:col>
                    <xdr:colOff>523875</xdr:colOff>
                    <xdr:row>52</xdr:row>
                    <xdr:rowOff>28575</xdr:rowOff>
                  </from>
                  <to xmlns:xdr="http://schemas.openxmlformats.org/drawingml/2006/spreadsheetDrawing">
                    <xdr:col>2</xdr:col>
                    <xdr:colOff>772795</xdr:colOff>
                    <xdr:row>54</xdr:row>
                    <xdr:rowOff>113665</xdr:rowOff>
                  </to>
                </anchor>
              </controlPr>
            </control>
          </mc:Choice>
        </mc:AlternateContent>
        <mc:AlternateContent>
          <mc:Choice Requires="x14">
            <control shapeId="75807" r:id="rId18" name="チェック 31">
              <controlPr defaultSize="0" autoFill="0" autoLine="0" autoPict="0">
                <anchor moveWithCells="1">
                  <from xmlns:xdr="http://schemas.openxmlformats.org/drawingml/2006/spreadsheetDrawing">
                    <xdr:col>2</xdr:col>
                    <xdr:colOff>513715</xdr:colOff>
                    <xdr:row>47</xdr:row>
                    <xdr:rowOff>142240</xdr:rowOff>
                  </from>
                  <to xmlns:xdr="http://schemas.openxmlformats.org/drawingml/2006/spreadsheetDrawing">
                    <xdr:col>2</xdr:col>
                    <xdr:colOff>762635</xdr:colOff>
                    <xdr:row>49</xdr:row>
                    <xdr:rowOff>133350</xdr:rowOff>
                  </to>
                </anchor>
              </controlPr>
            </control>
          </mc:Choice>
        </mc:AlternateContent>
        <mc:AlternateContent>
          <mc:Choice Requires="x14">
            <control shapeId="75808" r:id="rId19" name="チェック 32">
              <controlPr defaultSize="0" autoFill="0" autoLine="0" autoPict="0">
                <anchor moveWithCells="1">
                  <from xmlns:xdr="http://schemas.openxmlformats.org/drawingml/2006/spreadsheetDrawing">
                    <xdr:col>2</xdr:col>
                    <xdr:colOff>523875</xdr:colOff>
                    <xdr:row>46</xdr:row>
                    <xdr:rowOff>133350</xdr:rowOff>
                  </from>
                  <to xmlns:xdr="http://schemas.openxmlformats.org/drawingml/2006/spreadsheetDrawing">
                    <xdr:col>2</xdr:col>
                    <xdr:colOff>772795</xdr:colOff>
                    <xdr:row>48</xdr:row>
                    <xdr:rowOff>114935</xdr:rowOff>
                  </to>
                </anchor>
              </controlPr>
            </control>
          </mc:Choice>
        </mc:AlternateContent>
        <mc:AlternateContent>
          <mc:Choice Requires="x14">
            <control shapeId="75809" r:id="rId20" name="チェック 33">
              <controlPr defaultSize="0" autoFill="0" autoLine="0" autoPict="0">
                <anchor moveWithCells="1">
                  <from xmlns:xdr="http://schemas.openxmlformats.org/drawingml/2006/spreadsheetDrawing">
                    <xdr:col>2</xdr:col>
                    <xdr:colOff>523875</xdr:colOff>
                    <xdr:row>45</xdr:row>
                    <xdr:rowOff>152400</xdr:rowOff>
                  </from>
                  <to xmlns:xdr="http://schemas.openxmlformats.org/drawingml/2006/spreadsheetDrawing">
                    <xdr:col>2</xdr:col>
                    <xdr:colOff>772795</xdr:colOff>
                    <xdr:row>47</xdr:row>
                    <xdr:rowOff>133350</xdr:rowOff>
                  </to>
                </anchor>
              </controlPr>
            </control>
          </mc:Choice>
        </mc:AlternateContent>
        <mc:AlternateContent>
          <mc:Choice Requires="x14">
            <control shapeId="75812" r:id="rId21" name="チェック 36">
              <controlPr defaultSize="0" autoFill="0" autoLine="0" autoPict="0">
                <anchor moveWithCells="1">
                  <from xmlns:xdr="http://schemas.openxmlformats.org/drawingml/2006/spreadsheetDrawing">
                    <xdr:col>0</xdr:col>
                    <xdr:colOff>95250</xdr:colOff>
                    <xdr:row>17</xdr:row>
                    <xdr:rowOff>0</xdr:rowOff>
                  </from>
                  <to xmlns:xdr="http://schemas.openxmlformats.org/drawingml/2006/spreadsheetDrawing">
                    <xdr:col>1</xdr:col>
                    <xdr:colOff>247650</xdr:colOff>
                    <xdr:row>18</xdr:row>
                    <xdr:rowOff>55245</xdr:rowOff>
                  </to>
                </anchor>
              </controlPr>
            </control>
          </mc:Choice>
        </mc:AlternateContent>
        <mc:AlternateContent>
          <mc:Choice Requires="x14">
            <control shapeId="75850" r:id="rId22" name="チェック 74">
              <controlPr defaultSize="0" autoFill="0" autoLine="0" autoPict="0">
                <anchor moveWithCells="1">
                  <from xmlns:xdr="http://schemas.openxmlformats.org/drawingml/2006/spreadsheetDrawing">
                    <xdr:col>1</xdr:col>
                    <xdr:colOff>0</xdr:colOff>
                    <xdr:row>56</xdr:row>
                    <xdr:rowOff>240030</xdr:rowOff>
                  </from>
                  <to xmlns:xdr="http://schemas.openxmlformats.org/drawingml/2006/spreadsheetDrawing">
                    <xdr:col>2</xdr:col>
                    <xdr:colOff>1200785</xdr:colOff>
                    <xdr:row>57</xdr:row>
                    <xdr:rowOff>198755</xdr:rowOff>
                  </to>
                </anchor>
              </controlPr>
            </control>
          </mc:Choice>
        </mc:AlternateContent>
        <mc:AlternateContent>
          <mc:Choice Requires="x14">
            <control shapeId="75851" r:id="rId23" name="チェック 75">
              <controlPr defaultSize="0" autoFill="0" autoLine="0" autoPict="0">
                <anchor moveWithCells="1">
                  <from xmlns:xdr="http://schemas.openxmlformats.org/drawingml/2006/spreadsheetDrawing">
                    <xdr:col>1</xdr:col>
                    <xdr:colOff>0</xdr:colOff>
                    <xdr:row>58</xdr:row>
                    <xdr:rowOff>220345</xdr:rowOff>
                  </from>
                  <to xmlns:xdr="http://schemas.openxmlformats.org/drawingml/2006/spreadsheetDrawing">
                    <xdr:col>2</xdr:col>
                    <xdr:colOff>1437640</xdr:colOff>
                    <xdr:row>60</xdr:row>
                    <xdr:rowOff>13335</xdr:rowOff>
                  </to>
                </anchor>
              </controlPr>
            </control>
          </mc:Choice>
        </mc:AlternateContent>
        <mc:AlternateContent>
          <mc:Choice Requires="x14">
            <control shapeId="75852" r:id="rId24" name="チェック 76">
              <controlPr defaultSize="0" autoFill="0" autoLine="0" autoPict="0">
                <anchor moveWithCells="1">
                  <from xmlns:xdr="http://schemas.openxmlformats.org/drawingml/2006/spreadsheetDrawing">
                    <xdr:col>1</xdr:col>
                    <xdr:colOff>0</xdr:colOff>
                    <xdr:row>60</xdr:row>
                    <xdr:rowOff>39370</xdr:rowOff>
                  </from>
                  <to xmlns:xdr="http://schemas.openxmlformats.org/drawingml/2006/spreadsheetDrawing">
                    <xdr:col>2</xdr:col>
                    <xdr:colOff>1245870</xdr:colOff>
                    <xdr:row>61</xdr:row>
                    <xdr:rowOff>11430</xdr:rowOff>
                  </to>
                </anchor>
              </controlPr>
            </control>
          </mc:Choice>
        </mc:AlternateContent>
        <mc:AlternateContent>
          <mc:Choice Requires="x14">
            <control shapeId="75853" r:id="rId25" name="チェック 77">
              <controlPr defaultSize="0" autoFill="0" autoLine="0" autoPict="0">
                <anchor moveWithCells="1">
                  <from xmlns:xdr="http://schemas.openxmlformats.org/drawingml/2006/spreadsheetDrawing">
                    <xdr:col>1</xdr:col>
                    <xdr:colOff>0</xdr:colOff>
                    <xdr:row>57</xdr:row>
                    <xdr:rowOff>222250</xdr:rowOff>
                  </from>
                  <to xmlns:xdr="http://schemas.openxmlformats.org/drawingml/2006/spreadsheetDrawing">
                    <xdr:col>2</xdr:col>
                    <xdr:colOff>1437640</xdr:colOff>
                    <xdr:row>58</xdr:row>
                    <xdr:rowOff>193040</xdr:rowOff>
                  </to>
                </anchor>
              </controlPr>
            </control>
          </mc:Choice>
        </mc:AlternateContent>
        <mc:AlternateContent>
          <mc:Choice Requires="x14">
            <control shapeId="75854" r:id="rId26" name="チェック 78">
              <controlPr defaultSize="0" autoFill="0" autoLine="0" autoPict="0">
                <anchor moveWithCells="1">
                  <from xmlns:xdr="http://schemas.openxmlformats.org/drawingml/2006/spreadsheetDrawing">
                    <xdr:col>1</xdr:col>
                    <xdr:colOff>0</xdr:colOff>
                    <xdr:row>61</xdr:row>
                    <xdr:rowOff>17780</xdr:rowOff>
                  </from>
                  <to xmlns:xdr="http://schemas.openxmlformats.org/drawingml/2006/spreadsheetDrawing">
                    <xdr:col>2</xdr:col>
                    <xdr:colOff>1609090</xdr:colOff>
                    <xdr:row>61</xdr:row>
                    <xdr:rowOff>227965</xdr:rowOff>
                  </to>
                </anchor>
              </controlPr>
            </control>
          </mc:Choice>
        </mc:AlternateContent>
        <mc:AlternateContent>
          <mc:Choice Requires="x14">
            <control shapeId="75855" r:id="rId27" name="チェック 79">
              <controlPr defaultSize="0" autoFill="0" autoLine="0" autoPict="0">
                <anchor moveWithCells="1">
                  <from xmlns:xdr="http://schemas.openxmlformats.org/drawingml/2006/spreadsheetDrawing">
                    <xdr:col>2</xdr:col>
                    <xdr:colOff>1102995</xdr:colOff>
                    <xdr:row>56</xdr:row>
                    <xdr:rowOff>234315</xdr:rowOff>
                  </from>
                  <to xmlns:xdr="http://schemas.openxmlformats.org/drawingml/2006/spreadsheetDrawing">
                    <xdr:col>5</xdr:col>
                    <xdr:colOff>16510</xdr:colOff>
                    <xdr:row>57</xdr:row>
                    <xdr:rowOff>202565</xdr:rowOff>
                  </to>
                </anchor>
              </controlPr>
            </control>
          </mc:Choice>
        </mc:AlternateContent>
        <mc:AlternateContent>
          <mc:Choice Requires="x14">
            <control shapeId="75856" r:id="rId28" name="チェック 80">
              <controlPr defaultSize="0" autoFill="0" autoLine="0" autoPict="0">
                <anchor moveWithCells="1">
                  <from xmlns:xdr="http://schemas.openxmlformats.org/drawingml/2006/spreadsheetDrawing">
                    <xdr:col>2</xdr:col>
                    <xdr:colOff>1814830</xdr:colOff>
                    <xdr:row>60</xdr:row>
                    <xdr:rowOff>234315</xdr:rowOff>
                  </from>
                  <to xmlns:xdr="http://schemas.openxmlformats.org/drawingml/2006/spreadsheetDrawing">
                    <xdr:col>3</xdr:col>
                    <xdr:colOff>873760</xdr:colOff>
                    <xdr:row>61</xdr:row>
                    <xdr:rowOff>208915</xdr:rowOff>
                  </to>
                </anchor>
              </controlPr>
            </control>
          </mc:Choice>
        </mc:AlternateContent>
        <mc:AlternateContent>
          <mc:Choice Requires="x14">
            <control shapeId="75857" r:id="rId29" name="チェック 81">
              <controlPr defaultSize="0" autoFill="0" autoLine="0" autoPict="0">
                <anchor moveWithCells="1">
                  <from xmlns:xdr="http://schemas.openxmlformats.org/drawingml/2006/spreadsheetDrawing">
                    <xdr:col>7</xdr:col>
                    <xdr:colOff>38100</xdr:colOff>
                    <xdr:row>57</xdr:row>
                    <xdr:rowOff>21590</xdr:rowOff>
                  </from>
                  <to xmlns:xdr="http://schemas.openxmlformats.org/drawingml/2006/spreadsheetDrawing">
                    <xdr:col>8</xdr:col>
                    <xdr:colOff>828675</xdr:colOff>
                    <xdr:row>57</xdr:row>
                    <xdr:rowOff>170180</xdr:rowOff>
                  </to>
                </anchor>
              </controlPr>
            </control>
          </mc:Choice>
        </mc:AlternateContent>
        <mc:AlternateContent>
          <mc:Choice Requires="x14">
            <control shapeId="75858" r:id="rId30" name="チェック 82">
              <controlPr defaultSize="0" autoFill="0" autoLine="0" autoPict="0">
                <anchor moveWithCells="1">
                  <from xmlns:xdr="http://schemas.openxmlformats.org/drawingml/2006/spreadsheetDrawing">
                    <xdr:col>7</xdr:col>
                    <xdr:colOff>38100</xdr:colOff>
                    <xdr:row>58</xdr:row>
                    <xdr:rowOff>57150</xdr:rowOff>
                  </from>
                  <to xmlns:xdr="http://schemas.openxmlformats.org/drawingml/2006/spreadsheetDrawing">
                    <xdr:col>10</xdr:col>
                    <xdr:colOff>0</xdr:colOff>
                    <xdr:row>59</xdr:row>
                    <xdr:rowOff>23495</xdr:rowOff>
                  </to>
                </anchor>
              </controlPr>
            </control>
          </mc:Choice>
        </mc:AlternateContent>
        <mc:AlternateContent>
          <mc:Choice Requires="x14">
            <control shapeId="75859" r:id="rId31" name="チェック 83">
              <controlPr defaultSize="0" autoFill="0" autoLine="0" autoPict="0">
                <anchor moveWithCells="1">
                  <from xmlns:xdr="http://schemas.openxmlformats.org/drawingml/2006/spreadsheetDrawing">
                    <xdr:col>7</xdr:col>
                    <xdr:colOff>38100</xdr:colOff>
                    <xdr:row>59</xdr:row>
                    <xdr:rowOff>37465</xdr:rowOff>
                  </from>
                  <to xmlns:xdr="http://schemas.openxmlformats.org/drawingml/2006/spreadsheetDrawing">
                    <xdr:col>9</xdr:col>
                    <xdr:colOff>751205</xdr:colOff>
                    <xdr:row>60</xdr:row>
                    <xdr:rowOff>38100</xdr:rowOff>
                  </to>
                </anchor>
              </controlPr>
            </control>
          </mc:Choice>
        </mc:AlternateContent>
        <mc:AlternateContent>
          <mc:Choice Requires="x14">
            <control shapeId="75860" r:id="rId32" name="チェック 84">
              <controlPr defaultSize="0" autoFill="0" autoLine="0" autoPict="0">
                <anchor moveWithCells="1">
                  <from xmlns:xdr="http://schemas.openxmlformats.org/drawingml/2006/spreadsheetDrawing">
                    <xdr:col>9</xdr:col>
                    <xdr:colOff>881380</xdr:colOff>
                    <xdr:row>58</xdr:row>
                    <xdr:rowOff>63500</xdr:rowOff>
                  </from>
                  <to xmlns:xdr="http://schemas.openxmlformats.org/drawingml/2006/spreadsheetDrawing">
                    <xdr:col>12</xdr:col>
                    <xdr:colOff>1134110</xdr:colOff>
                    <xdr:row>59</xdr:row>
                    <xdr:rowOff>59690</xdr:rowOff>
                  </to>
                </anchor>
              </controlPr>
            </control>
          </mc:Choice>
        </mc:AlternateContent>
        <mc:AlternateContent>
          <mc:Choice Requires="x14">
            <control shapeId="75861" r:id="rId33" name="チェック 85">
              <controlPr defaultSize="0" autoFill="0" autoLine="0" autoPict="0">
                <anchor moveWithCells="1">
                  <from xmlns:xdr="http://schemas.openxmlformats.org/drawingml/2006/spreadsheetDrawing">
                    <xdr:col>9</xdr:col>
                    <xdr:colOff>881380</xdr:colOff>
                    <xdr:row>59</xdr:row>
                    <xdr:rowOff>37465</xdr:rowOff>
                  </from>
                  <to xmlns:xdr="http://schemas.openxmlformats.org/drawingml/2006/spreadsheetDrawing">
                    <xdr:col>12</xdr:col>
                    <xdr:colOff>742315</xdr:colOff>
                    <xdr:row>60</xdr:row>
                    <xdr:rowOff>45720</xdr:rowOff>
                  </to>
                </anchor>
              </controlPr>
            </control>
          </mc:Choice>
        </mc:AlternateContent>
        <mc:AlternateContent>
          <mc:Choice Requires="x14">
            <control shapeId="75862" r:id="rId34" name="チェック 86">
              <controlPr defaultSize="0" autoFill="0" autoLine="0" autoPict="0">
                <anchor moveWithCells="1">
                  <from xmlns:xdr="http://schemas.openxmlformats.org/drawingml/2006/spreadsheetDrawing">
                    <xdr:col>10</xdr:col>
                    <xdr:colOff>428625</xdr:colOff>
                    <xdr:row>60</xdr:row>
                    <xdr:rowOff>21590</xdr:rowOff>
                  </from>
                  <to xmlns:xdr="http://schemas.openxmlformats.org/drawingml/2006/spreadsheetDrawing">
                    <xdr:col>11</xdr:col>
                    <xdr:colOff>551815</xdr:colOff>
                    <xdr:row>60</xdr:row>
                    <xdr:rowOff>226695</xdr:rowOff>
                  </to>
                </anchor>
              </controlPr>
            </control>
          </mc:Choice>
        </mc:AlternateContent>
        <mc:AlternateContent>
          <mc:Choice Requires="x14">
            <control shapeId="75863" r:id="rId35" name="チェック 87">
              <controlPr defaultSize="0" autoFill="0" autoLine="0" autoPict="0">
                <anchor moveWithCells="1">
                  <from xmlns:xdr="http://schemas.openxmlformats.org/drawingml/2006/spreadsheetDrawing">
                    <xdr:col>7</xdr:col>
                    <xdr:colOff>38100</xdr:colOff>
                    <xdr:row>60</xdr:row>
                    <xdr:rowOff>21590</xdr:rowOff>
                  </from>
                  <to xmlns:xdr="http://schemas.openxmlformats.org/drawingml/2006/spreadsheetDrawing">
                    <xdr:col>10</xdr:col>
                    <xdr:colOff>419100</xdr:colOff>
                    <xdr:row>60</xdr:row>
                    <xdr:rowOff>191135</xdr:rowOff>
                  </to>
                </anchor>
              </controlPr>
            </control>
          </mc:Choice>
        </mc:AlternateContent>
        <mc:AlternateContent>
          <mc:Choice Requires="x14">
            <control shapeId="75865" r:id="rId36" name="チェック 89">
              <controlPr defaultSize="0" autoFill="0" autoLine="0" autoPict="0">
                <anchor moveWithCells="1">
                  <from xmlns:xdr="http://schemas.openxmlformats.org/drawingml/2006/spreadsheetDrawing">
                    <xdr:col>2</xdr:col>
                    <xdr:colOff>1513205</xdr:colOff>
                    <xdr:row>60</xdr:row>
                    <xdr:rowOff>29845</xdr:rowOff>
                  </from>
                  <to xmlns:xdr="http://schemas.openxmlformats.org/drawingml/2006/spreadsheetDrawing">
                    <xdr:col>5</xdr:col>
                    <xdr:colOff>55245</xdr:colOff>
                    <xdr:row>61</xdr:row>
                    <xdr:rowOff>635</xdr:rowOff>
                  </to>
                </anchor>
              </controlPr>
            </control>
          </mc:Choice>
        </mc:AlternateContent>
        <mc:AlternateContent>
          <mc:Choice Requires="x14">
            <control shapeId="75866" r:id="rId37" name="チェック 90">
              <controlPr defaultSize="0" autoFill="0" autoLine="0" autoPict="0">
                <anchor moveWithCells="1">
                  <from xmlns:xdr="http://schemas.openxmlformats.org/drawingml/2006/spreadsheetDrawing">
                    <xdr:col>2</xdr:col>
                    <xdr:colOff>1102995</xdr:colOff>
                    <xdr:row>57</xdr:row>
                    <xdr:rowOff>213995</xdr:rowOff>
                  </from>
                  <to xmlns:xdr="http://schemas.openxmlformats.org/drawingml/2006/spreadsheetDrawing">
                    <xdr:col>5</xdr:col>
                    <xdr:colOff>102235</xdr:colOff>
                    <xdr:row>58</xdr:row>
                    <xdr:rowOff>184785</xdr:rowOff>
                  </to>
                </anchor>
              </controlPr>
            </control>
          </mc:Choice>
        </mc:AlternateContent>
        <mc:AlternateContent>
          <mc:Choice Requires="x14">
            <control shapeId="75867" r:id="rId38" name="チェック 91">
              <controlPr defaultSize="0" autoFill="0" autoLine="0" autoPict="0">
                <anchor moveWithCells="1">
                  <from xmlns:xdr="http://schemas.openxmlformats.org/drawingml/2006/spreadsheetDrawing">
                    <xdr:col>2</xdr:col>
                    <xdr:colOff>1513205</xdr:colOff>
                    <xdr:row>58</xdr:row>
                    <xdr:rowOff>200660</xdr:rowOff>
                  </from>
                  <to xmlns:xdr="http://schemas.openxmlformats.org/drawingml/2006/spreadsheetDrawing">
                    <xdr:col>4</xdr:col>
                    <xdr:colOff>655320</xdr:colOff>
                    <xdr:row>60</xdr:row>
                    <xdr:rowOff>8255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'様式第９号の３（パッケージ型導入補助基本額算定シート）'!$C$45:$U$45</xm:f>
          </x14:formula1>
          <xm:sqref>B11:M11</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sheetPr>
    <pageSetUpPr fitToPage="1"/>
  </sheetPr>
  <dimension ref="A1:W54"/>
  <sheetViews>
    <sheetView showGridLines="0" view="pageBreakPreview" zoomScale="70" zoomScaleNormal="25" zoomScaleSheetLayoutView="70" workbookViewId="0"/>
  </sheetViews>
  <sheetFormatPr defaultColWidth="5.625" defaultRowHeight="14.25"/>
  <cols>
    <col min="1" max="1" width="3.875" style="343" customWidth="1"/>
    <col min="2" max="2" width="5.625" style="343"/>
    <col min="3" max="3" width="12.875" style="343" customWidth="1"/>
    <col min="4" max="4" width="5.625" style="343"/>
    <col min="5" max="5" width="18" style="343" customWidth="1"/>
    <col min="6" max="21" width="5.625" style="343"/>
    <col min="22" max="22" width="3.875" style="343" customWidth="1"/>
    <col min="23" max="23" width="2.75" style="343" customWidth="1"/>
    <col min="24" max="16384" width="5.625" style="343"/>
  </cols>
  <sheetData>
    <row r="1" spans="1:23" ht="17.25">
      <c r="A1" s="704" t="s">
        <v>174</v>
      </c>
    </row>
    <row r="2" spans="1:23" ht="24.95" customHeight="1">
      <c r="A2" s="546" t="s">
        <v>521</v>
      </c>
      <c r="B2" s="232"/>
      <c r="C2" s="232"/>
      <c r="D2" s="232"/>
      <c r="E2" s="232"/>
      <c r="F2" s="232"/>
      <c r="G2" s="232"/>
      <c r="H2" s="232"/>
      <c r="I2" s="232"/>
      <c r="J2" s="232"/>
      <c r="K2" s="232"/>
      <c r="L2" s="232"/>
      <c r="M2" s="232"/>
      <c r="N2" s="232"/>
      <c r="O2" s="232"/>
      <c r="P2" s="232"/>
      <c r="Q2" s="232"/>
      <c r="R2" s="232"/>
      <c r="S2" s="232"/>
      <c r="T2" s="232"/>
      <c r="U2" s="232"/>
      <c r="V2" s="232"/>
      <c r="W2" s="232"/>
    </row>
    <row r="3" spans="1:23" ht="32.25" customHeight="1">
      <c r="A3" s="232"/>
      <c r="B3" s="232"/>
      <c r="C3" s="232"/>
      <c r="D3" s="232"/>
      <c r="E3" s="232"/>
      <c r="F3" s="232"/>
      <c r="G3" s="232"/>
      <c r="H3" s="232"/>
      <c r="I3" s="232"/>
      <c r="J3" s="232"/>
      <c r="K3" s="232"/>
      <c r="L3" s="232"/>
      <c r="M3" s="232"/>
      <c r="N3" s="232"/>
      <c r="O3" s="232"/>
      <c r="P3" s="232"/>
      <c r="Q3" s="232"/>
      <c r="R3" s="232"/>
      <c r="S3" s="232"/>
      <c r="T3" s="232"/>
      <c r="U3" s="232"/>
      <c r="V3" s="232"/>
      <c r="W3" s="232"/>
    </row>
    <row r="4" spans="1:23" s="61" customFormat="1" ht="18.75">
      <c r="B4" s="547"/>
      <c r="C4" s="547"/>
      <c r="D4" s="547"/>
      <c r="E4" s="547"/>
      <c r="F4" s="547"/>
      <c r="G4" s="547"/>
      <c r="P4" s="606"/>
      <c r="Q4" s="606"/>
      <c r="R4" s="606"/>
      <c r="S4" s="611"/>
      <c r="T4" s="611"/>
      <c r="U4" s="611"/>
      <c r="V4" s="611"/>
    </row>
    <row r="5" spans="1:23" s="61" customFormat="1" ht="18.75">
      <c r="B5" s="547"/>
      <c r="C5" s="547"/>
      <c r="D5" s="547"/>
      <c r="E5" s="547"/>
      <c r="F5" s="547"/>
      <c r="G5" s="547"/>
      <c r="P5" s="606"/>
      <c r="Q5" s="606"/>
      <c r="R5" s="606"/>
      <c r="S5" s="611"/>
      <c r="T5" s="611"/>
      <c r="U5" s="611"/>
      <c r="V5" s="611"/>
    </row>
    <row r="6" spans="1:23" s="60" customFormat="1" ht="15">
      <c r="A6" s="60"/>
      <c r="B6" s="60"/>
      <c r="C6" s="65" t="s">
        <v>181</v>
      </c>
      <c r="D6" s="60"/>
      <c r="E6" s="60"/>
      <c r="F6" s="60"/>
      <c r="G6" s="60"/>
      <c r="H6" s="60"/>
      <c r="I6" s="60"/>
      <c r="J6" s="60"/>
      <c r="K6" s="60"/>
      <c r="L6" s="60"/>
      <c r="M6" s="60"/>
      <c r="N6" s="60"/>
      <c r="O6" s="60"/>
      <c r="P6" s="60"/>
      <c r="Q6" s="60"/>
      <c r="R6" s="60"/>
      <c r="S6" s="60"/>
      <c r="T6" s="60"/>
      <c r="U6" s="60"/>
      <c r="V6" s="60"/>
      <c r="W6" s="60"/>
    </row>
    <row r="7" spans="1:23" s="60" customFormat="1" ht="28.5" customHeight="1">
      <c r="A7" s="60"/>
      <c r="B7" s="60"/>
      <c r="C7" s="558" t="s">
        <v>185</v>
      </c>
      <c r="D7" s="571">
        <f>'様式第９号の１（パッケージ型導入実績報告書）'!D7</f>
        <v>0</v>
      </c>
      <c r="E7" s="578"/>
      <c r="F7" s="578"/>
      <c r="G7" s="578"/>
      <c r="H7" s="578"/>
      <c r="I7" s="578"/>
      <c r="J7" s="578"/>
      <c r="K7" s="594"/>
      <c r="L7" s="60"/>
      <c r="M7" s="60"/>
      <c r="N7" s="60"/>
      <c r="O7" s="60"/>
      <c r="P7" s="60"/>
      <c r="Q7" s="60"/>
      <c r="R7" s="60"/>
      <c r="S7" s="60"/>
      <c r="T7" s="60"/>
      <c r="U7" s="60"/>
      <c r="V7" s="60"/>
      <c r="W7" s="60"/>
    </row>
    <row r="8" spans="1:23" s="60" customFormat="1" ht="28.5" customHeight="1">
      <c r="A8" s="60"/>
      <c r="B8" s="60"/>
      <c r="C8" s="559" t="s">
        <v>187</v>
      </c>
      <c r="D8" s="572">
        <f>'様式第９号の１（パッケージ型導入実績報告書）'!D9</f>
        <v>0</v>
      </c>
      <c r="E8" s="579"/>
      <c r="F8" s="579"/>
      <c r="G8" s="579"/>
      <c r="H8" s="579"/>
      <c r="I8" s="579"/>
      <c r="J8" s="579"/>
      <c r="K8" s="595"/>
      <c r="L8" s="60"/>
      <c r="M8" s="60"/>
      <c r="N8" s="60"/>
      <c r="O8" s="60"/>
      <c r="P8" s="60"/>
      <c r="Q8" s="60"/>
      <c r="R8" s="60"/>
      <c r="S8" s="60"/>
      <c r="T8" s="60"/>
      <c r="U8" s="60"/>
      <c r="V8" s="60"/>
      <c r="W8" s="60"/>
    </row>
    <row r="9" spans="1:23" s="60" customFormat="1" ht="28.5" customHeight="1">
      <c r="A9" s="60"/>
      <c r="B9" s="60"/>
      <c r="C9" s="560" t="s">
        <v>93</v>
      </c>
      <c r="D9" s="573"/>
      <c r="E9" s="580"/>
      <c r="F9" s="586" t="s">
        <v>300</v>
      </c>
      <c r="G9" s="586"/>
      <c r="H9" s="586"/>
      <c r="I9" s="586"/>
      <c r="J9" s="586"/>
      <c r="K9" s="596"/>
      <c r="L9" s="60"/>
      <c r="M9" s="60"/>
      <c r="N9" s="60"/>
      <c r="O9" s="60"/>
      <c r="P9" s="60"/>
      <c r="Q9" s="60"/>
      <c r="R9" s="60"/>
      <c r="S9" s="60"/>
      <c r="T9" s="60"/>
      <c r="U9" s="60"/>
      <c r="V9" s="60"/>
      <c r="W9" s="60"/>
    </row>
    <row r="10" spans="1:23" s="60" customFormat="1" ht="28.5" customHeight="1">
      <c r="A10" s="60"/>
      <c r="B10" s="60"/>
      <c r="C10" s="561" t="s">
        <v>41</v>
      </c>
      <c r="D10" s="574"/>
      <c r="E10" s="581"/>
      <c r="F10" s="587" t="s">
        <v>300</v>
      </c>
      <c r="G10" s="587"/>
      <c r="H10" s="587"/>
      <c r="I10" s="587"/>
      <c r="J10" s="587"/>
      <c r="K10" s="597"/>
      <c r="L10" s="60"/>
      <c r="M10" s="60"/>
      <c r="N10" s="60"/>
      <c r="O10" s="60"/>
      <c r="P10" s="60"/>
      <c r="Q10" s="60"/>
      <c r="R10" s="60"/>
      <c r="S10" s="60"/>
      <c r="T10" s="60"/>
      <c r="U10" s="60"/>
      <c r="V10" s="60"/>
      <c r="W10" s="60"/>
    </row>
    <row r="11" spans="1:23" ht="9.9499999999999993" customHeight="1"/>
    <row r="12" spans="1:23" ht="20.100000000000001" customHeight="1">
      <c r="B12" s="235" t="s">
        <v>60</v>
      </c>
      <c r="C12" s="235"/>
      <c r="D12" s="235"/>
      <c r="E12" s="582">
        <f>$C$16+$E$16-$G$16+B42</f>
        <v>0</v>
      </c>
      <c r="F12" s="588"/>
      <c r="G12" s="588"/>
      <c r="H12" s="588"/>
      <c r="I12" s="588"/>
      <c r="J12" s="270" t="s">
        <v>32</v>
      </c>
      <c r="K12" s="270"/>
      <c r="M12" s="343"/>
      <c r="N12" s="343"/>
      <c r="O12" s="343"/>
      <c r="P12" s="343"/>
      <c r="Q12" s="343"/>
      <c r="R12" s="343"/>
      <c r="T12" s="61"/>
      <c r="U12" s="61"/>
    </row>
    <row r="13" spans="1:23" ht="20.100000000000001" customHeight="1">
      <c r="B13" s="235"/>
      <c r="C13" s="235"/>
      <c r="D13" s="235"/>
      <c r="E13" s="583"/>
      <c r="F13" s="583"/>
      <c r="G13" s="583"/>
      <c r="H13" s="583"/>
      <c r="I13" s="583"/>
      <c r="J13" s="270"/>
      <c r="K13" s="270"/>
      <c r="M13" s="343"/>
      <c r="N13" s="343"/>
      <c r="O13" s="343"/>
      <c r="P13" s="343"/>
      <c r="Q13" s="343"/>
      <c r="R13" s="343"/>
      <c r="T13" s="61"/>
      <c r="U13" s="61"/>
    </row>
    <row r="14" spans="1:23" ht="9.9499999999999993" customHeight="1"/>
    <row r="15" spans="1:23" ht="39.950000000000003" customHeight="1">
      <c r="C15" s="562" t="s">
        <v>81</v>
      </c>
      <c r="D15" s="550"/>
      <c r="E15" s="584" t="s">
        <v>104</v>
      </c>
      <c r="F15" s="589"/>
      <c r="G15" s="584" t="s">
        <v>210</v>
      </c>
      <c r="H15" s="589"/>
      <c r="I15" s="416"/>
      <c r="J15" s="416"/>
    </row>
    <row r="16" spans="1:23" ht="24.95" customHeight="1">
      <c r="C16" s="551">
        <f>$P$25+$P$38</f>
        <v>0</v>
      </c>
      <c r="D16" s="564"/>
      <c r="E16" s="585">
        <f>$S$25+$S$38</f>
        <v>0</v>
      </c>
      <c r="F16" s="590"/>
      <c r="G16" s="267"/>
      <c r="H16" s="268"/>
      <c r="I16" s="269"/>
      <c r="J16" s="269"/>
    </row>
    <row r="17" spans="2:21" ht="9.9499999999999993" customHeight="1"/>
    <row r="18" spans="2:21" ht="18" customHeight="1">
      <c r="B18" s="343" t="s">
        <v>5</v>
      </c>
    </row>
    <row r="19" spans="2:21" s="416" customFormat="1" ht="24.95" customHeight="1">
      <c r="B19" s="548" t="s">
        <v>216</v>
      </c>
      <c r="C19" s="548" t="s">
        <v>304</v>
      </c>
      <c r="D19" s="548"/>
      <c r="E19" s="548"/>
      <c r="F19" s="548"/>
      <c r="G19" s="548"/>
      <c r="H19" s="548"/>
      <c r="I19" s="548"/>
      <c r="J19" s="548"/>
      <c r="K19" s="548" t="s">
        <v>306</v>
      </c>
      <c r="L19" s="548"/>
      <c r="M19" s="548" t="s">
        <v>309</v>
      </c>
      <c r="N19" s="548"/>
      <c r="O19" s="548"/>
      <c r="P19" s="548" t="s">
        <v>311</v>
      </c>
      <c r="Q19" s="548"/>
      <c r="R19" s="548"/>
      <c r="S19" s="550" t="s">
        <v>312</v>
      </c>
      <c r="T19" s="550"/>
      <c r="U19" s="550"/>
    </row>
    <row r="20" spans="2:21" ht="24.95" customHeight="1">
      <c r="B20" s="237">
        <v>1</v>
      </c>
      <c r="C20" s="289"/>
      <c r="D20" s="289"/>
      <c r="E20" s="289"/>
      <c r="F20" s="289"/>
      <c r="G20" s="289"/>
      <c r="H20" s="289"/>
      <c r="I20" s="289"/>
      <c r="J20" s="289"/>
      <c r="K20" s="275"/>
      <c r="L20" s="593" t="s">
        <v>219</v>
      </c>
      <c r="M20" s="277"/>
      <c r="N20" s="277"/>
      <c r="O20" s="277"/>
      <c r="P20" s="607">
        <f>K20*M20</f>
        <v>0</v>
      </c>
      <c r="Q20" s="607"/>
      <c r="R20" s="607"/>
      <c r="S20" s="277"/>
      <c r="T20" s="277"/>
      <c r="U20" s="277"/>
    </row>
    <row r="21" spans="2:21" ht="24.95" customHeight="1">
      <c r="B21" s="237">
        <v>2</v>
      </c>
      <c r="C21" s="563"/>
      <c r="D21" s="575"/>
      <c r="E21" s="575"/>
      <c r="F21" s="575"/>
      <c r="G21" s="575"/>
      <c r="H21" s="575"/>
      <c r="I21" s="575"/>
      <c r="J21" s="593"/>
      <c r="K21" s="275"/>
      <c r="L21" s="593" t="s">
        <v>219</v>
      </c>
      <c r="M21" s="603"/>
      <c r="N21" s="604"/>
      <c r="O21" s="605"/>
      <c r="P21" s="607">
        <f>K21*M21</f>
        <v>0</v>
      </c>
      <c r="Q21" s="607"/>
      <c r="R21" s="607"/>
      <c r="S21" s="603"/>
      <c r="T21" s="604"/>
      <c r="U21" s="605"/>
    </row>
    <row r="22" spans="2:21" ht="24.95" customHeight="1">
      <c r="B22" s="237">
        <v>3</v>
      </c>
      <c r="C22" s="563"/>
      <c r="D22" s="575"/>
      <c r="E22" s="575"/>
      <c r="F22" s="575"/>
      <c r="G22" s="575"/>
      <c r="H22" s="575"/>
      <c r="I22" s="575"/>
      <c r="J22" s="593"/>
      <c r="K22" s="275"/>
      <c r="L22" s="593" t="s">
        <v>219</v>
      </c>
      <c r="M22" s="603"/>
      <c r="N22" s="604"/>
      <c r="O22" s="605"/>
      <c r="P22" s="607">
        <f>K22*M22</f>
        <v>0</v>
      </c>
      <c r="Q22" s="607"/>
      <c r="R22" s="607"/>
      <c r="S22" s="603"/>
      <c r="T22" s="604"/>
      <c r="U22" s="605"/>
    </row>
    <row r="23" spans="2:21" ht="24.95" customHeight="1">
      <c r="B23" s="237">
        <v>4</v>
      </c>
      <c r="C23" s="563"/>
      <c r="D23" s="575"/>
      <c r="E23" s="575"/>
      <c r="F23" s="575"/>
      <c r="G23" s="575"/>
      <c r="H23" s="575"/>
      <c r="I23" s="575"/>
      <c r="J23" s="593"/>
      <c r="K23" s="275"/>
      <c r="L23" s="593" t="s">
        <v>219</v>
      </c>
      <c r="M23" s="603"/>
      <c r="N23" s="604"/>
      <c r="O23" s="605"/>
      <c r="P23" s="607">
        <f>K23*M23</f>
        <v>0</v>
      </c>
      <c r="Q23" s="607"/>
      <c r="R23" s="607"/>
      <c r="S23" s="603"/>
      <c r="T23" s="604"/>
      <c r="U23" s="605"/>
    </row>
    <row r="24" spans="2:21" ht="24.95" customHeight="1">
      <c r="B24" s="237">
        <v>5</v>
      </c>
      <c r="C24" s="563"/>
      <c r="D24" s="575"/>
      <c r="E24" s="575"/>
      <c r="F24" s="575"/>
      <c r="G24" s="575"/>
      <c r="H24" s="575"/>
      <c r="I24" s="575"/>
      <c r="J24" s="593"/>
      <c r="K24" s="275"/>
      <c r="L24" s="593" t="s">
        <v>219</v>
      </c>
      <c r="M24" s="603"/>
      <c r="N24" s="604"/>
      <c r="O24" s="605"/>
      <c r="P24" s="607">
        <f>K24*M24</f>
        <v>0</v>
      </c>
      <c r="Q24" s="607"/>
      <c r="R24" s="607"/>
      <c r="S24" s="603"/>
      <c r="T24" s="604"/>
      <c r="U24" s="605"/>
    </row>
    <row r="25" spans="2:21" ht="24.95" customHeight="1">
      <c r="M25" s="548" t="s">
        <v>313</v>
      </c>
      <c r="N25" s="548"/>
      <c r="O25" s="548"/>
      <c r="P25" s="608">
        <f>SUM(P20:R24)</f>
        <v>0</v>
      </c>
      <c r="Q25" s="609"/>
      <c r="R25" s="610"/>
      <c r="S25" s="608">
        <f>SUM(S20:U24)</f>
        <v>0</v>
      </c>
      <c r="T25" s="609"/>
      <c r="U25" s="610"/>
    </row>
    <row r="26" spans="2:21" ht="20.100000000000001" customHeight="1">
      <c r="B26" s="343" t="s">
        <v>337</v>
      </c>
      <c r="M26" s="278"/>
      <c r="N26" s="278"/>
      <c r="O26" s="278"/>
      <c r="P26" s="281"/>
      <c r="Q26" s="281"/>
      <c r="R26" s="281"/>
      <c r="S26" s="281"/>
      <c r="T26" s="281"/>
      <c r="U26" s="281"/>
    </row>
    <row r="27" spans="2:21" s="416" customFormat="1" ht="24.95" customHeight="1">
      <c r="B27" s="548" t="s">
        <v>216</v>
      </c>
      <c r="C27" s="548" t="s">
        <v>304</v>
      </c>
      <c r="D27" s="548"/>
      <c r="E27" s="548"/>
      <c r="F27" s="548"/>
      <c r="G27" s="548"/>
      <c r="H27" s="548"/>
      <c r="I27" s="548"/>
      <c r="J27" s="548"/>
      <c r="K27" s="548" t="s">
        <v>306</v>
      </c>
      <c r="L27" s="548"/>
      <c r="M27" s="548" t="s">
        <v>309</v>
      </c>
      <c r="N27" s="548"/>
      <c r="O27" s="548"/>
      <c r="P27" s="548" t="s">
        <v>311</v>
      </c>
      <c r="Q27" s="548"/>
      <c r="R27" s="548"/>
      <c r="S27" s="550" t="s">
        <v>312</v>
      </c>
      <c r="T27" s="550"/>
      <c r="U27" s="550"/>
    </row>
    <row r="28" spans="2:21" ht="24.95" customHeight="1">
      <c r="B28" s="237">
        <v>1</v>
      </c>
      <c r="C28" s="289"/>
      <c r="D28" s="289"/>
      <c r="E28" s="289"/>
      <c r="F28" s="289"/>
      <c r="G28" s="289"/>
      <c r="H28" s="289"/>
      <c r="I28" s="289"/>
      <c r="J28" s="289"/>
      <c r="K28" s="275"/>
      <c r="L28" s="602"/>
      <c r="M28" s="277"/>
      <c r="N28" s="277"/>
      <c r="O28" s="277"/>
      <c r="P28" s="607">
        <f t="shared" ref="P28:P37" si="0">K28*M28</f>
        <v>0</v>
      </c>
      <c r="Q28" s="607"/>
      <c r="R28" s="607"/>
      <c r="S28" s="277"/>
      <c r="T28" s="277"/>
      <c r="U28" s="277"/>
    </row>
    <row r="29" spans="2:21" ht="24.95" customHeight="1">
      <c r="B29" s="237">
        <v>2</v>
      </c>
      <c r="C29" s="289"/>
      <c r="D29" s="289"/>
      <c r="E29" s="289"/>
      <c r="F29" s="289"/>
      <c r="G29" s="289"/>
      <c r="H29" s="289"/>
      <c r="I29" s="289"/>
      <c r="J29" s="289"/>
      <c r="K29" s="275"/>
      <c r="L29" s="602"/>
      <c r="M29" s="277"/>
      <c r="N29" s="277"/>
      <c r="O29" s="277"/>
      <c r="P29" s="607">
        <f t="shared" si="0"/>
        <v>0</v>
      </c>
      <c r="Q29" s="607"/>
      <c r="R29" s="607"/>
      <c r="S29" s="277"/>
      <c r="T29" s="277"/>
      <c r="U29" s="277"/>
    </row>
    <row r="30" spans="2:21" ht="24.95" customHeight="1">
      <c r="B30" s="237">
        <v>3</v>
      </c>
      <c r="C30" s="289"/>
      <c r="D30" s="289"/>
      <c r="E30" s="289"/>
      <c r="F30" s="289"/>
      <c r="G30" s="289"/>
      <c r="H30" s="289"/>
      <c r="I30" s="289"/>
      <c r="J30" s="289"/>
      <c r="K30" s="275"/>
      <c r="L30" s="602"/>
      <c r="M30" s="277"/>
      <c r="N30" s="277"/>
      <c r="O30" s="277"/>
      <c r="P30" s="607">
        <f t="shared" si="0"/>
        <v>0</v>
      </c>
      <c r="Q30" s="607"/>
      <c r="R30" s="607"/>
      <c r="S30" s="277"/>
      <c r="T30" s="277"/>
      <c r="U30" s="277"/>
    </row>
    <row r="31" spans="2:21" ht="24.95" customHeight="1">
      <c r="B31" s="237">
        <v>4</v>
      </c>
      <c r="C31" s="289"/>
      <c r="D31" s="289"/>
      <c r="E31" s="289"/>
      <c r="F31" s="289"/>
      <c r="G31" s="289"/>
      <c r="H31" s="289"/>
      <c r="I31" s="289"/>
      <c r="J31" s="289"/>
      <c r="K31" s="275"/>
      <c r="L31" s="602"/>
      <c r="M31" s="277"/>
      <c r="N31" s="277"/>
      <c r="O31" s="277"/>
      <c r="P31" s="607">
        <f t="shared" si="0"/>
        <v>0</v>
      </c>
      <c r="Q31" s="607"/>
      <c r="R31" s="607"/>
      <c r="S31" s="277"/>
      <c r="T31" s="277"/>
      <c r="U31" s="277"/>
    </row>
    <row r="32" spans="2:21" ht="24.95" customHeight="1">
      <c r="B32" s="237">
        <v>5</v>
      </c>
      <c r="C32" s="289"/>
      <c r="D32" s="289"/>
      <c r="E32" s="289"/>
      <c r="F32" s="289"/>
      <c r="G32" s="289"/>
      <c r="H32" s="289"/>
      <c r="I32" s="289"/>
      <c r="J32" s="289"/>
      <c r="K32" s="275"/>
      <c r="L32" s="602"/>
      <c r="M32" s="277"/>
      <c r="N32" s="277"/>
      <c r="O32" s="277"/>
      <c r="P32" s="607">
        <f t="shared" si="0"/>
        <v>0</v>
      </c>
      <c r="Q32" s="607"/>
      <c r="R32" s="607"/>
      <c r="S32" s="277"/>
      <c r="T32" s="277"/>
      <c r="U32" s="277"/>
    </row>
    <row r="33" spans="2:21" ht="24.95" customHeight="1">
      <c r="B33" s="237">
        <v>6</v>
      </c>
      <c r="C33" s="289"/>
      <c r="D33" s="289"/>
      <c r="E33" s="289"/>
      <c r="F33" s="289"/>
      <c r="G33" s="289"/>
      <c r="H33" s="289"/>
      <c r="I33" s="289"/>
      <c r="J33" s="289"/>
      <c r="K33" s="275"/>
      <c r="L33" s="602"/>
      <c r="M33" s="277"/>
      <c r="N33" s="277"/>
      <c r="O33" s="277"/>
      <c r="P33" s="607">
        <f t="shared" si="0"/>
        <v>0</v>
      </c>
      <c r="Q33" s="607"/>
      <c r="R33" s="607"/>
      <c r="S33" s="277"/>
      <c r="T33" s="277"/>
      <c r="U33" s="277"/>
    </row>
    <row r="34" spans="2:21" ht="24.95" customHeight="1">
      <c r="B34" s="237">
        <v>7</v>
      </c>
      <c r="C34" s="289"/>
      <c r="D34" s="289"/>
      <c r="E34" s="289"/>
      <c r="F34" s="289"/>
      <c r="G34" s="289"/>
      <c r="H34" s="289"/>
      <c r="I34" s="289"/>
      <c r="J34" s="289"/>
      <c r="K34" s="275"/>
      <c r="L34" s="602"/>
      <c r="M34" s="277"/>
      <c r="N34" s="277"/>
      <c r="O34" s="277"/>
      <c r="P34" s="607">
        <f t="shared" si="0"/>
        <v>0</v>
      </c>
      <c r="Q34" s="607"/>
      <c r="R34" s="607"/>
      <c r="S34" s="277"/>
      <c r="T34" s="277"/>
      <c r="U34" s="277"/>
    </row>
    <row r="35" spans="2:21" ht="24.95" customHeight="1">
      <c r="B35" s="237">
        <v>8</v>
      </c>
      <c r="C35" s="289"/>
      <c r="D35" s="289"/>
      <c r="E35" s="289"/>
      <c r="F35" s="289"/>
      <c r="G35" s="289"/>
      <c r="H35" s="289"/>
      <c r="I35" s="289"/>
      <c r="J35" s="289"/>
      <c r="K35" s="275"/>
      <c r="L35" s="602"/>
      <c r="M35" s="277"/>
      <c r="N35" s="277"/>
      <c r="O35" s="277"/>
      <c r="P35" s="607">
        <f t="shared" si="0"/>
        <v>0</v>
      </c>
      <c r="Q35" s="607"/>
      <c r="R35" s="607"/>
      <c r="S35" s="277"/>
      <c r="T35" s="277"/>
      <c r="U35" s="277"/>
    </row>
    <row r="36" spans="2:21" ht="24.95" customHeight="1">
      <c r="B36" s="237">
        <v>9</v>
      </c>
      <c r="C36" s="289"/>
      <c r="D36" s="289"/>
      <c r="E36" s="289"/>
      <c r="F36" s="289"/>
      <c r="G36" s="289"/>
      <c r="H36" s="289"/>
      <c r="I36" s="289"/>
      <c r="J36" s="289"/>
      <c r="K36" s="275"/>
      <c r="L36" s="602"/>
      <c r="M36" s="277"/>
      <c r="N36" s="277"/>
      <c r="O36" s="277"/>
      <c r="P36" s="607">
        <f t="shared" si="0"/>
        <v>0</v>
      </c>
      <c r="Q36" s="607"/>
      <c r="R36" s="607"/>
      <c r="S36" s="277"/>
      <c r="T36" s="277"/>
      <c r="U36" s="277"/>
    </row>
    <row r="37" spans="2:21" ht="24.95" customHeight="1">
      <c r="B37" s="237">
        <v>10</v>
      </c>
      <c r="C37" s="289"/>
      <c r="D37" s="289"/>
      <c r="E37" s="289"/>
      <c r="F37" s="289"/>
      <c r="G37" s="289"/>
      <c r="H37" s="289"/>
      <c r="I37" s="289"/>
      <c r="J37" s="289"/>
      <c r="K37" s="275"/>
      <c r="L37" s="602"/>
      <c r="M37" s="277"/>
      <c r="N37" s="277"/>
      <c r="O37" s="277"/>
      <c r="P37" s="607">
        <f t="shared" si="0"/>
        <v>0</v>
      </c>
      <c r="Q37" s="607"/>
      <c r="R37" s="607"/>
      <c r="S37" s="277"/>
      <c r="T37" s="277"/>
      <c r="U37" s="277"/>
    </row>
    <row r="38" spans="2:21" ht="24.95" customHeight="1">
      <c r="M38" s="548" t="s">
        <v>313</v>
      </c>
      <c r="N38" s="548"/>
      <c r="O38" s="548"/>
      <c r="P38" s="608">
        <f>SUM(P28:R37)</f>
        <v>0</v>
      </c>
      <c r="Q38" s="609"/>
      <c r="R38" s="610"/>
      <c r="S38" s="608">
        <f>SUM(S28:U37)</f>
        <v>0</v>
      </c>
      <c r="T38" s="609"/>
      <c r="U38" s="610"/>
    </row>
    <row r="39" spans="2:21" ht="29.25" customHeight="1"/>
    <row r="40" spans="2:21" ht="24.95" customHeight="1">
      <c r="B40" s="549" t="s">
        <v>116</v>
      </c>
      <c r="M40" s="278"/>
      <c r="N40" s="278"/>
      <c r="O40" s="278"/>
      <c r="P40" s="281"/>
      <c r="Q40" s="281"/>
      <c r="R40" s="281"/>
      <c r="S40" s="281"/>
      <c r="T40" s="281"/>
      <c r="U40" s="281"/>
    </row>
    <row r="41" spans="2:21" ht="24.95" customHeight="1">
      <c r="B41" s="550" t="s">
        <v>26</v>
      </c>
      <c r="C41" s="550"/>
      <c r="M41" s="278"/>
      <c r="N41" s="278"/>
      <c r="O41" s="278"/>
      <c r="P41" s="281"/>
      <c r="Q41" s="281"/>
      <c r="R41" s="281"/>
      <c r="S41" s="281"/>
      <c r="T41" s="281"/>
      <c r="U41" s="281"/>
    </row>
    <row r="42" spans="2:21" ht="24.95" customHeight="1">
      <c r="B42" s="551">
        <f>H48</f>
        <v>0</v>
      </c>
      <c r="C42" s="564"/>
      <c r="M42" s="278"/>
      <c r="N42" s="278"/>
      <c r="O42" s="278"/>
      <c r="P42" s="281"/>
      <c r="Q42" s="281"/>
      <c r="R42" s="281"/>
      <c r="S42" s="281"/>
      <c r="T42" s="281"/>
      <c r="U42" s="281"/>
    </row>
    <row r="43" spans="2:21" ht="26.25" customHeight="1">
      <c r="M43" s="278"/>
      <c r="N43" s="278"/>
      <c r="O43" s="278"/>
      <c r="P43" s="281"/>
      <c r="Q43" s="281"/>
      <c r="R43" s="281"/>
      <c r="S43" s="281"/>
      <c r="T43" s="281"/>
      <c r="U43" s="281"/>
    </row>
    <row r="44" spans="2:21" ht="19.5" customHeight="1">
      <c r="B44" s="552" t="s">
        <v>510</v>
      </c>
      <c r="C44" s="565"/>
      <c r="D44" s="565"/>
      <c r="E44" s="565"/>
      <c r="F44" s="565"/>
      <c r="G44" s="565"/>
      <c r="H44" s="565"/>
      <c r="I44" s="565"/>
      <c r="J44" s="565"/>
      <c r="K44" s="598"/>
      <c r="M44" s="278"/>
      <c r="N44" s="278"/>
      <c r="O44" s="278"/>
      <c r="P44" s="281"/>
      <c r="Q44" s="281"/>
      <c r="R44" s="281"/>
      <c r="S44" s="281"/>
      <c r="T44" s="281"/>
      <c r="U44" s="281"/>
    </row>
    <row r="45" spans="2:21" ht="50.1" customHeight="1">
      <c r="B45" s="553"/>
      <c r="C45" s="566"/>
      <c r="D45" s="566"/>
      <c r="E45" s="566"/>
      <c r="F45" s="566"/>
      <c r="G45" s="566"/>
      <c r="H45" s="566"/>
      <c r="I45" s="566"/>
      <c r="J45" s="566"/>
      <c r="K45" s="599"/>
      <c r="M45" s="278"/>
      <c r="N45" s="278"/>
      <c r="O45" s="278"/>
      <c r="P45" s="281"/>
      <c r="Q45" s="281"/>
      <c r="R45" s="281"/>
      <c r="S45" s="281"/>
      <c r="T45" s="281"/>
      <c r="U45" s="281"/>
    </row>
    <row r="46" spans="2:21" ht="50.1" customHeight="1">
      <c r="B46" s="554"/>
      <c r="C46" s="567"/>
      <c r="D46" s="567"/>
      <c r="E46" s="567"/>
      <c r="F46" s="567"/>
      <c r="G46" s="567"/>
      <c r="H46" s="567"/>
      <c r="I46" s="567"/>
      <c r="J46" s="567"/>
      <c r="K46" s="600"/>
      <c r="M46" s="278"/>
      <c r="N46" s="278"/>
      <c r="O46" s="278"/>
      <c r="P46" s="281"/>
      <c r="Q46" s="281"/>
      <c r="R46" s="281"/>
      <c r="S46" s="281"/>
      <c r="T46" s="281"/>
      <c r="U46" s="281"/>
    </row>
    <row r="47" spans="2:21" ht="50.1" customHeight="1">
      <c r="B47" s="555"/>
      <c r="C47" s="568"/>
      <c r="D47" s="568"/>
      <c r="E47" s="568"/>
      <c r="F47" s="568"/>
      <c r="G47" s="568"/>
      <c r="H47" s="568"/>
      <c r="I47" s="568"/>
      <c r="J47" s="568"/>
      <c r="K47" s="601"/>
      <c r="M47" s="278"/>
      <c r="N47" s="278"/>
      <c r="O47" s="278"/>
      <c r="P47" s="281"/>
      <c r="Q47" s="281"/>
      <c r="R47" s="281"/>
      <c r="S47" s="281"/>
      <c r="T47" s="281"/>
      <c r="U47" s="281"/>
    </row>
    <row r="48" spans="2:21" ht="29.25" customHeight="1">
      <c r="B48" s="275" t="s">
        <v>321</v>
      </c>
      <c r="C48" s="569"/>
      <c r="D48" s="569"/>
      <c r="E48" s="569"/>
      <c r="F48" s="569"/>
      <c r="G48" s="569"/>
      <c r="H48" s="563"/>
      <c r="I48" s="575"/>
      <c r="J48" s="575"/>
      <c r="K48" s="593"/>
      <c r="M48" s="278"/>
      <c r="N48" s="278"/>
      <c r="O48" s="278"/>
      <c r="P48" s="281"/>
      <c r="Q48" s="281"/>
      <c r="R48" s="281"/>
      <c r="S48" s="281"/>
      <c r="T48" s="281"/>
      <c r="U48" s="281"/>
    </row>
    <row r="49" spans="1:21" ht="29.25" customHeight="1">
      <c r="B49" s="556"/>
      <c r="C49" s="556"/>
      <c r="D49" s="576"/>
      <c r="E49" s="576"/>
      <c r="F49" s="591"/>
      <c r="G49" s="592"/>
      <c r="H49" s="592"/>
      <c r="I49" s="592"/>
      <c r="M49" s="278"/>
      <c r="N49" s="278"/>
      <c r="O49" s="278"/>
      <c r="P49" s="281"/>
      <c r="Q49" s="281"/>
      <c r="R49" s="281"/>
      <c r="S49" s="281"/>
      <c r="T49" s="281"/>
      <c r="U49" s="281"/>
    </row>
    <row r="50" spans="1:21" ht="20.100000000000001" customHeight="1">
      <c r="B50" s="557" t="s">
        <v>555</v>
      </c>
      <c r="C50" s="548"/>
      <c r="D50" s="252"/>
      <c r="E50" s="252"/>
      <c r="F50" s="252"/>
      <c r="G50" s="252"/>
      <c r="H50" s="252"/>
      <c r="I50" s="252"/>
      <c r="J50" s="252"/>
      <c r="K50" s="252"/>
      <c r="L50" s="252"/>
      <c r="M50" s="252"/>
      <c r="N50" s="252"/>
      <c r="O50" s="252"/>
      <c r="P50" s="252"/>
      <c r="Q50" s="252"/>
      <c r="R50" s="252"/>
      <c r="S50" s="252"/>
      <c r="T50" s="252"/>
      <c r="U50" s="252"/>
    </row>
    <row r="51" spans="1:21" ht="20.100000000000001" customHeight="1">
      <c r="B51" s="548"/>
      <c r="C51" s="548"/>
      <c r="D51" s="252"/>
      <c r="E51" s="252"/>
      <c r="F51" s="252"/>
      <c r="G51" s="252"/>
      <c r="H51" s="252"/>
      <c r="I51" s="252"/>
      <c r="J51" s="252"/>
      <c r="K51" s="252"/>
      <c r="L51" s="252"/>
      <c r="M51" s="252"/>
      <c r="N51" s="252"/>
      <c r="O51" s="252"/>
      <c r="P51" s="252"/>
      <c r="Q51" s="252"/>
      <c r="R51" s="252"/>
      <c r="S51" s="252"/>
      <c r="T51" s="252"/>
      <c r="U51" s="252"/>
    </row>
    <row r="52" spans="1:21" ht="20.100000000000001" customHeight="1">
      <c r="B52" s="548"/>
      <c r="C52" s="548"/>
      <c r="D52" s="252"/>
      <c r="E52" s="252"/>
      <c r="F52" s="252"/>
      <c r="G52" s="252"/>
      <c r="H52" s="252"/>
      <c r="I52" s="252"/>
      <c r="J52" s="252"/>
      <c r="K52" s="252"/>
      <c r="L52" s="252"/>
      <c r="M52" s="252"/>
      <c r="N52" s="252"/>
      <c r="O52" s="252"/>
      <c r="P52" s="252"/>
      <c r="Q52" s="252"/>
      <c r="R52" s="252"/>
      <c r="S52" s="252"/>
      <c r="T52" s="252"/>
      <c r="U52" s="252"/>
    </row>
    <row r="53" spans="1:21" ht="122.25" customHeight="1">
      <c r="B53" s="548"/>
      <c r="C53" s="548"/>
      <c r="D53" s="252"/>
      <c r="E53" s="252"/>
      <c r="F53" s="252"/>
      <c r="G53" s="252"/>
      <c r="H53" s="252"/>
      <c r="I53" s="252"/>
      <c r="J53" s="252"/>
      <c r="K53" s="252"/>
      <c r="L53" s="252"/>
      <c r="M53" s="252"/>
      <c r="N53" s="252"/>
      <c r="O53" s="252"/>
      <c r="P53" s="252"/>
      <c r="Q53" s="252"/>
      <c r="R53" s="252"/>
      <c r="S53" s="252"/>
      <c r="T53" s="252"/>
      <c r="U53" s="252"/>
    </row>
    <row r="54" spans="1:21" s="343" customFormat="1" ht="20.100000000000001" customHeight="1">
      <c r="A54" s="736"/>
      <c r="B54" s="737" t="s">
        <v>73</v>
      </c>
      <c r="C54" s="738" t="s">
        <v>522</v>
      </c>
      <c r="D54" s="577"/>
      <c r="E54" s="577"/>
      <c r="F54" s="577"/>
      <c r="G54" s="577"/>
      <c r="H54" s="577"/>
      <c r="I54" s="577"/>
      <c r="J54" s="577"/>
      <c r="K54" s="577"/>
      <c r="L54" s="577"/>
      <c r="M54" s="577"/>
      <c r="N54" s="577"/>
      <c r="O54" s="577"/>
      <c r="P54" s="577"/>
      <c r="Q54" s="343"/>
      <c r="R54" s="343"/>
      <c r="S54" s="343"/>
      <c r="T54" s="343"/>
      <c r="U54" s="343"/>
    </row>
    <row r="55" spans="1:21" ht="20.100000000000001" customHeight="1"/>
    <row r="56" spans="1:21" ht="20.100000000000001" customHeight="1"/>
    <row r="57" spans="1:21" ht="17" customHeight="1"/>
    <row r="58" spans="1:21" ht="20.100000000000001" hidden="1" customHeight="1"/>
    <row r="59" spans="1:21" ht="20.100000000000001" customHeight="1"/>
    <row r="60" spans="1:21" ht="20.100000000000001" customHeight="1"/>
    <row r="61" spans="1:21" ht="20.100000000000001" customHeight="1"/>
    <row r="62" spans="1:21" ht="20.100000000000001" customHeight="1"/>
    <row r="63" spans="1:21" ht="20.100000000000001" customHeight="1"/>
    <row r="64" spans="1:21" ht="20.100000000000001" customHeight="1"/>
    <row r="65" ht="20.100000000000001" customHeight="1"/>
    <row r="66" ht="20.100000000000001" customHeight="1"/>
    <row r="67" ht="20.100000000000001" customHeight="1"/>
    <row r="68" ht="20.100000000000001" customHeight="1"/>
    <row r="69" ht="20.100000000000001" customHeight="1"/>
  </sheetData>
  <mergeCells count="104">
    <mergeCell ref="P4:R4"/>
    <mergeCell ref="S4:V4"/>
    <mergeCell ref="D7:K7"/>
    <mergeCell ref="D8:K8"/>
    <mergeCell ref="D9:E9"/>
    <mergeCell ref="F9:K9"/>
    <mergeCell ref="D10:E10"/>
    <mergeCell ref="F10:K10"/>
    <mergeCell ref="M12:R12"/>
    <mergeCell ref="M13:R13"/>
    <mergeCell ref="C15:D15"/>
    <mergeCell ref="E15:F15"/>
    <mergeCell ref="G15:H15"/>
    <mergeCell ref="C16:D16"/>
    <mergeCell ref="E16:F16"/>
    <mergeCell ref="G16:H16"/>
    <mergeCell ref="C19:J19"/>
    <mergeCell ref="K19:L19"/>
    <mergeCell ref="M19:O19"/>
    <mergeCell ref="P19:R19"/>
    <mergeCell ref="S19:U19"/>
    <mergeCell ref="C20:J20"/>
    <mergeCell ref="M20:O20"/>
    <mergeCell ref="P20:R20"/>
    <mergeCell ref="S20:U20"/>
    <mergeCell ref="C21:J21"/>
    <mergeCell ref="M21:O21"/>
    <mergeCell ref="P21:R21"/>
    <mergeCell ref="S21:U21"/>
    <mergeCell ref="C22:J22"/>
    <mergeCell ref="M22:O22"/>
    <mergeCell ref="P22:R22"/>
    <mergeCell ref="S22:U22"/>
    <mergeCell ref="C23:J23"/>
    <mergeCell ref="M23:O23"/>
    <mergeCell ref="P23:R23"/>
    <mergeCell ref="S23:U23"/>
    <mergeCell ref="C24:J24"/>
    <mergeCell ref="M24:O24"/>
    <mergeCell ref="P24:R24"/>
    <mergeCell ref="S24:U24"/>
    <mergeCell ref="M25:O25"/>
    <mergeCell ref="P25:R25"/>
    <mergeCell ref="S25:U25"/>
    <mergeCell ref="C27:J27"/>
    <mergeCell ref="K27:L27"/>
    <mergeCell ref="M27:O27"/>
    <mergeCell ref="P27:R27"/>
    <mergeCell ref="S27:U27"/>
    <mergeCell ref="C28:J28"/>
    <mergeCell ref="M28:O28"/>
    <mergeCell ref="P28:R28"/>
    <mergeCell ref="S28:U28"/>
    <mergeCell ref="C29:J29"/>
    <mergeCell ref="M29:O29"/>
    <mergeCell ref="P29:R29"/>
    <mergeCell ref="S29:U29"/>
    <mergeCell ref="C30:J30"/>
    <mergeCell ref="M30:O30"/>
    <mergeCell ref="P30:R30"/>
    <mergeCell ref="S30:U30"/>
    <mergeCell ref="C31:J31"/>
    <mergeCell ref="M31:O31"/>
    <mergeCell ref="P31:R31"/>
    <mergeCell ref="S31:U31"/>
    <mergeCell ref="C32:J32"/>
    <mergeCell ref="M32:O32"/>
    <mergeCell ref="P32:R32"/>
    <mergeCell ref="S32:U32"/>
    <mergeCell ref="C33:J33"/>
    <mergeCell ref="M33:O33"/>
    <mergeCell ref="P33:R33"/>
    <mergeCell ref="S33:U33"/>
    <mergeCell ref="C34:J34"/>
    <mergeCell ref="M34:O34"/>
    <mergeCell ref="P34:R34"/>
    <mergeCell ref="S34:U34"/>
    <mergeCell ref="C35:J35"/>
    <mergeCell ref="M35:O35"/>
    <mergeCell ref="P35:R35"/>
    <mergeCell ref="S35:U35"/>
    <mergeCell ref="C36:J36"/>
    <mergeCell ref="M36:O36"/>
    <mergeCell ref="P36:R36"/>
    <mergeCell ref="S36:U36"/>
    <mergeCell ref="C37:J37"/>
    <mergeCell ref="M37:O37"/>
    <mergeCell ref="P37:R37"/>
    <mergeCell ref="S37:U37"/>
    <mergeCell ref="M38:O38"/>
    <mergeCell ref="P38:R38"/>
    <mergeCell ref="S38:U38"/>
    <mergeCell ref="B41:C41"/>
    <mergeCell ref="B42:C42"/>
    <mergeCell ref="B44:K44"/>
    <mergeCell ref="B48:G48"/>
    <mergeCell ref="H48:K48"/>
    <mergeCell ref="A2:W3"/>
    <mergeCell ref="B12:D13"/>
    <mergeCell ref="E12:I13"/>
    <mergeCell ref="J12:K13"/>
    <mergeCell ref="B45:K47"/>
    <mergeCell ref="B50:C53"/>
    <mergeCell ref="D50:U53"/>
  </mergeCells>
  <phoneticPr fontId="23"/>
  <dataValidations count="5">
    <dataValidation type="whole" allowBlank="1" showDropDown="0" showInputMessage="1" showErrorMessage="1" sqref="D9:D10">
      <formula1>0</formula1>
      <formula2>9999</formula2>
    </dataValidation>
    <dataValidation imeMode="halfAlpha" allowBlank="1" showDropDown="0" showInputMessage="1" showErrorMessage="1" sqref="M20:M24 N20:O20 P20:R24 M28:R37"/>
    <dataValidation type="whole" allowBlank="1" showDropDown="0" showInputMessage="1" showErrorMessage="1" sqref="K20:K24 K28:K37">
      <formula1>1</formula1>
      <formula2>100</formula2>
    </dataValidation>
    <dataValidation type="list" allowBlank="0" showDropDown="1" showInputMessage="1" showErrorMessage="1" sqref="L20:L24">
      <formula1>"式,台"</formula1>
    </dataValidation>
    <dataValidation type="list" allowBlank="1" showDropDown="0" showInputMessage="1" showErrorMessage="1" sqref="L28:L37">
      <formula1>"式,台"</formula1>
    </dataValidation>
  </dataValidations>
  <printOptions horizontalCentered="1"/>
  <pageMargins left="0.23622047244094491" right="0.23622047244094491" top="0.74803149606299213" bottom="0.74803149606299213" header="0.31496062992125984" footer="0.31496062992125984"/>
  <pageSetup paperSize="9" scale="55" fitToWidth="1" fitToHeight="1" orientation="portrait" usePrinterDefaults="1" r:id="rId1"/>
</worksheet>
</file>

<file path=xl/worksheets/sheet22.xml><?xml version="1.0" encoding="utf-8"?>
<worksheet xmlns="http://schemas.openxmlformats.org/spreadsheetml/2006/main" xmlns:r="http://schemas.openxmlformats.org/officeDocument/2006/relationships" xmlns:mc="http://schemas.openxmlformats.org/markup-compatibility/2006">
  <sheetPr>
    <pageSetUpPr fitToPage="1"/>
  </sheetPr>
  <dimension ref="A1:AB52"/>
  <sheetViews>
    <sheetView showGridLines="0" showZeros="0" view="pageBreakPreview" zoomScale="55" zoomScaleNormal="55" zoomScaleSheetLayoutView="55" workbookViewId="0">
      <selection activeCell="K40" sqref="K40"/>
    </sheetView>
  </sheetViews>
  <sheetFormatPr defaultColWidth="8" defaultRowHeight="14.25"/>
  <cols>
    <col min="1" max="1" width="15.625" style="63" customWidth="1"/>
    <col min="2" max="2" width="28" style="63" bestFit="1" customWidth="1"/>
    <col min="3" max="3" width="25.375" style="63" customWidth="1"/>
    <col min="4" max="4" width="32.875" style="63" customWidth="1"/>
    <col min="5" max="5" width="29.875" style="63" hidden="1" customWidth="1"/>
    <col min="6" max="6" width="25.625" style="284" customWidth="1"/>
    <col min="7" max="7" width="28" style="284" customWidth="1"/>
    <col min="8" max="8" width="17.625" style="284" bestFit="1" customWidth="1"/>
    <col min="9" max="9" width="12" style="284" bestFit="1" customWidth="1"/>
    <col min="10" max="10" width="23.875" style="284" customWidth="1"/>
    <col min="11" max="11" width="33.125" style="284" customWidth="1"/>
    <col min="12" max="12" width="26.75" style="284" bestFit="1" customWidth="1"/>
    <col min="13" max="13" width="17.625" style="284" bestFit="1" customWidth="1"/>
    <col min="14" max="15" width="27.625" style="63" customWidth="1"/>
    <col min="16" max="16" width="33.375" style="63" customWidth="1"/>
    <col min="17" max="17" width="30.625" style="63" customWidth="1"/>
    <col min="18" max="18" width="4.875" style="63" customWidth="1"/>
    <col min="19" max="19" width="8" style="63"/>
    <col min="20" max="22" width="8" style="63" hidden="1" customWidth="1"/>
    <col min="23" max="25" width="8" style="63"/>
    <col min="26" max="26" width="3.375" style="63" customWidth="1"/>
    <col min="27" max="27" width="11" style="63" customWidth="1"/>
    <col min="28" max="28" width="11.625" style="63" customWidth="1"/>
    <col min="29" max="29" width="15.875" style="63" customWidth="1"/>
    <col min="30" max="253" width="8" style="63"/>
    <col min="254" max="254" width="15.625" style="63" customWidth="1"/>
    <col min="255" max="255" width="13.125" style="63" customWidth="1"/>
    <col min="256" max="256" width="28" style="63" bestFit="1" customWidth="1"/>
    <col min="257" max="257" width="25.375" style="63" customWidth="1"/>
    <col min="258" max="258" width="32.875" style="63" customWidth="1"/>
    <col min="259" max="259" width="8" style="63" hidden="1" customWidth="1"/>
    <col min="260" max="260" width="25.625" style="63" customWidth="1"/>
    <col min="261" max="261" width="30.625" style="63" bestFit="1" customWidth="1"/>
    <col min="262" max="262" width="17.625" style="63" bestFit="1" customWidth="1"/>
    <col min="263" max="263" width="12" style="63" bestFit="1" customWidth="1"/>
    <col min="264" max="264" width="28.125" style="63" bestFit="1" customWidth="1"/>
    <col min="265" max="265" width="26.75" style="63" bestFit="1" customWidth="1"/>
    <col min="266" max="266" width="32.875" style="63" customWidth="1"/>
    <col min="267" max="267" width="32.125" style="63" bestFit="1" customWidth="1"/>
    <col min="268" max="268" width="17.625" style="63" bestFit="1" customWidth="1"/>
    <col min="269" max="269" width="28.5" style="63" bestFit="1" customWidth="1"/>
    <col min="270" max="270" width="29.875" style="63" customWidth="1"/>
    <col min="271" max="271" width="23.625" style="63" customWidth="1"/>
    <col min="272" max="281" width="8" style="63"/>
    <col min="282" max="285" width="8" style="63" hidden="1" customWidth="1"/>
    <col min="286" max="509" width="8" style="63"/>
    <col min="510" max="510" width="15.625" style="63" customWidth="1"/>
    <col min="511" max="511" width="13.125" style="63" customWidth="1"/>
    <col min="512" max="512" width="28" style="63" bestFit="1" customWidth="1"/>
    <col min="513" max="513" width="25.375" style="63" customWidth="1"/>
    <col min="514" max="514" width="32.875" style="63" customWidth="1"/>
    <col min="515" max="515" width="8" style="63" hidden="1" customWidth="1"/>
    <col min="516" max="516" width="25.625" style="63" customWidth="1"/>
    <col min="517" max="517" width="30.625" style="63" bestFit="1" customWidth="1"/>
    <col min="518" max="518" width="17.625" style="63" bestFit="1" customWidth="1"/>
    <col min="519" max="519" width="12" style="63" bestFit="1" customWidth="1"/>
    <col min="520" max="520" width="28.125" style="63" bestFit="1" customWidth="1"/>
    <col min="521" max="521" width="26.75" style="63" bestFit="1" customWidth="1"/>
    <col min="522" max="522" width="32.875" style="63" customWidth="1"/>
    <col min="523" max="523" width="32.125" style="63" bestFit="1" customWidth="1"/>
    <col min="524" max="524" width="17.625" style="63" bestFit="1" customWidth="1"/>
    <col min="525" max="525" width="28.5" style="63" bestFit="1" customWidth="1"/>
    <col min="526" max="526" width="29.875" style="63" customWidth="1"/>
    <col min="527" max="527" width="23.625" style="63" customWidth="1"/>
    <col min="528" max="537" width="8" style="63"/>
    <col min="538" max="541" width="8" style="63" hidden="1" customWidth="1"/>
    <col min="542" max="765" width="8" style="63"/>
    <col min="766" max="766" width="15.625" style="63" customWidth="1"/>
    <col min="767" max="767" width="13.125" style="63" customWidth="1"/>
    <col min="768" max="768" width="28" style="63" bestFit="1" customWidth="1"/>
    <col min="769" max="769" width="25.375" style="63" customWidth="1"/>
    <col min="770" max="770" width="32.875" style="63" customWidth="1"/>
    <col min="771" max="771" width="8" style="63" hidden="1" customWidth="1"/>
    <col min="772" max="772" width="25.625" style="63" customWidth="1"/>
    <col min="773" max="773" width="30.625" style="63" bestFit="1" customWidth="1"/>
    <col min="774" max="774" width="17.625" style="63" bestFit="1" customWidth="1"/>
    <col min="775" max="775" width="12" style="63" bestFit="1" customWidth="1"/>
    <col min="776" max="776" width="28.125" style="63" bestFit="1" customWidth="1"/>
    <col min="777" max="777" width="26.75" style="63" bestFit="1" customWidth="1"/>
    <col min="778" max="778" width="32.875" style="63" customWidth="1"/>
    <col min="779" max="779" width="32.125" style="63" bestFit="1" customWidth="1"/>
    <col min="780" max="780" width="17.625" style="63" bestFit="1" customWidth="1"/>
    <col min="781" max="781" width="28.5" style="63" bestFit="1" customWidth="1"/>
    <col min="782" max="782" width="29.875" style="63" customWidth="1"/>
    <col min="783" max="783" width="23.625" style="63" customWidth="1"/>
    <col min="784" max="793" width="8" style="63"/>
    <col min="794" max="797" width="8" style="63" hidden="1" customWidth="1"/>
    <col min="798" max="1021" width="8" style="63"/>
    <col min="1022" max="1022" width="15.625" style="63" customWidth="1"/>
    <col min="1023" max="1023" width="13.125" style="63" customWidth="1"/>
    <col min="1024" max="1024" width="28" style="63" bestFit="1" customWidth="1"/>
    <col min="1025" max="1025" width="25.375" style="63" customWidth="1"/>
    <col min="1026" max="1026" width="32.875" style="63" customWidth="1"/>
    <col min="1027" max="1027" width="8" style="63" hidden="1" customWidth="1"/>
    <col min="1028" max="1028" width="25.625" style="63" customWidth="1"/>
    <col min="1029" max="1029" width="30.625" style="63" bestFit="1" customWidth="1"/>
    <col min="1030" max="1030" width="17.625" style="63" bestFit="1" customWidth="1"/>
    <col min="1031" max="1031" width="12" style="63" bestFit="1" customWidth="1"/>
    <col min="1032" max="1032" width="28.125" style="63" bestFit="1" customWidth="1"/>
    <col min="1033" max="1033" width="26.75" style="63" bestFit="1" customWidth="1"/>
    <col min="1034" max="1034" width="32.875" style="63" customWidth="1"/>
    <col min="1035" max="1035" width="32.125" style="63" bestFit="1" customWidth="1"/>
    <col min="1036" max="1036" width="17.625" style="63" bestFit="1" customWidth="1"/>
    <col min="1037" max="1037" width="28.5" style="63" bestFit="1" customWidth="1"/>
    <col min="1038" max="1038" width="29.875" style="63" customWidth="1"/>
    <col min="1039" max="1039" width="23.625" style="63" customWidth="1"/>
    <col min="1040" max="1049" width="8" style="63"/>
    <col min="1050" max="1053" width="8" style="63" hidden="1" customWidth="1"/>
    <col min="1054" max="1277" width="8" style="63"/>
    <col min="1278" max="1278" width="15.625" style="63" customWidth="1"/>
    <col min="1279" max="1279" width="13.125" style="63" customWidth="1"/>
    <col min="1280" max="1280" width="28" style="63" bestFit="1" customWidth="1"/>
    <col min="1281" max="1281" width="25.375" style="63" customWidth="1"/>
    <col min="1282" max="1282" width="32.875" style="63" customWidth="1"/>
    <col min="1283" max="1283" width="8" style="63" hidden="1" customWidth="1"/>
    <col min="1284" max="1284" width="25.625" style="63" customWidth="1"/>
    <col min="1285" max="1285" width="30.625" style="63" bestFit="1" customWidth="1"/>
    <col min="1286" max="1286" width="17.625" style="63" bestFit="1" customWidth="1"/>
    <col min="1287" max="1287" width="12" style="63" bestFit="1" customWidth="1"/>
    <col min="1288" max="1288" width="28.125" style="63" bestFit="1" customWidth="1"/>
    <col min="1289" max="1289" width="26.75" style="63" bestFit="1" customWidth="1"/>
    <col min="1290" max="1290" width="32.875" style="63" customWidth="1"/>
    <col min="1291" max="1291" width="32.125" style="63" bestFit="1" customWidth="1"/>
    <col min="1292" max="1292" width="17.625" style="63" bestFit="1" customWidth="1"/>
    <col min="1293" max="1293" width="28.5" style="63" bestFit="1" customWidth="1"/>
    <col min="1294" max="1294" width="29.875" style="63" customWidth="1"/>
    <col min="1295" max="1295" width="23.625" style="63" customWidth="1"/>
    <col min="1296" max="1305" width="8" style="63"/>
    <col min="1306" max="1309" width="8" style="63" hidden="1" customWidth="1"/>
    <col min="1310" max="1533" width="8" style="63"/>
    <col min="1534" max="1534" width="15.625" style="63" customWidth="1"/>
    <col min="1535" max="1535" width="13.125" style="63" customWidth="1"/>
    <col min="1536" max="1536" width="28" style="63" bestFit="1" customWidth="1"/>
    <col min="1537" max="1537" width="25.375" style="63" customWidth="1"/>
    <col min="1538" max="1538" width="32.875" style="63" customWidth="1"/>
    <col min="1539" max="1539" width="8" style="63" hidden="1" customWidth="1"/>
    <col min="1540" max="1540" width="25.625" style="63" customWidth="1"/>
    <col min="1541" max="1541" width="30.625" style="63" bestFit="1" customWidth="1"/>
    <col min="1542" max="1542" width="17.625" style="63" bestFit="1" customWidth="1"/>
    <col min="1543" max="1543" width="12" style="63" bestFit="1" customWidth="1"/>
    <col min="1544" max="1544" width="28.125" style="63" bestFit="1" customWidth="1"/>
    <col min="1545" max="1545" width="26.75" style="63" bestFit="1" customWidth="1"/>
    <col min="1546" max="1546" width="32.875" style="63" customWidth="1"/>
    <col min="1547" max="1547" width="32.125" style="63" bestFit="1" customWidth="1"/>
    <col min="1548" max="1548" width="17.625" style="63" bestFit="1" customWidth="1"/>
    <col min="1549" max="1549" width="28.5" style="63" bestFit="1" customWidth="1"/>
    <col min="1550" max="1550" width="29.875" style="63" customWidth="1"/>
    <col min="1551" max="1551" width="23.625" style="63" customWidth="1"/>
    <col min="1552" max="1561" width="8" style="63"/>
    <col min="1562" max="1565" width="8" style="63" hidden="1" customWidth="1"/>
    <col min="1566" max="1789" width="8" style="63"/>
    <col min="1790" max="1790" width="15.625" style="63" customWidth="1"/>
    <col min="1791" max="1791" width="13.125" style="63" customWidth="1"/>
    <col min="1792" max="1792" width="28" style="63" bestFit="1" customWidth="1"/>
    <col min="1793" max="1793" width="25.375" style="63" customWidth="1"/>
    <col min="1794" max="1794" width="32.875" style="63" customWidth="1"/>
    <col min="1795" max="1795" width="8" style="63" hidden="1" customWidth="1"/>
    <col min="1796" max="1796" width="25.625" style="63" customWidth="1"/>
    <col min="1797" max="1797" width="30.625" style="63" bestFit="1" customWidth="1"/>
    <col min="1798" max="1798" width="17.625" style="63" bestFit="1" customWidth="1"/>
    <col min="1799" max="1799" width="12" style="63" bestFit="1" customWidth="1"/>
    <col min="1800" max="1800" width="28.125" style="63" bestFit="1" customWidth="1"/>
    <col min="1801" max="1801" width="26.75" style="63" bestFit="1" customWidth="1"/>
    <col min="1802" max="1802" width="32.875" style="63" customWidth="1"/>
    <col min="1803" max="1803" width="32.125" style="63" bestFit="1" customWidth="1"/>
    <col min="1804" max="1804" width="17.625" style="63" bestFit="1" customWidth="1"/>
    <col min="1805" max="1805" width="28.5" style="63" bestFit="1" customWidth="1"/>
    <col min="1806" max="1806" width="29.875" style="63" customWidth="1"/>
    <col min="1807" max="1807" width="23.625" style="63" customWidth="1"/>
    <col min="1808" max="1817" width="8" style="63"/>
    <col min="1818" max="1821" width="8" style="63" hidden="1" customWidth="1"/>
    <col min="1822" max="2045" width="8" style="63"/>
    <col min="2046" max="2046" width="15.625" style="63" customWidth="1"/>
    <col min="2047" max="2047" width="13.125" style="63" customWidth="1"/>
    <col min="2048" max="2048" width="28" style="63" bestFit="1" customWidth="1"/>
    <col min="2049" max="2049" width="25.375" style="63" customWidth="1"/>
    <col min="2050" max="2050" width="32.875" style="63" customWidth="1"/>
    <col min="2051" max="2051" width="8" style="63" hidden="1" customWidth="1"/>
    <col min="2052" max="2052" width="25.625" style="63" customWidth="1"/>
    <col min="2053" max="2053" width="30.625" style="63" bestFit="1" customWidth="1"/>
    <col min="2054" max="2054" width="17.625" style="63" bestFit="1" customWidth="1"/>
    <col min="2055" max="2055" width="12" style="63" bestFit="1" customWidth="1"/>
    <col min="2056" max="2056" width="28.125" style="63" bestFit="1" customWidth="1"/>
    <col min="2057" max="2057" width="26.75" style="63" bestFit="1" customWidth="1"/>
    <col min="2058" max="2058" width="32.875" style="63" customWidth="1"/>
    <col min="2059" max="2059" width="32.125" style="63" bestFit="1" customWidth="1"/>
    <col min="2060" max="2060" width="17.625" style="63" bestFit="1" customWidth="1"/>
    <col min="2061" max="2061" width="28.5" style="63" bestFit="1" customWidth="1"/>
    <col min="2062" max="2062" width="29.875" style="63" customWidth="1"/>
    <col min="2063" max="2063" width="23.625" style="63" customWidth="1"/>
    <col min="2064" max="2073" width="8" style="63"/>
    <col min="2074" max="2077" width="8" style="63" hidden="1" customWidth="1"/>
    <col min="2078" max="2301" width="8" style="63"/>
    <col min="2302" max="2302" width="15.625" style="63" customWidth="1"/>
    <col min="2303" max="2303" width="13.125" style="63" customWidth="1"/>
    <col min="2304" max="2304" width="28" style="63" bestFit="1" customWidth="1"/>
    <col min="2305" max="2305" width="25.375" style="63" customWidth="1"/>
    <col min="2306" max="2306" width="32.875" style="63" customWidth="1"/>
    <col min="2307" max="2307" width="8" style="63" hidden="1" customWidth="1"/>
    <col min="2308" max="2308" width="25.625" style="63" customWidth="1"/>
    <col min="2309" max="2309" width="30.625" style="63" bestFit="1" customWidth="1"/>
    <col min="2310" max="2310" width="17.625" style="63" bestFit="1" customWidth="1"/>
    <col min="2311" max="2311" width="12" style="63" bestFit="1" customWidth="1"/>
    <col min="2312" max="2312" width="28.125" style="63" bestFit="1" customWidth="1"/>
    <col min="2313" max="2313" width="26.75" style="63" bestFit="1" customWidth="1"/>
    <col min="2314" max="2314" width="32.875" style="63" customWidth="1"/>
    <col min="2315" max="2315" width="32.125" style="63" bestFit="1" customWidth="1"/>
    <col min="2316" max="2316" width="17.625" style="63" bestFit="1" customWidth="1"/>
    <col min="2317" max="2317" width="28.5" style="63" bestFit="1" customWidth="1"/>
    <col min="2318" max="2318" width="29.875" style="63" customWidth="1"/>
    <col min="2319" max="2319" width="23.625" style="63" customWidth="1"/>
    <col min="2320" max="2329" width="8" style="63"/>
    <col min="2330" max="2333" width="8" style="63" hidden="1" customWidth="1"/>
    <col min="2334" max="2557" width="8" style="63"/>
    <col min="2558" max="2558" width="15.625" style="63" customWidth="1"/>
    <col min="2559" max="2559" width="13.125" style="63" customWidth="1"/>
    <col min="2560" max="2560" width="28" style="63" bestFit="1" customWidth="1"/>
    <col min="2561" max="2561" width="25.375" style="63" customWidth="1"/>
    <col min="2562" max="2562" width="32.875" style="63" customWidth="1"/>
    <col min="2563" max="2563" width="8" style="63" hidden="1" customWidth="1"/>
    <col min="2564" max="2564" width="25.625" style="63" customWidth="1"/>
    <col min="2565" max="2565" width="30.625" style="63" bestFit="1" customWidth="1"/>
    <col min="2566" max="2566" width="17.625" style="63" bestFit="1" customWidth="1"/>
    <col min="2567" max="2567" width="12" style="63" bestFit="1" customWidth="1"/>
    <col min="2568" max="2568" width="28.125" style="63" bestFit="1" customWidth="1"/>
    <col min="2569" max="2569" width="26.75" style="63" bestFit="1" customWidth="1"/>
    <col min="2570" max="2570" width="32.875" style="63" customWidth="1"/>
    <col min="2571" max="2571" width="32.125" style="63" bestFit="1" customWidth="1"/>
    <col min="2572" max="2572" width="17.625" style="63" bestFit="1" customWidth="1"/>
    <col min="2573" max="2573" width="28.5" style="63" bestFit="1" customWidth="1"/>
    <col min="2574" max="2574" width="29.875" style="63" customWidth="1"/>
    <col min="2575" max="2575" width="23.625" style="63" customWidth="1"/>
    <col min="2576" max="2585" width="8" style="63"/>
    <col min="2586" max="2589" width="8" style="63" hidden="1" customWidth="1"/>
    <col min="2590" max="2813" width="8" style="63"/>
    <col min="2814" max="2814" width="15.625" style="63" customWidth="1"/>
    <col min="2815" max="2815" width="13.125" style="63" customWidth="1"/>
    <col min="2816" max="2816" width="28" style="63" bestFit="1" customWidth="1"/>
    <col min="2817" max="2817" width="25.375" style="63" customWidth="1"/>
    <col min="2818" max="2818" width="32.875" style="63" customWidth="1"/>
    <col min="2819" max="2819" width="8" style="63" hidden="1" customWidth="1"/>
    <col min="2820" max="2820" width="25.625" style="63" customWidth="1"/>
    <col min="2821" max="2821" width="30.625" style="63" bestFit="1" customWidth="1"/>
    <col min="2822" max="2822" width="17.625" style="63" bestFit="1" customWidth="1"/>
    <col min="2823" max="2823" width="12" style="63" bestFit="1" customWidth="1"/>
    <col min="2824" max="2824" width="28.125" style="63" bestFit="1" customWidth="1"/>
    <col min="2825" max="2825" width="26.75" style="63" bestFit="1" customWidth="1"/>
    <col min="2826" max="2826" width="32.875" style="63" customWidth="1"/>
    <col min="2827" max="2827" width="32.125" style="63" bestFit="1" customWidth="1"/>
    <col min="2828" max="2828" width="17.625" style="63" bestFit="1" customWidth="1"/>
    <col min="2829" max="2829" width="28.5" style="63" bestFit="1" customWidth="1"/>
    <col min="2830" max="2830" width="29.875" style="63" customWidth="1"/>
    <col min="2831" max="2831" width="23.625" style="63" customWidth="1"/>
    <col min="2832" max="2841" width="8" style="63"/>
    <col min="2842" max="2845" width="8" style="63" hidden="1" customWidth="1"/>
    <col min="2846" max="3069" width="8" style="63"/>
    <col min="3070" max="3070" width="15.625" style="63" customWidth="1"/>
    <col min="3071" max="3071" width="13.125" style="63" customWidth="1"/>
    <col min="3072" max="3072" width="28" style="63" bestFit="1" customWidth="1"/>
    <col min="3073" max="3073" width="25.375" style="63" customWidth="1"/>
    <col min="3074" max="3074" width="32.875" style="63" customWidth="1"/>
    <col min="3075" max="3075" width="8" style="63" hidden="1" customWidth="1"/>
    <col min="3076" max="3076" width="25.625" style="63" customWidth="1"/>
    <col min="3077" max="3077" width="30.625" style="63" bestFit="1" customWidth="1"/>
    <col min="3078" max="3078" width="17.625" style="63" bestFit="1" customWidth="1"/>
    <col min="3079" max="3079" width="12" style="63" bestFit="1" customWidth="1"/>
    <col min="3080" max="3080" width="28.125" style="63" bestFit="1" customWidth="1"/>
    <col min="3081" max="3081" width="26.75" style="63" bestFit="1" customWidth="1"/>
    <col min="3082" max="3082" width="32.875" style="63" customWidth="1"/>
    <col min="3083" max="3083" width="32.125" style="63" bestFit="1" customWidth="1"/>
    <col min="3084" max="3084" width="17.625" style="63" bestFit="1" customWidth="1"/>
    <col min="3085" max="3085" width="28.5" style="63" bestFit="1" customWidth="1"/>
    <col min="3086" max="3086" width="29.875" style="63" customWidth="1"/>
    <col min="3087" max="3087" width="23.625" style="63" customWidth="1"/>
    <col min="3088" max="3097" width="8" style="63"/>
    <col min="3098" max="3101" width="8" style="63" hidden="1" customWidth="1"/>
    <col min="3102" max="3325" width="8" style="63"/>
    <col min="3326" max="3326" width="15.625" style="63" customWidth="1"/>
    <col min="3327" max="3327" width="13.125" style="63" customWidth="1"/>
    <col min="3328" max="3328" width="28" style="63" bestFit="1" customWidth="1"/>
    <col min="3329" max="3329" width="25.375" style="63" customWidth="1"/>
    <col min="3330" max="3330" width="32.875" style="63" customWidth="1"/>
    <col min="3331" max="3331" width="8" style="63" hidden="1" customWidth="1"/>
    <col min="3332" max="3332" width="25.625" style="63" customWidth="1"/>
    <col min="3333" max="3333" width="30.625" style="63" bestFit="1" customWidth="1"/>
    <col min="3334" max="3334" width="17.625" style="63" bestFit="1" customWidth="1"/>
    <col min="3335" max="3335" width="12" style="63" bestFit="1" customWidth="1"/>
    <col min="3336" max="3336" width="28.125" style="63" bestFit="1" customWidth="1"/>
    <col min="3337" max="3337" width="26.75" style="63" bestFit="1" customWidth="1"/>
    <col min="3338" max="3338" width="32.875" style="63" customWidth="1"/>
    <col min="3339" max="3339" width="32.125" style="63" bestFit="1" customWidth="1"/>
    <col min="3340" max="3340" width="17.625" style="63" bestFit="1" customWidth="1"/>
    <col min="3341" max="3341" width="28.5" style="63" bestFit="1" customWidth="1"/>
    <col min="3342" max="3342" width="29.875" style="63" customWidth="1"/>
    <col min="3343" max="3343" width="23.625" style="63" customWidth="1"/>
    <col min="3344" max="3353" width="8" style="63"/>
    <col min="3354" max="3357" width="8" style="63" hidden="1" customWidth="1"/>
    <col min="3358" max="3581" width="8" style="63"/>
    <col min="3582" max="3582" width="15.625" style="63" customWidth="1"/>
    <col min="3583" max="3583" width="13.125" style="63" customWidth="1"/>
    <col min="3584" max="3584" width="28" style="63" bestFit="1" customWidth="1"/>
    <col min="3585" max="3585" width="25.375" style="63" customWidth="1"/>
    <col min="3586" max="3586" width="32.875" style="63" customWidth="1"/>
    <col min="3587" max="3587" width="8" style="63" hidden="1" customWidth="1"/>
    <col min="3588" max="3588" width="25.625" style="63" customWidth="1"/>
    <col min="3589" max="3589" width="30.625" style="63" bestFit="1" customWidth="1"/>
    <col min="3590" max="3590" width="17.625" style="63" bestFit="1" customWidth="1"/>
    <col min="3591" max="3591" width="12" style="63" bestFit="1" customWidth="1"/>
    <col min="3592" max="3592" width="28.125" style="63" bestFit="1" customWidth="1"/>
    <col min="3593" max="3593" width="26.75" style="63" bestFit="1" customWidth="1"/>
    <col min="3594" max="3594" width="32.875" style="63" customWidth="1"/>
    <col min="3595" max="3595" width="32.125" style="63" bestFit="1" customWidth="1"/>
    <col min="3596" max="3596" width="17.625" style="63" bestFit="1" customWidth="1"/>
    <col min="3597" max="3597" width="28.5" style="63" bestFit="1" customWidth="1"/>
    <col min="3598" max="3598" width="29.875" style="63" customWidth="1"/>
    <col min="3599" max="3599" width="23.625" style="63" customWidth="1"/>
    <col min="3600" max="3609" width="8" style="63"/>
    <col min="3610" max="3613" width="8" style="63" hidden="1" customWidth="1"/>
    <col min="3614" max="3837" width="8" style="63"/>
    <col min="3838" max="3838" width="15.625" style="63" customWidth="1"/>
    <col min="3839" max="3839" width="13.125" style="63" customWidth="1"/>
    <col min="3840" max="3840" width="28" style="63" bestFit="1" customWidth="1"/>
    <col min="3841" max="3841" width="25.375" style="63" customWidth="1"/>
    <col min="3842" max="3842" width="32.875" style="63" customWidth="1"/>
    <col min="3843" max="3843" width="8" style="63" hidden="1" customWidth="1"/>
    <col min="3844" max="3844" width="25.625" style="63" customWidth="1"/>
    <col min="3845" max="3845" width="30.625" style="63" bestFit="1" customWidth="1"/>
    <col min="3846" max="3846" width="17.625" style="63" bestFit="1" customWidth="1"/>
    <col min="3847" max="3847" width="12" style="63" bestFit="1" customWidth="1"/>
    <col min="3848" max="3848" width="28.125" style="63" bestFit="1" customWidth="1"/>
    <col min="3849" max="3849" width="26.75" style="63" bestFit="1" customWidth="1"/>
    <col min="3850" max="3850" width="32.875" style="63" customWidth="1"/>
    <col min="3851" max="3851" width="32.125" style="63" bestFit="1" customWidth="1"/>
    <col min="3852" max="3852" width="17.625" style="63" bestFit="1" customWidth="1"/>
    <col min="3853" max="3853" width="28.5" style="63" bestFit="1" customWidth="1"/>
    <col min="3854" max="3854" width="29.875" style="63" customWidth="1"/>
    <col min="3855" max="3855" width="23.625" style="63" customWidth="1"/>
    <col min="3856" max="3865" width="8" style="63"/>
    <col min="3866" max="3869" width="8" style="63" hidden="1" customWidth="1"/>
    <col min="3870" max="4093" width="8" style="63"/>
    <col min="4094" max="4094" width="15.625" style="63" customWidth="1"/>
    <col min="4095" max="4095" width="13.125" style="63" customWidth="1"/>
    <col min="4096" max="4096" width="28" style="63" bestFit="1" customWidth="1"/>
    <col min="4097" max="4097" width="25.375" style="63" customWidth="1"/>
    <col min="4098" max="4098" width="32.875" style="63" customWidth="1"/>
    <col min="4099" max="4099" width="8" style="63" hidden="1" customWidth="1"/>
    <col min="4100" max="4100" width="25.625" style="63" customWidth="1"/>
    <col min="4101" max="4101" width="30.625" style="63" bestFit="1" customWidth="1"/>
    <col min="4102" max="4102" width="17.625" style="63" bestFit="1" customWidth="1"/>
    <col min="4103" max="4103" width="12" style="63" bestFit="1" customWidth="1"/>
    <col min="4104" max="4104" width="28.125" style="63" bestFit="1" customWidth="1"/>
    <col min="4105" max="4105" width="26.75" style="63" bestFit="1" customWidth="1"/>
    <col min="4106" max="4106" width="32.875" style="63" customWidth="1"/>
    <col min="4107" max="4107" width="32.125" style="63" bestFit="1" customWidth="1"/>
    <col min="4108" max="4108" width="17.625" style="63" bestFit="1" customWidth="1"/>
    <col min="4109" max="4109" width="28.5" style="63" bestFit="1" customWidth="1"/>
    <col min="4110" max="4110" width="29.875" style="63" customWidth="1"/>
    <col min="4111" max="4111" width="23.625" style="63" customWidth="1"/>
    <col min="4112" max="4121" width="8" style="63"/>
    <col min="4122" max="4125" width="8" style="63" hidden="1" customWidth="1"/>
    <col min="4126" max="4349" width="8" style="63"/>
    <col min="4350" max="4350" width="15.625" style="63" customWidth="1"/>
    <col min="4351" max="4351" width="13.125" style="63" customWidth="1"/>
    <col min="4352" max="4352" width="28" style="63" bestFit="1" customWidth="1"/>
    <col min="4353" max="4353" width="25.375" style="63" customWidth="1"/>
    <col min="4354" max="4354" width="32.875" style="63" customWidth="1"/>
    <col min="4355" max="4355" width="8" style="63" hidden="1" customWidth="1"/>
    <col min="4356" max="4356" width="25.625" style="63" customWidth="1"/>
    <col min="4357" max="4357" width="30.625" style="63" bestFit="1" customWidth="1"/>
    <col min="4358" max="4358" width="17.625" style="63" bestFit="1" customWidth="1"/>
    <col min="4359" max="4359" width="12" style="63" bestFit="1" customWidth="1"/>
    <col min="4360" max="4360" width="28.125" style="63" bestFit="1" customWidth="1"/>
    <col min="4361" max="4361" width="26.75" style="63" bestFit="1" customWidth="1"/>
    <col min="4362" max="4362" width="32.875" style="63" customWidth="1"/>
    <col min="4363" max="4363" width="32.125" style="63" bestFit="1" customWidth="1"/>
    <col min="4364" max="4364" width="17.625" style="63" bestFit="1" customWidth="1"/>
    <col min="4365" max="4365" width="28.5" style="63" bestFit="1" customWidth="1"/>
    <col min="4366" max="4366" width="29.875" style="63" customWidth="1"/>
    <col min="4367" max="4367" width="23.625" style="63" customWidth="1"/>
    <col min="4368" max="4377" width="8" style="63"/>
    <col min="4378" max="4381" width="8" style="63" hidden="1" customWidth="1"/>
    <col min="4382" max="4605" width="8" style="63"/>
    <col min="4606" max="4606" width="15.625" style="63" customWidth="1"/>
    <col min="4607" max="4607" width="13.125" style="63" customWidth="1"/>
    <col min="4608" max="4608" width="28" style="63" bestFit="1" customWidth="1"/>
    <col min="4609" max="4609" width="25.375" style="63" customWidth="1"/>
    <col min="4610" max="4610" width="32.875" style="63" customWidth="1"/>
    <col min="4611" max="4611" width="8" style="63" hidden="1" customWidth="1"/>
    <col min="4612" max="4612" width="25.625" style="63" customWidth="1"/>
    <col min="4613" max="4613" width="30.625" style="63" bestFit="1" customWidth="1"/>
    <col min="4614" max="4614" width="17.625" style="63" bestFit="1" customWidth="1"/>
    <col min="4615" max="4615" width="12" style="63" bestFit="1" customWidth="1"/>
    <col min="4616" max="4616" width="28.125" style="63" bestFit="1" customWidth="1"/>
    <col min="4617" max="4617" width="26.75" style="63" bestFit="1" customWidth="1"/>
    <col min="4618" max="4618" width="32.875" style="63" customWidth="1"/>
    <col min="4619" max="4619" width="32.125" style="63" bestFit="1" customWidth="1"/>
    <col min="4620" max="4620" width="17.625" style="63" bestFit="1" customWidth="1"/>
    <col min="4621" max="4621" width="28.5" style="63" bestFit="1" customWidth="1"/>
    <col min="4622" max="4622" width="29.875" style="63" customWidth="1"/>
    <col min="4623" max="4623" width="23.625" style="63" customWidth="1"/>
    <col min="4624" max="4633" width="8" style="63"/>
    <col min="4634" max="4637" width="8" style="63" hidden="1" customWidth="1"/>
    <col min="4638" max="4861" width="8" style="63"/>
    <col min="4862" max="4862" width="15.625" style="63" customWidth="1"/>
    <col min="4863" max="4863" width="13.125" style="63" customWidth="1"/>
    <col min="4864" max="4864" width="28" style="63" bestFit="1" customWidth="1"/>
    <col min="4865" max="4865" width="25.375" style="63" customWidth="1"/>
    <col min="4866" max="4866" width="32.875" style="63" customWidth="1"/>
    <col min="4867" max="4867" width="8" style="63" hidden="1" customWidth="1"/>
    <col min="4868" max="4868" width="25.625" style="63" customWidth="1"/>
    <col min="4869" max="4869" width="30.625" style="63" bestFit="1" customWidth="1"/>
    <col min="4870" max="4870" width="17.625" style="63" bestFit="1" customWidth="1"/>
    <col min="4871" max="4871" width="12" style="63" bestFit="1" customWidth="1"/>
    <col min="4872" max="4872" width="28.125" style="63" bestFit="1" customWidth="1"/>
    <col min="4873" max="4873" width="26.75" style="63" bestFit="1" customWidth="1"/>
    <col min="4874" max="4874" width="32.875" style="63" customWidth="1"/>
    <col min="4875" max="4875" width="32.125" style="63" bestFit="1" customWidth="1"/>
    <col min="4876" max="4876" width="17.625" style="63" bestFit="1" customWidth="1"/>
    <col min="4877" max="4877" width="28.5" style="63" bestFit="1" customWidth="1"/>
    <col min="4878" max="4878" width="29.875" style="63" customWidth="1"/>
    <col min="4879" max="4879" width="23.625" style="63" customWidth="1"/>
    <col min="4880" max="4889" width="8" style="63"/>
    <col min="4890" max="4893" width="8" style="63" hidden="1" customWidth="1"/>
    <col min="4894" max="5117" width="8" style="63"/>
    <col min="5118" max="5118" width="15.625" style="63" customWidth="1"/>
    <col min="5119" max="5119" width="13.125" style="63" customWidth="1"/>
    <col min="5120" max="5120" width="28" style="63" bestFit="1" customWidth="1"/>
    <col min="5121" max="5121" width="25.375" style="63" customWidth="1"/>
    <col min="5122" max="5122" width="32.875" style="63" customWidth="1"/>
    <col min="5123" max="5123" width="8" style="63" hidden="1" customWidth="1"/>
    <col min="5124" max="5124" width="25.625" style="63" customWidth="1"/>
    <col min="5125" max="5125" width="30.625" style="63" bestFit="1" customWidth="1"/>
    <col min="5126" max="5126" width="17.625" style="63" bestFit="1" customWidth="1"/>
    <col min="5127" max="5127" width="12" style="63" bestFit="1" customWidth="1"/>
    <col min="5128" max="5128" width="28.125" style="63" bestFit="1" customWidth="1"/>
    <col min="5129" max="5129" width="26.75" style="63" bestFit="1" customWidth="1"/>
    <col min="5130" max="5130" width="32.875" style="63" customWidth="1"/>
    <col min="5131" max="5131" width="32.125" style="63" bestFit="1" customWidth="1"/>
    <col min="5132" max="5132" width="17.625" style="63" bestFit="1" customWidth="1"/>
    <col min="5133" max="5133" width="28.5" style="63" bestFit="1" customWidth="1"/>
    <col min="5134" max="5134" width="29.875" style="63" customWidth="1"/>
    <col min="5135" max="5135" width="23.625" style="63" customWidth="1"/>
    <col min="5136" max="5145" width="8" style="63"/>
    <col min="5146" max="5149" width="8" style="63" hidden="1" customWidth="1"/>
    <col min="5150" max="5373" width="8" style="63"/>
    <col min="5374" max="5374" width="15.625" style="63" customWidth="1"/>
    <col min="5375" max="5375" width="13.125" style="63" customWidth="1"/>
    <col min="5376" max="5376" width="28" style="63" bestFit="1" customWidth="1"/>
    <col min="5377" max="5377" width="25.375" style="63" customWidth="1"/>
    <col min="5378" max="5378" width="32.875" style="63" customWidth="1"/>
    <col min="5379" max="5379" width="8" style="63" hidden="1" customWidth="1"/>
    <col min="5380" max="5380" width="25.625" style="63" customWidth="1"/>
    <col min="5381" max="5381" width="30.625" style="63" bestFit="1" customWidth="1"/>
    <col min="5382" max="5382" width="17.625" style="63" bestFit="1" customWidth="1"/>
    <col min="5383" max="5383" width="12" style="63" bestFit="1" customWidth="1"/>
    <col min="5384" max="5384" width="28.125" style="63" bestFit="1" customWidth="1"/>
    <col min="5385" max="5385" width="26.75" style="63" bestFit="1" customWidth="1"/>
    <col min="5386" max="5386" width="32.875" style="63" customWidth="1"/>
    <col min="5387" max="5387" width="32.125" style="63" bestFit="1" customWidth="1"/>
    <col min="5388" max="5388" width="17.625" style="63" bestFit="1" customWidth="1"/>
    <col min="5389" max="5389" width="28.5" style="63" bestFit="1" customWidth="1"/>
    <col min="5390" max="5390" width="29.875" style="63" customWidth="1"/>
    <col min="5391" max="5391" width="23.625" style="63" customWidth="1"/>
    <col min="5392" max="5401" width="8" style="63"/>
    <col min="5402" max="5405" width="8" style="63" hidden="1" customWidth="1"/>
    <col min="5406" max="5629" width="8" style="63"/>
    <col min="5630" max="5630" width="15.625" style="63" customWidth="1"/>
    <col min="5631" max="5631" width="13.125" style="63" customWidth="1"/>
    <col min="5632" max="5632" width="28" style="63" bestFit="1" customWidth="1"/>
    <col min="5633" max="5633" width="25.375" style="63" customWidth="1"/>
    <col min="5634" max="5634" width="32.875" style="63" customWidth="1"/>
    <col min="5635" max="5635" width="8" style="63" hidden="1" customWidth="1"/>
    <col min="5636" max="5636" width="25.625" style="63" customWidth="1"/>
    <col min="5637" max="5637" width="30.625" style="63" bestFit="1" customWidth="1"/>
    <col min="5638" max="5638" width="17.625" style="63" bestFit="1" customWidth="1"/>
    <col min="5639" max="5639" width="12" style="63" bestFit="1" customWidth="1"/>
    <col min="5640" max="5640" width="28.125" style="63" bestFit="1" customWidth="1"/>
    <col min="5641" max="5641" width="26.75" style="63" bestFit="1" customWidth="1"/>
    <col min="5642" max="5642" width="32.875" style="63" customWidth="1"/>
    <col min="5643" max="5643" width="32.125" style="63" bestFit="1" customWidth="1"/>
    <col min="5644" max="5644" width="17.625" style="63" bestFit="1" customWidth="1"/>
    <col min="5645" max="5645" width="28.5" style="63" bestFit="1" customWidth="1"/>
    <col min="5646" max="5646" width="29.875" style="63" customWidth="1"/>
    <col min="5647" max="5647" width="23.625" style="63" customWidth="1"/>
    <col min="5648" max="5657" width="8" style="63"/>
    <col min="5658" max="5661" width="8" style="63" hidden="1" customWidth="1"/>
    <col min="5662" max="5885" width="8" style="63"/>
    <col min="5886" max="5886" width="15.625" style="63" customWidth="1"/>
    <col min="5887" max="5887" width="13.125" style="63" customWidth="1"/>
    <col min="5888" max="5888" width="28" style="63" bestFit="1" customWidth="1"/>
    <col min="5889" max="5889" width="25.375" style="63" customWidth="1"/>
    <col min="5890" max="5890" width="32.875" style="63" customWidth="1"/>
    <col min="5891" max="5891" width="8" style="63" hidden="1" customWidth="1"/>
    <col min="5892" max="5892" width="25.625" style="63" customWidth="1"/>
    <col min="5893" max="5893" width="30.625" style="63" bestFit="1" customWidth="1"/>
    <col min="5894" max="5894" width="17.625" style="63" bestFit="1" customWidth="1"/>
    <col min="5895" max="5895" width="12" style="63" bestFit="1" customWidth="1"/>
    <col min="5896" max="5896" width="28.125" style="63" bestFit="1" customWidth="1"/>
    <col min="5897" max="5897" width="26.75" style="63" bestFit="1" customWidth="1"/>
    <col min="5898" max="5898" width="32.875" style="63" customWidth="1"/>
    <col min="5899" max="5899" width="32.125" style="63" bestFit="1" customWidth="1"/>
    <col min="5900" max="5900" width="17.625" style="63" bestFit="1" customWidth="1"/>
    <col min="5901" max="5901" width="28.5" style="63" bestFit="1" customWidth="1"/>
    <col min="5902" max="5902" width="29.875" style="63" customWidth="1"/>
    <col min="5903" max="5903" width="23.625" style="63" customWidth="1"/>
    <col min="5904" max="5913" width="8" style="63"/>
    <col min="5914" max="5917" width="8" style="63" hidden="1" customWidth="1"/>
    <col min="5918" max="6141" width="8" style="63"/>
    <col min="6142" max="6142" width="15.625" style="63" customWidth="1"/>
    <col min="6143" max="6143" width="13.125" style="63" customWidth="1"/>
    <col min="6144" max="6144" width="28" style="63" bestFit="1" customWidth="1"/>
    <col min="6145" max="6145" width="25.375" style="63" customWidth="1"/>
    <col min="6146" max="6146" width="32.875" style="63" customWidth="1"/>
    <col min="6147" max="6147" width="8" style="63" hidden="1" customWidth="1"/>
    <col min="6148" max="6148" width="25.625" style="63" customWidth="1"/>
    <col min="6149" max="6149" width="30.625" style="63" bestFit="1" customWidth="1"/>
    <col min="6150" max="6150" width="17.625" style="63" bestFit="1" customWidth="1"/>
    <col min="6151" max="6151" width="12" style="63" bestFit="1" customWidth="1"/>
    <col min="6152" max="6152" width="28.125" style="63" bestFit="1" customWidth="1"/>
    <col min="6153" max="6153" width="26.75" style="63" bestFit="1" customWidth="1"/>
    <col min="6154" max="6154" width="32.875" style="63" customWidth="1"/>
    <col min="6155" max="6155" width="32.125" style="63" bestFit="1" customWidth="1"/>
    <col min="6156" max="6156" width="17.625" style="63" bestFit="1" customWidth="1"/>
    <col min="6157" max="6157" width="28.5" style="63" bestFit="1" customWidth="1"/>
    <col min="6158" max="6158" width="29.875" style="63" customWidth="1"/>
    <col min="6159" max="6159" width="23.625" style="63" customWidth="1"/>
    <col min="6160" max="6169" width="8" style="63"/>
    <col min="6170" max="6173" width="8" style="63" hidden="1" customWidth="1"/>
    <col min="6174" max="6397" width="8" style="63"/>
    <col min="6398" max="6398" width="15.625" style="63" customWidth="1"/>
    <col min="6399" max="6399" width="13.125" style="63" customWidth="1"/>
    <col min="6400" max="6400" width="28" style="63" bestFit="1" customWidth="1"/>
    <col min="6401" max="6401" width="25.375" style="63" customWidth="1"/>
    <col min="6402" max="6402" width="32.875" style="63" customWidth="1"/>
    <col min="6403" max="6403" width="8" style="63" hidden="1" customWidth="1"/>
    <col min="6404" max="6404" width="25.625" style="63" customWidth="1"/>
    <col min="6405" max="6405" width="30.625" style="63" bestFit="1" customWidth="1"/>
    <col min="6406" max="6406" width="17.625" style="63" bestFit="1" customWidth="1"/>
    <col min="6407" max="6407" width="12" style="63" bestFit="1" customWidth="1"/>
    <col min="6408" max="6408" width="28.125" style="63" bestFit="1" customWidth="1"/>
    <col min="6409" max="6409" width="26.75" style="63" bestFit="1" customWidth="1"/>
    <col min="6410" max="6410" width="32.875" style="63" customWidth="1"/>
    <col min="6411" max="6411" width="32.125" style="63" bestFit="1" customWidth="1"/>
    <col min="6412" max="6412" width="17.625" style="63" bestFit="1" customWidth="1"/>
    <col min="6413" max="6413" width="28.5" style="63" bestFit="1" customWidth="1"/>
    <col min="6414" max="6414" width="29.875" style="63" customWidth="1"/>
    <col min="6415" max="6415" width="23.625" style="63" customWidth="1"/>
    <col min="6416" max="6425" width="8" style="63"/>
    <col min="6426" max="6429" width="8" style="63" hidden="1" customWidth="1"/>
    <col min="6430" max="6653" width="8" style="63"/>
    <col min="6654" max="6654" width="15.625" style="63" customWidth="1"/>
    <col min="6655" max="6655" width="13.125" style="63" customWidth="1"/>
    <col min="6656" max="6656" width="28" style="63" bestFit="1" customWidth="1"/>
    <col min="6657" max="6657" width="25.375" style="63" customWidth="1"/>
    <col min="6658" max="6658" width="32.875" style="63" customWidth="1"/>
    <col min="6659" max="6659" width="8" style="63" hidden="1" customWidth="1"/>
    <col min="6660" max="6660" width="25.625" style="63" customWidth="1"/>
    <col min="6661" max="6661" width="30.625" style="63" bestFit="1" customWidth="1"/>
    <col min="6662" max="6662" width="17.625" style="63" bestFit="1" customWidth="1"/>
    <col min="6663" max="6663" width="12" style="63" bestFit="1" customWidth="1"/>
    <col min="6664" max="6664" width="28.125" style="63" bestFit="1" customWidth="1"/>
    <col min="6665" max="6665" width="26.75" style="63" bestFit="1" customWidth="1"/>
    <col min="6666" max="6666" width="32.875" style="63" customWidth="1"/>
    <col min="6667" max="6667" width="32.125" style="63" bestFit="1" customWidth="1"/>
    <col min="6668" max="6668" width="17.625" style="63" bestFit="1" customWidth="1"/>
    <col min="6669" max="6669" width="28.5" style="63" bestFit="1" customWidth="1"/>
    <col min="6670" max="6670" width="29.875" style="63" customWidth="1"/>
    <col min="6671" max="6671" width="23.625" style="63" customWidth="1"/>
    <col min="6672" max="6681" width="8" style="63"/>
    <col min="6682" max="6685" width="8" style="63" hidden="1" customWidth="1"/>
    <col min="6686" max="6909" width="8" style="63"/>
    <col min="6910" max="6910" width="15.625" style="63" customWidth="1"/>
    <col min="6911" max="6911" width="13.125" style="63" customWidth="1"/>
    <col min="6912" max="6912" width="28" style="63" bestFit="1" customWidth="1"/>
    <col min="6913" max="6913" width="25.375" style="63" customWidth="1"/>
    <col min="6914" max="6914" width="32.875" style="63" customWidth="1"/>
    <col min="6915" max="6915" width="8" style="63" hidden="1" customWidth="1"/>
    <col min="6916" max="6916" width="25.625" style="63" customWidth="1"/>
    <col min="6917" max="6917" width="30.625" style="63" bestFit="1" customWidth="1"/>
    <col min="6918" max="6918" width="17.625" style="63" bestFit="1" customWidth="1"/>
    <col min="6919" max="6919" width="12" style="63" bestFit="1" customWidth="1"/>
    <col min="6920" max="6920" width="28.125" style="63" bestFit="1" customWidth="1"/>
    <col min="6921" max="6921" width="26.75" style="63" bestFit="1" customWidth="1"/>
    <col min="6922" max="6922" width="32.875" style="63" customWidth="1"/>
    <col min="6923" max="6923" width="32.125" style="63" bestFit="1" customWidth="1"/>
    <col min="6924" max="6924" width="17.625" style="63" bestFit="1" customWidth="1"/>
    <col min="6925" max="6925" width="28.5" style="63" bestFit="1" customWidth="1"/>
    <col min="6926" max="6926" width="29.875" style="63" customWidth="1"/>
    <col min="6927" max="6927" width="23.625" style="63" customWidth="1"/>
    <col min="6928" max="6937" width="8" style="63"/>
    <col min="6938" max="6941" width="8" style="63" hidden="1" customWidth="1"/>
    <col min="6942" max="7165" width="8" style="63"/>
    <col min="7166" max="7166" width="15.625" style="63" customWidth="1"/>
    <col min="7167" max="7167" width="13.125" style="63" customWidth="1"/>
    <col min="7168" max="7168" width="28" style="63" bestFit="1" customWidth="1"/>
    <col min="7169" max="7169" width="25.375" style="63" customWidth="1"/>
    <col min="7170" max="7170" width="32.875" style="63" customWidth="1"/>
    <col min="7171" max="7171" width="8" style="63" hidden="1" customWidth="1"/>
    <col min="7172" max="7172" width="25.625" style="63" customWidth="1"/>
    <col min="7173" max="7173" width="30.625" style="63" bestFit="1" customWidth="1"/>
    <col min="7174" max="7174" width="17.625" style="63" bestFit="1" customWidth="1"/>
    <col min="7175" max="7175" width="12" style="63" bestFit="1" customWidth="1"/>
    <col min="7176" max="7176" width="28.125" style="63" bestFit="1" customWidth="1"/>
    <col min="7177" max="7177" width="26.75" style="63" bestFit="1" customWidth="1"/>
    <col min="7178" max="7178" width="32.875" style="63" customWidth="1"/>
    <col min="7179" max="7179" width="32.125" style="63" bestFit="1" customWidth="1"/>
    <col min="7180" max="7180" width="17.625" style="63" bestFit="1" customWidth="1"/>
    <col min="7181" max="7181" width="28.5" style="63" bestFit="1" customWidth="1"/>
    <col min="7182" max="7182" width="29.875" style="63" customWidth="1"/>
    <col min="7183" max="7183" width="23.625" style="63" customWidth="1"/>
    <col min="7184" max="7193" width="8" style="63"/>
    <col min="7194" max="7197" width="8" style="63" hidden="1" customWidth="1"/>
    <col min="7198" max="7421" width="8" style="63"/>
    <col min="7422" max="7422" width="15.625" style="63" customWidth="1"/>
    <col min="7423" max="7423" width="13.125" style="63" customWidth="1"/>
    <col min="7424" max="7424" width="28" style="63" bestFit="1" customWidth="1"/>
    <col min="7425" max="7425" width="25.375" style="63" customWidth="1"/>
    <col min="7426" max="7426" width="32.875" style="63" customWidth="1"/>
    <col min="7427" max="7427" width="8" style="63" hidden="1" customWidth="1"/>
    <col min="7428" max="7428" width="25.625" style="63" customWidth="1"/>
    <col min="7429" max="7429" width="30.625" style="63" bestFit="1" customWidth="1"/>
    <col min="7430" max="7430" width="17.625" style="63" bestFit="1" customWidth="1"/>
    <col min="7431" max="7431" width="12" style="63" bestFit="1" customWidth="1"/>
    <col min="7432" max="7432" width="28.125" style="63" bestFit="1" customWidth="1"/>
    <col min="7433" max="7433" width="26.75" style="63" bestFit="1" customWidth="1"/>
    <col min="7434" max="7434" width="32.875" style="63" customWidth="1"/>
    <col min="7435" max="7435" width="32.125" style="63" bestFit="1" customWidth="1"/>
    <col min="7436" max="7436" width="17.625" style="63" bestFit="1" customWidth="1"/>
    <col min="7437" max="7437" width="28.5" style="63" bestFit="1" customWidth="1"/>
    <col min="7438" max="7438" width="29.875" style="63" customWidth="1"/>
    <col min="7439" max="7439" width="23.625" style="63" customWidth="1"/>
    <col min="7440" max="7449" width="8" style="63"/>
    <col min="7450" max="7453" width="8" style="63" hidden="1" customWidth="1"/>
    <col min="7454" max="7677" width="8" style="63"/>
    <col min="7678" max="7678" width="15.625" style="63" customWidth="1"/>
    <col min="7679" max="7679" width="13.125" style="63" customWidth="1"/>
    <col min="7680" max="7680" width="28" style="63" bestFit="1" customWidth="1"/>
    <col min="7681" max="7681" width="25.375" style="63" customWidth="1"/>
    <col min="7682" max="7682" width="32.875" style="63" customWidth="1"/>
    <col min="7683" max="7683" width="8" style="63" hidden="1" customWidth="1"/>
    <col min="7684" max="7684" width="25.625" style="63" customWidth="1"/>
    <col min="7685" max="7685" width="30.625" style="63" bestFit="1" customWidth="1"/>
    <col min="7686" max="7686" width="17.625" style="63" bestFit="1" customWidth="1"/>
    <col min="7687" max="7687" width="12" style="63" bestFit="1" customWidth="1"/>
    <col min="7688" max="7688" width="28.125" style="63" bestFit="1" customWidth="1"/>
    <col min="7689" max="7689" width="26.75" style="63" bestFit="1" customWidth="1"/>
    <col min="7690" max="7690" width="32.875" style="63" customWidth="1"/>
    <col min="7691" max="7691" width="32.125" style="63" bestFit="1" customWidth="1"/>
    <col min="7692" max="7692" width="17.625" style="63" bestFit="1" customWidth="1"/>
    <col min="7693" max="7693" width="28.5" style="63" bestFit="1" customWidth="1"/>
    <col min="7694" max="7694" width="29.875" style="63" customWidth="1"/>
    <col min="7695" max="7695" width="23.625" style="63" customWidth="1"/>
    <col min="7696" max="7705" width="8" style="63"/>
    <col min="7706" max="7709" width="8" style="63" hidden="1" customWidth="1"/>
    <col min="7710" max="7933" width="8" style="63"/>
    <col min="7934" max="7934" width="15.625" style="63" customWidth="1"/>
    <col min="7935" max="7935" width="13.125" style="63" customWidth="1"/>
    <col min="7936" max="7936" width="28" style="63" bestFit="1" customWidth="1"/>
    <col min="7937" max="7937" width="25.375" style="63" customWidth="1"/>
    <col min="7938" max="7938" width="32.875" style="63" customWidth="1"/>
    <col min="7939" max="7939" width="8" style="63" hidden="1" customWidth="1"/>
    <col min="7940" max="7940" width="25.625" style="63" customWidth="1"/>
    <col min="7941" max="7941" width="30.625" style="63" bestFit="1" customWidth="1"/>
    <col min="7942" max="7942" width="17.625" style="63" bestFit="1" customWidth="1"/>
    <col min="7943" max="7943" width="12" style="63" bestFit="1" customWidth="1"/>
    <col min="7944" max="7944" width="28.125" style="63" bestFit="1" customWidth="1"/>
    <col min="7945" max="7945" width="26.75" style="63" bestFit="1" customWidth="1"/>
    <col min="7946" max="7946" width="32.875" style="63" customWidth="1"/>
    <col min="7947" max="7947" width="32.125" style="63" bestFit="1" customWidth="1"/>
    <col min="7948" max="7948" width="17.625" style="63" bestFit="1" customWidth="1"/>
    <col min="7949" max="7949" width="28.5" style="63" bestFit="1" customWidth="1"/>
    <col min="7950" max="7950" width="29.875" style="63" customWidth="1"/>
    <col min="7951" max="7951" width="23.625" style="63" customWidth="1"/>
    <col min="7952" max="7961" width="8" style="63"/>
    <col min="7962" max="7965" width="8" style="63" hidden="1" customWidth="1"/>
    <col min="7966" max="8189" width="8" style="63"/>
    <col min="8190" max="8190" width="15.625" style="63" customWidth="1"/>
    <col min="8191" max="8191" width="13.125" style="63" customWidth="1"/>
    <col min="8192" max="8192" width="28" style="63" bestFit="1" customWidth="1"/>
    <col min="8193" max="8193" width="25.375" style="63" customWidth="1"/>
    <col min="8194" max="8194" width="32.875" style="63" customWidth="1"/>
    <col min="8195" max="8195" width="8" style="63" hidden="1" customWidth="1"/>
    <col min="8196" max="8196" width="25.625" style="63" customWidth="1"/>
    <col min="8197" max="8197" width="30.625" style="63" bestFit="1" customWidth="1"/>
    <col min="8198" max="8198" width="17.625" style="63" bestFit="1" customWidth="1"/>
    <col min="8199" max="8199" width="12" style="63" bestFit="1" customWidth="1"/>
    <col min="8200" max="8200" width="28.125" style="63" bestFit="1" customWidth="1"/>
    <col min="8201" max="8201" width="26.75" style="63" bestFit="1" customWidth="1"/>
    <col min="8202" max="8202" width="32.875" style="63" customWidth="1"/>
    <col min="8203" max="8203" width="32.125" style="63" bestFit="1" customWidth="1"/>
    <col min="8204" max="8204" width="17.625" style="63" bestFit="1" customWidth="1"/>
    <col min="8205" max="8205" width="28.5" style="63" bestFit="1" customWidth="1"/>
    <col min="8206" max="8206" width="29.875" style="63" customWidth="1"/>
    <col min="8207" max="8207" width="23.625" style="63" customWidth="1"/>
    <col min="8208" max="8217" width="8" style="63"/>
    <col min="8218" max="8221" width="8" style="63" hidden="1" customWidth="1"/>
    <col min="8222" max="8445" width="8" style="63"/>
    <col min="8446" max="8446" width="15.625" style="63" customWidth="1"/>
    <col min="8447" max="8447" width="13.125" style="63" customWidth="1"/>
    <col min="8448" max="8448" width="28" style="63" bestFit="1" customWidth="1"/>
    <col min="8449" max="8449" width="25.375" style="63" customWidth="1"/>
    <col min="8450" max="8450" width="32.875" style="63" customWidth="1"/>
    <col min="8451" max="8451" width="8" style="63" hidden="1" customWidth="1"/>
    <col min="8452" max="8452" width="25.625" style="63" customWidth="1"/>
    <col min="8453" max="8453" width="30.625" style="63" bestFit="1" customWidth="1"/>
    <col min="8454" max="8454" width="17.625" style="63" bestFit="1" customWidth="1"/>
    <col min="8455" max="8455" width="12" style="63" bestFit="1" customWidth="1"/>
    <col min="8456" max="8456" width="28.125" style="63" bestFit="1" customWidth="1"/>
    <col min="8457" max="8457" width="26.75" style="63" bestFit="1" customWidth="1"/>
    <col min="8458" max="8458" width="32.875" style="63" customWidth="1"/>
    <col min="8459" max="8459" width="32.125" style="63" bestFit="1" customWidth="1"/>
    <col min="8460" max="8460" width="17.625" style="63" bestFit="1" customWidth="1"/>
    <col min="8461" max="8461" width="28.5" style="63" bestFit="1" customWidth="1"/>
    <col min="8462" max="8462" width="29.875" style="63" customWidth="1"/>
    <col min="8463" max="8463" width="23.625" style="63" customWidth="1"/>
    <col min="8464" max="8473" width="8" style="63"/>
    <col min="8474" max="8477" width="8" style="63" hidden="1" customWidth="1"/>
    <col min="8478" max="8701" width="8" style="63"/>
    <col min="8702" max="8702" width="15.625" style="63" customWidth="1"/>
    <col min="8703" max="8703" width="13.125" style="63" customWidth="1"/>
    <col min="8704" max="8704" width="28" style="63" bestFit="1" customWidth="1"/>
    <col min="8705" max="8705" width="25.375" style="63" customWidth="1"/>
    <col min="8706" max="8706" width="32.875" style="63" customWidth="1"/>
    <col min="8707" max="8707" width="8" style="63" hidden="1" customWidth="1"/>
    <col min="8708" max="8708" width="25.625" style="63" customWidth="1"/>
    <col min="8709" max="8709" width="30.625" style="63" bestFit="1" customWidth="1"/>
    <col min="8710" max="8710" width="17.625" style="63" bestFit="1" customWidth="1"/>
    <col min="8711" max="8711" width="12" style="63" bestFit="1" customWidth="1"/>
    <col min="8712" max="8712" width="28.125" style="63" bestFit="1" customWidth="1"/>
    <col min="8713" max="8713" width="26.75" style="63" bestFit="1" customWidth="1"/>
    <col min="8714" max="8714" width="32.875" style="63" customWidth="1"/>
    <col min="8715" max="8715" width="32.125" style="63" bestFit="1" customWidth="1"/>
    <col min="8716" max="8716" width="17.625" style="63" bestFit="1" customWidth="1"/>
    <col min="8717" max="8717" width="28.5" style="63" bestFit="1" customWidth="1"/>
    <col min="8718" max="8718" width="29.875" style="63" customWidth="1"/>
    <col min="8719" max="8719" width="23.625" style="63" customWidth="1"/>
    <col min="8720" max="8729" width="8" style="63"/>
    <col min="8730" max="8733" width="8" style="63" hidden="1" customWidth="1"/>
    <col min="8734" max="8957" width="8" style="63"/>
    <col min="8958" max="8958" width="15.625" style="63" customWidth="1"/>
    <col min="8959" max="8959" width="13.125" style="63" customWidth="1"/>
    <col min="8960" max="8960" width="28" style="63" bestFit="1" customWidth="1"/>
    <col min="8961" max="8961" width="25.375" style="63" customWidth="1"/>
    <col min="8962" max="8962" width="32.875" style="63" customWidth="1"/>
    <col min="8963" max="8963" width="8" style="63" hidden="1" customWidth="1"/>
    <col min="8964" max="8964" width="25.625" style="63" customWidth="1"/>
    <col min="8965" max="8965" width="30.625" style="63" bestFit="1" customWidth="1"/>
    <col min="8966" max="8966" width="17.625" style="63" bestFit="1" customWidth="1"/>
    <col min="8967" max="8967" width="12" style="63" bestFit="1" customWidth="1"/>
    <col min="8968" max="8968" width="28.125" style="63" bestFit="1" customWidth="1"/>
    <col min="8969" max="8969" width="26.75" style="63" bestFit="1" customWidth="1"/>
    <col min="8970" max="8970" width="32.875" style="63" customWidth="1"/>
    <col min="8971" max="8971" width="32.125" style="63" bestFit="1" customWidth="1"/>
    <col min="8972" max="8972" width="17.625" style="63" bestFit="1" customWidth="1"/>
    <col min="8973" max="8973" width="28.5" style="63" bestFit="1" customWidth="1"/>
    <col min="8974" max="8974" width="29.875" style="63" customWidth="1"/>
    <col min="8975" max="8975" width="23.625" style="63" customWidth="1"/>
    <col min="8976" max="8985" width="8" style="63"/>
    <col min="8986" max="8989" width="8" style="63" hidden="1" customWidth="1"/>
    <col min="8990" max="9213" width="8" style="63"/>
    <col min="9214" max="9214" width="15.625" style="63" customWidth="1"/>
    <col min="9215" max="9215" width="13.125" style="63" customWidth="1"/>
    <col min="9216" max="9216" width="28" style="63" bestFit="1" customWidth="1"/>
    <col min="9217" max="9217" width="25.375" style="63" customWidth="1"/>
    <col min="9218" max="9218" width="32.875" style="63" customWidth="1"/>
    <col min="9219" max="9219" width="8" style="63" hidden="1" customWidth="1"/>
    <col min="9220" max="9220" width="25.625" style="63" customWidth="1"/>
    <col min="9221" max="9221" width="30.625" style="63" bestFit="1" customWidth="1"/>
    <col min="9222" max="9222" width="17.625" style="63" bestFit="1" customWidth="1"/>
    <col min="9223" max="9223" width="12" style="63" bestFit="1" customWidth="1"/>
    <col min="9224" max="9224" width="28.125" style="63" bestFit="1" customWidth="1"/>
    <col min="9225" max="9225" width="26.75" style="63" bestFit="1" customWidth="1"/>
    <col min="9226" max="9226" width="32.875" style="63" customWidth="1"/>
    <col min="9227" max="9227" width="32.125" style="63" bestFit="1" customWidth="1"/>
    <col min="9228" max="9228" width="17.625" style="63" bestFit="1" customWidth="1"/>
    <col min="9229" max="9229" width="28.5" style="63" bestFit="1" customWidth="1"/>
    <col min="9230" max="9230" width="29.875" style="63" customWidth="1"/>
    <col min="9231" max="9231" width="23.625" style="63" customWidth="1"/>
    <col min="9232" max="9241" width="8" style="63"/>
    <col min="9242" max="9245" width="8" style="63" hidden="1" customWidth="1"/>
    <col min="9246" max="9469" width="8" style="63"/>
    <col min="9470" max="9470" width="15.625" style="63" customWidth="1"/>
    <col min="9471" max="9471" width="13.125" style="63" customWidth="1"/>
    <col min="9472" max="9472" width="28" style="63" bestFit="1" customWidth="1"/>
    <col min="9473" max="9473" width="25.375" style="63" customWidth="1"/>
    <col min="9474" max="9474" width="32.875" style="63" customWidth="1"/>
    <col min="9475" max="9475" width="8" style="63" hidden="1" customWidth="1"/>
    <col min="9476" max="9476" width="25.625" style="63" customWidth="1"/>
    <col min="9477" max="9477" width="30.625" style="63" bestFit="1" customWidth="1"/>
    <col min="9478" max="9478" width="17.625" style="63" bestFit="1" customWidth="1"/>
    <col min="9479" max="9479" width="12" style="63" bestFit="1" customWidth="1"/>
    <col min="9480" max="9480" width="28.125" style="63" bestFit="1" customWidth="1"/>
    <col min="9481" max="9481" width="26.75" style="63" bestFit="1" customWidth="1"/>
    <col min="9482" max="9482" width="32.875" style="63" customWidth="1"/>
    <col min="9483" max="9483" width="32.125" style="63" bestFit="1" customWidth="1"/>
    <col min="9484" max="9484" width="17.625" style="63" bestFit="1" customWidth="1"/>
    <col min="9485" max="9485" width="28.5" style="63" bestFit="1" customWidth="1"/>
    <col min="9486" max="9486" width="29.875" style="63" customWidth="1"/>
    <col min="9487" max="9487" width="23.625" style="63" customWidth="1"/>
    <col min="9488" max="9497" width="8" style="63"/>
    <col min="9498" max="9501" width="8" style="63" hidden="1" customWidth="1"/>
    <col min="9502" max="9725" width="8" style="63"/>
    <col min="9726" max="9726" width="15.625" style="63" customWidth="1"/>
    <col min="9727" max="9727" width="13.125" style="63" customWidth="1"/>
    <col min="9728" max="9728" width="28" style="63" bestFit="1" customWidth="1"/>
    <col min="9729" max="9729" width="25.375" style="63" customWidth="1"/>
    <col min="9730" max="9730" width="32.875" style="63" customWidth="1"/>
    <col min="9731" max="9731" width="8" style="63" hidden="1" customWidth="1"/>
    <col min="9732" max="9732" width="25.625" style="63" customWidth="1"/>
    <col min="9733" max="9733" width="30.625" style="63" bestFit="1" customWidth="1"/>
    <col min="9734" max="9734" width="17.625" style="63" bestFit="1" customWidth="1"/>
    <col min="9735" max="9735" width="12" style="63" bestFit="1" customWidth="1"/>
    <col min="9736" max="9736" width="28.125" style="63" bestFit="1" customWidth="1"/>
    <col min="9737" max="9737" width="26.75" style="63" bestFit="1" customWidth="1"/>
    <col min="9738" max="9738" width="32.875" style="63" customWidth="1"/>
    <col min="9739" max="9739" width="32.125" style="63" bestFit="1" customWidth="1"/>
    <col min="9740" max="9740" width="17.625" style="63" bestFit="1" customWidth="1"/>
    <col min="9741" max="9741" width="28.5" style="63" bestFit="1" customWidth="1"/>
    <col min="9742" max="9742" width="29.875" style="63" customWidth="1"/>
    <col min="9743" max="9743" width="23.625" style="63" customWidth="1"/>
    <col min="9744" max="9753" width="8" style="63"/>
    <col min="9754" max="9757" width="8" style="63" hidden="1" customWidth="1"/>
    <col min="9758" max="9981" width="8" style="63"/>
    <col min="9982" max="9982" width="15.625" style="63" customWidth="1"/>
    <col min="9983" max="9983" width="13.125" style="63" customWidth="1"/>
    <col min="9984" max="9984" width="28" style="63" bestFit="1" customWidth="1"/>
    <col min="9985" max="9985" width="25.375" style="63" customWidth="1"/>
    <col min="9986" max="9986" width="32.875" style="63" customWidth="1"/>
    <col min="9987" max="9987" width="8" style="63" hidden="1" customWidth="1"/>
    <col min="9988" max="9988" width="25.625" style="63" customWidth="1"/>
    <col min="9989" max="9989" width="30.625" style="63" bestFit="1" customWidth="1"/>
    <col min="9990" max="9990" width="17.625" style="63" bestFit="1" customWidth="1"/>
    <col min="9991" max="9991" width="12" style="63" bestFit="1" customWidth="1"/>
    <col min="9992" max="9992" width="28.125" style="63" bestFit="1" customWidth="1"/>
    <col min="9993" max="9993" width="26.75" style="63" bestFit="1" customWidth="1"/>
    <col min="9994" max="9994" width="32.875" style="63" customWidth="1"/>
    <col min="9995" max="9995" width="32.125" style="63" bestFit="1" customWidth="1"/>
    <col min="9996" max="9996" width="17.625" style="63" bestFit="1" customWidth="1"/>
    <col min="9997" max="9997" width="28.5" style="63" bestFit="1" customWidth="1"/>
    <col min="9998" max="9998" width="29.875" style="63" customWidth="1"/>
    <col min="9999" max="9999" width="23.625" style="63" customWidth="1"/>
    <col min="10000" max="10009" width="8" style="63"/>
    <col min="10010" max="10013" width="8" style="63" hidden="1" customWidth="1"/>
    <col min="10014" max="10237" width="8" style="63"/>
    <col min="10238" max="10238" width="15.625" style="63" customWidth="1"/>
    <col min="10239" max="10239" width="13.125" style="63" customWidth="1"/>
    <col min="10240" max="10240" width="28" style="63" bestFit="1" customWidth="1"/>
    <col min="10241" max="10241" width="25.375" style="63" customWidth="1"/>
    <col min="10242" max="10242" width="32.875" style="63" customWidth="1"/>
    <col min="10243" max="10243" width="8" style="63" hidden="1" customWidth="1"/>
    <col min="10244" max="10244" width="25.625" style="63" customWidth="1"/>
    <col min="10245" max="10245" width="30.625" style="63" bestFit="1" customWidth="1"/>
    <col min="10246" max="10246" width="17.625" style="63" bestFit="1" customWidth="1"/>
    <col min="10247" max="10247" width="12" style="63" bestFit="1" customWidth="1"/>
    <col min="10248" max="10248" width="28.125" style="63" bestFit="1" customWidth="1"/>
    <col min="10249" max="10249" width="26.75" style="63" bestFit="1" customWidth="1"/>
    <col min="10250" max="10250" width="32.875" style="63" customWidth="1"/>
    <col min="10251" max="10251" width="32.125" style="63" bestFit="1" customWidth="1"/>
    <col min="10252" max="10252" width="17.625" style="63" bestFit="1" customWidth="1"/>
    <col min="10253" max="10253" width="28.5" style="63" bestFit="1" customWidth="1"/>
    <col min="10254" max="10254" width="29.875" style="63" customWidth="1"/>
    <col min="10255" max="10255" width="23.625" style="63" customWidth="1"/>
    <col min="10256" max="10265" width="8" style="63"/>
    <col min="10266" max="10269" width="8" style="63" hidden="1" customWidth="1"/>
    <col min="10270" max="10493" width="8" style="63"/>
    <col min="10494" max="10494" width="15.625" style="63" customWidth="1"/>
    <col min="10495" max="10495" width="13.125" style="63" customWidth="1"/>
    <col min="10496" max="10496" width="28" style="63" bestFit="1" customWidth="1"/>
    <col min="10497" max="10497" width="25.375" style="63" customWidth="1"/>
    <col min="10498" max="10498" width="32.875" style="63" customWidth="1"/>
    <col min="10499" max="10499" width="8" style="63" hidden="1" customWidth="1"/>
    <col min="10500" max="10500" width="25.625" style="63" customWidth="1"/>
    <col min="10501" max="10501" width="30.625" style="63" bestFit="1" customWidth="1"/>
    <col min="10502" max="10502" width="17.625" style="63" bestFit="1" customWidth="1"/>
    <col min="10503" max="10503" width="12" style="63" bestFit="1" customWidth="1"/>
    <col min="10504" max="10504" width="28.125" style="63" bestFit="1" customWidth="1"/>
    <col min="10505" max="10505" width="26.75" style="63" bestFit="1" customWidth="1"/>
    <col min="10506" max="10506" width="32.875" style="63" customWidth="1"/>
    <col min="10507" max="10507" width="32.125" style="63" bestFit="1" customWidth="1"/>
    <col min="10508" max="10508" width="17.625" style="63" bestFit="1" customWidth="1"/>
    <col min="10509" max="10509" width="28.5" style="63" bestFit="1" customWidth="1"/>
    <col min="10510" max="10510" width="29.875" style="63" customWidth="1"/>
    <col min="10511" max="10511" width="23.625" style="63" customWidth="1"/>
    <col min="10512" max="10521" width="8" style="63"/>
    <col min="10522" max="10525" width="8" style="63" hidden="1" customWidth="1"/>
    <col min="10526" max="10749" width="8" style="63"/>
    <col min="10750" max="10750" width="15.625" style="63" customWidth="1"/>
    <col min="10751" max="10751" width="13.125" style="63" customWidth="1"/>
    <col min="10752" max="10752" width="28" style="63" bestFit="1" customWidth="1"/>
    <col min="10753" max="10753" width="25.375" style="63" customWidth="1"/>
    <col min="10754" max="10754" width="32.875" style="63" customWidth="1"/>
    <col min="10755" max="10755" width="8" style="63" hidden="1" customWidth="1"/>
    <col min="10756" max="10756" width="25.625" style="63" customWidth="1"/>
    <col min="10757" max="10757" width="30.625" style="63" bestFit="1" customWidth="1"/>
    <col min="10758" max="10758" width="17.625" style="63" bestFit="1" customWidth="1"/>
    <col min="10759" max="10759" width="12" style="63" bestFit="1" customWidth="1"/>
    <col min="10760" max="10760" width="28.125" style="63" bestFit="1" customWidth="1"/>
    <col min="10761" max="10761" width="26.75" style="63" bestFit="1" customWidth="1"/>
    <col min="10762" max="10762" width="32.875" style="63" customWidth="1"/>
    <col min="10763" max="10763" width="32.125" style="63" bestFit="1" customWidth="1"/>
    <col min="10764" max="10764" width="17.625" style="63" bestFit="1" customWidth="1"/>
    <col min="10765" max="10765" width="28.5" style="63" bestFit="1" customWidth="1"/>
    <col min="10766" max="10766" width="29.875" style="63" customWidth="1"/>
    <col min="10767" max="10767" width="23.625" style="63" customWidth="1"/>
    <col min="10768" max="10777" width="8" style="63"/>
    <col min="10778" max="10781" width="8" style="63" hidden="1" customWidth="1"/>
    <col min="10782" max="11005" width="8" style="63"/>
    <col min="11006" max="11006" width="15.625" style="63" customWidth="1"/>
    <col min="11007" max="11007" width="13.125" style="63" customWidth="1"/>
    <col min="11008" max="11008" width="28" style="63" bestFit="1" customWidth="1"/>
    <col min="11009" max="11009" width="25.375" style="63" customWidth="1"/>
    <col min="11010" max="11010" width="32.875" style="63" customWidth="1"/>
    <col min="11011" max="11011" width="8" style="63" hidden="1" customWidth="1"/>
    <col min="11012" max="11012" width="25.625" style="63" customWidth="1"/>
    <col min="11013" max="11013" width="30.625" style="63" bestFit="1" customWidth="1"/>
    <col min="11014" max="11014" width="17.625" style="63" bestFit="1" customWidth="1"/>
    <col min="11015" max="11015" width="12" style="63" bestFit="1" customWidth="1"/>
    <col min="11016" max="11016" width="28.125" style="63" bestFit="1" customWidth="1"/>
    <col min="11017" max="11017" width="26.75" style="63" bestFit="1" customWidth="1"/>
    <col min="11018" max="11018" width="32.875" style="63" customWidth="1"/>
    <col min="11019" max="11019" width="32.125" style="63" bestFit="1" customWidth="1"/>
    <col min="11020" max="11020" width="17.625" style="63" bestFit="1" customWidth="1"/>
    <col min="11021" max="11021" width="28.5" style="63" bestFit="1" customWidth="1"/>
    <col min="11022" max="11022" width="29.875" style="63" customWidth="1"/>
    <col min="11023" max="11023" width="23.625" style="63" customWidth="1"/>
    <col min="11024" max="11033" width="8" style="63"/>
    <col min="11034" max="11037" width="8" style="63" hidden="1" customWidth="1"/>
    <col min="11038" max="11261" width="8" style="63"/>
    <col min="11262" max="11262" width="15.625" style="63" customWidth="1"/>
    <col min="11263" max="11263" width="13.125" style="63" customWidth="1"/>
    <col min="11264" max="11264" width="28" style="63" bestFit="1" customWidth="1"/>
    <col min="11265" max="11265" width="25.375" style="63" customWidth="1"/>
    <col min="11266" max="11266" width="32.875" style="63" customWidth="1"/>
    <col min="11267" max="11267" width="8" style="63" hidden="1" customWidth="1"/>
    <col min="11268" max="11268" width="25.625" style="63" customWidth="1"/>
    <col min="11269" max="11269" width="30.625" style="63" bestFit="1" customWidth="1"/>
    <col min="11270" max="11270" width="17.625" style="63" bestFit="1" customWidth="1"/>
    <col min="11271" max="11271" width="12" style="63" bestFit="1" customWidth="1"/>
    <col min="11272" max="11272" width="28.125" style="63" bestFit="1" customWidth="1"/>
    <col min="11273" max="11273" width="26.75" style="63" bestFit="1" customWidth="1"/>
    <col min="11274" max="11274" width="32.875" style="63" customWidth="1"/>
    <col min="11275" max="11275" width="32.125" style="63" bestFit="1" customWidth="1"/>
    <col min="11276" max="11276" width="17.625" style="63" bestFit="1" customWidth="1"/>
    <col min="11277" max="11277" width="28.5" style="63" bestFit="1" customWidth="1"/>
    <col min="11278" max="11278" width="29.875" style="63" customWidth="1"/>
    <col min="11279" max="11279" width="23.625" style="63" customWidth="1"/>
    <col min="11280" max="11289" width="8" style="63"/>
    <col min="11290" max="11293" width="8" style="63" hidden="1" customWidth="1"/>
    <col min="11294" max="11517" width="8" style="63"/>
    <col min="11518" max="11518" width="15.625" style="63" customWidth="1"/>
    <col min="11519" max="11519" width="13.125" style="63" customWidth="1"/>
    <col min="11520" max="11520" width="28" style="63" bestFit="1" customWidth="1"/>
    <col min="11521" max="11521" width="25.375" style="63" customWidth="1"/>
    <col min="11522" max="11522" width="32.875" style="63" customWidth="1"/>
    <col min="11523" max="11523" width="8" style="63" hidden="1" customWidth="1"/>
    <col min="11524" max="11524" width="25.625" style="63" customWidth="1"/>
    <col min="11525" max="11525" width="30.625" style="63" bestFit="1" customWidth="1"/>
    <col min="11526" max="11526" width="17.625" style="63" bestFit="1" customWidth="1"/>
    <col min="11527" max="11527" width="12" style="63" bestFit="1" customWidth="1"/>
    <col min="11528" max="11528" width="28.125" style="63" bestFit="1" customWidth="1"/>
    <col min="11529" max="11529" width="26.75" style="63" bestFit="1" customWidth="1"/>
    <col min="11530" max="11530" width="32.875" style="63" customWidth="1"/>
    <col min="11531" max="11531" width="32.125" style="63" bestFit="1" customWidth="1"/>
    <col min="11532" max="11532" width="17.625" style="63" bestFit="1" customWidth="1"/>
    <col min="11533" max="11533" width="28.5" style="63" bestFit="1" customWidth="1"/>
    <col min="11534" max="11534" width="29.875" style="63" customWidth="1"/>
    <col min="11535" max="11535" width="23.625" style="63" customWidth="1"/>
    <col min="11536" max="11545" width="8" style="63"/>
    <col min="11546" max="11549" width="8" style="63" hidden="1" customWidth="1"/>
    <col min="11550" max="11773" width="8" style="63"/>
    <col min="11774" max="11774" width="15.625" style="63" customWidth="1"/>
    <col min="11775" max="11775" width="13.125" style="63" customWidth="1"/>
    <col min="11776" max="11776" width="28" style="63" bestFit="1" customWidth="1"/>
    <col min="11777" max="11777" width="25.375" style="63" customWidth="1"/>
    <col min="11778" max="11778" width="32.875" style="63" customWidth="1"/>
    <col min="11779" max="11779" width="8" style="63" hidden="1" customWidth="1"/>
    <col min="11780" max="11780" width="25.625" style="63" customWidth="1"/>
    <col min="11781" max="11781" width="30.625" style="63" bestFit="1" customWidth="1"/>
    <col min="11782" max="11782" width="17.625" style="63" bestFit="1" customWidth="1"/>
    <col min="11783" max="11783" width="12" style="63" bestFit="1" customWidth="1"/>
    <col min="11784" max="11784" width="28.125" style="63" bestFit="1" customWidth="1"/>
    <col min="11785" max="11785" width="26.75" style="63" bestFit="1" customWidth="1"/>
    <col min="11786" max="11786" width="32.875" style="63" customWidth="1"/>
    <col min="11787" max="11787" width="32.125" style="63" bestFit="1" customWidth="1"/>
    <col min="11788" max="11788" width="17.625" style="63" bestFit="1" customWidth="1"/>
    <col min="11789" max="11789" width="28.5" style="63" bestFit="1" customWidth="1"/>
    <col min="11790" max="11790" width="29.875" style="63" customWidth="1"/>
    <col min="11791" max="11791" width="23.625" style="63" customWidth="1"/>
    <col min="11792" max="11801" width="8" style="63"/>
    <col min="11802" max="11805" width="8" style="63" hidden="1" customWidth="1"/>
    <col min="11806" max="12029" width="8" style="63"/>
    <col min="12030" max="12030" width="15.625" style="63" customWidth="1"/>
    <col min="12031" max="12031" width="13.125" style="63" customWidth="1"/>
    <col min="12032" max="12032" width="28" style="63" bestFit="1" customWidth="1"/>
    <col min="12033" max="12033" width="25.375" style="63" customWidth="1"/>
    <col min="12034" max="12034" width="32.875" style="63" customWidth="1"/>
    <col min="12035" max="12035" width="8" style="63" hidden="1" customWidth="1"/>
    <col min="12036" max="12036" width="25.625" style="63" customWidth="1"/>
    <col min="12037" max="12037" width="30.625" style="63" bestFit="1" customWidth="1"/>
    <col min="12038" max="12038" width="17.625" style="63" bestFit="1" customWidth="1"/>
    <col min="12039" max="12039" width="12" style="63" bestFit="1" customWidth="1"/>
    <col min="12040" max="12040" width="28.125" style="63" bestFit="1" customWidth="1"/>
    <col min="12041" max="12041" width="26.75" style="63" bestFit="1" customWidth="1"/>
    <col min="12042" max="12042" width="32.875" style="63" customWidth="1"/>
    <col min="12043" max="12043" width="32.125" style="63" bestFit="1" customWidth="1"/>
    <col min="12044" max="12044" width="17.625" style="63" bestFit="1" customWidth="1"/>
    <col min="12045" max="12045" width="28.5" style="63" bestFit="1" customWidth="1"/>
    <col min="12046" max="12046" width="29.875" style="63" customWidth="1"/>
    <col min="12047" max="12047" width="23.625" style="63" customWidth="1"/>
    <col min="12048" max="12057" width="8" style="63"/>
    <col min="12058" max="12061" width="8" style="63" hidden="1" customWidth="1"/>
    <col min="12062" max="12285" width="8" style="63"/>
    <col min="12286" max="12286" width="15.625" style="63" customWidth="1"/>
    <col min="12287" max="12287" width="13.125" style="63" customWidth="1"/>
    <col min="12288" max="12288" width="28" style="63" bestFit="1" customWidth="1"/>
    <col min="12289" max="12289" width="25.375" style="63" customWidth="1"/>
    <col min="12290" max="12290" width="32.875" style="63" customWidth="1"/>
    <col min="12291" max="12291" width="8" style="63" hidden="1" customWidth="1"/>
    <col min="12292" max="12292" width="25.625" style="63" customWidth="1"/>
    <col min="12293" max="12293" width="30.625" style="63" bestFit="1" customWidth="1"/>
    <col min="12294" max="12294" width="17.625" style="63" bestFit="1" customWidth="1"/>
    <col min="12295" max="12295" width="12" style="63" bestFit="1" customWidth="1"/>
    <col min="12296" max="12296" width="28.125" style="63" bestFit="1" customWidth="1"/>
    <col min="12297" max="12297" width="26.75" style="63" bestFit="1" customWidth="1"/>
    <col min="12298" max="12298" width="32.875" style="63" customWidth="1"/>
    <col min="12299" max="12299" width="32.125" style="63" bestFit="1" customWidth="1"/>
    <col min="12300" max="12300" width="17.625" style="63" bestFit="1" customWidth="1"/>
    <col min="12301" max="12301" width="28.5" style="63" bestFit="1" customWidth="1"/>
    <col min="12302" max="12302" width="29.875" style="63" customWidth="1"/>
    <col min="12303" max="12303" width="23.625" style="63" customWidth="1"/>
    <col min="12304" max="12313" width="8" style="63"/>
    <col min="12314" max="12317" width="8" style="63" hidden="1" customWidth="1"/>
    <col min="12318" max="12541" width="8" style="63"/>
    <col min="12542" max="12542" width="15.625" style="63" customWidth="1"/>
    <col min="12543" max="12543" width="13.125" style="63" customWidth="1"/>
    <col min="12544" max="12544" width="28" style="63" bestFit="1" customWidth="1"/>
    <col min="12545" max="12545" width="25.375" style="63" customWidth="1"/>
    <col min="12546" max="12546" width="32.875" style="63" customWidth="1"/>
    <col min="12547" max="12547" width="8" style="63" hidden="1" customWidth="1"/>
    <col min="12548" max="12548" width="25.625" style="63" customWidth="1"/>
    <col min="12549" max="12549" width="30.625" style="63" bestFit="1" customWidth="1"/>
    <col min="12550" max="12550" width="17.625" style="63" bestFit="1" customWidth="1"/>
    <col min="12551" max="12551" width="12" style="63" bestFit="1" customWidth="1"/>
    <col min="12552" max="12552" width="28.125" style="63" bestFit="1" customWidth="1"/>
    <col min="12553" max="12553" width="26.75" style="63" bestFit="1" customWidth="1"/>
    <col min="12554" max="12554" width="32.875" style="63" customWidth="1"/>
    <col min="12555" max="12555" width="32.125" style="63" bestFit="1" customWidth="1"/>
    <col min="12556" max="12556" width="17.625" style="63" bestFit="1" customWidth="1"/>
    <col min="12557" max="12557" width="28.5" style="63" bestFit="1" customWidth="1"/>
    <col min="12558" max="12558" width="29.875" style="63" customWidth="1"/>
    <col min="12559" max="12559" width="23.625" style="63" customWidth="1"/>
    <col min="12560" max="12569" width="8" style="63"/>
    <col min="12570" max="12573" width="8" style="63" hidden="1" customWidth="1"/>
    <col min="12574" max="12797" width="8" style="63"/>
    <col min="12798" max="12798" width="15.625" style="63" customWidth="1"/>
    <col min="12799" max="12799" width="13.125" style="63" customWidth="1"/>
    <col min="12800" max="12800" width="28" style="63" bestFit="1" customWidth="1"/>
    <col min="12801" max="12801" width="25.375" style="63" customWidth="1"/>
    <col min="12802" max="12802" width="32.875" style="63" customWidth="1"/>
    <col min="12803" max="12803" width="8" style="63" hidden="1" customWidth="1"/>
    <col min="12804" max="12804" width="25.625" style="63" customWidth="1"/>
    <col min="12805" max="12805" width="30.625" style="63" bestFit="1" customWidth="1"/>
    <col min="12806" max="12806" width="17.625" style="63" bestFit="1" customWidth="1"/>
    <col min="12807" max="12807" width="12" style="63" bestFit="1" customWidth="1"/>
    <col min="12808" max="12808" width="28.125" style="63" bestFit="1" customWidth="1"/>
    <col min="12809" max="12809" width="26.75" style="63" bestFit="1" customWidth="1"/>
    <col min="12810" max="12810" width="32.875" style="63" customWidth="1"/>
    <col min="12811" max="12811" width="32.125" style="63" bestFit="1" customWidth="1"/>
    <col min="12812" max="12812" width="17.625" style="63" bestFit="1" customWidth="1"/>
    <col min="12813" max="12813" width="28.5" style="63" bestFit="1" customWidth="1"/>
    <col min="12814" max="12814" width="29.875" style="63" customWidth="1"/>
    <col min="12815" max="12815" width="23.625" style="63" customWidth="1"/>
    <col min="12816" max="12825" width="8" style="63"/>
    <col min="12826" max="12829" width="8" style="63" hidden="1" customWidth="1"/>
    <col min="12830" max="13053" width="8" style="63"/>
    <col min="13054" max="13054" width="15.625" style="63" customWidth="1"/>
    <col min="13055" max="13055" width="13.125" style="63" customWidth="1"/>
    <col min="13056" max="13056" width="28" style="63" bestFit="1" customWidth="1"/>
    <col min="13057" max="13057" width="25.375" style="63" customWidth="1"/>
    <col min="13058" max="13058" width="32.875" style="63" customWidth="1"/>
    <col min="13059" max="13059" width="8" style="63" hidden="1" customWidth="1"/>
    <col min="13060" max="13060" width="25.625" style="63" customWidth="1"/>
    <col min="13061" max="13061" width="30.625" style="63" bestFit="1" customWidth="1"/>
    <col min="13062" max="13062" width="17.625" style="63" bestFit="1" customWidth="1"/>
    <col min="13063" max="13063" width="12" style="63" bestFit="1" customWidth="1"/>
    <col min="13064" max="13064" width="28.125" style="63" bestFit="1" customWidth="1"/>
    <col min="13065" max="13065" width="26.75" style="63" bestFit="1" customWidth="1"/>
    <col min="13066" max="13066" width="32.875" style="63" customWidth="1"/>
    <col min="13067" max="13067" width="32.125" style="63" bestFit="1" customWidth="1"/>
    <col min="13068" max="13068" width="17.625" style="63" bestFit="1" customWidth="1"/>
    <col min="13069" max="13069" width="28.5" style="63" bestFit="1" customWidth="1"/>
    <col min="13070" max="13070" width="29.875" style="63" customWidth="1"/>
    <col min="13071" max="13071" width="23.625" style="63" customWidth="1"/>
    <col min="13072" max="13081" width="8" style="63"/>
    <col min="13082" max="13085" width="8" style="63" hidden="1" customWidth="1"/>
    <col min="13086" max="13309" width="8" style="63"/>
    <col min="13310" max="13310" width="15.625" style="63" customWidth="1"/>
    <col min="13311" max="13311" width="13.125" style="63" customWidth="1"/>
    <col min="13312" max="13312" width="28" style="63" bestFit="1" customWidth="1"/>
    <col min="13313" max="13313" width="25.375" style="63" customWidth="1"/>
    <col min="13314" max="13314" width="32.875" style="63" customWidth="1"/>
    <col min="13315" max="13315" width="8" style="63" hidden="1" customWidth="1"/>
    <col min="13316" max="13316" width="25.625" style="63" customWidth="1"/>
    <col min="13317" max="13317" width="30.625" style="63" bestFit="1" customWidth="1"/>
    <col min="13318" max="13318" width="17.625" style="63" bestFit="1" customWidth="1"/>
    <col min="13319" max="13319" width="12" style="63" bestFit="1" customWidth="1"/>
    <col min="13320" max="13320" width="28.125" style="63" bestFit="1" customWidth="1"/>
    <col min="13321" max="13321" width="26.75" style="63" bestFit="1" customWidth="1"/>
    <col min="13322" max="13322" width="32.875" style="63" customWidth="1"/>
    <col min="13323" max="13323" width="32.125" style="63" bestFit="1" customWidth="1"/>
    <col min="13324" max="13324" width="17.625" style="63" bestFit="1" customWidth="1"/>
    <col min="13325" max="13325" width="28.5" style="63" bestFit="1" customWidth="1"/>
    <col min="13326" max="13326" width="29.875" style="63" customWidth="1"/>
    <col min="13327" max="13327" width="23.625" style="63" customWidth="1"/>
    <col min="13328" max="13337" width="8" style="63"/>
    <col min="13338" max="13341" width="8" style="63" hidden="1" customWidth="1"/>
    <col min="13342" max="13565" width="8" style="63"/>
    <col min="13566" max="13566" width="15.625" style="63" customWidth="1"/>
    <col min="13567" max="13567" width="13.125" style="63" customWidth="1"/>
    <col min="13568" max="13568" width="28" style="63" bestFit="1" customWidth="1"/>
    <col min="13569" max="13569" width="25.375" style="63" customWidth="1"/>
    <col min="13570" max="13570" width="32.875" style="63" customWidth="1"/>
    <col min="13571" max="13571" width="8" style="63" hidden="1" customWidth="1"/>
    <col min="13572" max="13572" width="25.625" style="63" customWidth="1"/>
    <col min="13573" max="13573" width="30.625" style="63" bestFit="1" customWidth="1"/>
    <col min="13574" max="13574" width="17.625" style="63" bestFit="1" customWidth="1"/>
    <col min="13575" max="13575" width="12" style="63" bestFit="1" customWidth="1"/>
    <col min="13576" max="13576" width="28.125" style="63" bestFit="1" customWidth="1"/>
    <col min="13577" max="13577" width="26.75" style="63" bestFit="1" customWidth="1"/>
    <col min="13578" max="13578" width="32.875" style="63" customWidth="1"/>
    <col min="13579" max="13579" width="32.125" style="63" bestFit="1" customWidth="1"/>
    <col min="13580" max="13580" width="17.625" style="63" bestFit="1" customWidth="1"/>
    <col min="13581" max="13581" width="28.5" style="63" bestFit="1" customWidth="1"/>
    <col min="13582" max="13582" width="29.875" style="63" customWidth="1"/>
    <col min="13583" max="13583" width="23.625" style="63" customWidth="1"/>
    <col min="13584" max="13593" width="8" style="63"/>
    <col min="13594" max="13597" width="8" style="63" hidden="1" customWidth="1"/>
    <col min="13598" max="13821" width="8" style="63"/>
    <col min="13822" max="13822" width="15.625" style="63" customWidth="1"/>
    <col min="13823" max="13823" width="13.125" style="63" customWidth="1"/>
    <col min="13824" max="13824" width="28" style="63" bestFit="1" customWidth="1"/>
    <col min="13825" max="13825" width="25.375" style="63" customWidth="1"/>
    <col min="13826" max="13826" width="32.875" style="63" customWidth="1"/>
    <col min="13827" max="13827" width="8" style="63" hidden="1" customWidth="1"/>
    <col min="13828" max="13828" width="25.625" style="63" customWidth="1"/>
    <col min="13829" max="13829" width="30.625" style="63" bestFit="1" customWidth="1"/>
    <col min="13830" max="13830" width="17.625" style="63" bestFit="1" customWidth="1"/>
    <col min="13831" max="13831" width="12" style="63" bestFit="1" customWidth="1"/>
    <col min="13832" max="13832" width="28.125" style="63" bestFit="1" customWidth="1"/>
    <col min="13833" max="13833" width="26.75" style="63" bestFit="1" customWidth="1"/>
    <col min="13834" max="13834" width="32.875" style="63" customWidth="1"/>
    <col min="13835" max="13835" width="32.125" style="63" bestFit="1" customWidth="1"/>
    <col min="13836" max="13836" width="17.625" style="63" bestFit="1" customWidth="1"/>
    <col min="13837" max="13837" width="28.5" style="63" bestFit="1" customWidth="1"/>
    <col min="13838" max="13838" width="29.875" style="63" customWidth="1"/>
    <col min="13839" max="13839" width="23.625" style="63" customWidth="1"/>
    <col min="13840" max="13849" width="8" style="63"/>
    <col min="13850" max="13853" width="8" style="63" hidden="1" customWidth="1"/>
    <col min="13854" max="14077" width="8" style="63"/>
    <col min="14078" max="14078" width="15.625" style="63" customWidth="1"/>
    <col min="14079" max="14079" width="13.125" style="63" customWidth="1"/>
    <col min="14080" max="14080" width="28" style="63" bestFit="1" customWidth="1"/>
    <col min="14081" max="14081" width="25.375" style="63" customWidth="1"/>
    <col min="14082" max="14082" width="32.875" style="63" customWidth="1"/>
    <col min="14083" max="14083" width="8" style="63" hidden="1" customWidth="1"/>
    <col min="14084" max="14084" width="25.625" style="63" customWidth="1"/>
    <col min="14085" max="14085" width="30.625" style="63" bestFit="1" customWidth="1"/>
    <col min="14086" max="14086" width="17.625" style="63" bestFit="1" customWidth="1"/>
    <col min="14087" max="14087" width="12" style="63" bestFit="1" customWidth="1"/>
    <col min="14088" max="14088" width="28.125" style="63" bestFit="1" customWidth="1"/>
    <col min="14089" max="14089" width="26.75" style="63" bestFit="1" customWidth="1"/>
    <col min="14090" max="14090" width="32.875" style="63" customWidth="1"/>
    <col min="14091" max="14091" width="32.125" style="63" bestFit="1" customWidth="1"/>
    <col min="14092" max="14092" width="17.625" style="63" bestFit="1" customWidth="1"/>
    <col min="14093" max="14093" width="28.5" style="63" bestFit="1" customWidth="1"/>
    <col min="14094" max="14094" width="29.875" style="63" customWidth="1"/>
    <col min="14095" max="14095" width="23.625" style="63" customWidth="1"/>
    <col min="14096" max="14105" width="8" style="63"/>
    <col min="14106" max="14109" width="8" style="63" hidden="1" customWidth="1"/>
    <col min="14110" max="14333" width="8" style="63"/>
    <col min="14334" max="14334" width="15.625" style="63" customWidth="1"/>
    <col min="14335" max="14335" width="13.125" style="63" customWidth="1"/>
    <col min="14336" max="14336" width="28" style="63" bestFit="1" customWidth="1"/>
    <col min="14337" max="14337" width="25.375" style="63" customWidth="1"/>
    <col min="14338" max="14338" width="32.875" style="63" customWidth="1"/>
    <col min="14339" max="14339" width="8" style="63" hidden="1" customWidth="1"/>
    <col min="14340" max="14340" width="25.625" style="63" customWidth="1"/>
    <col min="14341" max="14341" width="30.625" style="63" bestFit="1" customWidth="1"/>
    <col min="14342" max="14342" width="17.625" style="63" bestFit="1" customWidth="1"/>
    <col min="14343" max="14343" width="12" style="63" bestFit="1" customWidth="1"/>
    <col min="14344" max="14344" width="28.125" style="63" bestFit="1" customWidth="1"/>
    <col min="14345" max="14345" width="26.75" style="63" bestFit="1" customWidth="1"/>
    <col min="14346" max="14346" width="32.875" style="63" customWidth="1"/>
    <col min="14347" max="14347" width="32.125" style="63" bestFit="1" customWidth="1"/>
    <col min="14348" max="14348" width="17.625" style="63" bestFit="1" customWidth="1"/>
    <col min="14349" max="14349" width="28.5" style="63" bestFit="1" customWidth="1"/>
    <col min="14350" max="14350" width="29.875" style="63" customWidth="1"/>
    <col min="14351" max="14351" width="23.625" style="63" customWidth="1"/>
    <col min="14352" max="14361" width="8" style="63"/>
    <col min="14362" max="14365" width="8" style="63" hidden="1" customWidth="1"/>
    <col min="14366" max="14589" width="8" style="63"/>
    <col min="14590" max="14590" width="15.625" style="63" customWidth="1"/>
    <col min="14591" max="14591" width="13.125" style="63" customWidth="1"/>
    <col min="14592" max="14592" width="28" style="63" bestFit="1" customWidth="1"/>
    <col min="14593" max="14593" width="25.375" style="63" customWidth="1"/>
    <col min="14594" max="14594" width="32.875" style="63" customWidth="1"/>
    <col min="14595" max="14595" width="8" style="63" hidden="1" customWidth="1"/>
    <col min="14596" max="14596" width="25.625" style="63" customWidth="1"/>
    <col min="14597" max="14597" width="30.625" style="63" bestFit="1" customWidth="1"/>
    <col min="14598" max="14598" width="17.625" style="63" bestFit="1" customWidth="1"/>
    <col min="14599" max="14599" width="12" style="63" bestFit="1" customWidth="1"/>
    <col min="14600" max="14600" width="28.125" style="63" bestFit="1" customWidth="1"/>
    <col min="14601" max="14601" width="26.75" style="63" bestFit="1" customWidth="1"/>
    <col min="14602" max="14602" width="32.875" style="63" customWidth="1"/>
    <col min="14603" max="14603" width="32.125" style="63" bestFit="1" customWidth="1"/>
    <col min="14604" max="14604" width="17.625" style="63" bestFit="1" customWidth="1"/>
    <col min="14605" max="14605" width="28.5" style="63" bestFit="1" customWidth="1"/>
    <col min="14606" max="14606" width="29.875" style="63" customWidth="1"/>
    <col min="14607" max="14607" width="23.625" style="63" customWidth="1"/>
    <col min="14608" max="14617" width="8" style="63"/>
    <col min="14618" max="14621" width="8" style="63" hidden="1" customWidth="1"/>
    <col min="14622" max="14845" width="8" style="63"/>
    <col min="14846" max="14846" width="15.625" style="63" customWidth="1"/>
    <col min="14847" max="14847" width="13.125" style="63" customWidth="1"/>
    <col min="14848" max="14848" width="28" style="63" bestFit="1" customWidth="1"/>
    <col min="14849" max="14849" width="25.375" style="63" customWidth="1"/>
    <col min="14850" max="14850" width="32.875" style="63" customWidth="1"/>
    <col min="14851" max="14851" width="8" style="63" hidden="1" customWidth="1"/>
    <col min="14852" max="14852" width="25.625" style="63" customWidth="1"/>
    <col min="14853" max="14853" width="30.625" style="63" bestFit="1" customWidth="1"/>
    <col min="14854" max="14854" width="17.625" style="63" bestFit="1" customWidth="1"/>
    <col min="14855" max="14855" width="12" style="63" bestFit="1" customWidth="1"/>
    <col min="14856" max="14856" width="28.125" style="63" bestFit="1" customWidth="1"/>
    <col min="14857" max="14857" width="26.75" style="63" bestFit="1" customWidth="1"/>
    <col min="14858" max="14858" width="32.875" style="63" customWidth="1"/>
    <col min="14859" max="14859" width="32.125" style="63" bestFit="1" customWidth="1"/>
    <col min="14860" max="14860" width="17.625" style="63" bestFit="1" customWidth="1"/>
    <col min="14861" max="14861" width="28.5" style="63" bestFit="1" customWidth="1"/>
    <col min="14862" max="14862" width="29.875" style="63" customWidth="1"/>
    <col min="14863" max="14863" width="23.625" style="63" customWidth="1"/>
    <col min="14864" max="14873" width="8" style="63"/>
    <col min="14874" max="14877" width="8" style="63" hidden="1" customWidth="1"/>
    <col min="14878" max="15101" width="8" style="63"/>
    <col min="15102" max="15102" width="15.625" style="63" customWidth="1"/>
    <col min="15103" max="15103" width="13.125" style="63" customWidth="1"/>
    <col min="15104" max="15104" width="28" style="63" bestFit="1" customWidth="1"/>
    <col min="15105" max="15105" width="25.375" style="63" customWidth="1"/>
    <col min="15106" max="15106" width="32.875" style="63" customWidth="1"/>
    <col min="15107" max="15107" width="8" style="63" hidden="1" customWidth="1"/>
    <col min="15108" max="15108" width="25.625" style="63" customWidth="1"/>
    <col min="15109" max="15109" width="30.625" style="63" bestFit="1" customWidth="1"/>
    <col min="15110" max="15110" width="17.625" style="63" bestFit="1" customWidth="1"/>
    <col min="15111" max="15111" width="12" style="63" bestFit="1" customWidth="1"/>
    <col min="15112" max="15112" width="28.125" style="63" bestFit="1" customWidth="1"/>
    <col min="15113" max="15113" width="26.75" style="63" bestFit="1" customWidth="1"/>
    <col min="15114" max="15114" width="32.875" style="63" customWidth="1"/>
    <col min="15115" max="15115" width="32.125" style="63" bestFit="1" customWidth="1"/>
    <col min="15116" max="15116" width="17.625" style="63" bestFit="1" customWidth="1"/>
    <col min="15117" max="15117" width="28.5" style="63" bestFit="1" customWidth="1"/>
    <col min="15118" max="15118" width="29.875" style="63" customWidth="1"/>
    <col min="15119" max="15119" width="23.625" style="63" customWidth="1"/>
    <col min="15120" max="15129" width="8" style="63"/>
    <col min="15130" max="15133" width="8" style="63" hidden="1" customWidth="1"/>
    <col min="15134" max="15357" width="8" style="63"/>
    <col min="15358" max="15358" width="15.625" style="63" customWidth="1"/>
    <col min="15359" max="15359" width="13.125" style="63" customWidth="1"/>
    <col min="15360" max="15360" width="28" style="63" bestFit="1" customWidth="1"/>
    <col min="15361" max="15361" width="25.375" style="63" customWidth="1"/>
    <col min="15362" max="15362" width="32.875" style="63" customWidth="1"/>
    <col min="15363" max="15363" width="8" style="63" hidden="1" customWidth="1"/>
    <col min="15364" max="15364" width="25.625" style="63" customWidth="1"/>
    <col min="15365" max="15365" width="30.625" style="63" bestFit="1" customWidth="1"/>
    <col min="15366" max="15366" width="17.625" style="63" bestFit="1" customWidth="1"/>
    <col min="15367" max="15367" width="12" style="63" bestFit="1" customWidth="1"/>
    <col min="15368" max="15368" width="28.125" style="63" bestFit="1" customWidth="1"/>
    <col min="15369" max="15369" width="26.75" style="63" bestFit="1" customWidth="1"/>
    <col min="15370" max="15370" width="32.875" style="63" customWidth="1"/>
    <col min="15371" max="15371" width="32.125" style="63" bestFit="1" customWidth="1"/>
    <col min="15372" max="15372" width="17.625" style="63" bestFit="1" customWidth="1"/>
    <col min="15373" max="15373" width="28.5" style="63" bestFit="1" customWidth="1"/>
    <col min="15374" max="15374" width="29.875" style="63" customWidth="1"/>
    <col min="15375" max="15375" width="23.625" style="63" customWidth="1"/>
    <col min="15376" max="15385" width="8" style="63"/>
    <col min="15386" max="15389" width="8" style="63" hidden="1" customWidth="1"/>
    <col min="15390" max="15613" width="8" style="63"/>
    <col min="15614" max="15614" width="15.625" style="63" customWidth="1"/>
    <col min="15615" max="15615" width="13.125" style="63" customWidth="1"/>
    <col min="15616" max="15616" width="28" style="63" bestFit="1" customWidth="1"/>
    <col min="15617" max="15617" width="25.375" style="63" customWidth="1"/>
    <col min="15618" max="15618" width="32.875" style="63" customWidth="1"/>
    <col min="15619" max="15619" width="8" style="63" hidden="1" customWidth="1"/>
    <col min="15620" max="15620" width="25.625" style="63" customWidth="1"/>
    <col min="15621" max="15621" width="30.625" style="63" bestFit="1" customWidth="1"/>
    <col min="15622" max="15622" width="17.625" style="63" bestFit="1" customWidth="1"/>
    <col min="15623" max="15623" width="12" style="63" bestFit="1" customWidth="1"/>
    <col min="15624" max="15624" width="28.125" style="63" bestFit="1" customWidth="1"/>
    <col min="15625" max="15625" width="26.75" style="63" bestFit="1" customWidth="1"/>
    <col min="15626" max="15626" width="32.875" style="63" customWidth="1"/>
    <col min="15627" max="15627" width="32.125" style="63" bestFit="1" customWidth="1"/>
    <col min="15628" max="15628" width="17.625" style="63" bestFit="1" customWidth="1"/>
    <col min="15629" max="15629" width="28.5" style="63" bestFit="1" customWidth="1"/>
    <col min="15630" max="15630" width="29.875" style="63" customWidth="1"/>
    <col min="15631" max="15631" width="23.625" style="63" customWidth="1"/>
    <col min="15632" max="15641" width="8" style="63"/>
    <col min="15642" max="15645" width="8" style="63" hidden="1" customWidth="1"/>
    <col min="15646" max="15869" width="8" style="63"/>
    <col min="15870" max="15870" width="15.625" style="63" customWidth="1"/>
    <col min="15871" max="15871" width="13.125" style="63" customWidth="1"/>
    <col min="15872" max="15872" width="28" style="63" bestFit="1" customWidth="1"/>
    <col min="15873" max="15873" width="25.375" style="63" customWidth="1"/>
    <col min="15874" max="15874" width="32.875" style="63" customWidth="1"/>
    <col min="15875" max="15875" width="8" style="63" hidden="1" customWidth="1"/>
    <col min="15876" max="15876" width="25.625" style="63" customWidth="1"/>
    <col min="15877" max="15877" width="30.625" style="63" bestFit="1" customWidth="1"/>
    <col min="15878" max="15878" width="17.625" style="63" bestFit="1" customWidth="1"/>
    <col min="15879" max="15879" width="12" style="63" bestFit="1" customWidth="1"/>
    <col min="15880" max="15880" width="28.125" style="63" bestFit="1" customWidth="1"/>
    <col min="15881" max="15881" width="26.75" style="63" bestFit="1" customWidth="1"/>
    <col min="15882" max="15882" width="32.875" style="63" customWidth="1"/>
    <col min="15883" max="15883" width="32.125" style="63" bestFit="1" customWidth="1"/>
    <col min="15884" max="15884" width="17.625" style="63" bestFit="1" customWidth="1"/>
    <col min="15885" max="15885" width="28.5" style="63" bestFit="1" customWidth="1"/>
    <col min="15886" max="15886" width="29.875" style="63" customWidth="1"/>
    <col min="15887" max="15887" width="23.625" style="63" customWidth="1"/>
    <col min="15888" max="15897" width="8" style="63"/>
    <col min="15898" max="15901" width="8" style="63" hidden="1" customWidth="1"/>
    <col min="15902" max="16125" width="8" style="63"/>
    <col min="16126" max="16126" width="15.625" style="63" customWidth="1"/>
    <col min="16127" max="16127" width="13.125" style="63" customWidth="1"/>
    <col min="16128" max="16128" width="28" style="63" bestFit="1" customWidth="1"/>
    <col min="16129" max="16129" width="25.375" style="63" customWidth="1"/>
    <col min="16130" max="16130" width="32.875" style="63" customWidth="1"/>
    <col min="16131" max="16131" width="8" style="63" hidden="1" customWidth="1"/>
    <col min="16132" max="16132" width="25.625" style="63" customWidth="1"/>
    <col min="16133" max="16133" width="30.625" style="63" bestFit="1" customWidth="1"/>
    <col min="16134" max="16134" width="17.625" style="63" bestFit="1" customWidth="1"/>
    <col min="16135" max="16135" width="12" style="63" bestFit="1" customWidth="1"/>
    <col min="16136" max="16136" width="28.125" style="63" bestFit="1" customWidth="1"/>
    <col min="16137" max="16137" width="26.75" style="63" bestFit="1" customWidth="1"/>
    <col min="16138" max="16138" width="32.875" style="63" customWidth="1"/>
    <col min="16139" max="16139" width="32.125" style="63" bestFit="1" customWidth="1"/>
    <col min="16140" max="16140" width="17.625" style="63" bestFit="1" customWidth="1"/>
    <col min="16141" max="16141" width="28.5" style="63" bestFit="1" customWidth="1"/>
    <col min="16142" max="16142" width="29.875" style="63" customWidth="1"/>
    <col min="16143" max="16143" width="23.625" style="63" customWidth="1"/>
    <col min="16144" max="16153" width="8" style="63"/>
    <col min="16154" max="16157" width="8" style="63" hidden="1" customWidth="1"/>
    <col min="16158" max="16384" width="8" style="63"/>
  </cols>
  <sheetData>
    <row r="1" spans="1:28" ht="30" customHeight="1">
      <c r="A1" s="285" t="s">
        <v>474</v>
      </c>
      <c r="C1" s="304"/>
      <c r="G1" s="298"/>
      <c r="H1" s="298"/>
      <c r="I1" s="298"/>
      <c r="J1" s="298"/>
      <c r="K1" s="298"/>
      <c r="L1" s="298"/>
      <c r="M1" s="298"/>
    </row>
    <row r="2" spans="1:28" ht="44.25" customHeight="1">
      <c r="A2" s="612" t="s">
        <v>479</v>
      </c>
      <c r="B2" s="612"/>
      <c r="C2" s="612"/>
      <c r="D2" s="612"/>
      <c r="E2" s="612"/>
      <c r="F2" s="612"/>
      <c r="G2" s="612"/>
      <c r="H2" s="612"/>
      <c r="I2" s="612"/>
      <c r="J2" s="612"/>
      <c r="K2" s="612"/>
      <c r="L2" s="612"/>
      <c r="M2" s="612"/>
      <c r="N2" s="612"/>
      <c r="O2" s="650"/>
    </row>
    <row r="3" spans="1:28" ht="43.5" customHeight="1">
      <c r="F3" s="315"/>
      <c r="G3" s="315"/>
      <c r="H3" s="315"/>
      <c r="I3" s="315"/>
      <c r="J3" s="315"/>
      <c r="K3" s="315"/>
      <c r="L3" s="315"/>
      <c r="M3" s="315"/>
      <c r="N3" s="315"/>
      <c r="O3" s="339"/>
      <c r="Q3" s="339"/>
    </row>
    <row r="4" spans="1:28" ht="35.1" customHeight="1">
      <c r="F4" s="628" t="s">
        <v>477</v>
      </c>
      <c r="G4" s="633"/>
      <c r="H4" s="633"/>
      <c r="I4" s="633"/>
      <c r="J4" s="633"/>
      <c r="K4" s="633"/>
      <c r="L4" s="633"/>
      <c r="M4" s="633"/>
      <c r="N4" s="646"/>
      <c r="O4" s="651" t="s">
        <v>361</v>
      </c>
      <c r="Q4" s="339" t="s">
        <v>211</v>
      </c>
    </row>
    <row r="5" spans="1:28" ht="108" customHeight="1">
      <c r="A5" s="613" t="s">
        <v>319</v>
      </c>
      <c r="B5" s="616" t="s">
        <v>57</v>
      </c>
      <c r="C5" s="619" t="s">
        <v>185</v>
      </c>
      <c r="D5" s="621" t="s">
        <v>471</v>
      </c>
      <c r="E5" s="624" t="s">
        <v>483</v>
      </c>
      <c r="F5" s="629" t="s">
        <v>585</v>
      </c>
      <c r="G5" s="634" t="s">
        <v>394</v>
      </c>
      <c r="H5" s="636" t="s">
        <v>112</v>
      </c>
      <c r="I5" s="634" t="s">
        <v>322</v>
      </c>
      <c r="J5" s="634" t="s">
        <v>464</v>
      </c>
      <c r="K5" s="641" t="s">
        <v>595</v>
      </c>
      <c r="L5" s="634" t="s">
        <v>436</v>
      </c>
      <c r="M5" s="636" t="s">
        <v>183</v>
      </c>
      <c r="N5" s="647" t="s">
        <v>109</v>
      </c>
      <c r="O5" s="652" t="s">
        <v>71</v>
      </c>
      <c r="P5" s="656" t="s">
        <v>400</v>
      </c>
      <c r="Q5" s="660" t="s">
        <v>406</v>
      </c>
      <c r="AA5" s="60"/>
      <c r="AB5" s="60"/>
    </row>
    <row r="6" spans="1:28" ht="45" customHeight="1">
      <c r="A6" s="614" t="s">
        <v>594</v>
      </c>
      <c r="B6" s="617"/>
      <c r="C6" s="620">
        <f>'様式第９号の１（パッケージ型導入実績報告書）'!$D$7</f>
        <v>0</v>
      </c>
      <c r="D6" s="622">
        <f>'様式第９号の１（パッケージ型導入実績報告書）'!$D$9</f>
        <v>0</v>
      </c>
      <c r="E6" s="625" t="str">
        <f t="shared" ref="E6:E30" si="0">C6&amp;D6</f>
        <v>00</v>
      </c>
      <c r="F6" s="630"/>
      <c r="G6" s="635"/>
      <c r="H6" s="637"/>
      <c r="I6" s="639"/>
      <c r="J6" s="639"/>
      <c r="K6" s="639"/>
      <c r="L6" s="739" t="str">
        <f t="shared" ref="L6:L30" si="1">IFERROR((H6+J6/I6),"")</f>
        <v/>
      </c>
      <c r="M6" s="741" t="str">
        <f t="shared" ref="M6:M30" si="2">IFERROR(I6*L6+K6,"")</f>
        <v/>
      </c>
      <c r="N6" s="743">
        <f>SUMIF($E6:$E30,E6,$M6:$M30)</f>
        <v>0</v>
      </c>
      <c r="O6" s="653"/>
      <c r="P6" s="657">
        <f t="shared" ref="P6:P30" si="3">SUM(N6,O6)</f>
        <v>0</v>
      </c>
      <c r="Q6" s="661">
        <f t="shared" ref="Q6:Q30" si="4">IF(P6&gt;10000000,10000000,P6)</f>
        <v>0</v>
      </c>
      <c r="T6" s="664">
        <f t="shared" ref="T6:T30" si="5">IF(G6="見守り・コミュニケーション",1,2)</f>
        <v>2</v>
      </c>
      <c r="U6" s="664">
        <f t="shared" ref="U6:U30" si="6">IF(ISNUMBER(K6),1,2)</f>
        <v>2</v>
      </c>
      <c r="V6" s="664" t="str">
        <f t="shared" ref="V6:V30" si="7">IF(AND(T6=2,U6=1),"エラー","")</f>
        <v/>
      </c>
      <c r="AA6" s="60"/>
      <c r="AB6" s="665"/>
    </row>
    <row r="7" spans="1:28" ht="45" customHeight="1">
      <c r="A7" s="614" t="s">
        <v>594</v>
      </c>
      <c r="B7" s="617"/>
      <c r="C7" s="620">
        <f>'様式第９号の１（パッケージ型導入実績報告書）'!$D$7</f>
        <v>0</v>
      </c>
      <c r="D7" s="622">
        <f>'様式第９号の１（パッケージ型導入実績報告書）'!$D$9</f>
        <v>0</v>
      </c>
      <c r="E7" s="626" t="str">
        <f t="shared" si="0"/>
        <v>00</v>
      </c>
      <c r="F7" s="631"/>
      <c r="G7" s="635"/>
      <c r="H7" s="637"/>
      <c r="I7" s="639"/>
      <c r="J7" s="639"/>
      <c r="K7" s="639"/>
      <c r="L7" s="739" t="str">
        <f t="shared" si="1"/>
        <v/>
      </c>
      <c r="M7" s="741" t="str">
        <f t="shared" si="2"/>
        <v/>
      </c>
      <c r="N7" s="743" t="str">
        <f>IF($E$7=$E$6,"",SUMIF($E$6:$E$30,E7,$M$6:$M$29))</f>
        <v/>
      </c>
      <c r="O7" s="654"/>
      <c r="P7" s="658">
        <f t="shared" si="3"/>
        <v>0</v>
      </c>
      <c r="Q7" s="662">
        <f t="shared" si="4"/>
        <v>0</v>
      </c>
      <c r="T7" s="664">
        <f t="shared" si="5"/>
        <v>2</v>
      </c>
      <c r="U7" s="664">
        <f t="shared" si="6"/>
        <v>2</v>
      </c>
      <c r="V7" s="664" t="str">
        <f t="shared" si="7"/>
        <v/>
      </c>
      <c r="AA7" s="60"/>
      <c r="AB7" s="665"/>
    </row>
    <row r="8" spans="1:28" ht="45" customHeight="1">
      <c r="A8" s="614" t="s">
        <v>594</v>
      </c>
      <c r="B8" s="617"/>
      <c r="C8" s="620">
        <f>'様式第９号の１（パッケージ型導入実績報告書）'!$D$7</f>
        <v>0</v>
      </c>
      <c r="D8" s="622">
        <f>'様式第９号の１（パッケージ型導入実績報告書）'!$D$9</f>
        <v>0</v>
      </c>
      <c r="E8" s="626" t="str">
        <f t="shared" si="0"/>
        <v>00</v>
      </c>
      <c r="F8" s="630"/>
      <c r="G8" s="635"/>
      <c r="H8" s="637"/>
      <c r="I8" s="639"/>
      <c r="J8" s="639"/>
      <c r="K8" s="639"/>
      <c r="L8" s="739" t="str">
        <f t="shared" si="1"/>
        <v/>
      </c>
      <c r="M8" s="741" t="str">
        <f t="shared" si="2"/>
        <v/>
      </c>
      <c r="N8" s="743" t="str">
        <f>IF(OR(E8=$E$6,E8=$E$7),"",SUMIF($E$6:$E$30,E8,$M$6:$M$30))</f>
        <v/>
      </c>
      <c r="O8" s="654"/>
      <c r="P8" s="658">
        <f t="shared" si="3"/>
        <v>0</v>
      </c>
      <c r="Q8" s="662">
        <f t="shared" si="4"/>
        <v>0</v>
      </c>
      <c r="T8" s="664">
        <f t="shared" si="5"/>
        <v>2</v>
      </c>
      <c r="U8" s="664">
        <f t="shared" si="6"/>
        <v>2</v>
      </c>
      <c r="V8" s="664" t="str">
        <f t="shared" si="7"/>
        <v/>
      </c>
      <c r="AA8" s="60"/>
      <c r="AB8" s="665"/>
    </row>
    <row r="9" spans="1:28" ht="45" customHeight="1">
      <c r="A9" s="614" t="s">
        <v>594</v>
      </c>
      <c r="B9" s="617"/>
      <c r="C9" s="620">
        <f>'様式第９号の１（パッケージ型導入実績報告書）'!$D$7</f>
        <v>0</v>
      </c>
      <c r="D9" s="622">
        <f>'様式第９号の１（パッケージ型導入実績報告書）'!$D$9</f>
        <v>0</v>
      </c>
      <c r="E9" s="626" t="str">
        <f t="shared" si="0"/>
        <v>00</v>
      </c>
      <c r="F9" s="631"/>
      <c r="G9" s="635"/>
      <c r="H9" s="637"/>
      <c r="I9" s="639"/>
      <c r="J9" s="639"/>
      <c r="K9" s="639"/>
      <c r="L9" s="739" t="str">
        <f t="shared" si="1"/>
        <v/>
      </c>
      <c r="M9" s="741" t="str">
        <f t="shared" si="2"/>
        <v/>
      </c>
      <c r="N9" s="743" t="str">
        <f>IF(OR(E9=$E$6,E9=$E$7,E9=$E$8),"",SUMIF($E$6:$E$30,E9,$M$6:$M$30))</f>
        <v/>
      </c>
      <c r="O9" s="654"/>
      <c r="P9" s="658">
        <f t="shared" si="3"/>
        <v>0</v>
      </c>
      <c r="Q9" s="662">
        <f t="shared" si="4"/>
        <v>0</v>
      </c>
      <c r="T9" s="664">
        <f t="shared" si="5"/>
        <v>2</v>
      </c>
      <c r="U9" s="664">
        <f t="shared" si="6"/>
        <v>2</v>
      </c>
      <c r="V9" s="664" t="str">
        <f t="shared" si="7"/>
        <v/>
      </c>
      <c r="AA9" s="60"/>
      <c r="AB9" s="665"/>
    </row>
    <row r="10" spans="1:28" ht="45" customHeight="1">
      <c r="A10" s="614" t="s">
        <v>594</v>
      </c>
      <c r="B10" s="617"/>
      <c r="C10" s="620">
        <f>'様式第９号の１（パッケージ型導入実績報告書）'!$D$7</f>
        <v>0</v>
      </c>
      <c r="D10" s="622">
        <f>'様式第９号の１（パッケージ型導入実績報告書）'!$D$9</f>
        <v>0</v>
      </c>
      <c r="E10" s="626" t="str">
        <f t="shared" si="0"/>
        <v>00</v>
      </c>
      <c r="F10" s="630"/>
      <c r="G10" s="635"/>
      <c r="H10" s="637"/>
      <c r="I10" s="639"/>
      <c r="J10" s="639"/>
      <c r="K10" s="639"/>
      <c r="L10" s="739" t="str">
        <f t="shared" si="1"/>
        <v/>
      </c>
      <c r="M10" s="741" t="str">
        <f t="shared" si="2"/>
        <v/>
      </c>
      <c r="N10" s="743" t="str">
        <f>IF(OR(E10=$E$6,E10=$E$7,E10=$E$8,E10=$E$9),"",SUMIF($E$6:$E$30,E10,$M$6:$M$30))</f>
        <v/>
      </c>
      <c r="O10" s="654"/>
      <c r="P10" s="658">
        <f t="shared" si="3"/>
        <v>0</v>
      </c>
      <c r="Q10" s="662">
        <f t="shared" si="4"/>
        <v>0</v>
      </c>
      <c r="T10" s="664">
        <f t="shared" si="5"/>
        <v>2</v>
      </c>
      <c r="U10" s="664">
        <f t="shared" si="6"/>
        <v>2</v>
      </c>
      <c r="V10" s="664" t="str">
        <f t="shared" si="7"/>
        <v/>
      </c>
      <c r="AA10" s="60"/>
      <c r="AB10" s="665"/>
    </row>
    <row r="11" spans="1:28" ht="45" customHeight="1">
      <c r="A11" s="614" t="s">
        <v>594</v>
      </c>
      <c r="B11" s="617"/>
      <c r="C11" s="620">
        <f>'様式第９号の１（パッケージ型導入実績報告書）'!$D$7</f>
        <v>0</v>
      </c>
      <c r="D11" s="622">
        <f>'様式第９号の１（パッケージ型導入実績報告書）'!$D$9</f>
        <v>0</v>
      </c>
      <c r="E11" s="626" t="str">
        <f t="shared" si="0"/>
        <v>00</v>
      </c>
      <c r="F11" s="631"/>
      <c r="G11" s="635"/>
      <c r="H11" s="637"/>
      <c r="I11" s="639"/>
      <c r="J11" s="639"/>
      <c r="K11" s="639"/>
      <c r="L11" s="739" t="str">
        <f t="shared" si="1"/>
        <v/>
      </c>
      <c r="M11" s="741" t="str">
        <f t="shared" si="2"/>
        <v/>
      </c>
      <c r="N11" s="743" t="str">
        <f>IF(OR(E11=$E$6,E11=$E$7,E11=$E$8,E11=$E$9,E11=$E$10),"",SUMIF($E$6:$E$30,E11,$M$6:$M$30))</f>
        <v/>
      </c>
      <c r="O11" s="654"/>
      <c r="P11" s="658">
        <f t="shared" si="3"/>
        <v>0</v>
      </c>
      <c r="Q11" s="662">
        <f t="shared" si="4"/>
        <v>0</v>
      </c>
      <c r="T11" s="664">
        <f t="shared" si="5"/>
        <v>2</v>
      </c>
      <c r="U11" s="664">
        <f t="shared" si="6"/>
        <v>2</v>
      </c>
      <c r="V11" s="664" t="str">
        <f t="shared" si="7"/>
        <v/>
      </c>
      <c r="AB11" s="665"/>
    </row>
    <row r="12" spans="1:28" ht="45" customHeight="1">
      <c r="A12" s="614" t="s">
        <v>594</v>
      </c>
      <c r="B12" s="617"/>
      <c r="C12" s="620">
        <f>'様式第９号の１（パッケージ型導入実績報告書）'!$D$7</f>
        <v>0</v>
      </c>
      <c r="D12" s="622">
        <f>'様式第９号の１（パッケージ型導入実績報告書）'!$D$9</f>
        <v>0</v>
      </c>
      <c r="E12" s="626" t="str">
        <f t="shared" si="0"/>
        <v>00</v>
      </c>
      <c r="F12" s="630"/>
      <c r="G12" s="635"/>
      <c r="H12" s="637"/>
      <c r="I12" s="639"/>
      <c r="J12" s="639"/>
      <c r="K12" s="639"/>
      <c r="L12" s="739" t="str">
        <f t="shared" si="1"/>
        <v/>
      </c>
      <c r="M12" s="741" t="str">
        <f t="shared" si="2"/>
        <v/>
      </c>
      <c r="N12" s="743" t="str">
        <f>IF(OR(E12=$E$6,E12=$E$7,E12=$E$8,E12=$E$9,E12=$E$10,E12=$E$11),"",SUMIF($E$6:$E$30,E12,$M$6:$M$30))</f>
        <v/>
      </c>
      <c r="O12" s="654"/>
      <c r="P12" s="658">
        <f t="shared" si="3"/>
        <v>0</v>
      </c>
      <c r="Q12" s="662">
        <f t="shared" si="4"/>
        <v>0</v>
      </c>
      <c r="T12" s="664">
        <f t="shared" si="5"/>
        <v>2</v>
      </c>
      <c r="U12" s="664">
        <f t="shared" si="6"/>
        <v>2</v>
      </c>
      <c r="V12" s="664" t="str">
        <f t="shared" si="7"/>
        <v/>
      </c>
      <c r="AB12" s="665"/>
    </row>
    <row r="13" spans="1:28" ht="45" hidden="1" customHeight="1">
      <c r="A13" s="614" t="s">
        <v>594</v>
      </c>
      <c r="B13" s="617"/>
      <c r="C13" s="620">
        <f>'様式第９号の１（パッケージ型導入実績報告書）'!$D$7</f>
        <v>0</v>
      </c>
      <c r="D13" s="622">
        <f>'様式第９号の１（パッケージ型導入実績報告書）'!$D$9</f>
        <v>0</v>
      </c>
      <c r="E13" s="626" t="str">
        <f t="shared" si="0"/>
        <v>00</v>
      </c>
      <c r="F13" s="631"/>
      <c r="G13" s="635"/>
      <c r="H13" s="637"/>
      <c r="I13" s="639"/>
      <c r="J13" s="639"/>
      <c r="K13" s="639"/>
      <c r="L13" s="739" t="str">
        <f t="shared" si="1"/>
        <v/>
      </c>
      <c r="M13" s="741" t="str">
        <f t="shared" si="2"/>
        <v/>
      </c>
      <c r="N13" s="743" t="str">
        <f>IF(OR(E13=$E$6,E13=$E$7,E13=$E$8,E13=$E$9,E13=$E$10,E13=$E$11,E13=$E$12),"",SUMIF($E$6:$E$30,E13,$M$6:$M$30))</f>
        <v/>
      </c>
      <c r="O13" s="654"/>
      <c r="P13" s="658">
        <f t="shared" si="3"/>
        <v>0</v>
      </c>
      <c r="Q13" s="662">
        <f t="shared" si="4"/>
        <v>0</v>
      </c>
      <c r="T13" s="664">
        <f t="shared" si="5"/>
        <v>2</v>
      </c>
      <c r="U13" s="664">
        <f t="shared" si="6"/>
        <v>2</v>
      </c>
      <c r="V13" s="664" t="str">
        <f t="shared" si="7"/>
        <v/>
      </c>
    </row>
    <row r="14" spans="1:28" ht="45" hidden="1" customHeight="1">
      <c r="A14" s="614" t="s">
        <v>594</v>
      </c>
      <c r="B14" s="617"/>
      <c r="C14" s="620">
        <f>'様式第９号の１（パッケージ型導入実績報告書）'!$D$7</f>
        <v>0</v>
      </c>
      <c r="D14" s="622">
        <f>'様式第９号の１（パッケージ型導入実績報告書）'!$D$9</f>
        <v>0</v>
      </c>
      <c r="E14" s="626" t="str">
        <f t="shared" si="0"/>
        <v>00</v>
      </c>
      <c r="F14" s="630"/>
      <c r="G14" s="635"/>
      <c r="H14" s="637"/>
      <c r="I14" s="639"/>
      <c r="J14" s="639"/>
      <c r="K14" s="639"/>
      <c r="L14" s="739" t="str">
        <f t="shared" si="1"/>
        <v/>
      </c>
      <c r="M14" s="741" t="str">
        <f t="shared" si="2"/>
        <v/>
      </c>
      <c r="N14" s="743" t="str">
        <f>IF(OR(E14=$E$6,E14=$E$7,E14=$E$8,E14=$E$9,E14=$E$10,E14=$E$11,E14=$E$12,E14=$E$13),"",SUMIF($E$6:$E$30,E14,$M$6:$M$30))</f>
        <v/>
      </c>
      <c r="O14" s="654"/>
      <c r="P14" s="658">
        <f t="shared" si="3"/>
        <v>0</v>
      </c>
      <c r="Q14" s="662">
        <f t="shared" si="4"/>
        <v>0</v>
      </c>
      <c r="T14" s="664">
        <f t="shared" si="5"/>
        <v>2</v>
      </c>
      <c r="U14" s="664">
        <f t="shared" si="6"/>
        <v>2</v>
      </c>
      <c r="V14" s="664" t="str">
        <f t="shared" si="7"/>
        <v/>
      </c>
    </row>
    <row r="15" spans="1:28" ht="45" hidden="1" customHeight="1">
      <c r="A15" s="614" t="s">
        <v>594</v>
      </c>
      <c r="B15" s="617"/>
      <c r="C15" s="620">
        <f>'様式第９号の１（パッケージ型導入実績報告書）'!$D$7</f>
        <v>0</v>
      </c>
      <c r="D15" s="622">
        <f>'様式第９号の１（パッケージ型導入実績報告書）'!$D$9</f>
        <v>0</v>
      </c>
      <c r="E15" s="626" t="str">
        <f t="shared" si="0"/>
        <v>00</v>
      </c>
      <c r="F15" s="631"/>
      <c r="G15" s="635"/>
      <c r="H15" s="637"/>
      <c r="I15" s="639"/>
      <c r="J15" s="639"/>
      <c r="K15" s="639"/>
      <c r="L15" s="739" t="str">
        <f t="shared" si="1"/>
        <v/>
      </c>
      <c r="M15" s="741" t="str">
        <f t="shared" si="2"/>
        <v/>
      </c>
      <c r="N15" s="743" t="str">
        <f>IF(OR(E15=$E$6,E15=$E$7,E15=$E$8,E15=$E$9,E15=$E$10,E15=$E$11,E15=$E$12,E15=$E$13,E15=$E$14),"",SUMIF($E$6:$E$30,E15,$M$6:$M$30))</f>
        <v/>
      </c>
      <c r="O15" s="654"/>
      <c r="P15" s="658">
        <f t="shared" si="3"/>
        <v>0</v>
      </c>
      <c r="Q15" s="662">
        <f t="shared" si="4"/>
        <v>0</v>
      </c>
      <c r="T15" s="664">
        <f t="shared" si="5"/>
        <v>2</v>
      </c>
      <c r="U15" s="664">
        <f t="shared" si="6"/>
        <v>2</v>
      </c>
      <c r="V15" s="664" t="str">
        <f t="shared" si="7"/>
        <v/>
      </c>
    </row>
    <row r="16" spans="1:28" ht="45" hidden="1" customHeight="1">
      <c r="A16" s="614" t="s">
        <v>594</v>
      </c>
      <c r="B16" s="617"/>
      <c r="C16" s="620">
        <f>'様式第９号の１（パッケージ型導入実績報告書）'!$D$7</f>
        <v>0</v>
      </c>
      <c r="D16" s="622">
        <f>'様式第９号の１（パッケージ型導入実績報告書）'!$D$9</f>
        <v>0</v>
      </c>
      <c r="E16" s="626" t="str">
        <f t="shared" si="0"/>
        <v>00</v>
      </c>
      <c r="F16" s="630"/>
      <c r="G16" s="635"/>
      <c r="H16" s="637"/>
      <c r="I16" s="639"/>
      <c r="J16" s="639"/>
      <c r="K16" s="639"/>
      <c r="L16" s="739" t="str">
        <f t="shared" si="1"/>
        <v/>
      </c>
      <c r="M16" s="741" t="str">
        <f t="shared" si="2"/>
        <v/>
      </c>
      <c r="N16" s="743" t="str">
        <f>IF(OR(E16=$E$6,E16=$E$7,E16=$E$8,E16=$E$9,E16=$E$10,E16=$E$11,E16=$E$12,E16=$E$13,E16=$E$14,E16=$E$15),"",SUMIF($E$6:$E$30,E16,$M$6:$M$30))</f>
        <v/>
      </c>
      <c r="O16" s="654"/>
      <c r="P16" s="658">
        <f t="shared" si="3"/>
        <v>0</v>
      </c>
      <c r="Q16" s="662">
        <f t="shared" si="4"/>
        <v>0</v>
      </c>
      <c r="T16" s="664">
        <f t="shared" si="5"/>
        <v>2</v>
      </c>
      <c r="U16" s="664">
        <f t="shared" si="6"/>
        <v>2</v>
      </c>
      <c r="V16" s="664" t="str">
        <f t="shared" si="7"/>
        <v/>
      </c>
    </row>
    <row r="17" spans="1:22" ht="45" hidden="1" customHeight="1">
      <c r="A17" s="614" t="s">
        <v>594</v>
      </c>
      <c r="B17" s="617"/>
      <c r="C17" s="620">
        <f>'様式第９号の１（パッケージ型導入実績報告書）'!$D$7</f>
        <v>0</v>
      </c>
      <c r="D17" s="622">
        <f>'様式第９号の１（パッケージ型導入実績報告書）'!$D$9</f>
        <v>0</v>
      </c>
      <c r="E17" s="626" t="str">
        <f t="shared" si="0"/>
        <v>00</v>
      </c>
      <c r="F17" s="631"/>
      <c r="G17" s="635"/>
      <c r="H17" s="637"/>
      <c r="I17" s="639"/>
      <c r="J17" s="639"/>
      <c r="K17" s="639"/>
      <c r="L17" s="739" t="str">
        <f t="shared" si="1"/>
        <v/>
      </c>
      <c r="M17" s="741" t="str">
        <f t="shared" si="2"/>
        <v/>
      </c>
      <c r="N17" s="743" t="str">
        <f>IF(OR(E17=$E$6,E17=$E$7,E17=$E$8,E17=$E$9,E17=$E$10,E17=$E$11,E17=$E$12,E17=$E$13,E17=$E$14,E17=$E$15,E17=$E$16),"",SUMIF($E$6:$E$30,E17,$M$6:$M$30))</f>
        <v/>
      </c>
      <c r="O17" s="654"/>
      <c r="P17" s="658">
        <f t="shared" si="3"/>
        <v>0</v>
      </c>
      <c r="Q17" s="662">
        <f t="shared" si="4"/>
        <v>0</v>
      </c>
      <c r="T17" s="664">
        <f t="shared" si="5"/>
        <v>2</v>
      </c>
      <c r="U17" s="664">
        <f t="shared" si="6"/>
        <v>2</v>
      </c>
      <c r="V17" s="664" t="str">
        <f t="shared" si="7"/>
        <v/>
      </c>
    </row>
    <row r="18" spans="1:22" ht="45" hidden="1" customHeight="1">
      <c r="A18" s="614" t="s">
        <v>594</v>
      </c>
      <c r="B18" s="617"/>
      <c r="C18" s="620">
        <f>'様式第９号の１（パッケージ型導入実績報告書）'!$D$7</f>
        <v>0</v>
      </c>
      <c r="D18" s="622">
        <f>'様式第９号の１（パッケージ型導入実績報告書）'!$D$9</f>
        <v>0</v>
      </c>
      <c r="E18" s="626" t="str">
        <f t="shared" si="0"/>
        <v>00</v>
      </c>
      <c r="F18" s="630"/>
      <c r="G18" s="635"/>
      <c r="H18" s="637"/>
      <c r="I18" s="639"/>
      <c r="J18" s="639"/>
      <c r="K18" s="639"/>
      <c r="L18" s="739" t="str">
        <f t="shared" si="1"/>
        <v/>
      </c>
      <c r="M18" s="741" t="str">
        <f t="shared" si="2"/>
        <v/>
      </c>
      <c r="N18" s="743" t="str">
        <f>IF(OR(E18=$E$6,E18=$E$7,E18=$E$8,E18=$E$9,E18=$E$10,E18=$E$11,E18=$E$12,E18=$E$13,E18=$E$14,E18=$E$15,E18=$E$16,E18=$E$17),"",SUMIF($E$6:$E$30,E18,$M$6:$M$30))</f>
        <v/>
      </c>
      <c r="O18" s="654"/>
      <c r="P18" s="658">
        <f t="shared" si="3"/>
        <v>0</v>
      </c>
      <c r="Q18" s="662">
        <f t="shared" si="4"/>
        <v>0</v>
      </c>
      <c r="T18" s="664">
        <f t="shared" si="5"/>
        <v>2</v>
      </c>
      <c r="U18" s="664">
        <f t="shared" si="6"/>
        <v>2</v>
      </c>
      <c r="V18" s="664" t="str">
        <f t="shared" si="7"/>
        <v/>
      </c>
    </row>
    <row r="19" spans="1:22" ht="45" hidden="1" customHeight="1">
      <c r="A19" s="614" t="s">
        <v>594</v>
      </c>
      <c r="B19" s="617"/>
      <c r="C19" s="620">
        <f>'様式第９号の１（パッケージ型導入実績報告書）'!$D$7</f>
        <v>0</v>
      </c>
      <c r="D19" s="622">
        <f>'様式第９号の１（パッケージ型導入実績報告書）'!$D$9</f>
        <v>0</v>
      </c>
      <c r="E19" s="626" t="str">
        <f t="shared" si="0"/>
        <v>00</v>
      </c>
      <c r="F19" s="630"/>
      <c r="G19" s="635"/>
      <c r="H19" s="637"/>
      <c r="I19" s="639"/>
      <c r="J19" s="639"/>
      <c r="K19" s="639"/>
      <c r="L19" s="739" t="str">
        <f t="shared" si="1"/>
        <v/>
      </c>
      <c r="M19" s="741" t="str">
        <f t="shared" si="2"/>
        <v/>
      </c>
      <c r="N19" s="743" t="str">
        <f>IF(OR(E19=$E$6,E19=$E$7,E19=$E$8,E19=$E$9,E19=$E$10,E19=$E$11,E19=$E$12,E19=$E$13,E19=$E$14,E19=$E$15,E19=$E$16,E19=$E$17,E19=$E$18),"",SUMIF($E$6:$E$30,E19,$M$6:$M$30))</f>
        <v/>
      </c>
      <c r="O19" s="654"/>
      <c r="P19" s="658">
        <f t="shared" si="3"/>
        <v>0</v>
      </c>
      <c r="Q19" s="662">
        <f t="shared" si="4"/>
        <v>0</v>
      </c>
      <c r="T19" s="664">
        <f t="shared" si="5"/>
        <v>2</v>
      </c>
      <c r="U19" s="664">
        <f t="shared" si="6"/>
        <v>2</v>
      </c>
      <c r="V19" s="664" t="str">
        <f t="shared" si="7"/>
        <v/>
      </c>
    </row>
    <row r="20" spans="1:22" ht="45" hidden="1" customHeight="1">
      <c r="A20" s="614" t="s">
        <v>594</v>
      </c>
      <c r="B20" s="617"/>
      <c r="C20" s="620">
        <f>'様式第９号の１（パッケージ型導入実績報告書）'!$D$7</f>
        <v>0</v>
      </c>
      <c r="D20" s="622">
        <f>'様式第９号の１（パッケージ型導入実績報告書）'!$D$9</f>
        <v>0</v>
      </c>
      <c r="E20" s="626" t="str">
        <f t="shared" si="0"/>
        <v>00</v>
      </c>
      <c r="F20" s="630"/>
      <c r="G20" s="635"/>
      <c r="H20" s="637"/>
      <c r="I20" s="639"/>
      <c r="J20" s="639"/>
      <c r="K20" s="639"/>
      <c r="L20" s="739" t="str">
        <f t="shared" si="1"/>
        <v/>
      </c>
      <c r="M20" s="741" t="str">
        <f t="shared" si="2"/>
        <v/>
      </c>
      <c r="N20" s="743" t="str">
        <f>IF(OR(E20=$E$6,E20=$E$7,E20=$E$8,E20=$E$9,E20=$E$10,E20=$E$11,E20=$E$12,E20=$E$13,E20=$E$14,E20=$E$15,E20=$E$16,E20=$E$17,E20=$E$18,E20=$E$19),"",SUMIF($E$6:$E$30,E20,$M$6:$M$30))</f>
        <v/>
      </c>
      <c r="O20" s="654"/>
      <c r="P20" s="658">
        <f t="shared" si="3"/>
        <v>0</v>
      </c>
      <c r="Q20" s="662">
        <f t="shared" si="4"/>
        <v>0</v>
      </c>
      <c r="T20" s="664">
        <f t="shared" si="5"/>
        <v>2</v>
      </c>
      <c r="U20" s="664">
        <f t="shared" si="6"/>
        <v>2</v>
      </c>
      <c r="V20" s="664" t="str">
        <f t="shared" si="7"/>
        <v/>
      </c>
    </row>
    <row r="21" spans="1:22" ht="45" hidden="1" customHeight="1">
      <c r="A21" s="614" t="s">
        <v>594</v>
      </c>
      <c r="B21" s="617"/>
      <c r="C21" s="620">
        <f>'様式第９号の１（パッケージ型導入実績報告書）'!$D$7</f>
        <v>0</v>
      </c>
      <c r="D21" s="622">
        <f>'様式第９号の１（パッケージ型導入実績報告書）'!$D$9</f>
        <v>0</v>
      </c>
      <c r="E21" s="626" t="str">
        <f t="shared" si="0"/>
        <v>00</v>
      </c>
      <c r="F21" s="630"/>
      <c r="G21" s="635"/>
      <c r="H21" s="637"/>
      <c r="I21" s="639"/>
      <c r="J21" s="639"/>
      <c r="K21" s="639"/>
      <c r="L21" s="739" t="str">
        <f t="shared" si="1"/>
        <v/>
      </c>
      <c r="M21" s="741" t="str">
        <f t="shared" si="2"/>
        <v/>
      </c>
      <c r="N21" s="743" t="str">
        <f>IF(OR(E21=$E$6,E21=$E$7,E21=$E$8,E21=$E$9,E21=$E$10,E21=$E$11,E21=$E$12,E21=$E$13,E21=$E$14,E21=$E$15,E21=$E$16,E21=$E$17,E21=$E$18,E21=$E$19,E21=$E$20),"",SUMIF($E$6:$E$30,E21,$M$6:$M$30))</f>
        <v/>
      </c>
      <c r="O21" s="654"/>
      <c r="P21" s="658">
        <f t="shared" si="3"/>
        <v>0</v>
      </c>
      <c r="Q21" s="662">
        <f t="shared" si="4"/>
        <v>0</v>
      </c>
      <c r="T21" s="664">
        <f t="shared" si="5"/>
        <v>2</v>
      </c>
      <c r="U21" s="664">
        <f t="shared" si="6"/>
        <v>2</v>
      </c>
      <c r="V21" s="664" t="str">
        <f t="shared" si="7"/>
        <v/>
      </c>
    </row>
    <row r="22" spans="1:22" ht="45" hidden="1" customHeight="1">
      <c r="A22" s="614" t="s">
        <v>594</v>
      </c>
      <c r="B22" s="617"/>
      <c r="C22" s="620">
        <f>'様式第９号の１（パッケージ型導入実績報告書）'!$D$7</f>
        <v>0</v>
      </c>
      <c r="D22" s="622">
        <f>'様式第９号の１（パッケージ型導入実績報告書）'!$D$9</f>
        <v>0</v>
      </c>
      <c r="E22" s="626" t="str">
        <f t="shared" si="0"/>
        <v>00</v>
      </c>
      <c r="F22" s="630"/>
      <c r="G22" s="635"/>
      <c r="H22" s="637"/>
      <c r="I22" s="639"/>
      <c r="J22" s="639"/>
      <c r="K22" s="639"/>
      <c r="L22" s="739" t="str">
        <f t="shared" si="1"/>
        <v/>
      </c>
      <c r="M22" s="741" t="str">
        <f t="shared" si="2"/>
        <v/>
      </c>
      <c r="N22" s="743" t="str">
        <f>IF(OR(E22=$E$6,E22=$E$7,E22=$E$8,E22=$E$9,E22=$E$10,E22=$E$11,E22=$E$12,E22=$E$13,E22=$E$14,E22=$E$15,E22=$E$16,E22=$E$17,E22=$E$18,E22=$E$19,E22=$E$20,E22=$E$21),"",SUMIF($E$6:$E$30,E22,$M$6:$M$30))</f>
        <v/>
      </c>
      <c r="O22" s="654"/>
      <c r="P22" s="658">
        <f t="shared" si="3"/>
        <v>0</v>
      </c>
      <c r="Q22" s="662">
        <f t="shared" si="4"/>
        <v>0</v>
      </c>
      <c r="T22" s="664">
        <f t="shared" si="5"/>
        <v>2</v>
      </c>
      <c r="U22" s="664">
        <f t="shared" si="6"/>
        <v>2</v>
      </c>
      <c r="V22" s="664" t="str">
        <f t="shared" si="7"/>
        <v/>
      </c>
    </row>
    <row r="23" spans="1:22" ht="45" hidden="1" customHeight="1">
      <c r="A23" s="614" t="s">
        <v>594</v>
      </c>
      <c r="B23" s="617"/>
      <c r="C23" s="620">
        <f>'様式第９号の１（パッケージ型導入実績報告書）'!$D$7</f>
        <v>0</v>
      </c>
      <c r="D23" s="622">
        <f>'様式第９号の１（パッケージ型導入実績報告書）'!$D$9</f>
        <v>0</v>
      </c>
      <c r="E23" s="626" t="str">
        <f t="shared" si="0"/>
        <v>00</v>
      </c>
      <c r="F23" s="630"/>
      <c r="G23" s="635"/>
      <c r="H23" s="637"/>
      <c r="I23" s="639"/>
      <c r="J23" s="639"/>
      <c r="K23" s="639"/>
      <c r="L23" s="739" t="str">
        <f t="shared" si="1"/>
        <v/>
      </c>
      <c r="M23" s="741" t="str">
        <f t="shared" si="2"/>
        <v/>
      </c>
      <c r="N23" s="743" t="str">
        <f>IF(OR(E23=$E$6,E23=$E$7,E23=$E$8,E23=$E$9,E23=$E$10,E23=$E$11,E23=$E$12,E23=$E$13,E23=$E$14,E23=$E$15,E23=$E$16,E23=$E$17,E23=$E$18,E23=$E$19,E23=$E$20,E23=$E$21,E23=$E$22),"",SUMIF($E$6:$E$30,E23,$M$6:$M$30))</f>
        <v/>
      </c>
      <c r="O23" s="654"/>
      <c r="P23" s="658">
        <f t="shared" si="3"/>
        <v>0</v>
      </c>
      <c r="Q23" s="662">
        <f t="shared" si="4"/>
        <v>0</v>
      </c>
      <c r="T23" s="664">
        <f t="shared" si="5"/>
        <v>2</v>
      </c>
      <c r="U23" s="664">
        <f t="shared" si="6"/>
        <v>2</v>
      </c>
      <c r="V23" s="664" t="str">
        <f t="shared" si="7"/>
        <v/>
      </c>
    </row>
    <row r="24" spans="1:22" ht="45" hidden="1" customHeight="1">
      <c r="A24" s="614" t="s">
        <v>594</v>
      </c>
      <c r="B24" s="617"/>
      <c r="C24" s="620">
        <f>'様式第９号の１（パッケージ型導入実績報告書）'!$D$7</f>
        <v>0</v>
      </c>
      <c r="D24" s="622">
        <f>'様式第９号の１（パッケージ型導入実績報告書）'!$D$9</f>
        <v>0</v>
      </c>
      <c r="E24" s="626" t="str">
        <f t="shared" si="0"/>
        <v>00</v>
      </c>
      <c r="F24" s="630"/>
      <c r="G24" s="635"/>
      <c r="H24" s="637"/>
      <c r="I24" s="639"/>
      <c r="J24" s="639"/>
      <c r="K24" s="639"/>
      <c r="L24" s="739" t="str">
        <f t="shared" si="1"/>
        <v/>
      </c>
      <c r="M24" s="741" t="str">
        <f t="shared" si="2"/>
        <v/>
      </c>
      <c r="N24" s="743" t="str">
        <f>IF(OR(E24=$E$6,E24=$E$7,E24=$E$8,E24=$E$9,E24=$E$10,E24=$E$11,E24=$E$12,E24=$E$13,E24=$E$14,E24=$E$15,E24=$E$16,E24=$E$17,E24=$E$18,E24=$E$19,E24=$E$20,E24=$E$21,E24=$E$22,E24=$E$23),"",SUMIF($E$6:$E$30,E24,$M$6:$M$30))</f>
        <v/>
      </c>
      <c r="O24" s="654"/>
      <c r="P24" s="658">
        <f t="shared" si="3"/>
        <v>0</v>
      </c>
      <c r="Q24" s="662">
        <f t="shared" si="4"/>
        <v>0</v>
      </c>
      <c r="T24" s="664">
        <f t="shared" si="5"/>
        <v>2</v>
      </c>
      <c r="U24" s="664">
        <f t="shared" si="6"/>
        <v>2</v>
      </c>
      <c r="V24" s="664" t="str">
        <f t="shared" si="7"/>
        <v/>
      </c>
    </row>
    <row r="25" spans="1:22" ht="45" hidden="1" customHeight="1">
      <c r="A25" s="614" t="s">
        <v>594</v>
      </c>
      <c r="B25" s="617"/>
      <c r="C25" s="620">
        <f>'様式第９号の１（パッケージ型導入実績報告書）'!$D$7</f>
        <v>0</v>
      </c>
      <c r="D25" s="622">
        <f>'様式第９号の１（パッケージ型導入実績報告書）'!$D$9</f>
        <v>0</v>
      </c>
      <c r="E25" s="626" t="str">
        <f t="shared" si="0"/>
        <v>00</v>
      </c>
      <c r="F25" s="630"/>
      <c r="G25" s="635"/>
      <c r="H25" s="637"/>
      <c r="I25" s="639"/>
      <c r="J25" s="639"/>
      <c r="K25" s="639"/>
      <c r="L25" s="739" t="str">
        <f t="shared" si="1"/>
        <v/>
      </c>
      <c r="M25" s="741" t="str">
        <f t="shared" si="2"/>
        <v/>
      </c>
      <c r="N25" s="743" t="str">
        <f>IF(OR(E25=$E$6,E25=$E$7,E25=$E$8,E25=$E$9,E25=$E$10,E25=$E$11,E25=$E$12,E25=$E$13,E25=$E$14,E25=$E$15,E25=$E$16,E25=$E$17,E25=$E$18,E25=$E$19,E25=$E$20,E25=$E$21,E25=$E$22,E25=$E$23,E25=$E$24),"",SUMIF($E$6:$E$30,E25,$M$6:$M$30))</f>
        <v/>
      </c>
      <c r="O25" s="654"/>
      <c r="P25" s="658">
        <f t="shared" si="3"/>
        <v>0</v>
      </c>
      <c r="Q25" s="662">
        <f t="shared" si="4"/>
        <v>0</v>
      </c>
      <c r="T25" s="664">
        <f t="shared" si="5"/>
        <v>2</v>
      </c>
      <c r="U25" s="664">
        <f t="shared" si="6"/>
        <v>2</v>
      </c>
      <c r="V25" s="664" t="str">
        <f t="shared" si="7"/>
        <v/>
      </c>
    </row>
    <row r="26" spans="1:22" ht="45" hidden="1" customHeight="1">
      <c r="A26" s="614" t="s">
        <v>594</v>
      </c>
      <c r="B26" s="617"/>
      <c r="C26" s="620">
        <f>'様式第９号の１（パッケージ型導入実績報告書）'!$D$7</f>
        <v>0</v>
      </c>
      <c r="D26" s="622">
        <f>'様式第９号の１（パッケージ型導入実績報告書）'!$D$9</f>
        <v>0</v>
      </c>
      <c r="E26" s="626" t="str">
        <f t="shared" si="0"/>
        <v>00</v>
      </c>
      <c r="F26" s="630"/>
      <c r="G26" s="635"/>
      <c r="H26" s="637"/>
      <c r="I26" s="639"/>
      <c r="J26" s="639"/>
      <c r="K26" s="639"/>
      <c r="L26" s="739" t="str">
        <f t="shared" si="1"/>
        <v/>
      </c>
      <c r="M26" s="741" t="str">
        <f t="shared" si="2"/>
        <v/>
      </c>
      <c r="N26" s="743" t="str">
        <f>IF(OR(E26=$E$6,E26=$E$7,E26=$E$8,E26=$E$9,E26=$E$10,E26=$E$11,E26=$E$12,E26=$E$13,E26=$E$14,E26=$E$15,E26=$E$16,E26=$E$17,E26=$E$18,E26=$E$19,E26=$E$20,E26=$E$21,E26=$E$22,E26=$E$23,E26=$E$24,E26=$E$25),"",SUMIF($E$6:$E$30,E26,$M$6:$M$30))</f>
        <v/>
      </c>
      <c r="O26" s="654"/>
      <c r="P26" s="658">
        <f t="shared" si="3"/>
        <v>0</v>
      </c>
      <c r="Q26" s="662">
        <f t="shared" si="4"/>
        <v>0</v>
      </c>
      <c r="T26" s="664">
        <f t="shared" si="5"/>
        <v>2</v>
      </c>
      <c r="U26" s="664">
        <f t="shared" si="6"/>
        <v>2</v>
      </c>
      <c r="V26" s="664" t="str">
        <f t="shared" si="7"/>
        <v/>
      </c>
    </row>
    <row r="27" spans="1:22" ht="45" hidden="1" customHeight="1">
      <c r="A27" s="614" t="s">
        <v>594</v>
      </c>
      <c r="B27" s="617"/>
      <c r="C27" s="620">
        <f>'様式第９号の１（パッケージ型導入実績報告書）'!$D$7</f>
        <v>0</v>
      </c>
      <c r="D27" s="622">
        <f>'様式第９号の１（パッケージ型導入実績報告書）'!$D$9</f>
        <v>0</v>
      </c>
      <c r="E27" s="626" t="str">
        <f t="shared" si="0"/>
        <v>00</v>
      </c>
      <c r="F27" s="630"/>
      <c r="G27" s="635"/>
      <c r="H27" s="637"/>
      <c r="I27" s="639"/>
      <c r="J27" s="639"/>
      <c r="K27" s="639"/>
      <c r="L27" s="739" t="str">
        <f t="shared" si="1"/>
        <v/>
      </c>
      <c r="M27" s="741" t="str">
        <f t="shared" si="2"/>
        <v/>
      </c>
      <c r="N27" s="743" t="str">
        <f>IF(OR(E27=$E$6,E27=$E$7,E27=$E$8,E27=$E$9,E27=$E$10,E27=$E$11,E27=$E$12,E27=$E$13,E27=$E$14,E27=$E$15,E27=$E$16,E27=$E$17,E27=$E$18,E27=$E$19,E27=$E$20,E27=$E$21,E27=$E$22,E27=$E$23,E27=$E$24,E27=$E$25,E27=$E$26),"",SUMIF($E$6:$E$30,E27,$M$6:$M$30))</f>
        <v/>
      </c>
      <c r="O27" s="654"/>
      <c r="P27" s="658">
        <f t="shared" si="3"/>
        <v>0</v>
      </c>
      <c r="Q27" s="662">
        <f t="shared" si="4"/>
        <v>0</v>
      </c>
      <c r="T27" s="664">
        <f t="shared" si="5"/>
        <v>2</v>
      </c>
      <c r="U27" s="664">
        <f t="shared" si="6"/>
        <v>2</v>
      </c>
      <c r="V27" s="664" t="str">
        <f t="shared" si="7"/>
        <v/>
      </c>
    </row>
    <row r="28" spans="1:22" ht="45" hidden="1" customHeight="1">
      <c r="A28" s="614" t="s">
        <v>594</v>
      </c>
      <c r="B28" s="617"/>
      <c r="C28" s="620">
        <f>'様式第９号の１（パッケージ型導入実績報告書）'!$D$7</f>
        <v>0</v>
      </c>
      <c r="D28" s="622">
        <f>'様式第９号の１（パッケージ型導入実績報告書）'!$D$9</f>
        <v>0</v>
      </c>
      <c r="E28" s="626" t="str">
        <f t="shared" si="0"/>
        <v>00</v>
      </c>
      <c r="F28" s="630"/>
      <c r="G28" s="635"/>
      <c r="H28" s="637"/>
      <c r="I28" s="639"/>
      <c r="J28" s="639"/>
      <c r="K28" s="639"/>
      <c r="L28" s="739" t="str">
        <f t="shared" si="1"/>
        <v/>
      </c>
      <c r="M28" s="741" t="str">
        <f t="shared" si="2"/>
        <v/>
      </c>
      <c r="N28" s="743" t="str">
        <f>IF(OR(E28=$E$6,E28=$E$7,E28=$E$8,E28=$E$9,E28=$E$10,E28=$E$11,E28=$E$12,E28=$E$13,E28=$E$14,E28=$E$15,E28=$E$16,E28=$E$17,E28=$E$18,E28=$E$19,E28=$E$20,E28=$E$21,E28=$E$22,E28=$E$23,E28=$E$24,E28=$E$25,E28=$E$26,E28=$E$27),"",SUMIF($E$6:$E$30,E28,$M$6:$M$30))</f>
        <v/>
      </c>
      <c r="O28" s="654"/>
      <c r="P28" s="658">
        <f t="shared" si="3"/>
        <v>0</v>
      </c>
      <c r="Q28" s="662">
        <f t="shared" si="4"/>
        <v>0</v>
      </c>
      <c r="T28" s="664">
        <f t="shared" si="5"/>
        <v>2</v>
      </c>
      <c r="U28" s="664">
        <f t="shared" si="6"/>
        <v>2</v>
      </c>
      <c r="V28" s="664" t="str">
        <f t="shared" si="7"/>
        <v/>
      </c>
    </row>
    <row r="29" spans="1:22" ht="45" hidden="1" customHeight="1">
      <c r="A29" s="614" t="s">
        <v>594</v>
      </c>
      <c r="B29" s="617"/>
      <c r="C29" s="620">
        <f>'様式第９号の１（パッケージ型導入実績報告書）'!$D$7</f>
        <v>0</v>
      </c>
      <c r="D29" s="622">
        <f>'様式第９号の１（パッケージ型導入実績報告書）'!$D$9</f>
        <v>0</v>
      </c>
      <c r="E29" s="626" t="str">
        <f t="shared" si="0"/>
        <v>00</v>
      </c>
      <c r="F29" s="630"/>
      <c r="G29" s="635"/>
      <c r="H29" s="637"/>
      <c r="I29" s="639"/>
      <c r="J29" s="639"/>
      <c r="K29" s="639"/>
      <c r="L29" s="739" t="str">
        <f t="shared" si="1"/>
        <v/>
      </c>
      <c r="M29" s="741" t="str">
        <f t="shared" si="2"/>
        <v/>
      </c>
      <c r="N29" s="743" t="str">
        <f>IF(OR(E29=$E$6,E29=$E$7,E29=$E$8,E29=$E$9,E29=$E$10,E29=$E$11,E29=$E$12,E29=$E$13,E29=$E$14,E29=$E$15,E29=$E$16,E29=$E$17,E29=$E$18,E29=$E$19,E29=$E$20,E29=$E$21,E29=$E$22,E29=$E$23,E29=$E$24,E29=$E$25,E29=$E$26,E29=$E$27,E29=$E$28),"",SUMIF($E$6:$E$30,E29,$M$6:$M$30))</f>
        <v/>
      </c>
      <c r="O29" s="654"/>
      <c r="P29" s="658">
        <f t="shared" si="3"/>
        <v>0</v>
      </c>
      <c r="Q29" s="662">
        <f t="shared" si="4"/>
        <v>0</v>
      </c>
      <c r="T29" s="664">
        <f t="shared" si="5"/>
        <v>2</v>
      </c>
      <c r="U29" s="664">
        <f t="shared" si="6"/>
        <v>2</v>
      </c>
      <c r="V29" s="664" t="str">
        <f t="shared" si="7"/>
        <v/>
      </c>
    </row>
    <row r="30" spans="1:22" ht="45" hidden="1" customHeight="1">
      <c r="A30" s="614" t="s">
        <v>594</v>
      </c>
      <c r="B30" s="617"/>
      <c r="C30" s="620">
        <f>'様式第９号の１（パッケージ型導入実績報告書）'!$D$7</f>
        <v>0</v>
      </c>
      <c r="D30" s="622">
        <f>'様式第９号の１（パッケージ型導入実績報告書）'!$D$9</f>
        <v>0</v>
      </c>
      <c r="E30" s="626" t="str">
        <f t="shared" si="0"/>
        <v>00</v>
      </c>
      <c r="F30" s="631"/>
      <c r="G30" s="635"/>
      <c r="H30" s="637"/>
      <c r="I30" s="639"/>
      <c r="J30" s="639"/>
      <c r="K30" s="639"/>
      <c r="L30" s="739" t="str">
        <f t="shared" si="1"/>
        <v/>
      </c>
      <c r="M30" s="741" t="str">
        <f t="shared" si="2"/>
        <v/>
      </c>
      <c r="N30" s="743" t="str">
        <f>IF(OR(E30=$E$6,E30=$E$7,E30=$E$8,E30=$E$9,E30=$E$10,E30=$E$11,E30=$E$12,E30=$E$13,E30=$E$14,E30=$E$15,E30=$E$16,E30=$E$17,E30=$E$18,E30=$E$19,E30=$E$20,E30=$E$21,E30=$E$22,E30=$E$23,E30=$E$24,E30=$E$25,E30=$E$26,E30=$E$27,E30=$E$28,E30=$E$29),"",SUMIF($E$6:$E$30,E30,$M$6:$M$30))</f>
        <v/>
      </c>
      <c r="O30" s="654"/>
      <c r="P30" s="658">
        <f t="shared" si="3"/>
        <v>0</v>
      </c>
      <c r="Q30" s="662">
        <f t="shared" si="4"/>
        <v>0</v>
      </c>
      <c r="T30" s="664">
        <f t="shared" si="5"/>
        <v>2</v>
      </c>
      <c r="U30" s="664">
        <f t="shared" si="6"/>
        <v>2</v>
      </c>
      <c r="V30" s="664" t="str">
        <f t="shared" si="7"/>
        <v/>
      </c>
    </row>
    <row r="31" spans="1:22" ht="45" customHeight="1">
      <c r="A31" s="615" t="s">
        <v>472</v>
      </c>
      <c r="B31" s="618"/>
      <c r="C31" s="618"/>
      <c r="D31" s="623"/>
      <c r="E31" s="627"/>
      <c r="F31" s="632"/>
      <c r="G31" s="618"/>
      <c r="H31" s="638"/>
      <c r="I31" s="640"/>
      <c r="J31" s="640"/>
      <c r="K31" s="640"/>
      <c r="L31" s="740"/>
      <c r="M31" s="742">
        <f>SUM(M6:M30)</f>
        <v>0</v>
      </c>
      <c r="N31" s="744">
        <f>SUM(N6:N30)</f>
        <v>0</v>
      </c>
      <c r="O31" s="655">
        <f>SUM(O6:O30)</f>
        <v>0</v>
      </c>
      <c r="P31" s="659">
        <f>SUM(P6:P30)</f>
        <v>0</v>
      </c>
      <c r="Q31" s="663">
        <f>SUM(Q6:Q30)</f>
        <v>0</v>
      </c>
    </row>
    <row r="32" spans="1:22" ht="45" customHeight="1">
      <c r="A32" s="291"/>
      <c r="B32" s="303"/>
      <c r="C32" s="303"/>
      <c r="D32" s="303"/>
      <c r="E32" s="303"/>
      <c r="F32" s="291"/>
      <c r="G32" s="303"/>
      <c r="H32" s="322"/>
      <c r="I32" s="322"/>
      <c r="J32" s="322"/>
      <c r="K32" s="322"/>
      <c r="L32" s="322"/>
      <c r="M32" s="322"/>
      <c r="N32" s="322"/>
      <c r="O32" s="322"/>
    </row>
    <row r="33" spans="1:27" ht="23.1" customHeight="1">
      <c r="A33" s="292" t="s">
        <v>128</v>
      </c>
      <c r="B33" s="297" t="s">
        <v>476</v>
      </c>
      <c r="C33" s="303"/>
      <c r="D33" s="303"/>
      <c r="E33" s="303"/>
      <c r="F33" s="291"/>
      <c r="G33" s="303"/>
      <c r="H33" s="322"/>
      <c r="I33" s="322"/>
      <c r="J33" s="322"/>
      <c r="K33" s="322"/>
      <c r="L33" s="322"/>
      <c r="M33" s="322"/>
      <c r="O33" s="337"/>
    </row>
    <row r="34" spans="1:27" ht="23.1" customHeight="1">
      <c r="A34" s="293" t="s">
        <v>463</v>
      </c>
      <c r="B34" s="298" t="s">
        <v>197</v>
      </c>
      <c r="C34" s="308"/>
      <c r="D34" s="308"/>
      <c r="E34" s="308"/>
      <c r="F34" s="304"/>
      <c r="G34" s="304"/>
      <c r="H34" s="304"/>
      <c r="I34" s="304"/>
    </row>
    <row r="35" spans="1:27" ht="23.1" customHeight="1">
      <c r="A35" s="293"/>
      <c r="B35" s="298" t="s">
        <v>582</v>
      </c>
      <c r="C35" s="308"/>
      <c r="D35" s="308"/>
      <c r="E35" s="308"/>
      <c r="F35" s="304"/>
      <c r="G35" s="304"/>
      <c r="H35" s="304"/>
      <c r="I35" s="304"/>
    </row>
    <row r="36" spans="1:27" ht="23.1" customHeight="1">
      <c r="A36" s="293" t="s">
        <v>475</v>
      </c>
      <c r="B36" s="298" t="s">
        <v>480</v>
      </c>
      <c r="C36" s="308"/>
      <c r="D36" s="308"/>
      <c r="E36" s="308"/>
      <c r="F36" s="304"/>
      <c r="G36" s="304"/>
      <c r="H36" s="304"/>
      <c r="I36" s="304"/>
    </row>
    <row r="37" spans="1:27" ht="23.1" customHeight="1">
      <c r="A37" s="293" t="s">
        <v>388</v>
      </c>
      <c r="B37" s="298" t="s">
        <v>111</v>
      </c>
      <c r="C37" s="308"/>
      <c r="D37" s="308"/>
      <c r="E37" s="308"/>
      <c r="F37" s="304"/>
      <c r="G37" s="304"/>
      <c r="H37" s="304"/>
      <c r="I37" s="304"/>
    </row>
    <row r="38" spans="1:27" s="284" customFormat="1" ht="23.1" customHeight="1">
      <c r="A38" s="293" t="s">
        <v>175</v>
      </c>
      <c r="B38" s="298" t="s">
        <v>583</v>
      </c>
      <c r="C38" s="304"/>
      <c r="D38" s="304"/>
      <c r="E38" s="304"/>
      <c r="F38" s="304"/>
      <c r="G38" s="304"/>
      <c r="H38" s="304"/>
      <c r="I38" s="304"/>
      <c r="J38" s="284"/>
      <c r="K38" s="284"/>
      <c r="L38" s="284"/>
      <c r="M38" s="284"/>
      <c r="N38" s="284"/>
      <c r="O38" s="284"/>
      <c r="P38" s="284"/>
      <c r="Q38" s="284"/>
      <c r="R38" s="284"/>
      <c r="S38" s="284"/>
      <c r="T38" s="284"/>
      <c r="U38" s="284"/>
      <c r="V38" s="284"/>
      <c r="W38" s="284"/>
      <c r="X38" s="284"/>
      <c r="Y38" s="284"/>
      <c r="Z38" s="284"/>
      <c r="AA38" s="284"/>
    </row>
    <row r="39" spans="1:27" s="284" customFormat="1" ht="23.1" customHeight="1">
      <c r="A39" s="293" t="s">
        <v>539</v>
      </c>
      <c r="B39" s="298" t="s">
        <v>584</v>
      </c>
      <c r="C39" s="304"/>
      <c r="D39" s="304"/>
      <c r="E39" s="304"/>
      <c r="F39" s="304"/>
      <c r="G39" s="304"/>
      <c r="H39" s="304"/>
      <c r="I39" s="304"/>
      <c r="J39" s="284"/>
      <c r="K39" s="284"/>
      <c r="L39" s="284"/>
      <c r="M39" s="284"/>
      <c r="N39" s="284"/>
      <c r="O39" s="284"/>
      <c r="P39" s="284"/>
      <c r="Q39" s="284"/>
      <c r="R39" s="284"/>
      <c r="S39" s="284"/>
      <c r="T39" s="284"/>
      <c r="U39" s="284"/>
      <c r="V39" s="284"/>
      <c r="W39" s="284"/>
      <c r="X39" s="284"/>
      <c r="Y39" s="284"/>
      <c r="Z39" s="284"/>
      <c r="AA39" s="284"/>
    </row>
    <row r="40" spans="1:27" ht="23.1" customHeight="1">
      <c r="A40" s="293" t="s">
        <v>205</v>
      </c>
      <c r="B40" s="285" t="s">
        <v>62</v>
      </c>
    </row>
    <row r="41" spans="1:27" ht="17.25" customHeight="1">
      <c r="M41" s="331"/>
    </row>
    <row r="42" spans="1:27" s="284" customFormat="1" ht="24.75" customHeight="1">
      <c r="A42" s="284"/>
      <c r="B42" s="284"/>
      <c r="C42" s="284"/>
      <c r="D42" s="284"/>
      <c r="E42" s="284"/>
      <c r="F42" s="284"/>
      <c r="G42" s="284"/>
      <c r="H42" s="284"/>
      <c r="I42" s="284"/>
      <c r="J42" s="284"/>
      <c r="K42" s="284"/>
      <c r="L42" s="284"/>
      <c r="M42" s="284"/>
      <c r="N42" s="284"/>
      <c r="O42" s="284"/>
      <c r="P42" s="284"/>
      <c r="Q42" s="284"/>
      <c r="R42" s="284"/>
      <c r="S42" s="284"/>
      <c r="T42" s="284"/>
      <c r="U42" s="284"/>
      <c r="V42" s="284"/>
      <c r="W42" s="284"/>
      <c r="X42" s="284"/>
      <c r="Y42" s="284"/>
      <c r="Z42" s="284"/>
      <c r="AA42" s="284"/>
    </row>
    <row r="43" spans="1:27" s="284" customFormat="1" ht="45.75" customHeight="1">
      <c r="A43" s="284"/>
      <c r="B43" s="284"/>
      <c r="C43" s="284"/>
      <c r="D43" s="284"/>
      <c r="E43" s="284"/>
      <c r="F43" s="284"/>
      <c r="G43" s="284"/>
      <c r="H43" s="284"/>
      <c r="I43" s="284"/>
      <c r="J43" s="284"/>
      <c r="K43" s="284"/>
      <c r="L43" s="284"/>
      <c r="M43" s="284"/>
      <c r="N43" s="284"/>
      <c r="O43" s="284"/>
      <c r="P43" s="284"/>
      <c r="Q43" s="284"/>
      <c r="R43" s="284"/>
      <c r="S43" s="284"/>
      <c r="T43" s="284"/>
      <c r="U43" s="284"/>
      <c r="V43" s="284"/>
      <c r="W43" s="284"/>
      <c r="X43" s="284"/>
      <c r="Y43" s="284"/>
      <c r="Z43" s="284"/>
      <c r="AA43" s="284"/>
    </row>
    <row r="44" spans="1:27" s="284" customFormat="1">
      <c r="A44" s="284"/>
      <c r="B44" s="284"/>
      <c r="C44" s="284"/>
      <c r="D44" s="284"/>
      <c r="E44" s="284"/>
      <c r="F44" s="284"/>
      <c r="G44" s="284"/>
      <c r="H44" s="284"/>
      <c r="I44" s="284"/>
      <c r="J44" s="284"/>
      <c r="K44" s="284"/>
      <c r="L44" s="284"/>
      <c r="M44" s="284"/>
      <c r="N44" s="284"/>
      <c r="O44" s="284"/>
      <c r="P44" s="284"/>
      <c r="Q44" s="284"/>
      <c r="R44" s="284"/>
      <c r="S44" s="284"/>
      <c r="T44" s="284"/>
      <c r="U44" s="284"/>
      <c r="V44" s="284"/>
      <c r="W44" s="284"/>
      <c r="X44" s="284"/>
      <c r="Y44" s="284"/>
      <c r="Z44" s="284"/>
      <c r="AA44" s="284"/>
    </row>
    <row r="45" spans="1:27" s="284" customFormat="1" hidden="1">
      <c r="A45" s="284"/>
      <c r="B45" s="284"/>
      <c r="C45" s="284" t="s">
        <v>470</v>
      </c>
      <c r="D45" s="284" t="s">
        <v>122</v>
      </c>
      <c r="E45" s="60" t="s">
        <v>167</v>
      </c>
      <c r="F45" s="60" t="s">
        <v>586</v>
      </c>
      <c r="G45" s="60" t="s">
        <v>147</v>
      </c>
      <c r="H45" s="63" t="s">
        <v>481</v>
      </c>
      <c r="I45" s="63" t="s">
        <v>335</v>
      </c>
      <c r="J45" s="63" t="s">
        <v>201</v>
      </c>
      <c r="K45" s="63" t="s">
        <v>589</v>
      </c>
      <c r="L45" s="63" t="s">
        <v>590</v>
      </c>
      <c r="M45" s="63" t="s">
        <v>574</v>
      </c>
      <c r="N45" s="63" t="s">
        <v>44</v>
      </c>
      <c r="O45" s="63" t="s">
        <v>482</v>
      </c>
      <c r="P45" s="63" t="s">
        <v>485</v>
      </c>
      <c r="Q45" s="63" t="s">
        <v>527</v>
      </c>
      <c r="R45" s="63" t="s">
        <v>467</v>
      </c>
      <c r="S45" s="63" t="s">
        <v>588</v>
      </c>
      <c r="T45" s="63" t="s">
        <v>592</v>
      </c>
      <c r="U45" s="63" t="s">
        <v>251</v>
      </c>
      <c r="V45" s="63" t="s">
        <v>22</v>
      </c>
      <c r="W45" s="63" t="s">
        <v>596</v>
      </c>
      <c r="X45" s="63" t="s">
        <v>573</v>
      </c>
      <c r="Y45" s="63" t="s">
        <v>473</v>
      </c>
      <c r="Z45" s="63" t="s">
        <v>597</v>
      </c>
      <c r="AA45" s="284"/>
    </row>
    <row r="46" spans="1:27" s="284" customFormat="1" hidden="1">
      <c r="A46" s="284"/>
      <c r="B46" s="284"/>
      <c r="C46" s="284" t="s">
        <v>120</v>
      </c>
      <c r="D46" s="284" t="s">
        <v>120</v>
      </c>
      <c r="E46" s="284" t="s">
        <v>120</v>
      </c>
      <c r="F46" s="284" t="s">
        <v>120</v>
      </c>
      <c r="G46" s="284" t="s">
        <v>120</v>
      </c>
      <c r="H46" s="284" t="s">
        <v>120</v>
      </c>
      <c r="I46" s="284" t="s">
        <v>120</v>
      </c>
      <c r="J46" s="284" t="s">
        <v>120</v>
      </c>
      <c r="K46" s="284" t="s">
        <v>120</v>
      </c>
      <c r="L46" s="284" t="s">
        <v>120</v>
      </c>
      <c r="M46" s="284" t="s">
        <v>120</v>
      </c>
      <c r="N46" s="284" t="s">
        <v>120</v>
      </c>
      <c r="O46" s="284" t="s">
        <v>120</v>
      </c>
      <c r="P46" s="284" t="s">
        <v>120</v>
      </c>
      <c r="Q46" s="284" t="s">
        <v>120</v>
      </c>
      <c r="R46" s="284" t="s">
        <v>120</v>
      </c>
      <c r="S46" s="284" t="s">
        <v>120</v>
      </c>
      <c r="T46" s="284" t="s">
        <v>120</v>
      </c>
      <c r="U46" s="284" t="s">
        <v>120</v>
      </c>
      <c r="V46" s="284" t="s">
        <v>120</v>
      </c>
      <c r="W46" s="284" t="s">
        <v>120</v>
      </c>
      <c r="X46" s="284" t="s">
        <v>120</v>
      </c>
      <c r="Y46" s="284" t="s">
        <v>120</v>
      </c>
      <c r="Z46" s="284" t="s">
        <v>120</v>
      </c>
      <c r="AA46" s="284"/>
    </row>
    <row r="47" spans="1:27" s="284" customFormat="1" hidden="1">
      <c r="A47" s="284"/>
      <c r="B47" s="284"/>
      <c r="C47" s="284" t="s">
        <v>229</v>
      </c>
      <c r="D47" s="284" t="s">
        <v>229</v>
      </c>
      <c r="E47" s="284" t="s">
        <v>229</v>
      </c>
      <c r="F47" s="284" t="s">
        <v>229</v>
      </c>
      <c r="G47" s="284" t="s">
        <v>229</v>
      </c>
      <c r="H47" s="284" t="s">
        <v>229</v>
      </c>
      <c r="I47" s="284" t="s">
        <v>229</v>
      </c>
      <c r="J47" s="284" t="s">
        <v>229</v>
      </c>
      <c r="K47" s="284" t="s">
        <v>229</v>
      </c>
      <c r="L47" s="284" t="s">
        <v>229</v>
      </c>
      <c r="M47" s="284" t="s">
        <v>229</v>
      </c>
      <c r="N47" s="284" t="s">
        <v>229</v>
      </c>
      <c r="O47" s="284" t="s">
        <v>229</v>
      </c>
      <c r="P47" s="284" t="s">
        <v>229</v>
      </c>
      <c r="Q47" s="284" t="s">
        <v>229</v>
      </c>
      <c r="R47" s="284" t="s">
        <v>229</v>
      </c>
      <c r="S47" s="284" t="s">
        <v>229</v>
      </c>
      <c r="T47" s="284" t="s">
        <v>229</v>
      </c>
      <c r="U47" s="284" t="s">
        <v>229</v>
      </c>
      <c r="V47" s="284" t="s">
        <v>229</v>
      </c>
      <c r="W47" s="284" t="s">
        <v>229</v>
      </c>
      <c r="X47" s="284" t="s">
        <v>229</v>
      </c>
      <c r="Y47" s="284" t="s">
        <v>229</v>
      </c>
      <c r="Z47" s="284" t="s">
        <v>229</v>
      </c>
      <c r="AA47" s="63"/>
    </row>
    <row r="48" spans="1:27" s="284" customFormat="1" hidden="1">
      <c r="A48" s="284"/>
      <c r="B48" s="284"/>
      <c r="C48" s="284" t="s">
        <v>228</v>
      </c>
      <c r="D48" s="284" t="s">
        <v>228</v>
      </c>
      <c r="E48" s="284" t="s">
        <v>228</v>
      </c>
      <c r="F48" s="284" t="s">
        <v>228</v>
      </c>
      <c r="G48" s="284" t="s">
        <v>228</v>
      </c>
      <c r="H48" s="284" t="s">
        <v>228</v>
      </c>
      <c r="I48" s="284" t="s">
        <v>228</v>
      </c>
      <c r="J48" s="284" t="s">
        <v>228</v>
      </c>
      <c r="K48" s="284" t="s">
        <v>228</v>
      </c>
      <c r="L48" s="284" t="s">
        <v>228</v>
      </c>
      <c r="M48" s="284" t="s">
        <v>228</v>
      </c>
      <c r="N48" s="284" t="s">
        <v>228</v>
      </c>
      <c r="O48" s="284" t="s">
        <v>228</v>
      </c>
      <c r="P48" s="284" t="s">
        <v>228</v>
      </c>
      <c r="Q48" s="284" t="s">
        <v>228</v>
      </c>
      <c r="R48" s="284" t="s">
        <v>228</v>
      </c>
      <c r="S48" s="284" t="s">
        <v>228</v>
      </c>
      <c r="T48" s="284" t="s">
        <v>228</v>
      </c>
      <c r="U48" s="284" t="s">
        <v>228</v>
      </c>
      <c r="V48" s="284" t="s">
        <v>228</v>
      </c>
      <c r="W48" s="284" t="s">
        <v>228</v>
      </c>
      <c r="X48" s="284" t="s">
        <v>228</v>
      </c>
      <c r="Y48" s="284" t="s">
        <v>228</v>
      </c>
      <c r="Z48" s="284" t="s">
        <v>228</v>
      </c>
      <c r="AA48" s="63"/>
    </row>
    <row r="49" spans="1:28" s="284" customFormat="1" hidden="1">
      <c r="A49" s="284"/>
      <c r="B49" s="284"/>
      <c r="C49" s="284" t="s">
        <v>233</v>
      </c>
      <c r="D49" s="284" t="s">
        <v>233</v>
      </c>
      <c r="E49" s="284" t="s">
        <v>89</v>
      </c>
      <c r="F49" s="284" t="s">
        <v>89</v>
      </c>
      <c r="G49" s="284" t="s">
        <v>89</v>
      </c>
      <c r="H49" s="284" t="s">
        <v>89</v>
      </c>
      <c r="I49" s="284" t="s">
        <v>89</v>
      </c>
      <c r="J49" s="284" t="s">
        <v>89</v>
      </c>
      <c r="K49" s="284" t="s">
        <v>89</v>
      </c>
      <c r="L49" s="284" t="s">
        <v>89</v>
      </c>
      <c r="M49" s="284" t="s">
        <v>89</v>
      </c>
      <c r="N49" s="284" t="s">
        <v>89</v>
      </c>
      <c r="O49" s="284" t="s">
        <v>89</v>
      </c>
      <c r="P49" s="284" t="s">
        <v>89</v>
      </c>
      <c r="Q49" s="284" t="s">
        <v>89</v>
      </c>
      <c r="R49" s="284" t="s">
        <v>89</v>
      </c>
      <c r="S49" s="284" t="s">
        <v>89</v>
      </c>
      <c r="T49" s="284" t="s">
        <v>89</v>
      </c>
      <c r="U49" s="284" t="s">
        <v>89</v>
      </c>
      <c r="V49" s="284" t="s">
        <v>89</v>
      </c>
      <c r="W49" s="284" t="s">
        <v>89</v>
      </c>
      <c r="X49" s="284" t="s">
        <v>89</v>
      </c>
      <c r="Y49" s="284" t="s">
        <v>89</v>
      </c>
      <c r="Z49" s="284" t="s">
        <v>89</v>
      </c>
      <c r="AA49" s="63"/>
      <c r="AB49" s="284"/>
    </row>
    <row r="50" spans="1:28" s="284" customFormat="1" hidden="1">
      <c r="A50" s="284"/>
      <c r="B50" s="284"/>
      <c r="C50" s="284" t="s">
        <v>89</v>
      </c>
      <c r="D50" s="284" t="s">
        <v>89</v>
      </c>
      <c r="E50" s="284" t="s">
        <v>137</v>
      </c>
      <c r="F50" s="284" t="s">
        <v>137</v>
      </c>
      <c r="G50" s="284" t="s">
        <v>137</v>
      </c>
      <c r="H50" s="284" t="s">
        <v>137</v>
      </c>
      <c r="I50" s="284" t="s">
        <v>137</v>
      </c>
      <c r="J50" s="284" t="s">
        <v>137</v>
      </c>
      <c r="K50" s="284" t="s">
        <v>137</v>
      </c>
      <c r="L50" s="284" t="s">
        <v>137</v>
      </c>
      <c r="M50" s="284" t="s">
        <v>137</v>
      </c>
      <c r="N50" s="284" t="s">
        <v>137</v>
      </c>
      <c r="O50" s="284" t="s">
        <v>137</v>
      </c>
      <c r="P50" s="284" t="s">
        <v>137</v>
      </c>
      <c r="Q50" s="284" t="s">
        <v>137</v>
      </c>
      <c r="R50" s="284" t="s">
        <v>137</v>
      </c>
      <c r="S50" s="284" t="s">
        <v>137</v>
      </c>
      <c r="T50" s="284" t="s">
        <v>137</v>
      </c>
      <c r="U50" s="284" t="s">
        <v>137</v>
      </c>
      <c r="V50" s="284" t="s">
        <v>137</v>
      </c>
      <c r="W50" s="284" t="s">
        <v>137</v>
      </c>
      <c r="X50" s="284" t="s">
        <v>137</v>
      </c>
      <c r="Y50" s="284" t="s">
        <v>137</v>
      </c>
      <c r="Z50" s="284" t="s">
        <v>137</v>
      </c>
      <c r="AA50" s="63"/>
      <c r="AB50" s="284"/>
    </row>
    <row r="51" spans="1:28" s="284" customFormat="1" hidden="1">
      <c r="A51" s="63"/>
      <c r="B51" s="63"/>
      <c r="C51" s="63" t="s">
        <v>137</v>
      </c>
      <c r="D51" s="63" t="s">
        <v>137</v>
      </c>
      <c r="E51" s="284" t="s">
        <v>360</v>
      </c>
      <c r="F51" s="284" t="s">
        <v>360</v>
      </c>
      <c r="G51" s="284" t="s">
        <v>360</v>
      </c>
      <c r="H51" s="284" t="s">
        <v>360</v>
      </c>
      <c r="I51" s="284" t="s">
        <v>360</v>
      </c>
      <c r="J51" s="284" t="s">
        <v>360</v>
      </c>
      <c r="K51" s="284" t="s">
        <v>360</v>
      </c>
      <c r="L51" s="284" t="s">
        <v>360</v>
      </c>
      <c r="M51" s="284" t="s">
        <v>360</v>
      </c>
      <c r="N51" s="284" t="s">
        <v>360</v>
      </c>
      <c r="O51" s="284" t="s">
        <v>360</v>
      </c>
      <c r="P51" s="284" t="s">
        <v>360</v>
      </c>
      <c r="Q51" s="284" t="s">
        <v>360</v>
      </c>
      <c r="R51" s="284" t="s">
        <v>360</v>
      </c>
      <c r="S51" s="284" t="s">
        <v>360</v>
      </c>
      <c r="T51" s="284" t="s">
        <v>360</v>
      </c>
      <c r="U51" s="284" t="s">
        <v>360</v>
      </c>
      <c r="V51" s="284" t="s">
        <v>360</v>
      </c>
      <c r="W51" s="284" t="s">
        <v>360</v>
      </c>
      <c r="X51" s="284" t="s">
        <v>360</v>
      </c>
      <c r="Y51" s="284" t="s">
        <v>360</v>
      </c>
      <c r="Z51" s="284" t="s">
        <v>360</v>
      </c>
      <c r="AA51" s="63"/>
      <c r="AB51" s="63"/>
    </row>
    <row r="52" spans="1:28" s="284" customFormat="1" ht="30" hidden="1" customHeight="1">
      <c r="A52" s="63"/>
      <c r="B52" s="63"/>
      <c r="C52" s="63" t="s">
        <v>360</v>
      </c>
      <c r="D52" s="63" t="s">
        <v>360</v>
      </c>
      <c r="E52" s="63"/>
      <c r="F52" s="284"/>
      <c r="G52" s="284"/>
      <c r="H52" s="284"/>
      <c r="I52" s="284"/>
      <c r="J52" s="284"/>
      <c r="K52" s="284"/>
      <c r="L52" s="284"/>
      <c r="M52" s="284"/>
      <c r="N52" s="284"/>
      <c r="O52" s="63"/>
      <c r="P52" s="63"/>
      <c r="Q52" s="63"/>
      <c r="R52" s="63"/>
      <c r="S52" s="63"/>
      <c r="T52" s="63"/>
      <c r="U52" s="63"/>
      <c r="V52" s="63"/>
      <c r="W52" s="63"/>
      <c r="X52" s="63"/>
      <c r="Y52" s="63"/>
      <c r="Z52" s="63"/>
      <c r="AA52" s="63"/>
      <c r="AB52" s="63"/>
    </row>
  </sheetData>
  <mergeCells count="2">
    <mergeCell ref="A2:N2"/>
    <mergeCell ref="F4:N4"/>
  </mergeCells>
  <phoneticPr fontId="44"/>
  <dataValidations count="4">
    <dataValidation type="list" allowBlank="1" showDropDown="0" showInputMessage="1" showErrorMessage="1" sqref="G6:G30">
      <formula1>INDIRECT($B6)</formula1>
    </dataValidation>
    <dataValidation type="list" allowBlank="1" showDropDown="0" showInputMessage="1" showErrorMessage="1" sqref="WVM983058:WVM983071 G65554:G65567 JA65554:JA65567 SW65554:SW65567 ACS65554:ACS65567 AMO65554:AMO65567 AWK65554:AWK65567 BGG65554:BGG65567 BQC65554:BQC65567 BZY65554:BZY65567 CJU65554:CJU65567 CTQ65554:CTQ65567 DDM65554:DDM65567 DNI65554:DNI65567 DXE65554:DXE65567 EHA65554:EHA65567 EQW65554:EQW65567 FAS65554:FAS65567 FKO65554:FKO65567 FUK65554:FUK65567 GEG65554:GEG65567 GOC65554:GOC65567 GXY65554:GXY65567 HHU65554:HHU65567 HRQ65554:HRQ65567 IBM65554:IBM65567 ILI65554:ILI65567 IVE65554:IVE65567 JFA65554:JFA65567 JOW65554:JOW65567 JYS65554:JYS65567 KIO65554:KIO65567 KSK65554:KSK65567 LCG65554:LCG65567 LMC65554:LMC65567 LVY65554:LVY65567 MFU65554:MFU65567 MPQ65554:MPQ65567 MZM65554:MZM65567 NJI65554:NJI65567 NTE65554:NTE65567 ODA65554:ODA65567 OMW65554:OMW65567 OWS65554:OWS65567 PGO65554:PGO65567 PQK65554:PQK65567 QAG65554:QAG65567 QKC65554:QKC65567 QTY65554:QTY65567 RDU65554:RDU65567 RNQ65554:RNQ65567 RXM65554:RXM65567 SHI65554:SHI65567 SRE65554:SRE65567 TBA65554:TBA65567 TKW65554:TKW65567 TUS65554:TUS65567 UEO65554:UEO65567 UOK65554:UOK65567 UYG65554:UYG65567 VIC65554:VIC65567 VRY65554:VRY65567 WBU65554:WBU65567 WLQ65554:WLQ65567 WVM65554:WVM65567 G131090:G131103 JA131090:JA131103 SW131090:SW131103 ACS131090:ACS131103 AMO131090:AMO131103 AWK131090:AWK131103 BGG131090:BGG131103 BQC131090:BQC131103 BZY131090:BZY131103 CJU131090:CJU131103 CTQ131090:CTQ131103 DDM131090:DDM131103 DNI131090:DNI131103 DXE131090:DXE131103 EHA131090:EHA131103 EQW131090:EQW131103 FAS131090:FAS131103 FKO131090:FKO131103 FUK131090:FUK131103 GEG131090:GEG131103 GOC131090:GOC131103 GXY131090:GXY131103 HHU131090:HHU131103 HRQ131090:HRQ131103 IBM131090:IBM131103 ILI131090:ILI131103 IVE131090:IVE131103 JFA131090:JFA131103 JOW131090:JOW131103 JYS131090:JYS131103 KIO131090:KIO131103 KSK131090:KSK131103 LCG131090:LCG131103 LMC131090:LMC131103 LVY131090:LVY131103 MFU131090:MFU131103 MPQ131090:MPQ131103 MZM131090:MZM131103 NJI131090:NJI131103 NTE131090:NTE131103 ODA131090:ODA131103 OMW131090:OMW131103 OWS131090:OWS131103 PGO131090:PGO131103 PQK131090:PQK131103 QAG131090:QAG131103 QKC131090:QKC131103 QTY131090:QTY131103 RDU131090:RDU131103 RNQ131090:RNQ131103 RXM131090:RXM131103 SHI131090:SHI131103 SRE131090:SRE131103 TBA131090:TBA131103 TKW131090:TKW131103 TUS131090:TUS131103 UEO131090:UEO131103 UOK131090:UOK131103 UYG131090:UYG131103 VIC131090:VIC131103 VRY131090:VRY131103 WBU131090:WBU131103 WLQ131090:WLQ131103 WVM131090:WVM131103 G196626:G196639 JA196626:JA196639 SW196626:SW196639 ACS196626:ACS196639 AMO196626:AMO196639 AWK196626:AWK196639 BGG196626:BGG196639 BQC196626:BQC196639 BZY196626:BZY196639 CJU196626:CJU196639 CTQ196626:CTQ196639 DDM196626:DDM196639 DNI196626:DNI196639 DXE196626:DXE196639 EHA196626:EHA196639 EQW196626:EQW196639 FAS196626:FAS196639 FKO196626:FKO196639 FUK196626:FUK196639 GEG196626:GEG196639 GOC196626:GOC196639 GXY196626:GXY196639 HHU196626:HHU196639 HRQ196626:HRQ196639 IBM196626:IBM196639 ILI196626:ILI196639 IVE196626:IVE196639 JFA196626:JFA196639 JOW196626:JOW196639 JYS196626:JYS196639 KIO196626:KIO196639 KSK196626:KSK196639 LCG196626:LCG196639 LMC196626:LMC196639 LVY196626:LVY196639 MFU196626:MFU196639 MPQ196626:MPQ196639 MZM196626:MZM196639 NJI196626:NJI196639 NTE196626:NTE196639 ODA196626:ODA196639 OMW196626:OMW196639 OWS196626:OWS196639 PGO196626:PGO196639 PQK196626:PQK196639 QAG196626:QAG196639 QKC196626:QKC196639 QTY196626:QTY196639 RDU196626:RDU196639 RNQ196626:RNQ196639 RXM196626:RXM196639 SHI196626:SHI196639 SRE196626:SRE196639 TBA196626:TBA196639 TKW196626:TKW196639 TUS196626:TUS196639 UEO196626:UEO196639 UOK196626:UOK196639 UYG196626:UYG196639 VIC196626:VIC196639 VRY196626:VRY196639 WBU196626:WBU196639 WLQ196626:WLQ196639 WVM196626:WVM196639 G262162:G262175 JA262162:JA262175 SW262162:SW262175 ACS262162:ACS262175 AMO262162:AMO262175 AWK262162:AWK262175 BGG262162:BGG262175 BQC262162:BQC262175 BZY262162:BZY262175 CJU262162:CJU262175 CTQ262162:CTQ262175 DDM262162:DDM262175 DNI262162:DNI262175 DXE262162:DXE262175 EHA262162:EHA262175 EQW262162:EQW262175 FAS262162:FAS262175 FKO262162:FKO262175 FUK262162:FUK262175 GEG262162:GEG262175 GOC262162:GOC262175 GXY262162:GXY262175 HHU262162:HHU262175 HRQ262162:HRQ262175 IBM262162:IBM262175 ILI262162:ILI262175 IVE262162:IVE262175 JFA262162:JFA262175 JOW262162:JOW262175 JYS262162:JYS262175 KIO262162:KIO262175 KSK262162:KSK262175 LCG262162:LCG262175 LMC262162:LMC262175 LVY262162:LVY262175 MFU262162:MFU262175 MPQ262162:MPQ262175 MZM262162:MZM262175 NJI262162:NJI262175 NTE262162:NTE262175 ODA262162:ODA262175 OMW262162:OMW262175 OWS262162:OWS262175 PGO262162:PGO262175 PQK262162:PQK262175 QAG262162:QAG262175 QKC262162:QKC262175 QTY262162:QTY262175 RDU262162:RDU262175 RNQ262162:RNQ262175 RXM262162:RXM262175 SHI262162:SHI262175 SRE262162:SRE262175 TBA262162:TBA262175 TKW262162:TKW262175 TUS262162:TUS262175 UEO262162:UEO262175 UOK262162:UOK262175 UYG262162:UYG262175 VIC262162:VIC262175 VRY262162:VRY262175 WBU262162:WBU262175 WLQ262162:WLQ262175 WVM262162:WVM262175 G327698:G327711 JA327698:JA327711 SW327698:SW327711 ACS327698:ACS327711 AMO327698:AMO327711 AWK327698:AWK327711 BGG327698:BGG327711 BQC327698:BQC327711 BZY327698:BZY327711 CJU327698:CJU327711 CTQ327698:CTQ327711 DDM327698:DDM327711 DNI327698:DNI327711 DXE327698:DXE327711 EHA327698:EHA327711 EQW327698:EQW327711 FAS327698:FAS327711 FKO327698:FKO327711 FUK327698:FUK327711 GEG327698:GEG327711 GOC327698:GOC327711 GXY327698:GXY327711 HHU327698:HHU327711 HRQ327698:HRQ327711 IBM327698:IBM327711 ILI327698:ILI327711 IVE327698:IVE327711 JFA327698:JFA327711 JOW327698:JOW327711 JYS327698:JYS327711 KIO327698:KIO327711 KSK327698:KSK327711 LCG327698:LCG327711 LMC327698:LMC327711 LVY327698:LVY327711 MFU327698:MFU327711 MPQ327698:MPQ327711 MZM327698:MZM327711 NJI327698:NJI327711 NTE327698:NTE327711 ODA327698:ODA327711 OMW327698:OMW327711 OWS327698:OWS327711 PGO327698:PGO327711 PQK327698:PQK327711 QAG327698:QAG327711 QKC327698:QKC327711 QTY327698:QTY327711 RDU327698:RDU327711 RNQ327698:RNQ327711 RXM327698:RXM327711 SHI327698:SHI327711 SRE327698:SRE327711 TBA327698:TBA327711 TKW327698:TKW327711 TUS327698:TUS327711 UEO327698:UEO327711 UOK327698:UOK327711 UYG327698:UYG327711 VIC327698:VIC327711 VRY327698:VRY327711 WBU327698:WBU327711 WLQ327698:WLQ327711 WVM327698:WVM327711 G393234:G393247 JA393234:JA393247 SW393234:SW393247 ACS393234:ACS393247 AMO393234:AMO393247 AWK393234:AWK393247 BGG393234:BGG393247 BQC393234:BQC393247 BZY393234:BZY393247 CJU393234:CJU393247 CTQ393234:CTQ393247 DDM393234:DDM393247 DNI393234:DNI393247 DXE393234:DXE393247 EHA393234:EHA393247 EQW393234:EQW393247 FAS393234:FAS393247 FKO393234:FKO393247 FUK393234:FUK393247 GEG393234:GEG393247 GOC393234:GOC393247 GXY393234:GXY393247 HHU393234:HHU393247 HRQ393234:HRQ393247 IBM393234:IBM393247 ILI393234:ILI393247 IVE393234:IVE393247 JFA393234:JFA393247 JOW393234:JOW393247 JYS393234:JYS393247 KIO393234:KIO393247 KSK393234:KSK393247 LCG393234:LCG393247 LMC393234:LMC393247 LVY393234:LVY393247 MFU393234:MFU393247 MPQ393234:MPQ393247 MZM393234:MZM393247 NJI393234:NJI393247 NTE393234:NTE393247 ODA393234:ODA393247 OMW393234:OMW393247 OWS393234:OWS393247 PGO393234:PGO393247 PQK393234:PQK393247 QAG393234:QAG393247 QKC393234:QKC393247 QTY393234:QTY393247 RDU393234:RDU393247 RNQ393234:RNQ393247 RXM393234:RXM393247 SHI393234:SHI393247 SRE393234:SRE393247 TBA393234:TBA393247 TKW393234:TKW393247 TUS393234:TUS393247 UEO393234:UEO393247 UOK393234:UOK393247 UYG393234:UYG393247 VIC393234:VIC393247 VRY393234:VRY393247 WBU393234:WBU393247 WLQ393234:WLQ393247 WVM393234:WVM393247 G458770:G458783 JA458770:JA458783 SW458770:SW458783 ACS458770:ACS458783 AMO458770:AMO458783 AWK458770:AWK458783 BGG458770:BGG458783 BQC458770:BQC458783 BZY458770:BZY458783 CJU458770:CJU458783 CTQ458770:CTQ458783 DDM458770:DDM458783 DNI458770:DNI458783 DXE458770:DXE458783 EHA458770:EHA458783 EQW458770:EQW458783 FAS458770:FAS458783 FKO458770:FKO458783 FUK458770:FUK458783 GEG458770:GEG458783 GOC458770:GOC458783 GXY458770:GXY458783 HHU458770:HHU458783 HRQ458770:HRQ458783 IBM458770:IBM458783 ILI458770:ILI458783 IVE458770:IVE458783 JFA458770:JFA458783 JOW458770:JOW458783 JYS458770:JYS458783 KIO458770:KIO458783 KSK458770:KSK458783 LCG458770:LCG458783 LMC458770:LMC458783 LVY458770:LVY458783 MFU458770:MFU458783 MPQ458770:MPQ458783 MZM458770:MZM458783 NJI458770:NJI458783 NTE458770:NTE458783 ODA458770:ODA458783 OMW458770:OMW458783 OWS458770:OWS458783 PGO458770:PGO458783 PQK458770:PQK458783 QAG458770:QAG458783 QKC458770:QKC458783 QTY458770:QTY458783 RDU458770:RDU458783 RNQ458770:RNQ458783 RXM458770:RXM458783 SHI458770:SHI458783 SRE458770:SRE458783 TBA458770:TBA458783 TKW458770:TKW458783 TUS458770:TUS458783 UEO458770:UEO458783 UOK458770:UOK458783 UYG458770:UYG458783 VIC458770:VIC458783 VRY458770:VRY458783 WBU458770:WBU458783 WLQ458770:WLQ458783 WVM458770:WVM458783 G524306:G524319 JA524306:JA524319 SW524306:SW524319 ACS524306:ACS524319 AMO524306:AMO524319 AWK524306:AWK524319 BGG524306:BGG524319 BQC524306:BQC524319 BZY524306:BZY524319 CJU524306:CJU524319 CTQ524306:CTQ524319 DDM524306:DDM524319 DNI524306:DNI524319 DXE524306:DXE524319 EHA524306:EHA524319 EQW524306:EQW524319 FAS524306:FAS524319 FKO524306:FKO524319 FUK524306:FUK524319 GEG524306:GEG524319 GOC524306:GOC524319 GXY524306:GXY524319 HHU524306:HHU524319 HRQ524306:HRQ524319 IBM524306:IBM524319 ILI524306:ILI524319 IVE524306:IVE524319 JFA524306:JFA524319 JOW524306:JOW524319 JYS524306:JYS524319 KIO524306:KIO524319 KSK524306:KSK524319 LCG524306:LCG524319 LMC524306:LMC524319 LVY524306:LVY524319 MFU524306:MFU524319 MPQ524306:MPQ524319 MZM524306:MZM524319 NJI524306:NJI524319 NTE524306:NTE524319 ODA524306:ODA524319 OMW524306:OMW524319 OWS524306:OWS524319 PGO524306:PGO524319 PQK524306:PQK524319 QAG524306:QAG524319 QKC524306:QKC524319 QTY524306:QTY524319 RDU524306:RDU524319 RNQ524306:RNQ524319 RXM524306:RXM524319 SHI524306:SHI524319 SRE524306:SRE524319 TBA524306:TBA524319 TKW524306:TKW524319 TUS524306:TUS524319 UEO524306:UEO524319 UOK524306:UOK524319 UYG524306:UYG524319 VIC524306:VIC524319 VRY524306:VRY524319 WBU524306:WBU524319 WLQ524306:WLQ524319 WVM524306:WVM524319 G589842:G589855 JA589842:JA589855 SW589842:SW589855 ACS589842:ACS589855 AMO589842:AMO589855 AWK589842:AWK589855 BGG589842:BGG589855 BQC589842:BQC589855 BZY589842:BZY589855 CJU589842:CJU589855 CTQ589842:CTQ589855 DDM589842:DDM589855 DNI589842:DNI589855 DXE589842:DXE589855 EHA589842:EHA589855 EQW589842:EQW589855 FAS589842:FAS589855 FKO589842:FKO589855 FUK589842:FUK589855 GEG589842:GEG589855 GOC589842:GOC589855 GXY589842:GXY589855 HHU589842:HHU589855 HRQ589842:HRQ589855 IBM589842:IBM589855 ILI589842:ILI589855 IVE589842:IVE589855 JFA589842:JFA589855 JOW589842:JOW589855 JYS589842:JYS589855 KIO589842:KIO589855 KSK589842:KSK589855 LCG589842:LCG589855 LMC589842:LMC589855 LVY589842:LVY589855 MFU589842:MFU589855 MPQ589842:MPQ589855 MZM589842:MZM589855 NJI589842:NJI589855 NTE589842:NTE589855 ODA589842:ODA589855 OMW589842:OMW589855 OWS589842:OWS589855 PGO589842:PGO589855 PQK589842:PQK589855 QAG589842:QAG589855 QKC589842:QKC589855 QTY589842:QTY589855 RDU589842:RDU589855 RNQ589842:RNQ589855 RXM589842:RXM589855 SHI589842:SHI589855 SRE589842:SRE589855 TBA589842:TBA589855 TKW589842:TKW589855 TUS589842:TUS589855 UEO589842:UEO589855 UOK589842:UOK589855 UYG589842:UYG589855 VIC589842:VIC589855 VRY589842:VRY589855 WBU589842:WBU589855 WLQ589842:WLQ589855 WVM589842:WVM589855 G655378:G655391 JA655378:JA655391 SW655378:SW655391 ACS655378:ACS655391 AMO655378:AMO655391 AWK655378:AWK655391 BGG655378:BGG655391 BQC655378:BQC655391 BZY655378:BZY655391 CJU655378:CJU655391 CTQ655378:CTQ655391 DDM655378:DDM655391 DNI655378:DNI655391 DXE655378:DXE655391 EHA655378:EHA655391 EQW655378:EQW655391 FAS655378:FAS655391 FKO655378:FKO655391 FUK655378:FUK655391 GEG655378:GEG655391 GOC655378:GOC655391 GXY655378:GXY655391 HHU655378:HHU655391 HRQ655378:HRQ655391 IBM655378:IBM655391 ILI655378:ILI655391 IVE655378:IVE655391 JFA655378:JFA655391 JOW655378:JOW655391 JYS655378:JYS655391 KIO655378:KIO655391 KSK655378:KSK655391 LCG655378:LCG655391 LMC655378:LMC655391 LVY655378:LVY655391 MFU655378:MFU655391 MPQ655378:MPQ655391 MZM655378:MZM655391 NJI655378:NJI655391 NTE655378:NTE655391 ODA655378:ODA655391 OMW655378:OMW655391 OWS655378:OWS655391 PGO655378:PGO655391 PQK655378:PQK655391 QAG655378:QAG655391 QKC655378:QKC655391 QTY655378:QTY655391 RDU655378:RDU655391 RNQ655378:RNQ655391 RXM655378:RXM655391 SHI655378:SHI655391 SRE655378:SRE655391 TBA655378:TBA655391 TKW655378:TKW655391 TUS655378:TUS655391 UEO655378:UEO655391 UOK655378:UOK655391 UYG655378:UYG655391 VIC655378:VIC655391 VRY655378:VRY655391 WBU655378:WBU655391 WLQ655378:WLQ655391 WVM655378:WVM655391 G720914:G720927 JA720914:JA720927 SW720914:SW720927 ACS720914:ACS720927 AMO720914:AMO720927 AWK720914:AWK720927 BGG720914:BGG720927 BQC720914:BQC720927 BZY720914:BZY720927 CJU720914:CJU720927 CTQ720914:CTQ720927 DDM720914:DDM720927 DNI720914:DNI720927 DXE720914:DXE720927 EHA720914:EHA720927 EQW720914:EQW720927 FAS720914:FAS720927 FKO720914:FKO720927 FUK720914:FUK720927 GEG720914:GEG720927 GOC720914:GOC720927 GXY720914:GXY720927 HHU720914:HHU720927 HRQ720914:HRQ720927 IBM720914:IBM720927 ILI720914:ILI720927 IVE720914:IVE720927 JFA720914:JFA720927 JOW720914:JOW720927 JYS720914:JYS720927 KIO720914:KIO720927 KSK720914:KSK720927 LCG720914:LCG720927 LMC720914:LMC720927 LVY720914:LVY720927 MFU720914:MFU720927 MPQ720914:MPQ720927 MZM720914:MZM720927 NJI720914:NJI720927 NTE720914:NTE720927 ODA720914:ODA720927 OMW720914:OMW720927 OWS720914:OWS720927 PGO720914:PGO720927 PQK720914:PQK720927 QAG720914:QAG720927 QKC720914:QKC720927 QTY720914:QTY720927 RDU720914:RDU720927 RNQ720914:RNQ720927 RXM720914:RXM720927 SHI720914:SHI720927 SRE720914:SRE720927 TBA720914:TBA720927 TKW720914:TKW720927 TUS720914:TUS720927 UEO720914:UEO720927 UOK720914:UOK720927 UYG720914:UYG720927 VIC720914:VIC720927 VRY720914:VRY720927 WBU720914:WBU720927 WLQ720914:WLQ720927 WVM720914:WVM720927 G786450:G786463 JA786450:JA786463 SW786450:SW786463 ACS786450:ACS786463 AMO786450:AMO786463 AWK786450:AWK786463 BGG786450:BGG786463 BQC786450:BQC786463 BZY786450:BZY786463 CJU786450:CJU786463 CTQ786450:CTQ786463 DDM786450:DDM786463 DNI786450:DNI786463 DXE786450:DXE786463 EHA786450:EHA786463 EQW786450:EQW786463 FAS786450:FAS786463 FKO786450:FKO786463 FUK786450:FUK786463 GEG786450:GEG786463 GOC786450:GOC786463 GXY786450:GXY786463 HHU786450:HHU786463 HRQ786450:HRQ786463 IBM786450:IBM786463 ILI786450:ILI786463 IVE786450:IVE786463 JFA786450:JFA786463 JOW786450:JOW786463 JYS786450:JYS786463 KIO786450:KIO786463 KSK786450:KSK786463 LCG786450:LCG786463 LMC786450:LMC786463 LVY786450:LVY786463 MFU786450:MFU786463 MPQ786450:MPQ786463 MZM786450:MZM786463 NJI786450:NJI786463 NTE786450:NTE786463 ODA786450:ODA786463 OMW786450:OMW786463 OWS786450:OWS786463 PGO786450:PGO786463 PQK786450:PQK786463 QAG786450:QAG786463 QKC786450:QKC786463 QTY786450:QTY786463 RDU786450:RDU786463 RNQ786450:RNQ786463 RXM786450:RXM786463 SHI786450:SHI786463 SRE786450:SRE786463 TBA786450:TBA786463 TKW786450:TKW786463 TUS786450:TUS786463 UEO786450:UEO786463 UOK786450:UOK786463 UYG786450:UYG786463 VIC786450:VIC786463 VRY786450:VRY786463 WBU786450:WBU786463 WLQ786450:WLQ786463 WVM786450:WVM786463 G851986:G851999 JA851986:JA851999 SW851986:SW851999 ACS851986:ACS851999 AMO851986:AMO851999 AWK851986:AWK851999 BGG851986:BGG851999 BQC851986:BQC851999 BZY851986:BZY851999 CJU851986:CJU851999 CTQ851986:CTQ851999 DDM851986:DDM851999 DNI851986:DNI851999 DXE851986:DXE851999 EHA851986:EHA851999 EQW851986:EQW851999 FAS851986:FAS851999 FKO851986:FKO851999 FUK851986:FUK851999 GEG851986:GEG851999 GOC851986:GOC851999 GXY851986:GXY851999 HHU851986:HHU851999 HRQ851986:HRQ851999 IBM851986:IBM851999 ILI851986:ILI851999 IVE851986:IVE851999 JFA851986:JFA851999 JOW851986:JOW851999 JYS851986:JYS851999 KIO851986:KIO851999 KSK851986:KSK851999 LCG851986:LCG851999 LMC851986:LMC851999 LVY851986:LVY851999 MFU851986:MFU851999 MPQ851986:MPQ851999 MZM851986:MZM851999 NJI851986:NJI851999 NTE851986:NTE851999 ODA851986:ODA851999 OMW851986:OMW851999 OWS851986:OWS851999 PGO851986:PGO851999 PQK851986:PQK851999 QAG851986:QAG851999 QKC851986:QKC851999 QTY851986:QTY851999 RDU851986:RDU851999 RNQ851986:RNQ851999 RXM851986:RXM851999 SHI851986:SHI851999 SRE851986:SRE851999 TBA851986:TBA851999 TKW851986:TKW851999 TUS851986:TUS851999 UEO851986:UEO851999 UOK851986:UOK851999 UYG851986:UYG851999 VIC851986:VIC851999 VRY851986:VRY851999 WBU851986:WBU851999 WLQ851986:WLQ851999 WVM851986:WVM851999 G917522:G917535 JA917522:JA917535 SW917522:SW917535 ACS917522:ACS917535 AMO917522:AMO917535 AWK917522:AWK917535 BGG917522:BGG917535 BQC917522:BQC917535 BZY917522:BZY917535 CJU917522:CJU917535 CTQ917522:CTQ917535 DDM917522:DDM917535 DNI917522:DNI917535 DXE917522:DXE917535 EHA917522:EHA917535 EQW917522:EQW917535 FAS917522:FAS917535 FKO917522:FKO917535 FUK917522:FUK917535 GEG917522:GEG917535 GOC917522:GOC917535 GXY917522:GXY917535 HHU917522:HHU917535 HRQ917522:HRQ917535 IBM917522:IBM917535 ILI917522:ILI917535 IVE917522:IVE917535 JFA917522:JFA917535 JOW917522:JOW917535 JYS917522:JYS917535 KIO917522:KIO917535 KSK917522:KSK917535 LCG917522:LCG917535 LMC917522:LMC917535 LVY917522:LVY917535 MFU917522:MFU917535 MPQ917522:MPQ917535 MZM917522:MZM917535 NJI917522:NJI917535 NTE917522:NTE917535 ODA917522:ODA917535 OMW917522:OMW917535 OWS917522:OWS917535 PGO917522:PGO917535 PQK917522:PQK917535 QAG917522:QAG917535 QKC917522:QKC917535 QTY917522:QTY917535 RDU917522:RDU917535 RNQ917522:RNQ917535 RXM917522:RXM917535 SHI917522:SHI917535 SRE917522:SRE917535 TBA917522:TBA917535 TKW917522:TKW917535 TUS917522:TUS917535 UEO917522:UEO917535 UOK917522:UOK917535 UYG917522:UYG917535 VIC917522:VIC917535 VRY917522:VRY917535 WBU917522:WBU917535 WLQ917522:WLQ917535 WVM917522:WVM917535 G983058:G983071 JA983058:JA983071 SW983058:SW983071 ACS983058:ACS983071 AMO983058:AMO983071 AWK983058:AWK983071 BGG983058:BGG983071 BQC983058:BQC983071 BZY983058:BZY983071 CJU983058:CJU983071 CTQ983058:CTQ983071 DDM983058:DDM983071 DNI983058:DNI983071 DXE983058:DXE983071 EHA983058:EHA983071 EQW983058:EQW983071 FAS983058:FAS983071 FKO983058:FKO983071 FUK983058:FUK983071 GEG983058:GEG983071 GOC983058:GOC983071 GXY983058:GXY983071 HHU983058:HHU983071 HRQ983058:HRQ983071 IBM983058:IBM983071 ILI983058:ILI983071 IVE983058:IVE983071 JFA983058:JFA983071 JOW983058:JOW983071 JYS983058:JYS983071 KIO983058:KIO983071 KSK983058:KSK983071 LCG983058:LCG983071 LMC983058:LMC983071 LVY983058:LVY983071 MFU983058:MFU983071 MPQ983058:MPQ983071 MZM983058:MZM983071 NJI983058:NJI983071 NTE983058:NTE983071 ODA983058:ODA983071 OMW983058:OMW983071 OWS983058:OWS983071 PGO983058:PGO983071 PQK983058:PQK983071 QAG983058:QAG983071 QKC983058:QKC983071 QTY983058:QTY983071 RDU983058:RDU983071 RNQ983058:RNQ983071 RXM983058:RXM983071 SHI983058:SHI983071 SRE983058:SRE983071 TBA983058:TBA983071 TKW983058:TKW983071 TUS983058:TUS983071 UEO983058:UEO983071 UOK983058:UOK983071 UYG983058:UYG983071 VIC983058:VIC983071 VRY983058:VRY983071 WBU983058:WBU983071 WLQ983058:WLQ983071 JA6:JA30 SW6:SW30 ACS6:ACS30 AMO6:AMO30 AWK6:AWK30 BGG6:BGG30 BQC6:BQC30 BZY6:BZY30 CJU6:CJU30 CTQ6:CTQ30 DDM6:DDM30 DNI6:DNI30 DXE6:DXE30 EHA6:EHA30 EQW6:EQW30 FAS6:FAS30 FKO6:FKO30 FUK6:FUK30 GEG6:GEG30 GOC6:GOC30 GXY6:GXY30 HHU6:HHU30 HRQ6:HRQ30 IBM6:IBM30 ILI6:ILI30 IVE6:IVE30 JFA6:JFA30 JOW6:JOW30 JYS6:JYS30 KIO6:KIO30 KSK6:KSK30 LCG6:LCG30 LMC6:LMC30 LVY6:LVY30 MFU6:MFU30 MPQ6:MPQ30 MZM6:MZM30 NJI6:NJI30 NTE6:NTE30 ODA6:ODA30 OMW6:OMW30 OWS6:OWS30 PGO6:PGO30 PQK6:PQK30 QAG6:QAG30 QKC6:QKC30 QTY6:QTY30 RDU6:RDU30 RNQ6:RNQ30 RXM6:RXM30 SHI6:SHI30 SRE6:SRE30 TBA6:TBA30 TKW6:TKW30 TUS6:TUS30 UEO6:UEO30 UOK6:UOK30 UYG6:UYG30 VIC6:VIC30 VRY6:VRY30 WBU6:WBU30 WLQ6:WLQ30 WVM6:WVM30">
      <formula1>"移乗介護,移動支援,排泄支援,見守り・コミュニケーション,入浴支援"</formula1>
    </dataValidation>
    <dataValidation type="list" allowBlank="1" showDropDown="0" showInputMessage="1" showErrorMessage="1" sqref="WVH983058:WVH983071 B65554:B65567 IV65554:IV65567 SR65554:SR65567 ACN65554:ACN65567 AMJ65554:AMJ65567 AWF65554:AWF65567 BGB65554:BGB65567 BPX65554:BPX65567 BZT65554:BZT65567 CJP65554:CJP65567 CTL65554:CTL65567 DDH65554:DDH65567 DND65554:DND65567 DWZ65554:DWZ65567 EGV65554:EGV65567 EQR65554:EQR65567 FAN65554:FAN65567 FKJ65554:FKJ65567 FUF65554:FUF65567 GEB65554:GEB65567 GNX65554:GNX65567 GXT65554:GXT65567 HHP65554:HHP65567 HRL65554:HRL65567 IBH65554:IBH65567 ILD65554:ILD65567 IUZ65554:IUZ65567 JEV65554:JEV65567 JOR65554:JOR65567 JYN65554:JYN65567 KIJ65554:KIJ65567 KSF65554:KSF65567 LCB65554:LCB65567 LLX65554:LLX65567 LVT65554:LVT65567 MFP65554:MFP65567 MPL65554:MPL65567 MZH65554:MZH65567 NJD65554:NJD65567 NSZ65554:NSZ65567 OCV65554:OCV65567 OMR65554:OMR65567 OWN65554:OWN65567 PGJ65554:PGJ65567 PQF65554:PQF65567 QAB65554:QAB65567 QJX65554:QJX65567 QTT65554:QTT65567 RDP65554:RDP65567 RNL65554:RNL65567 RXH65554:RXH65567 SHD65554:SHD65567 SQZ65554:SQZ65567 TAV65554:TAV65567 TKR65554:TKR65567 TUN65554:TUN65567 UEJ65554:UEJ65567 UOF65554:UOF65567 UYB65554:UYB65567 VHX65554:VHX65567 VRT65554:VRT65567 WBP65554:WBP65567 WLL65554:WLL65567 WVH65554:WVH65567 B131090:B131103 IV131090:IV131103 SR131090:SR131103 ACN131090:ACN131103 AMJ131090:AMJ131103 AWF131090:AWF131103 BGB131090:BGB131103 BPX131090:BPX131103 BZT131090:BZT131103 CJP131090:CJP131103 CTL131090:CTL131103 DDH131090:DDH131103 DND131090:DND131103 DWZ131090:DWZ131103 EGV131090:EGV131103 EQR131090:EQR131103 FAN131090:FAN131103 FKJ131090:FKJ131103 FUF131090:FUF131103 GEB131090:GEB131103 GNX131090:GNX131103 GXT131090:GXT131103 HHP131090:HHP131103 HRL131090:HRL131103 IBH131090:IBH131103 ILD131090:ILD131103 IUZ131090:IUZ131103 JEV131090:JEV131103 JOR131090:JOR131103 JYN131090:JYN131103 KIJ131090:KIJ131103 KSF131090:KSF131103 LCB131090:LCB131103 LLX131090:LLX131103 LVT131090:LVT131103 MFP131090:MFP131103 MPL131090:MPL131103 MZH131090:MZH131103 NJD131090:NJD131103 NSZ131090:NSZ131103 OCV131090:OCV131103 OMR131090:OMR131103 OWN131090:OWN131103 PGJ131090:PGJ131103 PQF131090:PQF131103 QAB131090:QAB131103 QJX131090:QJX131103 QTT131090:QTT131103 RDP131090:RDP131103 RNL131090:RNL131103 RXH131090:RXH131103 SHD131090:SHD131103 SQZ131090:SQZ131103 TAV131090:TAV131103 TKR131090:TKR131103 TUN131090:TUN131103 UEJ131090:UEJ131103 UOF131090:UOF131103 UYB131090:UYB131103 VHX131090:VHX131103 VRT131090:VRT131103 WBP131090:WBP131103 WLL131090:WLL131103 WVH131090:WVH131103 B196626:B196639 IV196626:IV196639 SR196626:SR196639 ACN196626:ACN196639 AMJ196626:AMJ196639 AWF196626:AWF196639 BGB196626:BGB196639 BPX196626:BPX196639 BZT196626:BZT196639 CJP196626:CJP196639 CTL196626:CTL196639 DDH196626:DDH196639 DND196626:DND196639 DWZ196626:DWZ196639 EGV196626:EGV196639 EQR196626:EQR196639 FAN196626:FAN196639 FKJ196626:FKJ196639 FUF196626:FUF196639 GEB196626:GEB196639 GNX196626:GNX196639 GXT196626:GXT196639 HHP196626:HHP196639 HRL196626:HRL196639 IBH196626:IBH196639 ILD196626:ILD196639 IUZ196626:IUZ196639 JEV196626:JEV196639 JOR196626:JOR196639 JYN196626:JYN196639 KIJ196626:KIJ196639 KSF196626:KSF196639 LCB196626:LCB196639 LLX196626:LLX196639 LVT196626:LVT196639 MFP196626:MFP196639 MPL196626:MPL196639 MZH196626:MZH196639 NJD196626:NJD196639 NSZ196626:NSZ196639 OCV196626:OCV196639 OMR196626:OMR196639 OWN196626:OWN196639 PGJ196626:PGJ196639 PQF196626:PQF196639 QAB196626:QAB196639 QJX196626:QJX196639 QTT196626:QTT196639 RDP196626:RDP196639 RNL196626:RNL196639 RXH196626:RXH196639 SHD196626:SHD196639 SQZ196626:SQZ196639 TAV196626:TAV196639 TKR196626:TKR196639 TUN196626:TUN196639 UEJ196626:UEJ196639 UOF196626:UOF196639 UYB196626:UYB196639 VHX196626:VHX196639 VRT196626:VRT196639 WBP196626:WBP196639 WLL196626:WLL196639 WVH196626:WVH196639 B262162:B262175 IV262162:IV262175 SR262162:SR262175 ACN262162:ACN262175 AMJ262162:AMJ262175 AWF262162:AWF262175 BGB262162:BGB262175 BPX262162:BPX262175 BZT262162:BZT262175 CJP262162:CJP262175 CTL262162:CTL262175 DDH262162:DDH262175 DND262162:DND262175 DWZ262162:DWZ262175 EGV262162:EGV262175 EQR262162:EQR262175 FAN262162:FAN262175 FKJ262162:FKJ262175 FUF262162:FUF262175 GEB262162:GEB262175 GNX262162:GNX262175 GXT262162:GXT262175 HHP262162:HHP262175 HRL262162:HRL262175 IBH262162:IBH262175 ILD262162:ILD262175 IUZ262162:IUZ262175 JEV262162:JEV262175 JOR262162:JOR262175 JYN262162:JYN262175 KIJ262162:KIJ262175 KSF262162:KSF262175 LCB262162:LCB262175 LLX262162:LLX262175 LVT262162:LVT262175 MFP262162:MFP262175 MPL262162:MPL262175 MZH262162:MZH262175 NJD262162:NJD262175 NSZ262162:NSZ262175 OCV262162:OCV262175 OMR262162:OMR262175 OWN262162:OWN262175 PGJ262162:PGJ262175 PQF262162:PQF262175 QAB262162:QAB262175 QJX262162:QJX262175 QTT262162:QTT262175 RDP262162:RDP262175 RNL262162:RNL262175 RXH262162:RXH262175 SHD262162:SHD262175 SQZ262162:SQZ262175 TAV262162:TAV262175 TKR262162:TKR262175 TUN262162:TUN262175 UEJ262162:UEJ262175 UOF262162:UOF262175 UYB262162:UYB262175 VHX262162:VHX262175 VRT262162:VRT262175 WBP262162:WBP262175 WLL262162:WLL262175 WVH262162:WVH262175 B327698:B327711 IV327698:IV327711 SR327698:SR327711 ACN327698:ACN327711 AMJ327698:AMJ327711 AWF327698:AWF327711 BGB327698:BGB327711 BPX327698:BPX327711 BZT327698:BZT327711 CJP327698:CJP327711 CTL327698:CTL327711 DDH327698:DDH327711 DND327698:DND327711 DWZ327698:DWZ327711 EGV327698:EGV327711 EQR327698:EQR327711 FAN327698:FAN327711 FKJ327698:FKJ327711 FUF327698:FUF327711 GEB327698:GEB327711 GNX327698:GNX327711 GXT327698:GXT327711 HHP327698:HHP327711 HRL327698:HRL327711 IBH327698:IBH327711 ILD327698:ILD327711 IUZ327698:IUZ327711 JEV327698:JEV327711 JOR327698:JOR327711 JYN327698:JYN327711 KIJ327698:KIJ327711 KSF327698:KSF327711 LCB327698:LCB327711 LLX327698:LLX327711 LVT327698:LVT327711 MFP327698:MFP327711 MPL327698:MPL327711 MZH327698:MZH327711 NJD327698:NJD327711 NSZ327698:NSZ327711 OCV327698:OCV327711 OMR327698:OMR327711 OWN327698:OWN327711 PGJ327698:PGJ327711 PQF327698:PQF327711 QAB327698:QAB327711 QJX327698:QJX327711 QTT327698:QTT327711 RDP327698:RDP327711 RNL327698:RNL327711 RXH327698:RXH327711 SHD327698:SHD327711 SQZ327698:SQZ327711 TAV327698:TAV327711 TKR327698:TKR327711 TUN327698:TUN327711 UEJ327698:UEJ327711 UOF327698:UOF327711 UYB327698:UYB327711 VHX327698:VHX327711 VRT327698:VRT327711 WBP327698:WBP327711 WLL327698:WLL327711 WVH327698:WVH327711 B393234:B393247 IV393234:IV393247 SR393234:SR393247 ACN393234:ACN393247 AMJ393234:AMJ393247 AWF393234:AWF393247 BGB393234:BGB393247 BPX393234:BPX393247 BZT393234:BZT393247 CJP393234:CJP393247 CTL393234:CTL393247 DDH393234:DDH393247 DND393234:DND393247 DWZ393234:DWZ393247 EGV393234:EGV393247 EQR393234:EQR393247 FAN393234:FAN393247 FKJ393234:FKJ393247 FUF393234:FUF393247 GEB393234:GEB393247 GNX393234:GNX393247 GXT393234:GXT393247 HHP393234:HHP393247 HRL393234:HRL393247 IBH393234:IBH393247 ILD393234:ILD393247 IUZ393234:IUZ393247 JEV393234:JEV393247 JOR393234:JOR393247 JYN393234:JYN393247 KIJ393234:KIJ393247 KSF393234:KSF393247 LCB393234:LCB393247 LLX393234:LLX393247 LVT393234:LVT393247 MFP393234:MFP393247 MPL393234:MPL393247 MZH393234:MZH393247 NJD393234:NJD393247 NSZ393234:NSZ393247 OCV393234:OCV393247 OMR393234:OMR393247 OWN393234:OWN393247 PGJ393234:PGJ393247 PQF393234:PQF393247 QAB393234:QAB393247 QJX393234:QJX393247 QTT393234:QTT393247 RDP393234:RDP393247 RNL393234:RNL393247 RXH393234:RXH393247 SHD393234:SHD393247 SQZ393234:SQZ393247 TAV393234:TAV393247 TKR393234:TKR393247 TUN393234:TUN393247 UEJ393234:UEJ393247 UOF393234:UOF393247 UYB393234:UYB393247 VHX393234:VHX393247 VRT393234:VRT393247 WBP393234:WBP393247 WLL393234:WLL393247 WVH393234:WVH393247 B458770:B458783 IV458770:IV458783 SR458770:SR458783 ACN458770:ACN458783 AMJ458770:AMJ458783 AWF458770:AWF458783 BGB458770:BGB458783 BPX458770:BPX458783 BZT458770:BZT458783 CJP458770:CJP458783 CTL458770:CTL458783 DDH458770:DDH458783 DND458770:DND458783 DWZ458770:DWZ458783 EGV458770:EGV458783 EQR458770:EQR458783 FAN458770:FAN458783 FKJ458770:FKJ458783 FUF458770:FUF458783 GEB458770:GEB458783 GNX458770:GNX458783 GXT458770:GXT458783 HHP458770:HHP458783 HRL458770:HRL458783 IBH458770:IBH458783 ILD458770:ILD458783 IUZ458770:IUZ458783 JEV458770:JEV458783 JOR458770:JOR458783 JYN458770:JYN458783 KIJ458770:KIJ458783 KSF458770:KSF458783 LCB458770:LCB458783 LLX458770:LLX458783 LVT458770:LVT458783 MFP458770:MFP458783 MPL458770:MPL458783 MZH458770:MZH458783 NJD458770:NJD458783 NSZ458770:NSZ458783 OCV458770:OCV458783 OMR458770:OMR458783 OWN458770:OWN458783 PGJ458770:PGJ458783 PQF458770:PQF458783 QAB458770:QAB458783 QJX458770:QJX458783 QTT458770:QTT458783 RDP458770:RDP458783 RNL458770:RNL458783 RXH458770:RXH458783 SHD458770:SHD458783 SQZ458770:SQZ458783 TAV458770:TAV458783 TKR458770:TKR458783 TUN458770:TUN458783 UEJ458770:UEJ458783 UOF458770:UOF458783 UYB458770:UYB458783 VHX458770:VHX458783 VRT458770:VRT458783 WBP458770:WBP458783 WLL458770:WLL458783 WVH458770:WVH458783 B524306:B524319 IV524306:IV524319 SR524306:SR524319 ACN524306:ACN524319 AMJ524306:AMJ524319 AWF524306:AWF524319 BGB524306:BGB524319 BPX524306:BPX524319 BZT524306:BZT524319 CJP524306:CJP524319 CTL524306:CTL524319 DDH524306:DDH524319 DND524306:DND524319 DWZ524306:DWZ524319 EGV524306:EGV524319 EQR524306:EQR524319 FAN524306:FAN524319 FKJ524306:FKJ524319 FUF524306:FUF524319 GEB524306:GEB524319 GNX524306:GNX524319 GXT524306:GXT524319 HHP524306:HHP524319 HRL524306:HRL524319 IBH524306:IBH524319 ILD524306:ILD524319 IUZ524306:IUZ524319 JEV524306:JEV524319 JOR524306:JOR524319 JYN524306:JYN524319 KIJ524306:KIJ524319 KSF524306:KSF524319 LCB524306:LCB524319 LLX524306:LLX524319 LVT524306:LVT524319 MFP524306:MFP524319 MPL524306:MPL524319 MZH524306:MZH524319 NJD524306:NJD524319 NSZ524306:NSZ524319 OCV524306:OCV524319 OMR524306:OMR524319 OWN524306:OWN524319 PGJ524306:PGJ524319 PQF524306:PQF524319 QAB524306:QAB524319 QJX524306:QJX524319 QTT524306:QTT524319 RDP524306:RDP524319 RNL524306:RNL524319 RXH524306:RXH524319 SHD524306:SHD524319 SQZ524306:SQZ524319 TAV524306:TAV524319 TKR524306:TKR524319 TUN524306:TUN524319 UEJ524306:UEJ524319 UOF524306:UOF524319 UYB524306:UYB524319 VHX524306:VHX524319 VRT524306:VRT524319 WBP524306:WBP524319 WLL524306:WLL524319 WVH524306:WVH524319 B589842:B589855 IV589842:IV589855 SR589842:SR589855 ACN589842:ACN589855 AMJ589842:AMJ589855 AWF589842:AWF589855 BGB589842:BGB589855 BPX589842:BPX589855 BZT589842:BZT589855 CJP589842:CJP589855 CTL589842:CTL589855 DDH589842:DDH589855 DND589842:DND589855 DWZ589842:DWZ589855 EGV589842:EGV589855 EQR589842:EQR589855 FAN589842:FAN589855 FKJ589842:FKJ589855 FUF589842:FUF589855 GEB589842:GEB589855 GNX589842:GNX589855 GXT589842:GXT589855 HHP589842:HHP589855 HRL589842:HRL589855 IBH589842:IBH589855 ILD589842:ILD589855 IUZ589842:IUZ589855 JEV589842:JEV589855 JOR589842:JOR589855 JYN589842:JYN589855 KIJ589842:KIJ589855 KSF589842:KSF589855 LCB589842:LCB589855 LLX589842:LLX589855 LVT589842:LVT589855 MFP589842:MFP589855 MPL589842:MPL589855 MZH589842:MZH589855 NJD589842:NJD589855 NSZ589842:NSZ589855 OCV589842:OCV589855 OMR589842:OMR589855 OWN589842:OWN589855 PGJ589842:PGJ589855 PQF589842:PQF589855 QAB589842:QAB589855 QJX589842:QJX589855 QTT589842:QTT589855 RDP589842:RDP589855 RNL589842:RNL589855 RXH589842:RXH589855 SHD589842:SHD589855 SQZ589842:SQZ589855 TAV589842:TAV589855 TKR589842:TKR589855 TUN589842:TUN589855 UEJ589842:UEJ589855 UOF589842:UOF589855 UYB589842:UYB589855 VHX589842:VHX589855 VRT589842:VRT589855 WBP589842:WBP589855 WLL589842:WLL589855 WVH589842:WVH589855 B655378:B655391 IV655378:IV655391 SR655378:SR655391 ACN655378:ACN655391 AMJ655378:AMJ655391 AWF655378:AWF655391 BGB655378:BGB655391 BPX655378:BPX655391 BZT655378:BZT655391 CJP655378:CJP655391 CTL655378:CTL655391 DDH655378:DDH655391 DND655378:DND655391 DWZ655378:DWZ655391 EGV655378:EGV655391 EQR655378:EQR655391 FAN655378:FAN655391 FKJ655378:FKJ655391 FUF655378:FUF655391 GEB655378:GEB655391 GNX655378:GNX655391 GXT655378:GXT655391 HHP655378:HHP655391 HRL655378:HRL655391 IBH655378:IBH655391 ILD655378:ILD655391 IUZ655378:IUZ655391 JEV655378:JEV655391 JOR655378:JOR655391 JYN655378:JYN655391 KIJ655378:KIJ655391 KSF655378:KSF655391 LCB655378:LCB655391 LLX655378:LLX655391 LVT655378:LVT655391 MFP655378:MFP655391 MPL655378:MPL655391 MZH655378:MZH655391 NJD655378:NJD655391 NSZ655378:NSZ655391 OCV655378:OCV655391 OMR655378:OMR655391 OWN655378:OWN655391 PGJ655378:PGJ655391 PQF655378:PQF655391 QAB655378:QAB655391 QJX655378:QJX655391 QTT655378:QTT655391 RDP655378:RDP655391 RNL655378:RNL655391 RXH655378:RXH655391 SHD655378:SHD655391 SQZ655378:SQZ655391 TAV655378:TAV655391 TKR655378:TKR655391 TUN655378:TUN655391 UEJ655378:UEJ655391 UOF655378:UOF655391 UYB655378:UYB655391 VHX655378:VHX655391 VRT655378:VRT655391 WBP655378:WBP655391 WLL655378:WLL655391 WVH655378:WVH655391 B720914:B720927 IV720914:IV720927 SR720914:SR720927 ACN720914:ACN720927 AMJ720914:AMJ720927 AWF720914:AWF720927 BGB720914:BGB720927 BPX720914:BPX720927 BZT720914:BZT720927 CJP720914:CJP720927 CTL720914:CTL720927 DDH720914:DDH720927 DND720914:DND720927 DWZ720914:DWZ720927 EGV720914:EGV720927 EQR720914:EQR720927 FAN720914:FAN720927 FKJ720914:FKJ720927 FUF720914:FUF720927 GEB720914:GEB720927 GNX720914:GNX720927 GXT720914:GXT720927 HHP720914:HHP720927 HRL720914:HRL720927 IBH720914:IBH720927 ILD720914:ILD720927 IUZ720914:IUZ720927 JEV720914:JEV720927 JOR720914:JOR720927 JYN720914:JYN720927 KIJ720914:KIJ720927 KSF720914:KSF720927 LCB720914:LCB720927 LLX720914:LLX720927 LVT720914:LVT720927 MFP720914:MFP720927 MPL720914:MPL720927 MZH720914:MZH720927 NJD720914:NJD720927 NSZ720914:NSZ720927 OCV720914:OCV720927 OMR720914:OMR720927 OWN720914:OWN720927 PGJ720914:PGJ720927 PQF720914:PQF720927 QAB720914:QAB720927 QJX720914:QJX720927 QTT720914:QTT720927 RDP720914:RDP720927 RNL720914:RNL720927 RXH720914:RXH720927 SHD720914:SHD720927 SQZ720914:SQZ720927 TAV720914:TAV720927 TKR720914:TKR720927 TUN720914:TUN720927 UEJ720914:UEJ720927 UOF720914:UOF720927 UYB720914:UYB720927 VHX720914:VHX720927 VRT720914:VRT720927 WBP720914:WBP720927 WLL720914:WLL720927 WVH720914:WVH720927 B786450:B786463 IV786450:IV786463 SR786450:SR786463 ACN786450:ACN786463 AMJ786450:AMJ786463 AWF786450:AWF786463 BGB786450:BGB786463 BPX786450:BPX786463 BZT786450:BZT786463 CJP786450:CJP786463 CTL786450:CTL786463 DDH786450:DDH786463 DND786450:DND786463 DWZ786450:DWZ786463 EGV786450:EGV786463 EQR786450:EQR786463 FAN786450:FAN786463 FKJ786450:FKJ786463 FUF786450:FUF786463 GEB786450:GEB786463 GNX786450:GNX786463 GXT786450:GXT786463 HHP786450:HHP786463 HRL786450:HRL786463 IBH786450:IBH786463 ILD786450:ILD786463 IUZ786450:IUZ786463 JEV786450:JEV786463 JOR786450:JOR786463 JYN786450:JYN786463 KIJ786450:KIJ786463 KSF786450:KSF786463 LCB786450:LCB786463 LLX786450:LLX786463 LVT786450:LVT786463 MFP786450:MFP786463 MPL786450:MPL786463 MZH786450:MZH786463 NJD786450:NJD786463 NSZ786450:NSZ786463 OCV786450:OCV786463 OMR786450:OMR786463 OWN786450:OWN786463 PGJ786450:PGJ786463 PQF786450:PQF786463 QAB786450:QAB786463 QJX786450:QJX786463 QTT786450:QTT786463 RDP786450:RDP786463 RNL786450:RNL786463 RXH786450:RXH786463 SHD786450:SHD786463 SQZ786450:SQZ786463 TAV786450:TAV786463 TKR786450:TKR786463 TUN786450:TUN786463 UEJ786450:UEJ786463 UOF786450:UOF786463 UYB786450:UYB786463 VHX786450:VHX786463 VRT786450:VRT786463 WBP786450:WBP786463 WLL786450:WLL786463 WVH786450:WVH786463 B851986:B851999 IV851986:IV851999 SR851986:SR851999 ACN851986:ACN851999 AMJ851986:AMJ851999 AWF851986:AWF851999 BGB851986:BGB851999 BPX851986:BPX851999 BZT851986:BZT851999 CJP851986:CJP851999 CTL851986:CTL851999 DDH851986:DDH851999 DND851986:DND851999 DWZ851986:DWZ851999 EGV851986:EGV851999 EQR851986:EQR851999 FAN851986:FAN851999 FKJ851986:FKJ851999 FUF851986:FUF851999 GEB851986:GEB851999 GNX851986:GNX851999 GXT851986:GXT851999 HHP851986:HHP851999 HRL851986:HRL851999 IBH851986:IBH851999 ILD851986:ILD851999 IUZ851986:IUZ851999 JEV851986:JEV851999 JOR851986:JOR851999 JYN851986:JYN851999 KIJ851986:KIJ851999 KSF851986:KSF851999 LCB851986:LCB851999 LLX851986:LLX851999 LVT851986:LVT851999 MFP851986:MFP851999 MPL851986:MPL851999 MZH851986:MZH851999 NJD851986:NJD851999 NSZ851986:NSZ851999 OCV851986:OCV851999 OMR851986:OMR851999 OWN851986:OWN851999 PGJ851986:PGJ851999 PQF851986:PQF851999 QAB851986:QAB851999 QJX851986:QJX851999 QTT851986:QTT851999 RDP851986:RDP851999 RNL851986:RNL851999 RXH851986:RXH851999 SHD851986:SHD851999 SQZ851986:SQZ851999 TAV851986:TAV851999 TKR851986:TKR851999 TUN851986:TUN851999 UEJ851986:UEJ851999 UOF851986:UOF851999 UYB851986:UYB851999 VHX851986:VHX851999 VRT851986:VRT851999 WBP851986:WBP851999 WLL851986:WLL851999 WVH851986:WVH851999 B917522:B917535 IV917522:IV917535 SR917522:SR917535 ACN917522:ACN917535 AMJ917522:AMJ917535 AWF917522:AWF917535 BGB917522:BGB917535 BPX917522:BPX917535 BZT917522:BZT917535 CJP917522:CJP917535 CTL917522:CTL917535 DDH917522:DDH917535 DND917522:DND917535 DWZ917522:DWZ917535 EGV917522:EGV917535 EQR917522:EQR917535 FAN917522:FAN917535 FKJ917522:FKJ917535 FUF917522:FUF917535 GEB917522:GEB917535 GNX917522:GNX917535 GXT917522:GXT917535 HHP917522:HHP917535 HRL917522:HRL917535 IBH917522:IBH917535 ILD917522:ILD917535 IUZ917522:IUZ917535 JEV917522:JEV917535 JOR917522:JOR917535 JYN917522:JYN917535 KIJ917522:KIJ917535 KSF917522:KSF917535 LCB917522:LCB917535 LLX917522:LLX917535 LVT917522:LVT917535 MFP917522:MFP917535 MPL917522:MPL917535 MZH917522:MZH917535 NJD917522:NJD917535 NSZ917522:NSZ917535 OCV917522:OCV917535 OMR917522:OMR917535 OWN917522:OWN917535 PGJ917522:PGJ917535 PQF917522:PQF917535 QAB917522:QAB917535 QJX917522:QJX917535 QTT917522:QTT917535 RDP917522:RDP917535 RNL917522:RNL917535 RXH917522:RXH917535 SHD917522:SHD917535 SQZ917522:SQZ917535 TAV917522:TAV917535 TKR917522:TKR917535 TUN917522:TUN917535 UEJ917522:UEJ917535 UOF917522:UOF917535 UYB917522:UYB917535 VHX917522:VHX917535 VRT917522:VRT917535 WBP917522:WBP917535 WLL917522:WLL917535 WVH917522:WVH917535 B983058:B983071 IV983058:IV983071 SR983058:SR983071 ACN983058:ACN983071 AMJ983058:AMJ983071 AWF983058:AWF983071 BGB983058:BGB983071 BPX983058:BPX983071 BZT983058:BZT983071 CJP983058:CJP983071 CTL983058:CTL983071 DDH983058:DDH983071 DND983058:DND983071 DWZ983058:DWZ983071 EGV983058:EGV983071 EQR983058:EQR983071 FAN983058:FAN983071 FKJ983058:FKJ983071 FUF983058:FUF983071 GEB983058:GEB983071 GNX983058:GNX983071 GXT983058:GXT983071 HHP983058:HHP983071 HRL983058:HRL983071 IBH983058:IBH983071 ILD983058:ILD983071 IUZ983058:IUZ983071 JEV983058:JEV983071 JOR983058:JOR983071 JYN983058:JYN983071 KIJ983058:KIJ983071 KSF983058:KSF983071 LCB983058:LCB983071 LLX983058:LLX983071 LVT983058:LVT983071 MFP983058:MFP983071 MPL983058:MPL983071 MZH983058:MZH983071 NJD983058:NJD983071 NSZ983058:NSZ983071 OCV983058:OCV983071 OMR983058:OMR983071 OWN983058:OWN983071 PGJ983058:PGJ983071 PQF983058:PQF983071 QAB983058:QAB983071 QJX983058:QJX983071 QTT983058:QTT983071 RDP983058:RDP983071 RNL983058:RNL983071 RXH983058:RXH983071 SHD983058:SHD983071 SQZ983058:SQZ983071 TAV983058:TAV983071 TKR983058:TKR983071 TUN983058:TUN983071 UEJ983058:UEJ983071 UOF983058:UOF983071 UYB983058:UYB983071 VHX983058:VHX983071 VRT983058:VRT983071 WBP983058:WBP983071 WLL983058:WLL983071 IV6:IV30 SR6:SR30 ACN6:ACN30 AMJ6:AMJ30 AWF6:AWF30 BGB6:BGB30 BPX6:BPX30 BZT6:BZT30 CJP6:CJP30 CTL6:CTL30 DDH6:DDH30 DND6:DND30 DWZ6:DWZ30 EGV6:EGV30 EQR6:EQR30 FAN6:FAN30 FKJ6:FKJ30 FUF6:FUF30 GEB6:GEB30 GNX6:GNX30 GXT6:GXT30 HHP6:HHP30 HRL6:HRL30 IBH6:IBH30 ILD6:ILD30 IUZ6:IUZ30 JEV6:JEV30 JOR6:JOR30 JYN6:JYN30 KIJ6:KIJ30 KSF6:KSF30 LCB6:LCB30 LLX6:LLX30 LVT6:LVT30 MFP6:MFP30 MPL6:MPL30 MZH6:MZH30 NJD6:NJD30 NSZ6:NSZ30 OCV6:OCV30 OMR6:OMR30 OWN6:OWN30 PGJ6:PGJ30 PQF6:PQF30 QAB6:QAB30 QJX6:QJX30 QTT6:QTT30 RDP6:RDP30 RNL6:RNL30 RXH6:RXH30 SHD6:SHD30 SQZ6:SQZ30 TAV6:TAV30 TKR6:TKR30 TUN6:TUN30 UEJ6:UEJ30 UOF6:UOF30 UYB6:UYB30 VHX6:VHX30 VRT6:VRT30 WBP6:WBP30 WLL6:WLL30 WVH6:WVH30">
      <formula1>"障害者支援施設,グループホーム,居宅介護,重度訪問介護,短期入所,重度障害者等包括支援,障害児入所施設"</formula1>
    </dataValidation>
    <dataValidation type="list" allowBlank="1" showDropDown="0" showInputMessage="1" showErrorMessage="1" sqref="B6:B30">
      <formula1>$C$45:$U$45</formula1>
    </dataValidation>
  </dataValidations>
  <printOptions horizontalCentered="1"/>
  <pageMargins left="0.19685039370078741" right="0.19685039370078741" top="0.39370078740157483" bottom="0.39370078740157483" header="0.51181102362204722" footer="0.51181102362204722"/>
  <pageSetup paperSize="9" scale="35" fitToWidth="1" fitToHeight="1" orientation="landscape" usePrinterDefaults="1"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dimension ref="A1:Z97"/>
  <sheetViews>
    <sheetView showGridLines="0" view="pageBreakPreview" zoomScale="85" zoomScaleNormal="40" zoomScaleSheetLayoutView="85" workbookViewId="0">
      <selection activeCell="B9" sqref="B9:J9"/>
    </sheetView>
  </sheetViews>
  <sheetFormatPr defaultColWidth="8" defaultRowHeight="14.25"/>
  <cols>
    <col min="1" max="1" width="4.25" style="2" customWidth="1"/>
    <col min="2" max="2" width="15.625" style="57" customWidth="1"/>
    <col min="3" max="3" width="19.36328125" style="57" customWidth="1"/>
    <col min="4" max="9" width="15.625" style="57" customWidth="1"/>
    <col min="10" max="10" width="15.625" style="1" customWidth="1"/>
    <col min="11" max="11" width="8" style="1" bestFit="1" customWidth="0"/>
    <col min="12" max="16384" width="8" style="1"/>
  </cols>
  <sheetData>
    <row r="1" spans="1:26" ht="33.75" customHeight="1">
      <c r="A1" s="696" t="s">
        <v>375</v>
      </c>
      <c r="B1" s="733"/>
      <c r="C1" s="76"/>
      <c r="D1" s="76"/>
      <c r="E1" s="76"/>
      <c r="F1" s="76"/>
      <c r="G1" s="76"/>
      <c r="H1" s="76"/>
      <c r="I1" s="76"/>
      <c r="J1" s="76"/>
      <c r="K1" s="76"/>
    </row>
    <row r="2" spans="1:26" ht="24">
      <c r="A2" s="666" t="s">
        <v>632</v>
      </c>
      <c r="B2" s="666"/>
      <c r="C2" s="666"/>
      <c r="D2" s="666"/>
      <c r="E2" s="666"/>
      <c r="F2" s="666"/>
      <c r="G2" s="666"/>
      <c r="H2" s="666"/>
      <c r="I2" s="666"/>
      <c r="J2" s="666"/>
      <c r="K2" s="666"/>
    </row>
    <row r="3" spans="1:26" ht="33" customHeight="1">
      <c r="A3" s="76"/>
      <c r="B3" s="746" t="s">
        <v>181</v>
      </c>
      <c r="C3" s="76"/>
      <c r="D3" s="76"/>
      <c r="E3" s="76"/>
      <c r="F3" s="76"/>
      <c r="G3" s="76"/>
      <c r="H3" s="76"/>
      <c r="I3" s="76"/>
      <c r="J3" s="76"/>
      <c r="K3" s="76"/>
    </row>
    <row r="4" spans="1:26" ht="18.600000000000001" customHeight="1">
      <c r="A4" s="60"/>
      <c r="B4" s="66" t="s">
        <v>184</v>
      </c>
      <c r="C4" s="92"/>
      <c r="D4" s="121"/>
      <c r="E4" s="121"/>
      <c r="F4" s="121"/>
      <c r="G4" s="121"/>
      <c r="H4" s="121"/>
      <c r="I4" s="121"/>
      <c r="J4" s="213"/>
      <c r="K4" s="60"/>
    </row>
    <row r="5" spans="1:26" ht="34.15" customHeight="1">
      <c r="A5" s="60"/>
      <c r="B5" s="67" t="s">
        <v>185</v>
      </c>
      <c r="C5" s="93"/>
      <c r="D5" s="122"/>
      <c r="E5" s="122"/>
      <c r="F5" s="122"/>
      <c r="G5" s="122"/>
      <c r="H5" s="122"/>
      <c r="I5" s="122"/>
      <c r="J5" s="214"/>
      <c r="K5" s="60"/>
    </row>
    <row r="6" spans="1:26" ht="17.25" customHeight="1">
      <c r="A6" s="60"/>
      <c r="B6" s="68" t="s">
        <v>184</v>
      </c>
      <c r="C6" s="94"/>
      <c r="D6" s="123"/>
      <c r="E6" s="123"/>
      <c r="F6" s="123"/>
      <c r="G6" s="123"/>
      <c r="H6" s="123"/>
      <c r="I6" s="123"/>
      <c r="J6" s="215"/>
      <c r="K6" s="60"/>
    </row>
    <row r="7" spans="1:26" ht="33" customHeight="1">
      <c r="A7" s="60"/>
      <c r="B7" s="67" t="s">
        <v>187</v>
      </c>
      <c r="C7" s="80"/>
      <c r="D7" s="124"/>
      <c r="E7" s="124"/>
      <c r="F7" s="124"/>
      <c r="G7" s="124"/>
      <c r="H7" s="124"/>
      <c r="I7" s="124"/>
      <c r="J7" s="216"/>
      <c r="K7" s="60"/>
    </row>
    <row r="8" spans="1:26" ht="33" customHeight="1">
      <c r="A8" s="60"/>
      <c r="B8" s="69" t="s">
        <v>180</v>
      </c>
      <c r="C8" s="95"/>
      <c r="D8" s="95"/>
      <c r="E8" s="95"/>
      <c r="F8" s="95"/>
      <c r="G8" s="95"/>
      <c r="H8" s="95"/>
      <c r="I8" s="95"/>
      <c r="J8" s="217"/>
      <c r="K8" s="60"/>
    </row>
    <row r="9" spans="1:26" ht="48.75" customHeight="1">
      <c r="A9" s="60"/>
      <c r="B9" s="667"/>
      <c r="C9" s="680"/>
      <c r="D9" s="680"/>
      <c r="E9" s="680"/>
      <c r="F9" s="680"/>
      <c r="G9" s="680"/>
      <c r="H9" s="680"/>
      <c r="I9" s="680"/>
      <c r="J9" s="692"/>
      <c r="K9" s="60"/>
    </row>
    <row r="10" spans="1:26" ht="33" customHeight="1">
      <c r="A10" s="60"/>
      <c r="B10" s="668" t="s">
        <v>513</v>
      </c>
      <c r="C10" s="97"/>
      <c r="D10" s="97"/>
      <c r="E10" s="97"/>
      <c r="F10" s="97"/>
      <c r="G10" s="97"/>
      <c r="H10" s="97"/>
      <c r="I10" s="97"/>
      <c r="J10" s="219"/>
      <c r="K10" s="60"/>
    </row>
    <row r="11" spans="1:26" ht="33" customHeight="1">
      <c r="A11" s="60"/>
      <c r="B11" s="706"/>
      <c r="C11" s="708"/>
      <c r="D11" s="708"/>
      <c r="E11" s="708"/>
      <c r="F11" s="708"/>
      <c r="G11" s="708"/>
      <c r="H11" s="708"/>
      <c r="I11" s="708"/>
      <c r="J11" s="717"/>
      <c r="K11" s="60"/>
    </row>
    <row r="12" spans="1:26" ht="33" customHeight="1">
      <c r="A12" s="60"/>
      <c r="B12" s="71" t="str">
        <v>参考情報：ＩＣＴ導入モデル事業補助実績（複数回補助を受けている場合、補助年度は直近を選択）</v>
      </c>
      <c r="C12" s="97"/>
      <c r="D12" s="97"/>
      <c r="E12" s="97"/>
      <c r="F12" s="97"/>
      <c r="G12" s="97"/>
      <c r="H12" s="97"/>
      <c r="I12" s="97"/>
      <c r="J12" s="219"/>
      <c r="K12" s="223"/>
    </row>
    <row r="13" spans="1:26" ht="33" customHeight="1">
      <c r="A13" s="60"/>
      <c r="B13" s="73" t="s">
        <v>195</v>
      </c>
      <c r="C13" s="99"/>
      <c r="D13" s="125" t="s">
        <v>198</v>
      </c>
      <c r="E13" s="144"/>
      <c r="F13" s="385"/>
      <c r="G13" s="162"/>
      <c r="H13" s="162"/>
      <c r="I13" s="162"/>
      <c r="J13" s="221"/>
      <c r="K13" s="226"/>
    </row>
    <row r="14" spans="1:26" ht="18.95" customHeight="1">
      <c r="A14" s="60"/>
      <c r="B14" s="60"/>
      <c r="C14" s="60"/>
      <c r="D14" s="60"/>
      <c r="E14" s="60"/>
      <c r="F14" s="60"/>
      <c r="G14" s="60"/>
      <c r="H14" s="60"/>
      <c r="I14" s="60"/>
      <c r="J14" s="60"/>
      <c r="K14" s="60"/>
    </row>
    <row r="15" spans="1:26" ht="18" customHeight="1">
      <c r="A15" s="61"/>
      <c r="B15" s="74" t="s">
        <v>362</v>
      </c>
      <c r="C15" s="74"/>
      <c r="D15" s="126"/>
      <c r="E15" s="126"/>
      <c r="F15" s="126"/>
      <c r="G15" s="126"/>
      <c r="H15" s="126"/>
      <c r="I15" s="126"/>
      <c r="J15" s="126"/>
      <c r="K15" s="126"/>
      <c r="L15" s="126"/>
      <c r="M15" s="61"/>
      <c r="X15" s="701"/>
      <c r="Y15" s="701"/>
      <c r="Z15" s="701"/>
    </row>
    <row r="16" spans="1:26" ht="29.45" customHeight="1">
      <c r="A16" s="61"/>
      <c r="C16" s="100" t="s">
        <v>230</v>
      </c>
      <c r="D16" s="61"/>
      <c r="E16" s="61"/>
      <c r="F16" s="61"/>
      <c r="G16" s="61"/>
      <c r="H16" s="61"/>
      <c r="I16" s="61"/>
      <c r="J16" s="100"/>
      <c r="K16" s="100"/>
      <c r="L16" s="61"/>
      <c r="M16" s="61"/>
      <c r="X16" s="701"/>
      <c r="Y16" s="701"/>
      <c r="Z16" s="701"/>
    </row>
    <row r="17" spans="1:26" ht="37.5" customHeight="1">
      <c r="A17" s="61"/>
      <c r="C17" s="101" t="str">
        <v>ＩＣＴ機器等導入によって得られた生産性向上による業務効率化及び職員の業務負担軽減により超過勤務手当等の経費に金銭的剰余が出た場合には、当該費用を利用者が受ける障害福祉サービスの質の向上や職員の賃金改善に資する取組に適切に使用するとともに、その旨を職員等に周知した。</v>
      </c>
      <c r="D17" s="101"/>
      <c r="E17" s="101"/>
      <c r="F17" s="101"/>
      <c r="G17" s="101"/>
      <c r="H17" s="101"/>
      <c r="I17" s="101"/>
      <c r="J17" s="101"/>
      <c r="K17" s="101"/>
      <c r="L17" s="101"/>
      <c r="M17" s="101"/>
      <c r="X17" s="701"/>
      <c r="Y17" s="701"/>
      <c r="Z17" s="701"/>
    </row>
    <row r="18" spans="1:26" ht="25.5" customHeight="1">
      <c r="A18" s="61"/>
      <c r="C18" s="100" t="s">
        <v>158</v>
      </c>
      <c r="D18" s="61"/>
      <c r="E18" s="61"/>
      <c r="F18" s="61"/>
      <c r="G18" s="61"/>
      <c r="H18" s="61"/>
      <c r="I18" s="61"/>
      <c r="J18" s="100"/>
      <c r="K18" s="100"/>
      <c r="L18" s="61"/>
      <c r="M18" s="61"/>
      <c r="X18" s="701"/>
      <c r="Y18" s="701"/>
      <c r="Z18" s="701"/>
    </row>
    <row r="19" spans="1:26" ht="25.5" customHeight="1">
      <c r="A19" s="61"/>
      <c r="C19" s="100" t="str">
        <v>　広島県からの求めがあった場合は、ＩＣＴ機器等導入の効果分析や事例の公表等に対応する。</v>
      </c>
      <c r="D19" s="61"/>
      <c r="E19" s="61"/>
      <c r="F19" s="61"/>
      <c r="G19" s="61"/>
      <c r="H19" s="61"/>
      <c r="I19" s="61"/>
      <c r="J19" s="100"/>
      <c r="K19" s="100"/>
      <c r="L19" s="61"/>
      <c r="M19" s="61"/>
      <c r="X19" s="701"/>
      <c r="Y19" s="701"/>
      <c r="Z19" s="701"/>
    </row>
    <row r="20" spans="1:26" ht="30" customHeight="1">
      <c r="A20" s="1"/>
      <c r="B20" s="61" t="s">
        <v>51</v>
      </c>
      <c r="D20" s="100"/>
      <c r="E20" s="61"/>
      <c r="F20" s="61"/>
      <c r="G20" s="61"/>
      <c r="H20" s="61"/>
      <c r="I20" s="61"/>
      <c r="J20" s="61"/>
      <c r="K20" s="100"/>
      <c r="L20" s="100"/>
      <c r="M20" s="61"/>
      <c r="N20" s="61"/>
    </row>
    <row r="21" spans="1:26" ht="30" customHeight="1">
      <c r="A21" s="1"/>
      <c r="C21" s="62" t="str">
        <v>　同一敷地内に障害者を支援する施設・事業所と障害児を支援する施設・事業所が併設されている場合、障害児を支援する施設・事業所に係るＩＣＴ機器導入の費用のみ</v>
      </c>
      <c r="D21" s="100"/>
      <c r="E21" s="61"/>
      <c r="F21" s="61"/>
      <c r="G21" s="61"/>
      <c r="H21" s="61"/>
      <c r="I21" s="61"/>
      <c r="J21" s="61"/>
      <c r="K21" s="100"/>
      <c r="L21" s="100"/>
      <c r="M21" s="61"/>
      <c r="N21" s="61"/>
    </row>
    <row r="22" spans="1:26" s="0" customFormat="1" ht="25.5" customHeight="1">
      <c r="A22" s="745"/>
      <c r="B22" s="747"/>
      <c r="C22" s="753" t="s">
        <v>88</v>
      </c>
      <c r="D22" s="745"/>
      <c r="E22" s="745"/>
      <c r="F22" s="745"/>
      <c r="G22" s="745"/>
      <c r="H22" s="745"/>
      <c r="I22" s="745"/>
      <c r="J22" s="778"/>
      <c r="K22" s="778"/>
      <c r="L22" s="745"/>
      <c r="M22" s="745"/>
      <c r="X22" s="779"/>
      <c r="Y22" s="779"/>
      <c r="Z22" s="779"/>
    </row>
    <row r="23" spans="1:26" ht="25.5" customHeight="1">
      <c r="A23" s="61"/>
      <c r="C23" s="100"/>
      <c r="D23" s="61"/>
      <c r="E23" s="61"/>
      <c r="F23" s="61"/>
      <c r="G23" s="61"/>
      <c r="H23" s="61"/>
      <c r="I23" s="61"/>
      <c r="J23" s="100"/>
      <c r="K23" s="100"/>
      <c r="L23" s="61"/>
      <c r="M23" s="61"/>
      <c r="X23" s="701"/>
      <c r="Y23" s="701"/>
      <c r="Z23" s="701"/>
    </row>
    <row r="24" spans="1:26" ht="33" customHeight="1">
      <c r="A24" s="60"/>
      <c r="B24" s="65" t="s">
        <v>384</v>
      </c>
      <c r="C24" s="60"/>
      <c r="D24" s="60"/>
      <c r="E24" s="60"/>
      <c r="F24" s="60"/>
      <c r="G24" s="60"/>
      <c r="H24" s="60"/>
      <c r="I24" s="60"/>
      <c r="J24" s="60"/>
      <c r="K24" s="60"/>
    </row>
    <row r="25" spans="1:26" s="57" customFormat="1" ht="33" customHeight="1">
      <c r="A25" s="60"/>
      <c r="B25" s="60" t="s">
        <v>518</v>
      </c>
      <c r="C25" s="60"/>
      <c r="D25" s="127">
        <f>'様式第10号の２（ＩＣＴ導入支援事業経費報告）'!E11</f>
        <v>0</v>
      </c>
      <c r="E25" s="145"/>
      <c r="F25" s="163"/>
      <c r="G25" s="60" t="s">
        <v>32</v>
      </c>
      <c r="H25" s="60"/>
      <c r="I25" s="60"/>
      <c r="J25" s="60"/>
      <c r="K25" s="60"/>
    </row>
    <row r="26" spans="1:26" s="57" customFormat="1" ht="33" customHeight="1">
      <c r="A26" s="60"/>
      <c r="B26" s="60" t="s">
        <v>533</v>
      </c>
      <c r="C26" s="60"/>
      <c r="D26" s="128"/>
      <c r="E26" s="128"/>
      <c r="F26" s="128"/>
      <c r="G26" s="128"/>
      <c r="H26" s="128"/>
      <c r="I26" s="60"/>
      <c r="J26" s="60"/>
      <c r="K26" s="60"/>
    </row>
    <row r="27" spans="1:26" s="57" customFormat="1" ht="33" customHeight="1">
      <c r="A27" s="60"/>
      <c r="B27" s="60" t="s">
        <v>212</v>
      </c>
      <c r="C27" s="60"/>
      <c r="D27" s="129">
        <f>IF(D25&gt;1000000,1000000,D25)</f>
        <v>0</v>
      </c>
      <c r="E27" s="146"/>
      <c r="F27" s="164"/>
      <c r="G27" s="60" t="s">
        <v>32</v>
      </c>
      <c r="H27" s="128"/>
      <c r="I27" s="60"/>
      <c r="J27" s="60"/>
      <c r="K27" s="60"/>
    </row>
    <row r="28" spans="1:26" s="57" customFormat="1" ht="33" customHeight="1">
      <c r="A28" s="60"/>
      <c r="B28" s="75" t="s">
        <v>72</v>
      </c>
      <c r="C28" s="60"/>
      <c r="D28" s="128"/>
      <c r="E28" s="128"/>
      <c r="F28" s="128"/>
      <c r="G28" s="128"/>
      <c r="H28" s="128"/>
      <c r="I28" s="60"/>
      <c r="J28" s="60"/>
      <c r="K28" s="60"/>
    </row>
    <row r="29" spans="1:26" s="57" customFormat="1" ht="33" customHeight="1">
      <c r="A29" s="60"/>
      <c r="B29" s="60" t="s">
        <v>79</v>
      </c>
      <c r="C29" s="60"/>
      <c r="D29" s="712"/>
      <c r="E29" s="713"/>
      <c r="F29" s="714"/>
      <c r="G29" s="60" t="s">
        <v>32</v>
      </c>
    </row>
    <row r="30" spans="1:26" s="57" customFormat="1" ht="33" customHeight="1">
      <c r="A30" s="60"/>
      <c r="B30" s="75" t="s">
        <v>364</v>
      </c>
      <c r="C30" s="60"/>
      <c r="D30" s="713"/>
      <c r="E30" s="713"/>
      <c r="F30" s="713"/>
      <c r="G30" s="60"/>
      <c r="M30" s="128"/>
    </row>
    <row r="31" spans="1:26" s="57" customFormat="1" ht="33" customHeight="1">
      <c r="A31" s="60"/>
      <c r="B31" s="60" t="s">
        <v>540</v>
      </c>
      <c r="C31" s="60"/>
      <c r="D31" s="129">
        <f>MIN(ROUNDDOWN(D27*3/4,-3),D29)</f>
        <v>0</v>
      </c>
      <c r="E31" s="146"/>
      <c r="F31" s="164"/>
      <c r="G31" s="60" t="s">
        <v>32</v>
      </c>
      <c r="H31" s="60"/>
      <c r="I31" s="60"/>
      <c r="J31" s="718"/>
      <c r="K31" s="718"/>
      <c r="L31" s="718"/>
      <c r="M31" s="60"/>
    </row>
    <row r="32" spans="1:26" s="57" customFormat="1" ht="33" customHeight="1">
      <c r="A32" s="60"/>
      <c r="B32" s="75" t="s">
        <v>366</v>
      </c>
      <c r="C32" s="60"/>
      <c r="D32" s="128"/>
      <c r="E32" s="128"/>
      <c r="F32" s="128"/>
      <c r="G32" s="128"/>
      <c r="H32" s="75"/>
      <c r="I32" s="60"/>
      <c r="J32" s="128"/>
      <c r="K32" s="128"/>
      <c r="L32" s="128"/>
      <c r="M32" s="128"/>
    </row>
    <row r="33" spans="1:13" s="57" customFormat="1" ht="33" customHeight="1">
      <c r="A33" s="60"/>
      <c r="B33" s="60" t="s">
        <v>385</v>
      </c>
      <c r="C33" s="60"/>
      <c r="D33" s="130">
        <f>ROUNDDOWN($D$31*2/3,-3)</f>
        <v>0</v>
      </c>
      <c r="E33" s="147"/>
      <c r="F33" s="165"/>
      <c r="G33" s="60" t="s">
        <v>32</v>
      </c>
      <c r="H33" s="60"/>
      <c r="I33" s="60"/>
      <c r="J33" s="718"/>
      <c r="K33" s="718"/>
      <c r="L33" s="718"/>
      <c r="M33" s="60"/>
    </row>
    <row r="34" spans="1:13" s="57" customFormat="1" ht="33" customHeight="1">
      <c r="A34" s="60"/>
      <c r="B34" s="60" t="s">
        <v>35</v>
      </c>
      <c r="C34" s="60"/>
      <c r="D34" s="128"/>
      <c r="E34" s="128"/>
      <c r="F34" s="128"/>
      <c r="G34" s="128"/>
      <c r="I34" s="60"/>
      <c r="J34" s="128"/>
      <c r="K34" s="128"/>
      <c r="L34" s="128"/>
      <c r="M34" s="128"/>
    </row>
    <row r="35" spans="1:13" s="57" customFormat="1" ht="33" customHeight="1">
      <c r="A35" s="60"/>
      <c r="B35" s="60" t="s">
        <v>386</v>
      </c>
      <c r="C35" s="60"/>
      <c r="D35" s="131"/>
      <c r="E35" s="131"/>
      <c r="F35" s="131"/>
      <c r="G35" s="131"/>
      <c r="H35" s="60"/>
      <c r="I35" s="60"/>
      <c r="J35" s="718"/>
      <c r="K35" s="718"/>
      <c r="L35" s="718"/>
      <c r="M35" s="60"/>
    </row>
    <row r="36" spans="1:13" s="57" customFormat="1" ht="24.95" customHeight="1">
      <c r="A36" s="60"/>
      <c r="B36" s="60"/>
      <c r="C36" s="60" t="s">
        <v>56</v>
      </c>
      <c r="D36" s="60"/>
      <c r="E36" s="60" t="s">
        <v>4</v>
      </c>
      <c r="F36" s="60"/>
      <c r="G36" s="60"/>
      <c r="H36" s="60"/>
      <c r="I36" s="60"/>
      <c r="J36" s="60"/>
      <c r="K36" s="60"/>
    </row>
    <row r="37" spans="1:13" s="57" customFormat="1" ht="24.95" customHeight="1">
      <c r="A37" s="60"/>
      <c r="B37" s="60"/>
      <c r="C37" s="60" t="s">
        <v>327</v>
      </c>
      <c r="D37" s="60"/>
      <c r="E37" s="60" t="s">
        <v>3</v>
      </c>
      <c r="F37" s="60"/>
      <c r="G37" s="60"/>
      <c r="H37" s="60"/>
      <c r="I37" s="60"/>
      <c r="J37" s="60"/>
      <c r="K37" s="60"/>
    </row>
    <row r="38" spans="1:13" s="57" customFormat="1" ht="24.95" customHeight="1">
      <c r="A38" s="60"/>
      <c r="B38" s="60"/>
      <c r="C38" s="60" t="s">
        <v>301</v>
      </c>
      <c r="D38" s="60"/>
      <c r="E38" s="60"/>
      <c r="F38" s="60"/>
      <c r="G38" s="60"/>
      <c r="H38" s="60"/>
      <c r="I38" s="60"/>
      <c r="J38" s="60"/>
      <c r="K38" s="60"/>
    </row>
    <row r="39" spans="1:13" s="57" customFormat="1" ht="24.95" customHeight="1">
      <c r="A39" s="60"/>
      <c r="B39" s="60"/>
      <c r="C39" s="60" t="s">
        <v>142</v>
      </c>
      <c r="D39" s="60"/>
      <c r="E39" s="60"/>
      <c r="F39" s="60"/>
      <c r="G39" s="60"/>
      <c r="H39" s="60"/>
      <c r="I39" s="60"/>
      <c r="J39" s="60"/>
      <c r="K39" s="60"/>
    </row>
    <row r="40" spans="1:13" s="57" customFormat="1" ht="57.75" customHeight="1">
      <c r="A40" s="60"/>
      <c r="B40" s="60"/>
      <c r="C40" s="60"/>
      <c r="D40" s="60"/>
      <c r="E40" s="60"/>
      <c r="F40" s="60"/>
      <c r="G40" s="60"/>
      <c r="H40" s="60"/>
      <c r="I40" s="60"/>
      <c r="J40" s="60"/>
      <c r="K40" s="60"/>
    </row>
    <row r="41" spans="1:13" s="57" customFormat="1" ht="24.95" customHeight="1">
      <c r="A41" s="60"/>
      <c r="B41" s="60"/>
      <c r="C41" s="60" t="s">
        <v>299</v>
      </c>
      <c r="D41" s="60"/>
      <c r="E41" s="60"/>
      <c r="F41" s="60"/>
      <c r="G41" s="60"/>
      <c r="H41" s="60"/>
      <c r="I41" s="60"/>
      <c r="J41" s="60"/>
      <c r="K41" s="60"/>
    </row>
    <row r="42" spans="1:13" s="57" customFormat="1" ht="24.95" customHeight="1">
      <c r="A42" s="60"/>
      <c r="B42" s="60"/>
      <c r="C42" s="60" t="s">
        <v>280</v>
      </c>
      <c r="D42" s="60"/>
      <c r="E42" s="60"/>
      <c r="F42" s="60"/>
      <c r="G42" s="60"/>
      <c r="H42" s="60"/>
      <c r="I42" s="60"/>
      <c r="J42" s="60"/>
      <c r="K42" s="60"/>
    </row>
    <row r="43" spans="1:13" s="57" customFormat="1" ht="24.95" customHeight="1">
      <c r="A43" s="60"/>
      <c r="B43" s="60"/>
      <c r="C43" s="60" t="s">
        <v>336</v>
      </c>
      <c r="D43" s="60"/>
      <c r="E43" s="60"/>
      <c r="F43" s="60"/>
      <c r="G43" s="60"/>
      <c r="H43" s="60"/>
      <c r="I43" s="60"/>
      <c r="J43" s="60"/>
      <c r="K43" s="60"/>
    </row>
    <row r="44" spans="1:13" s="57" customFormat="1" ht="21" customHeight="1">
      <c r="A44" s="60"/>
      <c r="B44" s="60"/>
      <c r="C44" s="60"/>
      <c r="D44" s="128"/>
      <c r="E44" s="128"/>
      <c r="F44" s="128"/>
      <c r="G44" s="128"/>
      <c r="H44" s="128"/>
      <c r="I44" s="60"/>
      <c r="J44" s="60"/>
      <c r="K44" s="60"/>
    </row>
    <row r="45" spans="1:13" s="57" customFormat="1" ht="33" customHeight="1">
      <c r="A45" s="60"/>
      <c r="B45" s="65" t="s">
        <v>196</v>
      </c>
      <c r="C45" s="60"/>
      <c r="D45" s="60"/>
      <c r="E45" s="60"/>
      <c r="F45" s="60"/>
      <c r="G45" s="60"/>
      <c r="H45" s="60"/>
      <c r="I45" s="60"/>
      <c r="J45" s="60"/>
      <c r="K45" s="60"/>
    </row>
    <row r="46" spans="1:13" s="57" customFormat="1" ht="33" customHeight="1">
      <c r="A46" s="60"/>
      <c r="B46" s="60" t="str">
        <v>（１）ＩＣＴを導入した分野（特に該当するもの１つに☑）</v>
      </c>
      <c r="C46" s="60"/>
      <c r="D46" s="60"/>
      <c r="E46" s="60"/>
      <c r="F46" s="60"/>
      <c r="G46" s="60"/>
      <c r="H46" s="60"/>
      <c r="I46" s="60"/>
      <c r="J46" s="60"/>
      <c r="K46" s="60"/>
    </row>
    <row r="47" spans="1:13" s="57" customFormat="1" ht="33" customHeight="1">
      <c r="A47" s="60"/>
      <c r="B47" s="60"/>
      <c r="C47" s="60" t="s">
        <v>340</v>
      </c>
      <c r="D47" s="60"/>
      <c r="E47" s="60"/>
      <c r="F47" s="60"/>
      <c r="G47" s="60"/>
      <c r="H47" s="60"/>
      <c r="I47" s="60"/>
      <c r="J47" s="60"/>
      <c r="K47" s="60"/>
    </row>
    <row r="48" spans="1:13" s="2" customFormat="1" ht="33" customHeight="1">
      <c r="A48" s="60"/>
      <c r="B48" s="60"/>
      <c r="C48" s="60" t="s">
        <v>59</v>
      </c>
      <c r="D48" s="60"/>
      <c r="E48" s="60"/>
      <c r="F48" s="60"/>
      <c r="G48" s="60"/>
      <c r="H48" s="60"/>
      <c r="I48" s="60"/>
      <c r="J48" s="60"/>
      <c r="K48" s="60"/>
      <c r="L48" s="2"/>
      <c r="M48" s="2"/>
    </row>
    <row r="49" spans="1:12" s="2" customFormat="1" ht="33" customHeight="1">
      <c r="A49" s="60"/>
      <c r="B49" s="60"/>
      <c r="C49" s="60" t="s">
        <v>343</v>
      </c>
      <c r="D49" s="60"/>
      <c r="E49" s="60"/>
      <c r="F49" s="60"/>
      <c r="G49" s="60"/>
      <c r="H49" s="60"/>
      <c r="I49" s="60"/>
      <c r="J49" s="60"/>
      <c r="K49" s="60"/>
      <c r="L49" s="2"/>
    </row>
    <row r="50" spans="1:12" s="2" customFormat="1" ht="33" customHeight="1">
      <c r="A50" s="60"/>
      <c r="B50" s="60"/>
      <c r="C50" s="60" t="s">
        <v>345</v>
      </c>
      <c r="D50" s="60"/>
      <c r="E50" s="60"/>
      <c r="F50" s="60"/>
      <c r="G50" s="60"/>
      <c r="H50" s="60"/>
      <c r="I50" s="60"/>
      <c r="J50" s="60"/>
      <c r="K50" s="60"/>
      <c r="L50" s="2"/>
    </row>
    <row r="51" spans="1:12" s="2" customFormat="1" ht="17.45" customHeight="1">
      <c r="A51" s="60"/>
      <c r="B51" s="60"/>
      <c r="C51" s="60"/>
      <c r="D51" s="128"/>
      <c r="E51" s="128"/>
      <c r="F51" s="128"/>
      <c r="G51" s="128"/>
      <c r="H51" s="128"/>
      <c r="I51" s="60"/>
      <c r="J51" s="60"/>
      <c r="K51" s="60"/>
      <c r="L51" s="2"/>
    </row>
    <row r="52" spans="1:12" s="2" customFormat="1" ht="33" customHeight="1">
      <c r="A52" s="60"/>
      <c r="B52" s="62" t="s">
        <v>271</v>
      </c>
      <c r="C52" s="60"/>
      <c r="D52" s="60"/>
      <c r="E52" s="60"/>
      <c r="F52" s="60"/>
      <c r="G52" s="60"/>
      <c r="H52" s="60"/>
      <c r="I52" s="60"/>
      <c r="J52" s="60"/>
      <c r="K52" s="60"/>
      <c r="L52" s="2"/>
    </row>
    <row r="53" spans="1:12" s="2" customFormat="1" ht="57.6" customHeight="1">
      <c r="A53" s="60"/>
      <c r="B53" s="81"/>
      <c r="C53" s="110"/>
      <c r="D53" s="110"/>
      <c r="E53" s="110"/>
      <c r="F53" s="110"/>
      <c r="G53" s="110"/>
      <c r="H53" s="110"/>
      <c r="I53" s="110"/>
      <c r="J53" s="110"/>
      <c r="K53" s="110"/>
      <c r="L53" s="229"/>
    </row>
    <row r="54" spans="1:12" s="2" customFormat="1" ht="16.5" customHeight="1">
      <c r="A54" s="60"/>
      <c r="B54" s="60"/>
      <c r="C54" s="60"/>
      <c r="D54" s="128"/>
      <c r="E54" s="128"/>
      <c r="F54" s="128"/>
      <c r="G54" s="128"/>
      <c r="H54" s="128"/>
      <c r="I54" s="60"/>
      <c r="J54" s="60"/>
      <c r="K54" s="60"/>
      <c r="L54" s="2"/>
    </row>
    <row r="55" spans="1:12" s="2" customFormat="1" ht="33" customHeight="1">
      <c r="A55" s="60"/>
      <c r="B55" s="60" t="str">
        <v>（３）ＩＣＴ機器等を導入した業務内容（概要）　</v>
      </c>
      <c r="C55" s="60"/>
      <c r="D55" s="60"/>
      <c r="E55" s="60"/>
      <c r="F55" s="60"/>
      <c r="G55" s="60"/>
      <c r="H55" s="60"/>
      <c r="I55" s="60"/>
      <c r="J55" s="60"/>
      <c r="K55" s="60"/>
      <c r="L55" s="2"/>
    </row>
    <row r="56" spans="1:12" s="2" customFormat="1" ht="86.25" customHeight="1">
      <c r="A56" s="60"/>
      <c r="B56" s="81"/>
      <c r="C56" s="110"/>
      <c r="D56" s="110"/>
      <c r="E56" s="110"/>
      <c r="F56" s="110"/>
      <c r="G56" s="110"/>
      <c r="H56" s="110"/>
      <c r="I56" s="110"/>
      <c r="J56" s="110"/>
      <c r="K56" s="110"/>
      <c r="L56" s="229"/>
    </row>
    <row r="57" spans="1:12" s="2" customFormat="1" ht="10.5" customHeight="1">
      <c r="A57" s="60"/>
      <c r="B57" s="60"/>
      <c r="C57" s="60"/>
      <c r="D57" s="128"/>
      <c r="E57" s="128"/>
      <c r="F57" s="128"/>
      <c r="G57" s="128"/>
      <c r="H57" s="128"/>
      <c r="I57" s="60"/>
      <c r="J57" s="60"/>
      <c r="K57" s="60"/>
      <c r="L57" s="2"/>
    </row>
    <row r="58" spans="1:12" s="0" customFormat="1" ht="18.75" customHeight="1">
      <c r="B58" s="0" t="str">
        <v>（４）ＩＣＴ機器等導入前の定量的指標及びＩＣＴ機器等導入により想定される定量的指標</v>
      </c>
    </row>
    <row r="59" spans="1:12" s="0" customFormat="1">
      <c r="B59" s="0" t="str">
        <v>　①　前記２（３）に係る現在（ＩＣＴ機器等導入前）の業務時間内訳</v>
      </c>
      <c r="C59" s="754"/>
    </row>
    <row r="60" spans="1:12" s="0" customFormat="1" ht="18.75" customHeight="1">
      <c r="B60" s="748" t="s">
        <v>274</v>
      </c>
      <c r="C60" s="755" t="s">
        <v>34</v>
      </c>
      <c r="D60" s="760" t="s">
        <v>281</v>
      </c>
      <c r="E60" s="764"/>
      <c r="F60" s="769" t="s">
        <v>348</v>
      </c>
      <c r="G60" s="769" t="s">
        <v>349</v>
      </c>
      <c r="H60" s="769" t="s">
        <v>402</v>
      </c>
    </row>
    <row r="61" spans="1:12" s="0" customFormat="1" ht="22.5">
      <c r="B61" s="749"/>
      <c r="C61" s="756"/>
      <c r="D61" s="748" t="s">
        <v>114</v>
      </c>
      <c r="E61" s="765" t="s">
        <v>351</v>
      </c>
      <c r="F61" s="770"/>
      <c r="G61" s="771"/>
      <c r="H61" s="770"/>
    </row>
    <row r="62" spans="1:12" s="0" customFormat="1" ht="13.5">
      <c r="B62" s="671"/>
      <c r="C62" s="359"/>
      <c r="D62" s="157"/>
      <c r="E62" s="766">
        <f>D62*12</f>
        <v>0</v>
      </c>
      <c r="F62" s="186"/>
      <c r="G62" s="772">
        <f>$E$62*$F$62/60</f>
        <v>0</v>
      </c>
      <c r="H62" s="775" t="e">
        <f>$G$62/$C$62</f>
        <v>#DIV/0!</v>
      </c>
    </row>
    <row r="63" spans="1:12" s="0" customFormat="1" ht="13.5">
      <c r="B63" s="672"/>
      <c r="C63" s="360"/>
      <c r="D63" s="154"/>
      <c r="E63" s="767">
        <f>D63*12</f>
        <v>0</v>
      </c>
      <c r="F63" s="180"/>
      <c r="G63" s="773">
        <f>$E$63*$F$63/60</f>
        <v>0</v>
      </c>
      <c r="H63" s="773" t="e">
        <f>$G$63/$C$63</f>
        <v>#DIV/0!</v>
      </c>
    </row>
    <row r="64" spans="1:12" s="0" customFormat="1" ht="13.5">
      <c r="B64" s="672"/>
      <c r="C64" s="360"/>
      <c r="D64" s="154"/>
      <c r="E64" s="767">
        <f>D64*12</f>
        <v>0</v>
      </c>
      <c r="F64" s="180"/>
      <c r="G64" s="773">
        <f>$E$64*$F$64/60</f>
        <v>0</v>
      </c>
      <c r="H64" s="776" t="e">
        <f>G64/C64</f>
        <v>#DIV/0!</v>
      </c>
    </row>
    <row r="65" spans="2:8" s="0" customFormat="1" ht="13.5">
      <c r="B65" s="750"/>
      <c r="C65" s="757"/>
      <c r="D65" s="159">
        <f>SUM(D62:D64)</f>
        <v>0</v>
      </c>
      <c r="E65" s="768">
        <f>SUM(E62:E64)</f>
        <v>0</v>
      </c>
      <c r="F65" s="184">
        <f>SUM(F62:F64)</f>
        <v>0</v>
      </c>
      <c r="G65" s="774">
        <f>SUM(G62:G64)</f>
        <v>0</v>
      </c>
      <c r="H65" s="777" t="e">
        <f>SUM(H62:H64)</f>
        <v>#DIV/0!</v>
      </c>
    </row>
    <row r="66" spans="2:8" s="0" customFormat="1" ht="13.5">
      <c r="B66" s="0" t="str">
        <v>　②　ＩＣＴ機器等導入後の前記２（３）に係る業務時間内訳</v>
      </c>
    </row>
    <row r="67" spans="2:8" s="0" customFormat="1" ht="18.75" customHeight="1">
      <c r="B67" s="748" t="s">
        <v>274</v>
      </c>
      <c r="C67" s="755" t="s">
        <v>34</v>
      </c>
      <c r="D67" s="760" t="s">
        <v>281</v>
      </c>
      <c r="E67" s="764"/>
      <c r="F67" s="769" t="s">
        <v>348</v>
      </c>
      <c r="G67" s="769" t="s">
        <v>349</v>
      </c>
      <c r="H67" s="769" t="s">
        <v>402</v>
      </c>
    </row>
    <row r="68" spans="2:8" s="0" customFormat="1" ht="22.5">
      <c r="B68" s="749"/>
      <c r="C68" s="756"/>
      <c r="D68" s="748" t="s">
        <v>114</v>
      </c>
      <c r="E68" s="765" t="s">
        <v>351</v>
      </c>
      <c r="F68" s="770"/>
      <c r="G68" s="771"/>
      <c r="H68" s="770"/>
    </row>
    <row r="69" spans="2:8" s="0" customFormat="1" ht="13.5">
      <c r="B69" s="671"/>
      <c r="C69" s="359"/>
      <c r="D69" s="157"/>
      <c r="E69" s="766">
        <f>D69*12</f>
        <v>0</v>
      </c>
      <c r="F69" s="186"/>
      <c r="G69" s="772">
        <f>E69*F69/60</f>
        <v>0</v>
      </c>
      <c r="H69" s="772" t="e">
        <f>G69/C69</f>
        <v>#DIV/0!</v>
      </c>
    </row>
    <row r="70" spans="2:8" s="0" customFormat="1" ht="13.5">
      <c r="B70" s="672"/>
      <c r="C70" s="360"/>
      <c r="D70" s="154"/>
      <c r="E70" s="767">
        <f>D70*12</f>
        <v>0</v>
      </c>
      <c r="F70" s="180"/>
      <c r="G70" s="773">
        <f>E70*F70/60</f>
        <v>0</v>
      </c>
      <c r="H70" s="773" t="e">
        <f>G70/C70</f>
        <v>#DIV/0!</v>
      </c>
    </row>
    <row r="71" spans="2:8" s="0" customFormat="1" ht="13.5">
      <c r="B71" s="672"/>
      <c r="C71" s="360"/>
      <c r="D71" s="154"/>
      <c r="E71" s="767">
        <f>D71*12</f>
        <v>0</v>
      </c>
      <c r="F71" s="180"/>
      <c r="G71" s="773">
        <f>E71*F71/60</f>
        <v>0</v>
      </c>
      <c r="H71" s="776" t="e">
        <f>G71/C71</f>
        <v>#DIV/0!</v>
      </c>
    </row>
    <row r="72" spans="2:8" s="0" customFormat="1" ht="13.5">
      <c r="B72" s="750"/>
      <c r="C72" s="757"/>
      <c r="D72" s="159">
        <f>SUM(D69:D71)</f>
        <v>0</v>
      </c>
      <c r="E72" s="768">
        <f>SUM(E69:E71)</f>
        <v>0</v>
      </c>
      <c r="F72" s="184">
        <f>SUM(F69:F71)</f>
        <v>0</v>
      </c>
      <c r="G72" s="774">
        <f>SUM(G69:G71)</f>
        <v>0</v>
      </c>
      <c r="H72" s="774" t="e">
        <f>SUM(H69:H71)</f>
        <v>#DIV/0!</v>
      </c>
    </row>
    <row r="73" spans="2:8" s="0" customFormat="1" ht="13.5">
      <c r="B73" s="751" t="s">
        <v>295</v>
      </c>
    </row>
    <row r="74" spans="2:8" s="0" customFormat="1" ht="13.5">
      <c r="C74" s="758" t="e">
        <f>($G$65-$G$72)/$G$65</f>
        <v>#DIV/0!</v>
      </c>
    </row>
    <row r="75" spans="2:8" s="0" customFormat="1" ht="13.5">
      <c r="C75" s="759"/>
    </row>
    <row r="76" spans="2:8" s="0" customFormat="1" ht="13.5">
      <c r="B76" s="0" t="s">
        <v>310</v>
      </c>
      <c r="C76" s="759"/>
    </row>
    <row r="77" spans="2:8" s="0" customFormat="1" ht="9" customHeight="1">
      <c r="C77" s="759"/>
    </row>
    <row r="78" spans="2:8" s="0" customFormat="1" ht="13.5">
      <c r="B78" s="0" t="str">
        <v>　③　前記２（３）に係る現在（ＩＣＴ機器等の導入前）の作成文書量</v>
      </c>
    </row>
    <row r="79" spans="2:8" s="0" customFormat="1" ht="18.75" customHeight="1">
      <c r="B79" s="675" t="s">
        <v>165</v>
      </c>
      <c r="C79" s="682" t="s">
        <v>193</v>
      </c>
      <c r="D79" s="685"/>
    </row>
    <row r="80" spans="2:8" s="0" customFormat="1" ht="22.5">
      <c r="B80" s="676"/>
      <c r="C80" s="683" t="s">
        <v>114</v>
      </c>
      <c r="D80" s="686" t="s">
        <v>352</v>
      </c>
    </row>
    <row r="81" spans="2:10" s="0" customFormat="1" ht="13.5">
      <c r="B81" s="671"/>
      <c r="C81" s="369"/>
      <c r="D81" s="761">
        <f>C81*12</f>
        <v>0</v>
      </c>
    </row>
    <row r="82" spans="2:10" s="0" customFormat="1" ht="13.5">
      <c r="B82" s="672"/>
      <c r="C82" s="370"/>
      <c r="D82" s="762">
        <f>C82*12</f>
        <v>0</v>
      </c>
    </row>
    <row r="83" spans="2:10" s="0" customFormat="1" ht="13.5">
      <c r="B83" s="672"/>
      <c r="C83" s="370"/>
      <c r="D83" s="762">
        <f>C83*12</f>
        <v>0</v>
      </c>
    </row>
    <row r="84" spans="2:10" s="0" customFormat="1" ht="13.5">
      <c r="B84" s="677"/>
      <c r="C84" s="371">
        <f>SUM(C81:C83)</f>
        <v>0</v>
      </c>
      <c r="D84" s="763">
        <f>SUM(D81:D83)</f>
        <v>0</v>
      </c>
    </row>
    <row r="85" spans="2:10" s="0" customFormat="1" ht="13.5">
      <c r="B85" s="0" t="str">
        <v>　➃　ＩＣＴ機器等導入後の前記２（３）に係る作成文書量</v>
      </c>
    </row>
    <row r="86" spans="2:10" s="0" customFormat="1" ht="18.75" customHeight="1">
      <c r="B86" s="678" t="s">
        <v>165</v>
      </c>
      <c r="C86" s="682" t="s">
        <v>307</v>
      </c>
      <c r="D86" s="685"/>
    </row>
    <row r="87" spans="2:10" s="0" customFormat="1" ht="22.5">
      <c r="B87" s="679"/>
      <c r="C87" s="683" t="s">
        <v>114</v>
      </c>
      <c r="D87" s="686" t="s">
        <v>352</v>
      </c>
    </row>
    <row r="88" spans="2:10" s="0" customFormat="1" ht="13.5">
      <c r="B88" s="671"/>
      <c r="C88" s="369"/>
      <c r="D88" s="761">
        <f>C88*12</f>
        <v>0</v>
      </c>
    </row>
    <row r="89" spans="2:10" s="0" customFormat="1" ht="13.5">
      <c r="B89" s="672"/>
      <c r="C89" s="370"/>
      <c r="D89" s="762">
        <f>C89*12</f>
        <v>0</v>
      </c>
    </row>
    <row r="90" spans="2:10" s="0" customFormat="1" ht="13.5">
      <c r="B90" s="672"/>
      <c r="C90" s="370"/>
      <c r="D90" s="762">
        <f>C90*12</f>
        <v>0</v>
      </c>
    </row>
    <row r="91" spans="2:10" s="0" customFormat="1" ht="13.5">
      <c r="B91" s="677"/>
      <c r="C91" s="371">
        <f>SUM(C88:C90)</f>
        <v>0</v>
      </c>
      <c r="D91" s="763">
        <f>SUM(D88:D90)</f>
        <v>0</v>
      </c>
    </row>
    <row r="92" spans="2:10" s="0" customFormat="1" ht="13.5">
      <c r="B92" s="751" t="s">
        <v>262</v>
      </c>
    </row>
    <row r="93" spans="2:10" s="0" customFormat="1" ht="13.5">
      <c r="C93" s="758" t="e">
        <f>($D$85-$D$92)/D84</f>
        <v>#DIV/0!</v>
      </c>
    </row>
    <row r="94" spans="2:10" s="0" customFormat="1" ht="13.5"/>
    <row r="95" spans="2:10" s="0" customFormat="1" ht="13.5">
      <c r="B95" s="0" t="s">
        <v>61</v>
      </c>
    </row>
    <row r="96" spans="2:10" s="0" customFormat="1" ht="72.75" customHeight="1">
      <c r="B96" s="752"/>
      <c r="C96" s="752"/>
      <c r="D96" s="752"/>
      <c r="E96" s="752"/>
      <c r="F96" s="752"/>
      <c r="G96" s="752"/>
      <c r="H96" s="752"/>
      <c r="I96" s="752"/>
      <c r="J96" s="752"/>
    </row>
    <row r="97" s="0" customFormat="1" ht="13.5"/>
  </sheetData>
  <mergeCells count="42">
    <mergeCell ref="A2:K2"/>
    <mergeCell ref="C4:J4"/>
    <mergeCell ref="C5:J5"/>
    <mergeCell ref="C6:J6"/>
    <mergeCell ref="C7:J7"/>
    <mergeCell ref="B8:J8"/>
    <mergeCell ref="B9:J9"/>
    <mergeCell ref="B10:J10"/>
    <mergeCell ref="B11:J11"/>
    <mergeCell ref="B12:J12"/>
    <mergeCell ref="D13:E13"/>
    <mergeCell ref="F13:J13"/>
    <mergeCell ref="C17:K17"/>
    <mergeCell ref="D25:F25"/>
    <mergeCell ref="D27:F27"/>
    <mergeCell ref="D29:F29"/>
    <mergeCell ref="D31:F31"/>
    <mergeCell ref="J31:L31"/>
    <mergeCell ref="D33:F33"/>
    <mergeCell ref="J33:L33"/>
    <mergeCell ref="J35:L35"/>
    <mergeCell ref="B53:L53"/>
    <mergeCell ref="B56:L56"/>
    <mergeCell ref="D60:E60"/>
    <mergeCell ref="B65:C65"/>
    <mergeCell ref="D67:E67"/>
    <mergeCell ref="B72:C72"/>
    <mergeCell ref="C79:D79"/>
    <mergeCell ref="C86:D86"/>
    <mergeCell ref="B96:J96"/>
    <mergeCell ref="B60:B61"/>
    <mergeCell ref="C60:C61"/>
    <mergeCell ref="F60:F61"/>
    <mergeCell ref="G60:G61"/>
    <mergeCell ref="H60:H61"/>
    <mergeCell ref="B67:B68"/>
    <mergeCell ref="C67:C68"/>
    <mergeCell ref="F67:F68"/>
    <mergeCell ref="G67:G68"/>
    <mergeCell ref="H67:H68"/>
    <mergeCell ref="B79:B80"/>
    <mergeCell ref="B86:B87"/>
  </mergeCells>
  <phoneticPr fontId="23"/>
  <conditionalFormatting sqref="D27">
    <cfRule type="cellIs" dxfId="5" priority="5" stopIfTrue="1" operator="greaterThan">
      <formula>666000</formula>
    </cfRule>
    <cfRule type="cellIs" dxfId="4" priority="6" stopIfTrue="1" operator="greaterThan">
      <formula>1000000</formula>
    </cfRule>
  </conditionalFormatting>
  <conditionalFormatting sqref="D33 D35:G35">
    <cfRule type="cellIs" dxfId="3" priority="3" stopIfTrue="1" operator="greaterThan">
      <formula>1000000</formula>
    </cfRule>
  </conditionalFormatting>
  <conditionalFormatting sqref="D33">
    <cfRule type="cellIs" dxfId="2" priority="4" stopIfTrue="1" operator="greaterThan">
      <formula>666000</formula>
    </cfRule>
  </conditionalFormatting>
  <conditionalFormatting sqref="J35">
    <cfRule type="cellIs" dxfId="1" priority="1" stopIfTrue="1" operator="greaterThan">
      <formula>666000</formula>
    </cfRule>
    <cfRule type="cellIs" dxfId="0" priority="2" stopIfTrue="1" operator="greaterThan">
      <formula>1000000</formula>
    </cfRule>
  </conditionalFormatting>
  <dataValidations count="4">
    <dataValidation imeMode="halfKatakana" allowBlank="1" showDropDown="0" showInputMessage="1" showErrorMessage="1" sqref="C6:H6 C4"/>
    <dataValidation imeMode="halfAlpha" allowBlank="1" showDropDown="0" showInputMessage="1" showErrorMessage="1" sqref="F13:M13 B11:J11"/>
    <dataValidation type="list" allowBlank="1" showDropDown="0" showInputMessage="1" showErrorMessage="1" sqref="C13">
      <formula1>"あり,なし"</formula1>
    </dataValidation>
    <dataValidation type="list" allowBlank="1" showDropDown="0" showInputMessage="1" showErrorMessage="1" sqref="B9:J9">
      <formula1>"児童発達支援,児童発達支援センター,放課後等デイサービス,福祉型障害児入所施設,医療型障害児入所施設,居宅訪問型児童発達支援,保育所等訪問支援,障害児相談支援"</formula1>
    </dataValidation>
  </dataValidations>
  <printOptions horizontalCentered="1"/>
  <pageMargins left="0.70866141732283472" right="0.70866141732283472" top="0.74803149606299213" bottom="0.74803149606299213" header="0.31496062992125984" footer="0.31496062992125984"/>
  <pageSetup paperSize="9" scale="31" fitToWidth="1" fitToHeight="1" orientation="portrait" usePrinterDefaults="1" r:id="rId1"/>
  <drawing r:id="rId2"/>
  <legacyDrawing r:id="rId3"/>
  <mc:AlternateContent>
    <mc:Choice xmlns:x14="http://schemas.microsoft.com/office/spreadsheetml/2009/9/main" Requires="x14">
      <controls>
        <mc:AlternateContent>
          <mc:Choice Requires="x14">
            <control shapeId="73730" r:id="rId4" name="チェック 699">
              <controlPr defaultSize="0" autoFill="0" autoLine="0" autoPict="0">
                <anchor moveWithCells="1" sizeWithCells="1">
                  <from xmlns:xdr="http://schemas.openxmlformats.org/drawingml/2006/spreadsheetDrawing">
                    <xdr:col>1</xdr:col>
                    <xdr:colOff>514350</xdr:colOff>
                    <xdr:row>34</xdr:row>
                    <xdr:rowOff>410845</xdr:rowOff>
                  </from>
                  <to xmlns:xdr="http://schemas.openxmlformats.org/drawingml/2006/spreadsheetDrawing">
                    <xdr:col>1</xdr:col>
                    <xdr:colOff>833120</xdr:colOff>
                    <xdr:row>36</xdr:row>
                    <xdr:rowOff>14605</xdr:rowOff>
                  </to>
                </anchor>
              </controlPr>
            </control>
          </mc:Choice>
        </mc:AlternateContent>
        <mc:AlternateContent>
          <mc:Choice Requires="x14">
            <control shapeId="73731" r:id="rId5" name="チェック 700">
              <controlPr defaultSize="0" autoFill="0" autoLine="0" autoPict="0">
                <anchor moveWithCells="1" sizeWithCells="1">
                  <from xmlns:xdr="http://schemas.openxmlformats.org/drawingml/2006/spreadsheetDrawing">
                    <xdr:col>1</xdr:col>
                    <xdr:colOff>514350</xdr:colOff>
                    <xdr:row>36</xdr:row>
                    <xdr:rowOff>2540</xdr:rowOff>
                  </from>
                  <to xmlns:xdr="http://schemas.openxmlformats.org/drawingml/2006/spreadsheetDrawing">
                    <xdr:col>1</xdr:col>
                    <xdr:colOff>833120</xdr:colOff>
                    <xdr:row>37</xdr:row>
                    <xdr:rowOff>13970</xdr:rowOff>
                  </to>
                </anchor>
              </controlPr>
            </control>
          </mc:Choice>
        </mc:AlternateContent>
        <mc:AlternateContent>
          <mc:Choice Requires="x14">
            <control shapeId="73732" r:id="rId6" name="チェック 701">
              <controlPr defaultSize="0" autoFill="0" autoLine="0" autoPict="0">
                <anchor moveWithCells="1" sizeWithCells="1">
                  <from xmlns:xdr="http://schemas.openxmlformats.org/drawingml/2006/spreadsheetDrawing">
                    <xdr:col>1</xdr:col>
                    <xdr:colOff>514350</xdr:colOff>
                    <xdr:row>37</xdr:row>
                    <xdr:rowOff>12700</xdr:rowOff>
                  </from>
                  <to xmlns:xdr="http://schemas.openxmlformats.org/drawingml/2006/spreadsheetDrawing">
                    <xdr:col>1</xdr:col>
                    <xdr:colOff>833120</xdr:colOff>
                    <xdr:row>38</xdr:row>
                    <xdr:rowOff>36195</xdr:rowOff>
                  </to>
                </anchor>
              </controlPr>
            </control>
          </mc:Choice>
        </mc:AlternateContent>
        <mc:AlternateContent>
          <mc:Choice Requires="x14">
            <control shapeId="73733" r:id="rId7" name="チェック 702">
              <controlPr defaultSize="0" autoFill="0" autoLine="0" autoPict="0">
                <anchor moveWithCells="1" sizeWithCells="1">
                  <from xmlns:xdr="http://schemas.openxmlformats.org/drawingml/2006/spreadsheetDrawing">
                    <xdr:col>1</xdr:col>
                    <xdr:colOff>514350</xdr:colOff>
                    <xdr:row>37</xdr:row>
                    <xdr:rowOff>314325</xdr:rowOff>
                  </from>
                  <to xmlns:xdr="http://schemas.openxmlformats.org/drawingml/2006/spreadsheetDrawing">
                    <xdr:col>1</xdr:col>
                    <xdr:colOff>833120</xdr:colOff>
                    <xdr:row>39</xdr:row>
                    <xdr:rowOff>8890</xdr:rowOff>
                  </to>
                </anchor>
              </controlPr>
            </control>
          </mc:Choice>
        </mc:AlternateContent>
        <mc:AlternateContent>
          <mc:Choice Requires="x14">
            <control shapeId="73735" r:id="rId8" name="チェック 703">
              <controlPr defaultSize="0" autoFill="0" autoLine="0" autoPict="0">
                <anchor moveWithCells="1" sizeWithCells="1">
                  <from xmlns:xdr="http://schemas.openxmlformats.org/drawingml/2006/spreadsheetDrawing">
                    <xdr:col>3</xdr:col>
                    <xdr:colOff>514350</xdr:colOff>
                    <xdr:row>34</xdr:row>
                    <xdr:rowOff>401320</xdr:rowOff>
                  </from>
                  <to xmlns:xdr="http://schemas.openxmlformats.org/drawingml/2006/spreadsheetDrawing">
                    <xdr:col>3</xdr:col>
                    <xdr:colOff>763270</xdr:colOff>
                    <xdr:row>35</xdr:row>
                    <xdr:rowOff>316865</xdr:rowOff>
                  </to>
                </anchor>
              </controlPr>
            </control>
          </mc:Choice>
        </mc:AlternateContent>
        <mc:AlternateContent>
          <mc:Choice Requires="x14">
            <control shapeId="73736" r:id="rId9" name="チェック 704">
              <controlPr defaultSize="0" autoFill="0" autoLine="0" autoPict="0">
                <anchor moveWithCells="1" sizeWithCells="1">
                  <from xmlns:xdr="http://schemas.openxmlformats.org/drawingml/2006/spreadsheetDrawing">
                    <xdr:col>3</xdr:col>
                    <xdr:colOff>514350</xdr:colOff>
                    <xdr:row>36</xdr:row>
                    <xdr:rowOff>1270</xdr:rowOff>
                  </from>
                  <to xmlns:xdr="http://schemas.openxmlformats.org/drawingml/2006/spreadsheetDrawing">
                    <xdr:col>3</xdr:col>
                    <xdr:colOff>763270</xdr:colOff>
                    <xdr:row>37</xdr:row>
                    <xdr:rowOff>18415</xdr:rowOff>
                  </to>
                </anchor>
              </controlPr>
            </control>
          </mc:Choice>
        </mc:AlternateContent>
        <mc:AlternateContent>
          <mc:Choice Requires="x14">
            <control shapeId="73741" r:id="rId10" name="チェック 705">
              <controlPr defaultSize="0" autoFill="0" autoLine="0" autoPict="0">
                <anchor moveWithCells="1" sizeWithCells="1">
                  <from xmlns:xdr="http://schemas.openxmlformats.org/drawingml/2006/spreadsheetDrawing">
                    <xdr:col>1</xdr:col>
                    <xdr:colOff>502920</xdr:colOff>
                    <xdr:row>39</xdr:row>
                    <xdr:rowOff>733425</xdr:rowOff>
                  </from>
                  <to xmlns:xdr="http://schemas.openxmlformats.org/drawingml/2006/spreadsheetDrawing">
                    <xdr:col>1</xdr:col>
                    <xdr:colOff>789305</xdr:colOff>
                    <xdr:row>41</xdr:row>
                    <xdr:rowOff>74295</xdr:rowOff>
                  </to>
                </anchor>
              </controlPr>
            </control>
          </mc:Choice>
        </mc:AlternateContent>
        <mc:AlternateContent>
          <mc:Choice Requires="x14">
            <control shapeId="73742" r:id="rId11" name="チェック 706">
              <controlPr defaultSize="0" autoFill="0" autoLine="0" autoPict="0">
                <anchor moveWithCells="1" sizeWithCells="1">
                  <from xmlns:xdr="http://schemas.openxmlformats.org/drawingml/2006/spreadsheetDrawing">
                    <xdr:col>1</xdr:col>
                    <xdr:colOff>502920</xdr:colOff>
                    <xdr:row>40</xdr:row>
                    <xdr:rowOff>297180</xdr:rowOff>
                  </from>
                  <to xmlns:xdr="http://schemas.openxmlformats.org/drawingml/2006/spreadsheetDrawing">
                    <xdr:col>1</xdr:col>
                    <xdr:colOff>789305</xdr:colOff>
                    <xdr:row>42</xdr:row>
                    <xdr:rowOff>40005</xdr:rowOff>
                  </to>
                </anchor>
              </controlPr>
            </control>
          </mc:Choice>
        </mc:AlternateContent>
        <mc:AlternateContent>
          <mc:Choice Requires="x14">
            <control shapeId="73743" r:id="rId12" name="チェック 707">
              <controlPr defaultSize="0" autoFill="0" autoLine="0" autoPict="0">
                <anchor moveWithCells="1" sizeWithCells="1">
                  <from xmlns:xdr="http://schemas.openxmlformats.org/drawingml/2006/spreadsheetDrawing">
                    <xdr:col>1</xdr:col>
                    <xdr:colOff>497205</xdr:colOff>
                    <xdr:row>41</xdr:row>
                    <xdr:rowOff>255905</xdr:rowOff>
                  </from>
                  <to xmlns:xdr="http://schemas.openxmlformats.org/drawingml/2006/spreadsheetDrawing">
                    <xdr:col>1</xdr:col>
                    <xdr:colOff>783590</xdr:colOff>
                    <xdr:row>42</xdr:row>
                    <xdr:rowOff>316865</xdr:rowOff>
                  </to>
                </anchor>
              </controlPr>
            </control>
          </mc:Choice>
        </mc:AlternateContent>
        <mc:AlternateContent>
          <mc:Choice Requires="x14">
            <control shapeId="73745" r:id="rId13" name="チェック 708">
              <controlPr defaultSize="0" autoFill="0" autoLine="0" autoPict="0">
                <anchor moveWithCells="1" sizeWithCells="1">
                  <from xmlns:xdr="http://schemas.openxmlformats.org/drawingml/2006/spreadsheetDrawing">
                    <xdr:col>1</xdr:col>
                    <xdr:colOff>514350</xdr:colOff>
                    <xdr:row>46</xdr:row>
                    <xdr:rowOff>85725</xdr:rowOff>
                  </from>
                  <to xmlns:xdr="http://schemas.openxmlformats.org/drawingml/2006/spreadsheetDrawing">
                    <xdr:col>1</xdr:col>
                    <xdr:colOff>685800</xdr:colOff>
                    <xdr:row>47</xdr:row>
                    <xdr:rowOff>11430</xdr:rowOff>
                  </to>
                </anchor>
              </controlPr>
            </control>
          </mc:Choice>
        </mc:AlternateContent>
        <mc:AlternateContent>
          <mc:Choice Requires="x14">
            <control shapeId="73746" r:id="rId14" name="チェック 709">
              <controlPr defaultSize="0" autoFill="0" autoLine="0" autoPict="0">
                <anchor moveWithCells="1" sizeWithCells="1">
                  <from xmlns:xdr="http://schemas.openxmlformats.org/drawingml/2006/spreadsheetDrawing">
                    <xdr:col>1</xdr:col>
                    <xdr:colOff>523875</xdr:colOff>
                    <xdr:row>47</xdr:row>
                    <xdr:rowOff>50800</xdr:rowOff>
                  </from>
                  <to xmlns:xdr="http://schemas.openxmlformats.org/drawingml/2006/spreadsheetDrawing">
                    <xdr:col>1</xdr:col>
                    <xdr:colOff>694690</xdr:colOff>
                    <xdr:row>47</xdr:row>
                    <xdr:rowOff>382905</xdr:rowOff>
                  </to>
                </anchor>
              </controlPr>
            </control>
          </mc:Choice>
        </mc:AlternateContent>
        <mc:AlternateContent>
          <mc:Choice Requires="x14">
            <control shapeId="73748" r:id="rId15" name="チェック 712">
              <controlPr defaultSize="0" autoFill="0" autoLine="0" autoPict="0">
                <anchor moveWithCells="1" sizeWithCells="1">
                  <from xmlns:xdr="http://schemas.openxmlformats.org/drawingml/2006/spreadsheetDrawing">
                    <xdr:col>1</xdr:col>
                    <xdr:colOff>523875</xdr:colOff>
                    <xdr:row>48</xdr:row>
                    <xdr:rowOff>10160</xdr:rowOff>
                  </from>
                  <to xmlns:xdr="http://schemas.openxmlformats.org/drawingml/2006/spreadsheetDrawing">
                    <xdr:col>1</xdr:col>
                    <xdr:colOff>763270</xdr:colOff>
                    <xdr:row>49</xdr:row>
                    <xdr:rowOff>39370</xdr:rowOff>
                  </to>
                </anchor>
              </controlPr>
            </control>
          </mc:Choice>
        </mc:AlternateContent>
        <mc:AlternateContent>
          <mc:Choice Requires="x14">
            <control shapeId="73749" r:id="rId16" name="チェック 713">
              <controlPr defaultSize="0" autoFill="0" autoLine="0" autoPict="0">
                <anchor moveWithCells="1" sizeWithCells="1">
                  <from xmlns:xdr="http://schemas.openxmlformats.org/drawingml/2006/spreadsheetDrawing">
                    <xdr:col>1</xdr:col>
                    <xdr:colOff>523875</xdr:colOff>
                    <xdr:row>49</xdr:row>
                    <xdr:rowOff>6350</xdr:rowOff>
                  </from>
                  <to xmlns:xdr="http://schemas.openxmlformats.org/drawingml/2006/spreadsheetDrawing">
                    <xdr:col>1</xdr:col>
                    <xdr:colOff>763270</xdr:colOff>
                    <xdr:row>50</xdr:row>
                    <xdr:rowOff>19050</xdr:rowOff>
                  </to>
                </anchor>
              </controlPr>
            </control>
          </mc:Choice>
        </mc:AlternateContent>
        <mc:AlternateContent>
          <mc:Choice Requires="x14">
            <control shapeId="73750" r:id="rId17" name="チェック 1135">
              <controlPr defaultSize="0" autoFill="0" autoLine="0" autoPict="0">
                <anchor moveWithCells="1">
                  <from xmlns:xdr="http://schemas.openxmlformats.org/drawingml/2006/spreadsheetDrawing">
                    <xdr:col>1</xdr:col>
                    <xdr:colOff>504190</xdr:colOff>
                    <xdr:row>14</xdr:row>
                    <xdr:rowOff>200025</xdr:rowOff>
                  </from>
                  <to xmlns:xdr="http://schemas.openxmlformats.org/drawingml/2006/spreadsheetDrawing">
                    <xdr:col>1</xdr:col>
                    <xdr:colOff>887095</xdr:colOff>
                    <xdr:row>16</xdr:row>
                    <xdr:rowOff>27940</xdr:rowOff>
                  </to>
                </anchor>
              </controlPr>
            </control>
          </mc:Choice>
        </mc:AlternateContent>
        <mc:AlternateContent>
          <mc:Choice Requires="x14">
            <control shapeId="73751" r:id="rId18" name="チェック 1136">
              <controlPr defaultSize="0" autoFill="0" autoLine="0" autoPict="0">
                <anchor moveWithCells="1">
                  <from xmlns:xdr="http://schemas.openxmlformats.org/drawingml/2006/spreadsheetDrawing">
                    <xdr:col>1</xdr:col>
                    <xdr:colOff>504190</xdr:colOff>
                    <xdr:row>16</xdr:row>
                    <xdr:rowOff>37465</xdr:rowOff>
                  </from>
                  <to xmlns:xdr="http://schemas.openxmlformats.org/drawingml/2006/spreadsheetDrawing">
                    <xdr:col>1</xdr:col>
                    <xdr:colOff>887095</xdr:colOff>
                    <xdr:row>16</xdr:row>
                    <xdr:rowOff>466725</xdr:rowOff>
                  </to>
                </anchor>
              </controlPr>
            </control>
          </mc:Choice>
        </mc:AlternateContent>
        <mc:AlternateContent>
          <mc:Choice Requires="x14">
            <control shapeId="73752" r:id="rId19" name="チェック 1137">
              <controlPr defaultSize="0" autoFill="0" autoLine="0" autoPict="0">
                <anchor moveWithCells="1">
                  <from xmlns:xdr="http://schemas.openxmlformats.org/drawingml/2006/spreadsheetDrawing">
                    <xdr:col>1</xdr:col>
                    <xdr:colOff>486410</xdr:colOff>
                    <xdr:row>16</xdr:row>
                    <xdr:rowOff>438785</xdr:rowOff>
                  </from>
                  <to xmlns:xdr="http://schemas.openxmlformats.org/drawingml/2006/spreadsheetDrawing">
                    <xdr:col>1</xdr:col>
                    <xdr:colOff>866775</xdr:colOff>
                    <xdr:row>18</xdr:row>
                    <xdr:rowOff>67310</xdr:rowOff>
                  </to>
                </anchor>
              </controlPr>
            </control>
          </mc:Choice>
        </mc:AlternateContent>
        <mc:AlternateContent>
          <mc:Choice Requires="x14">
            <control shapeId="73755" r:id="rId20" name="チェック 1579">
              <controlPr defaultSize="0" autoFill="0" autoLine="0" autoPict="0">
                <anchor moveWithCells="1">
                  <from xmlns:xdr="http://schemas.openxmlformats.org/drawingml/2006/spreadsheetDrawing">
                    <xdr:col>1</xdr:col>
                    <xdr:colOff>486410</xdr:colOff>
                    <xdr:row>19</xdr:row>
                    <xdr:rowOff>381000</xdr:rowOff>
                  </from>
                  <to xmlns:xdr="http://schemas.openxmlformats.org/drawingml/2006/spreadsheetDrawing">
                    <xdr:col>1</xdr:col>
                    <xdr:colOff>866775</xdr:colOff>
                    <xdr:row>21</xdr:row>
                    <xdr:rowOff>105410</xdr:rowOff>
                  </to>
                </anchor>
              </controlPr>
            </control>
          </mc:Choice>
        </mc:AlternateContent>
        <mc:AlternateContent>
          <mc:Choice Requires="x14">
            <control shapeId="73757" r:id="rId21" name="チェック 1641">
              <controlPr defaultSize="0" autoPict="0">
                <anchor moveWithCells="1" sizeWithCells="1">
                  <from xmlns:xdr="http://schemas.openxmlformats.org/drawingml/2006/spreadsheetDrawing">
                    <xdr:col>1</xdr:col>
                    <xdr:colOff>486410</xdr:colOff>
                    <xdr:row>18</xdr:row>
                    <xdr:rowOff>0</xdr:rowOff>
                  </from>
                  <to xmlns:xdr="http://schemas.openxmlformats.org/drawingml/2006/spreadsheetDrawing">
                    <xdr:col>2</xdr:col>
                    <xdr:colOff>1028065</xdr:colOff>
                    <xdr:row>18</xdr:row>
                    <xdr:rowOff>323850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mc="http://schemas.openxmlformats.org/markup-compatibility/2006">
  <sheetPr>
    <pageSetUpPr fitToPage="1"/>
  </sheetPr>
  <dimension ref="A1:W63"/>
  <sheetViews>
    <sheetView showGridLines="0" view="pageBreakPreview" zoomScale="55" zoomScaleNormal="40" zoomScaleSheetLayoutView="55" workbookViewId="0">
      <selection activeCell="M11" sqref="M11:R11"/>
    </sheetView>
  </sheetViews>
  <sheetFormatPr defaultColWidth="8" defaultRowHeight="14.25"/>
  <cols>
    <col min="1" max="1" width="3.375" style="1" customWidth="1"/>
    <col min="2" max="2" width="6.75" style="2" customWidth="1"/>
    <col min="3" max="3" width="21.875" style="57" customWidth="1"/>
    <col min="4" max="4" width="6.75" style="57" customWidth="1"/>
    <col min="5" max="6" width="10.08984375" style="57" customWidth="1"/>
    <col min="7" max="8" width="14.25" style="57" customWidth="1"/>
    <col min="9" max="9" width="6.75" style="57" customWidth="1"/>
    <col min="10" max="15" width="6.75" style="1" customWidth="1"/>
    <col min="16" max="17" width="8" style="1" bestFit="1" customWidth="0"/>
    <col min="18" max="21" width="8" style="1"/>
    <col min="22" max="22" width="8" style="1" bestFit="1" customWidth="0"/>
    <col min="23" max="16384" width="8" style="1"/>
  </cols>
  <sheetData>
    <row r="1" spans="1:23" ht="17.25">
      <c r="A1" s="696" t="s">
        <v>625</v>
      </c>
      <c r="B1" s="780"/>
      <c r="C1" s="782"/>
      <c r="D1" s="782"/>
      <c r="E1" s="782"/>
      <c r="F1" s="782"/>
      <c r="G1" s="782"/>
      <c r="H1" s="782"/>
      <c r="I1" s="782"/>
      <c r="J1" s="783"/>
      <c r="K1" s="783"/>
      <c r="L1" s="783"/>
      <c r="M1" s="783"/>
      <c r="N1" s="783"/>
      <c r="O1" s="783"/>
      <c r="P1" s="783"/>
      <c r="Q1" s="783"/>
      <c r="R1" s="783"/>
      <c r="S1" s="783"/>
      <c r="T1" s="783"/>
      <c r="U1" s="783"/>
      <c r="V1" s="783"/>
    </row>
    <row r="2" spans="1:23" ht="20.25" customHeight="1">
      <c r="A2" s="704"/>
      <c r="B2" s="781"/>
      <c r="C2" s="781"/>
      <c r="D2" s="781"/>
      <c r="E2" s="781"/>
      <c r="F2" s="781"/>
      <c r="G2" s="781"/>
      <c r="H2" s="781"/>
      <c r="I2" s="781"/>
      <c r="J2" s="781"/>
      <c r="K2" s="781"/>
      <c r="L2" s="781"/>
      <c r="M2" s="781"/>
      <c r="N2" s="781"/>
      <c r="O2" s="781"/>
      <c r="P2" s="781"/>
      <c r="Q2" s="781"/>
      <c r="R2" s="781"/>
      <c r="S2" s="781"/>
      <c r="T2" s="781"/>
      <c r="U2" s="781"/>
      <c r="V2" s="781"/>
      <c r="W2" s="233"/>
    </row>
    <row r="3" spans="1:23" ht="27" customHeight="1">
      <c r="A3" s="693" t="s">
        <v>630</v>
      </c>
      <c r="B3" s="693"/>
      <c r="C3" s="693"/>
      <c r="D3" s="693"/>
      <c r="E3" s="693"/>
      <c r="F3" s="693"/>
      <c r="G3" s="693"/>
      <c r="H3" s="693"/>
      <c r="I3" s="693"/>
      <c r="J3" s="693"/>
      <c r="K3" s="693"/>
      <c r="L3" s="693"/>
      <c r="M3" s="693"/>
      <c r="N3" s="693"/>
      <c r="O3" s="693"/>
      <c r="P3" s="693"/>
      <c r="Q3" s="693"/>
      <c r="R3" s="693"/>
      <c r="S3" s="693"/>
      <c r="T3" s="693"/>
      <c r="U3" s="693"/>
      <c r="V3" s="693"/>
      <c r="W3" s="233"/>
    </row>
    <row r="4" spans="1:23" ht="39" customHeight="1">
      <c r="A4" s="693"/>
      <c r="B4" s="693"/>
      <c r="C4" s="693"/>
      <c r="D4" s="693"/>
      <c r="E4" s="693"/>
      <c r="F4" s="693"/>
      <c r="G4" s="693"/>
      <c r="H4" s="693"/>
      <c r="I4" s="693"/>
      <c r="J4" s="693"/>
      <c r="K4" s="693"/>
      <c r="L4" s="693"/>
      <c r="M4" s="693"/>
      <c r="N4" s="693"/>
      <c r="O4" s="693"/>
      <c r="P4" s="693"/>
      <c r="Q4" s="693"/>
      <c r="R4" s="693"/>
      <c r="S4" s="693"/>
      <c r="T4" s="693"/>
      <c r="U4" s="693"/>
      <c r="V4" s="693"/>
      <c r="W4" s="233"/>
    </row>
    <row r="5" spans="1:23" ht="40.15" customHeight="1">
      <c r="A5" s="60"/>
      <c r="B5" s="60"/>
      <c r="C5" s="239" t="s">
        <v>181</v>
      </c>
      <c r="D5" s="60"/>
      <c r="E5" s="60"/>
      <c r="F5" s="60"/>
      <c r="G5" s="60"/>
      <c r="H5" s="60"/>
      <c r="I5" s="60"/>
      <c r="J5" s="60"/>
      <c r="K5" s="60"/>
      <c r="L5" s="60"/>
      <c r="M5" s="60"/>
      <c r="N5" s="60"/>
      <c r="O5" s="60"/>
      <c r="P5" s="60"/>
      <c r="Q5" s="60"/>
      <c r="R5" s="60"/>
      <c r="S5" s="60"/>
      <c r="T5" s="60"/>
      <c r="U5" s="60"/>
      <c r="V5" s="60"/>
      <c r="W5" s="60"/>
    </row>
    <row r="6" spans="1:23" ht="40.15" customHeight="1">
      <c r="A6" s="60"/>
      <c r="B6" s="60"/>
      <c r="C6" s="719" t="s">
        <v>185</v>
      </c>
      <c r="D6" s="723">
        <f>'様式第10号の１(ＩＣＴ導入支援実績報告書) '!C5</f>
        <v>0</v>
      </c>
      <c r="E6" s="725"/>
      <c r="F6" s="725"/>
      <c r="G6" s="725"/>
      <c r="H6" s="725"/>
      <c r="I6" s="725"/>
      <c r="J6" s="725"/>
      <c r="K6" s="729"/>
      <c r="L6" s="60"/>
      <c r="M6" s="60"/>
      <c r="N6" s="60"/>
      <c r="O6" s="60"/>
      <c r="P6" s="60"/>
      <c r="Q6" s="60"/>
      <c r="R6" s="60"/>
      <c r="S6" s="60"/>
      <c r="T6" s="60"/>
      <c r="U6" s="60"/>
      <c r="V6" s="60"/>
      <c r="W6" s="60"/>
    </row>
    <row r="7" spans="1:23" s="57" customFormat="1" ht="40.15" customHeight="1">
      <c r="A7" s="60"/>
      <c r="B7" s="60"/>
      <c r="C7" s="720" t="s">
        <v>187</v>
      </c>
      <c r="D7" s="724">
        <f>'様式第10号の１(ＩＣＴ導入支援実績報告書) '!C7</f>
        <v>0</v>
      </c>
      <c r="E7" s="726"/>
      <c r="F7" s="726"/>
      <c r="G7" s="726"/>
      <c r="H7" s="726"/>
      <c r="I7" s="726"/>
      <c r="J7" s="726"/>
      <c r="K7" s="730"/>
      <c r="L7" s="60"/>
      <c r="M7" s="60"/>
      <c r="N7" s="60"/>
      <c r="O7" s="60"/>
      <c r="P7" s="60"/>
      <c r="Q7" s="60"/>
      <c r="R7" s="60"/>
      <c r="S7" s="60"/>
      <c r="T7" s="60"/>
      <c r="U7" s="60"/>
      <c r="V7" s="60"/>
      <c r="W7" s="60"/>
    </row>
    <row r="8" spans="1:23" s="57" customFormat="1" ht="40.15" customHeight="1">
      <c r="A8" s="60"/>
      <c r="B8" s="60"/>
      <c r="C8" s="721" t="s">
        <v>93</v>
      </c>
      <c r="D8" s="573"/>
      <c r="E8" s="580"/>
      <c r="F8" s="586" t="s">
        <v>300</v>
      </c>
      <c r="G8" s="586"/>
      <c r="H8" s="586"/>
      <c r="I8" s="586"/>
      <c r="J8" s="586"/>
      <c r="K8" s="731"/>
      <c r="L8" s="60"/>
      <c r="M8" s="60"/>
      <c r="N8" s="60"/>
      <c r="O8" s="60"/>
      <c r="P8" s="60"/>
      <c r="Q8" s="60"/>
      <c r="R8" s="60"/>
      <c r="S8" s="60"/>
      <c r="T8" s="60"/>
      <c r="U8" s="60"/>
      <c r="V8" s="60"/>
      <c r="W8" s="60"/>
    </row>
    <row r="9" spans="1:23" s="57" customFormat="1" ht="40.15" customHeight="1">
      <c r="A9" s="60"/>
      <c r="B9" s="60"/>
      <c r="C9" s="722" t="s">
        <v>41</v>
      </c>
      <c r="D9" s="574"/>
      <c r="E9" s="727"/>
      <c r="F9" s="728" t="s">
        <v>300</v>
      </c>
      <c r="G9" s="728"/>
      <c r="H9" s="728"/>
      <c r="I9" s="728"/>
      <c r="J9" s="728"/>
      <c r="K9" s="732"/>
      <c r="L9" s="60"/>
      <c r="M9" s="60"/>
      <c r="N9" s="60"/>
      <c r="O9" s="60"/>
      <c r="P9" s="60"/>
      <c r="Q9" s="60"/>
      <c r="R9" s="60"/>
      <c r="S9" s="60"/>
      <c r="T9" s="60"/>
      <c r="U9" s="60"/>
      <c r="V9" s="60"/>
      <c r="W9" s="60"/>
    </row>
    <row r="10" spans="1:23" s="57" customFormat="1" ht="40.15" customHeight="1">
      <c r="A10" s="233"/>
      <c r="B10" s="233"/>
      <c r="C10" s="233"/>
      <c r="D10" s="233"/>
      <c r="E10" s="233"/>
      <c r="F10" s="233"/>
      <c r="G10" s="233"/>
      <c r="H10" s="233"/>
      <c r="I10" s="233"/>
      <c r="J10" s="233"/>
      <c r="K10" s="233"/>
      <c r="L10" s="233"/>
      <c r="M10" s="233"/>
      <c r="N10" s="233"/>
      <c r="O10" s="233"/>
      <c r="P10" s="233"/>
      <c r="Q10" s="233"/>
      <c r="R10" s="233"/>
      <c r="S10" s="233"/>
      <c r="T10" s="233"/>
      <c r="U10" s="233"/>
      <c r="V10" s="233"/>
      <c r="W10" s="233"/>
    </row>
    <row r="11" spans="1:23" s="57" customFormat="1" ht="39.950000000000003" customHeight="1">
      <c r="A11" s="233"/>
      <c r="B11" s="235" t="s">
        <v>379</v>
      </c>
      <c r="C11" s="235"/>
      <c r="D11" s="235"/>
      <c r="E11" s="258">
        <f>$C$15+$E$15-$G$15</f>
        <v>0</v>
      </c>
      <c r="F11" s="264"/>
      <c r="G11" s="264"/>
      <c r="H11" s="264"/>
      <c r="I11" s="264"/>
      <c r="J11" s="270" t="s">
        <v>32</v>
      </c>
      <c r="K11" s="270"/>
      <c r="L11" s="233"/>
      <c r="M11" s="233"/>
      <c r="N11" s="233"/>
      <c r="O11" s="233"/>
      <c r="P11" s="233"/>
      <c r="Q11" s="233"/>
      <c r="R11" s="233"/>
      <c r="S11" s="233"/>
      <c r="T11" s="61"/>
      <c r="U11" s="61"/>
      <c r="V11" s="233"/>
      <c r="W11" s="233"/>
    </row>
    <row r="12" spans="1:23" s="57" customFormat="1" ht="8.1" customHeight="1">
      <c r="A12" s="233"/>
      <c r="B12" s="235"/>
      <c r="C12" s="235"/>
      <c r="D12" s="235"/>
      <c r="E12" s="259"/>
      <c r="F12" s="259"/>
      <c r="G12" s="259"/>
      <c r="H12" s="259"/>
      <c r="I12" s="259"/>
      <c r="J12" s="270"/>
      <c r="K12" s="270"/>
      <c r="L12" s="233"/>
      <c r="M12" s="233"/>
      <c r="N12" s="233"/>
      <c r="O12" s="233"/>
      <c r="P12" s="233"/>
      <c r="Q12" s="233"/>
      <c r="R12" s="233"/>
      <c r="S12" s="233"/>
      <c r="T12" s="61"/>
      <c r="U12" s="61"/>
      <c r="V12" s="233"/>
      <c r="W12" s="233"/>
    </row>
    <row r="13" spans="1:23" s="57" customFormat="1" ht="24" customHeight="1">
      <c r="A13" s="233"/>
      <c r="B13" s="233"/>
      <c r="C13" s="233"/>
      <c r="D13" s="233"/>
      <c r="E13" s="233"/>
      <c r="F13" s="233"/>
      <c r="G13" s="233"/>
      <c r="H13" s="233"/>
      <c r="I13" s="233"/>
      <c r="J13" s="233"/>
      <c r="K13" s="233"/>
      <c r="L13" s="233"/>
      <c r="M13" s="233"/>
      <c r="N13" s="233"/>
      <c r="O13" s="233"/>
      <c r="P13" s="233"/>
      <c r="Q13" s="233"/>
      <c r="R13" s="233"/>
      <c r="S13" s="233"/>
      <c r="T13" s="233"/>
      <c r="U13" s="233"/>
      <c r="V13" s="233"/>
      <c r="W13" s="233"/>
    </row>
    <row r="14" spans="1:23" s="57" customFormat="1" ht="38.25" customHeight="1">
      <c r="A14" s="233"/>
      <c r="B14" s="233"/>
      <c r="C14" s="244" t="s">
        <v>194</v>
      </c>
      <c r="D14" s="244"/>
      <c r="E14" s="260" t="s">
        <v>387</v>
      </c>
      <c r="F14" s="265"/>
      <c r="G14" s="260" t="s">
        <v>107</v>
      </c>
      <c r="H14" s="265"/>
      <c r="I14" s="234"/>
      <c r="J14" s="234"/>
      <c r="K14" s="233"/>
      <c r="L14" s="233"/>
      <c r="M14" s="233"/>
      <c r="N14" s="233"/>
      <c r="O14" s="233"/>
      <c r="P14" s="233"/>
      <c r="Q14" s="233"/>
      <c r="R14" s="233"/>
      <c r="S14" s="233"/>
      <c r="T14" s="233"/>
      <c r="U14" s="233"/>
      <c r="V14" s="233"/>
      <c r="W14" s="233"/>
    </row>
    <row r="15" spans="1:23" s="57" customFormat="1" ht="38.25" customHeight="1">
      <c r="A15" s="233"/>
      <c r="B15" s="233"/>
      <c r="C15" s="245">
        <f>$P$28</f>
        <v>0</v>
      </c>
      <c r="D15" s="251"/>
      <c r="E15" s="261">
        <f>$S$28</f>
        <v>0</v>
      </c>
      <c r="F15" s="266"/>
      <c r="G15" s="267"/>
      <c r="H15" s="268"/>
      <c r="I15" s="269"/>
      <c r="J15" s="269"/>
      <c r="K15" s="233"/>
      <c r="L15" s="233"/>
      <c r="M15" s="233"/>
      <c r="N15" s="233"/>
      <c r="O15" s="233"/>
      <c r="P15" s="233"/>
      <c r="Q15" s="233"/>
      <c r="R15" s="233"/>
      <c r="S15" s="233"/>
      <c r="T15" s="233"/>
      <c r="U15" s="233"/>
      <c r="V15" s="233"/>
      <c r="W15" s="233"/>
    </row>
    <row r="16" spans="1:23" s="57" customFormat="1" ht="30.6" customHeight="1">
      <c r="A16" s="233"/>
      <c r="B16" s="233"/>
      <c r="C16" s="233"/>
      <c r="D16" s="233"/>
      <c r="E16" s="233"/>
      <c r="F16" s="233"/>
      <c r="G16" s="233"/>
      <c r="H16" s="233"/>
      <c r="I16" s="233"/>
      <c r="J16" s="233"/>
      <c r="K16" s="233"/>
      <c r="L16" s="233"/>
      <c r="M16" s="233"/>
      <c r="N16" s="233"/>
      <c r="O16" s="233"/>
      <c r="P16" s="233"/>
      <c r="Q16" s="233"/>
      <c r="R16" s="233"/>
      <c r="S16" s="233"/>
      <c r="T16" s="233"/>
      <c r="U16" s="233"/>
      <c r="V16" s="233"/>
      <c r="W16" s="233"/>
    </row>
    <row r="17" spans="1:23" s="57" customFormat="1" ht="45" customHeight="1">
      <c r="A17" s="234"/>
      <c r="B17" s="236" t="s">
        <v>216</v>
      </c>
      <c r="C17" s="236" t="s">
        <v>304</v>
      </c>
      <c r="D17" s="236"/>
      <c r="E17" s="236"/>
      <c r="F17" s="236"/>
      <c r="G17" s="236"/>
      <c r="H17" s="236"/>
      <c r="I17" s="236"/>
      <c r="J17" s="236"/>
      <c r="K17" s="236" t="s">
        <v>306</v>
      </c>
      <c r="L17" s="236"/>
      <c r="M17" s="236" t="s">
        <v>309</v>
      </c>
      <c r="N17" s="236"/>
      <c r="O17" s="236"/>
      <c r="P17" s="236" t="s">
        <v>311</v>
      </c>
      <c r="Q17" s="236"/>
      <c r="R17" s="236"/>
      <c r="S17" s="244" t="s">
        <v>389</v>
      </c>
      <c r="T17" s="244"/>
      <c r="U17" s="244"/>
      <c r="V17" s="234"/>
      <c r="W17" s="234"/>
    </row>
    <row r="18" spans="1:23" s="57" customFormat="1" ht="33.6" customHeight="1">
      <c r="A18" s="233"/>
      <c r="B18" s="237">
        <v>1</v>
      </c>
      <c r="C18" s="246"/>
      <c r="D18" s="246"/>
      <c r="E18" s="246"/>
      <c r="F18" s="246"/>
      <c r="G18" s="246"/>
      <c r="H18" s="246"/>
      <c r="I18" s="246"/>
      <c r="J18" s="246"/>
      <c r="K18" s="275"/>
      <c r="L18" s="276"/>
      <c r="M18" s="277"/>
      <c r="N18" s="277"/>
      <c r="O18" s="277"/>
      <c r="P18" s="279">
        <f t="shared" ref="P18:P27" si="0">K18*M18</f>
        <v>0</v>
      </c>
      <c r="Q18" s="279"/>
      <c r="R18" s="279"/>
      <c r="S18" s="277"/>
      <c r="T18" s="277"/>
      <c r="U18" s="277"/>
      <c r="V18" s="233"/>
      <c r="W18" s="233"/>
    </row>
    <row r="19" spans="1:23" ht="33.6" customHeight="1">
      <c r="A19" s="233"/>
      <c r="B19" s="237">
        <v>2</v>
      </c>
      <c r="C19" s="246"/>
      <c r="D19" s="246"/>
      <c r="E19" s="246"/>
      <c r="F19" s="246"/>
      <c r="G19" s="246"/>
      <c r="H19" s="246"/>
      <c r="I19" s="246"/>
      <c r="J19" s="246"/>
      <c r="K19" s="275"/>
      <c r="L19" s="276"/>
      <c r="M19" s="277"/>
      <c r="N19" s="277"/>
      <c r="O19" s="277"/>
      <c r="P19" s="279">
        <f t="shared" si="0"/>
        <v>0</v>
      </c>
      <c r="Q19" s="279"/>
      <c r="R19" s="279"/>
      <c r="S19" s="277"/>
      <c r="T19" s="277"/>
      <c r="U19" s="277"/>
      <c r="V19" s="233"/>
      <c r="W19" s="233"/>
    </row>
    <row r="20" spans="1:23" ht="33.6" customHeight="1">
      <c r="A20" s="233"/>
      <c r="B20" s="237">
        <v>3</v>
      </c>
      <c r="C20" s="246"/>
      <c r="D20" s="246"/>
      <c r="E20" s="246"/>
      <c r="F20" s="246"/>
      <c r="G20" s="246"/>
      <c r="H20" s="246"/>
      <c r="I20" s="246"/>
      <c r="J20" s="246"/>
      <c r="K20" s="275"/>
      <c r="L20" s="276"/>
      <c r="M20" s="277"/>
      <c r="N20" s="277"/>
      <c r="O20" s="277"/>
      <c r="P20" s="279">
        <f t="shared" si="0"/>
        <v>0</v>
      </c>
      <c r="Q20" s="279"/>
      <c r="R20" s="279"/>
      <c r="S20" s="277"/>
      <c r="T20" s="277"/>
      <c r="U20" s="277"/>
      <c r="V20" s="233"/>
      <c r="W20" s="233"/>
    </row>
    <row r="21" spans="1:23" s="57" customFormat="1" ht="33.6" customHeight="1">
      <c r="A21" s="233"/>
      <c r="B21" s="237">
        <v>4</v>
      </c>
      <c r="C21" s="246"/>
      <c r="D21" s="246"/>
      <c r="E21" s="246"/>
      <c r="F21" s="246"/>
      <c r="G21" s="246"/>
      <c r="H21" s="246"/>
      <c r="I21" s="246"/>
      <c r="J21" s="246"/>
      <c r="K21" s="275"/>
      <c r="L21" s="276"/>
      <c r="M21" s="277"/>
      <c r="N21" s="277"/>
      <c r="O21" s="277"/>
      <c r="P21" s="279">
        <f t="shared" si="0"/>
        <v>0</v>
      </c>
      <c r="Q21" s="279"/>
      <c r="R21" s="279"/>
      <c r="S21" s="277"/>
      <c r="T21" s="277"/>
      <c r="U21" s="277"/>
      <c r="V21" s="233"/>
      <c r="W21" s="233"/>
    </row>
    <row r="22" spans="1:23" s="57" customFormat="1" ht="33.6" customHeight="1">
      <c r="A22" s="233"/>
      <c r="B22" s="237">
        <v>5</v>
      </c>
      <c r="C22" s="246"/>
      <c r="D22" s="246"/>
      <c r="E22" s="246"/>
      <c r="F22" s="246"/>
      <c r="G22" s="246"/>
      <c r="H22" s="246"/>
      <c r="I22" s="246"/>
      <c r="J22" s="246"/>
      <c r="K22" s="275"/>
      <c r="L22" s="276"/>
      <c r="M22" s="277"/>
      <c r="N22" s="277"/>
      <c r="O22" s="277"/>
      <c r="P22" s="279">
        <f t="shared" si="0"/>
        <v>0</v>
      </c>
      <c r="Q22" s="279"/>
      <c r="R22" s="279"/>
      <c r="S22" s="277"/>
      <c r="T22" s="277"/>
      <c r="U22" s="277"/>
      <c r="V22" s="233"/>
      <c r="W22" s="233"/>
    </row>
    <row r="23" spans="1:23" s="57" customFormat="1" ht="33.6" customHeight="1">
      <c r="A23" s="233"/>
      <c r="B23" s="237">
        <v>6</v>
      </c>
      <c r="C23" s="246"/>
      <c r="D23" s="246"/>
      <c r="E23" s="246"/>
      <c r="F23" s="246"/>
      <c r="G23" s="246"/>
      <c r="H23" s="246"/>
      <c r="I23" s="246"/>
      <c r="J23" s="246"/>
      <c r="K23" s="275"/>
      <c r="L23" s="276"/>
      <c r="M23" s="277"/>
      <c r="N23" s="277"/>
      <c r="O23" s="277"/>
      <c r="P23" s="279">
        <f t="shared" si="0"/>
        <v>0</v>
      </c>
      <c r="Q23" s="279"/>
      <c r="R23" s="279"/>
      <c r="S23" s="277"/>
      <c r="T23" s="277"/>
      <c r="U23" s="277"/>
      <c r="V23" s="233"/>
      <c r="W23" s="233"/>
    </row>
    <row r="24" spans="1:23" s="2" customFormat="1" ht="33.6" customHeight="1">
      <c r="A24" s="233"/>
      <c r="B24" s="237">
        <v>7</v>
      </c>
      <c r="C24" s="246"/>
      <c r="D24" s="246"/>
      <c r="E24" s="246"/>
      <c r="F24" s="246"/>
      <c r="G24" s="246"/>
      <c r="H24" s="246"/>
      <c r="I24" s="246"/>
      <c r="J24" s="246"/>
      <c r="K24" s="275"/>
      <c r="L24" s="276"/>
      <c r="M24" s="277"/>
      <c r="N24" s="277"/>
      <c r="O24" s="277"/>
      <c r="P24" s="279">
        <f t="shared" si="0"/>
        <v>0</v>
      </c>
      <c r="Q24" s="279"/>
      <c r="R24" s="279"/>
      <c r="S24" s="277"/>
      <c r="T24" s="277"/>
      <c r="U24" s="277"/>
      <c r="V24" s="233"/>
      <c r="W24" s="233"/>
    </row>
    <row r="25" spans="1:23" s="2" customFormat="1" ht="33.6" customHeight="1">
      <c r="A25" s="233"/>
      <c r="B25" s="237">
        <v>8</v>
      </c>
      <c r="C25" s="246"/>
      <c r="D25" s="246"/>
      <c r="E25" s="246"/>
      <c r="F25" s="246"/>
      <c r="G25" s="246"/>
      <c r="H25" s="246"/>
      <c r="I25" s="246"/>
      <c r="J25" s="246"/>
      <c r="K25" s="275"/>
      <c r="L25" s="276"/>
      <c r="M25" s="277"/>
      <c r="N25" s="277"/>
      <c r="O25" s="277"/>
      <c r="P25" s="279">
        <f t="shared" si="0"/>
        <v>0</v>
      </c>
      <c r="Q25" s="279"/>
      <c r="R25" s="279"/>
      <c r="S25" s="277"/>
      <c r="T25" s="277"/>
      <c r="U25" s="277"/>
      <c r="V25" s="233"/>
      <c r="W25" s="233"/>
    </row>
    <row r="26" spans="1:23" s="2" customFormat="1" ht="33.6" customHeight="1">
      <c r="A26" s="233"/>
      <c r="B26" s="237">
        <v>9</v>
      </c>
      <c r="C26" s="246"/>
      <c r="D26" s="246"/>
      <c r="E26" s="246"/>
      <c r="F26" s="246"/>
      <c r="G26" s="246"/>
      <c r="H26" s="246"/>
      <c r="I26" s="246"/>
      <c r="J26" s="246"/>
      <c r="K26" s="275"/>
      <c r="L26" s="276"/>
      <c r="M26" s="277"/>
      <c r="N26" s="277"/>
      <c r="O26" s="277"/>
      <c r="P26" s="279">
        <f t="shared" si="0"/>
        <v>0</v>
      </c>
      <c r="Q26" s="279"/>
      <c r="R26" s="279"/>
      <c r="S26" s="277"/>
      <c r="T26" s="277"/>
      <c r="U26" s="277"/>
      <c r="V26" s="233"/>
      <c r="W26" s="233"/>
    </row>
    <row r="27" spans="1:23" s="2" customFormat="1" ht="33.6" customHeight="1">
      <c r="A27" s="233"/>
      <c r="B27" s="237">
        <v>10</v>
      </c>
      <c r="C27" s="246"/>
      <c r="D27" s="246"/>
      <c r="E27" s="246"/>
      <c r="F27" s="246"/>
      <c r="G27" s="246"/>
      <c r="H27" s="246"/>
      <c r="I27" s="246"/>
      <c r="J27" s="246"/>
      <c r="K27" s="275"/>
      <c r="L27" s="276"/>
      <c r="M27" s="277"/>
      <c r="N27" s="277"/>
      <c r="O27" s="277"/>
      <c r="P27" s="279">
        <f t="shared" si="0"/>
        <v>0</v>
      </c>
      <c r="Q27" s="279"/>
      <c r="R27" s="279"/>
      <c r="S27" s="277"/>
      <c r="T27" s="277"/>
      <c r="U27" s="277"/>
      <c r="V27" s="233"/>
      <c r="W27" s="233"/>
    </row>
    <row r="28" spans="1:23" s="2" customFormat="1" ht="33" customHeight="1">
      <c r="A28" s="233"/>
      <c r="B28" s="233"/>
      <c r="C28" s="233"/>
      <c r="D28" s="233"/>
      <c r="E28" s="233"/>
      <c r="F28" s="233"/>
      <c r="G28" s="233"/>
      <c r="H28" s="233"/>
      <c r="I28" s="233"/>
      <c r="J28" s="233"/>
      <c r="K28" s="233"/>
      <c r="L28" s="233"/>
      <c r="M28" s="236" t="s">
        <v>313</v>
      </c>
      <c r="N28" s="236"/>
      <c r="O28" s="236"/>
      <c r="P28" s="280">
        <f>SUM(P18:R27)</f>
        <v>0</v>
      </c>
      <c r="Q28" s="282"/>
      <c r="R28" s="283"/>
      <c r="S28" s="280">
        <f>SUM(S18:U27)</f>
        <v>0</v>
      </c>
      <c r="T28" s="282"/>
      <c r="U28" s="283"/>
      <c r="V28" s="233"/>
      <c r="W28" s="233"/>
    </row>
    <row r="29" spans="1:23" s="2" customFormat="1" ht="33" customHeight="1">
      <c r="A29" s="233"/>
      <c r="B29" s="233"/>
      <c r="C29" s="233"/>
      <c r="D29" s="233"/>
      <c r="E29" s="233"/>
      <c r="F29" s="233"/>
      <c r="G29" s="233"/>
      <c r="H29" s="233"/>
      <c r="I29" s="233"/>
      <c r="J29" s="233"/>
      <c r="K29" s="233"/>
      <c r="L29" s="233"/>
      <c r="M29" s="233"/>
      <c r="N29" s="233"/>
      <c r="O29" s="233"/>
      <c r="P29" s="233"/>
      <c r="Q29" s="233"/>
      <c r="R29" s="233"/>
      <c r="S29" s="233"/>
      <c r="T29" s="233"/>
      <c r="U29" s="233"/>
      <c r="V29" s="233"/>
      <c r="W29" s="233"/>
    </row>
    <row r="30" spans="1:23" s="2" customFormat="1" ht="33" customHeight="1">
      <c r="A30" s="233"/>
      <c r="B30" s="238" t="s">
        <v>297</v>
      </c>
      <c r="C30" s="236"/>
      <c r="D30" s="252"/>
      <c r="E30" s="252"/>
      <c r="F30" s="252"/>
      <c r="G30" s="252"/>
      <c r="H30" s="252"/>
      <c r="I30" s="252"/>
      <c r="J30" s="252"/>
      <c r="K30" s="252"/>
      <c r="L30" s="252"/>
      <c r="M30" s="252"/>
      <c r="N30" s="252"/>
      <c r="O30" s="252"/>
      <c r="P30" s="252"/>
      <c r="Q30" s="252"/>
      <c r="R30" s="252"/>
      <c r="S30" s="252"/>
      <c r="T30" s="252"/>
      <c r="U30" s="252"/>
      <c r="V30" s="233"/>
      <c r="W30" s="233"/>
    </row>
    <row r="31" spans="1:23" s="2" customFormat="1" ht="33" customHeight="1">
      <c r="A31" s="233"/>
      <c r="B31" s="236"/>
      <c r="C31" s="236"/>
      <c r="D31" s="252"/>
      <c r="E31" s="252"/>
      <c r="F31" s="252"/>
      <c r="G31" s="252"/>
      <c r="H31" s="252"/>
      <c r="I31" s="252"/>
      <c r="J31" s="252"/>
      <c r="K31" s="252"/>
      <c r="L31" s="252"/>
      <c r="M31" s="252"/>
      <c r="N31" s="252"/>
      <c r="O31" s="252"/>
      <c r="P31" s="252"/>
      <c r="Q31" s="252"/>
      <c r="R31" s="252"/>
      <c r="S31" s="252"/>
      <c r="T31" s="252"/>
      <c r="U31" s="252"/>
      <c r="V31" s="233"/>
      <c r="W31" s="233"/>
    </row>
    <row r="32" spans="1:23" s="2" customFormat="1" ht="33" customHeight="1">
      <c r="A32" s="233"/>
      <c r="B32" s="236"/>
      <c r="C32" s="236"/>
      <c r="D32" s="252"/>
      <c r="E32" s="252"/>
      <c r="F32" s="252"/>
      <c r="G32" s="252"/>
      <c r="H32" s="252"/>
      <c r="I32" s="252"/>
      <c r="J32" s="252"/>
      <c r="K32" s="252"/>
      <c r="L32" s="252"/>
      <c r="M32" s="252"/>
      <c r="N32" s="252"/>
      <c r="O32" s="252"/>
      <c r="P32" s="252"/>
      <c r="Q32" s="252"/>
      <c r="R32" s="252"/>
      <c r="S32" s="252"/>
      <c r="T32" s="252"/>
      <c r="U32" s="252"/>
      <c r="V32" s="233"/>
      <c r="W32" s="233"/>
    </row>
    <row r="33" spans="1:23" s="2" customFormat="1" ht="33" customHeight="1">
      <c r="A33" s="233"/>
      <c r="B33" s="236"/>
      <c r="C33" s="236"/>
      <c r="D33" s="252"/>
      <c r="E33" s="252"/>
      <c r="F33" s="252"/>
      <c r="G33" s="252"/>
      <c r="H33" s="252"/>
      <c r="I33" s="252"/>
      <c r="J33" s="252"/>
      <c r="K33" s="252"/>
      <c r="L33" s="252"/>
      <c r="M33" s="252"/>
      <c r="N33" s="252"/>
      <c r="O33" s="252"/>
      <c r="P33" s="252"/>
      <c r="Q33" s="252"/>
      <c r="R33" s="252"/>
      <c r="S33" s="252"/>
      <c r="T33" s="252"/>
      <c r="U33" s="252"/>
      <c r="V33" s="233"/>
      <c r="W33" s="233"/>
    </row>
    <row r="34" spans="1:23" s="2" customFormat="1" ht="33" customHeight="1">
      <c r="A34" s="233"/>
      <c r="B34" s="234" t="s">
        <v>459</v>
      </c>
      <c r="C34" s="234"/>
      <c r="D34" s="253"/>
      <c r="E34" s="234"/>
      <c r="F34" s="234"/>
      <c r="G34" s="234"/>
      <c r="H34" s="234"/>
      <c r="I34" s="234"/>
      <c r="J34" s="234"/>
      <c r="K34" s="234"/>
      <c r="L34" s="234"/>
      <c r="M34" s="233"/>
      <c r="N34" s="233"/>
      <c r="O34" s="233"/>
      <c r="P34" s="233"/>
      <c r="Q34" s="233"/>
      <c r="R34" s="233"/>
      <c r="S34" s="233"/>
      <c r="T34" s="233"/>
      <c r="U34" s="233"/>
      <c r="V34" s="233"/>
      <c r="W34" s="233"/>
    </row>
    <row r="35" spans="1:23" s="2" customFormat="1" ht="33" customHeight="1">
      <c r="A35" s="2"/>
      <c r="B35" s="2"/>
      <c r="C35" s="57"/>
      <c r="D35" s="57"/>
      <c r="E35" s="57"/>
      <c r="F35" s="57"/>
      <c r="G35" s="57"/>
      <c r="H35" s="57"/>
      <c r="I35" s="57"/>
      <c r="J35" s="2"/>
      <c r="K35" s="2"/>
      <c r="L35" s="2"/>
      <c r="M35" s="2"/>
      <c r="N35" s="2"/>
      <c r="O35" s="2"/>
      <c r="P35" s="2"/>
      <c r="Q35" s="2"/>
      <c r="R35" s="2"/>
      <c r="S35" s="2"/>
      <c r="T35" s="2"/>
      <c r="U35" s="2"/>
      <c r="V35" s="2"/>
      <c r="W35" s="2"/>
    </row>
    <row r="36" spans="1:23" s="2" customFormat="1" ht="33" customHeight="1">
      <c r="A36" s="2"/>
      <c r="B36" s="2"/>
      <c r="C36" s="57"/>
      <c r="D36" s="57"/>
      <c r="E36" s="57"/>
      <c r="F36" s="57"/>
      <c r="G36" s="57"/>
      <c r="H36" s="57"/>
      <c r="I36" s="57"/>
      <c r="J36" s="2"/>
      <c r="K36" s="2"/>
      <c r="L36" s="2"/>
      <c r="M36" s="2"/>
      <c r="N36" s="2"/>
      <c r="O36" s="2"/>
      <c r="P36" s="2"/>
      <c r="Q36" s="2"/>
      <c r="R36" s="2"/>
      <c r="S36" s="2"/>
      <c r="T36" s="2"/>
      <c r="U36" s="2"/>
      <c r="V36" s="2"/>
      <c r="W36" s="2"/>
    </row>
    <row r="37" spans="1:23" s="2" customFormat="1" ht="33" customHeight="1">
      <c r="A37" s="2"/>
      <c r="B37" s="2"/>
      <c r="C37" s="57"/>
      <c r="D37" s="57"/>
      <c r="E37" s="57"/>
      <c r="F37" s="57"/>
      <c r="G37" s="57"/>
      <c r="H37" s="57"/>
      <c r="I37" s="57"/>
      <c r="J37" s="2"/>
      <c r="K37" s="2"/>
      <c r="L37" s="2"/>
      <c r="M37" s="2"/>
      <c r="N37" s="2"/>
      <c r="O37" s="2"/>
      <c r="P37" s="2"/>
      <c r="Q37" s="2"/>
      <c r="R37" s="2"/>
      <c r="S37" s="2"/>
      <c r="T37" s="2"/>
      <c r="U37" s="2"/>
      <c r="V37" s="2"/>
      <c r="W37" s="2"/>
    </row>
    <row r="38" spans="1:23" s="2" customFormat="1" ht="33" customHeight="1">
      <c r="A38" s="2"/>
      <c r="B38" s="703"/>
      <c r="C38" s="702"/>
      <c r="D38" s="702"/>
      <c r="E38" s="702"/>
      <c r="F38" s="702"/>
      <c r="G38" s="702"/>
      <c r="H38" s="702"/>
      <c r="I38" s="702"/>
      <c r="J38" s="703"/>
      <c r="K38" s="703"/>
      <c r="L38" s="703"/>
      <c r="M38" s="703"/>
      <c r="N38" s="703"/>
      <c r="O38" s="703"/>
      <c r="P38" s="703"/>
      <c r="Q38" s="703"/>
      <c r="R38" s="703"/>
      <c r="S38" s="703"/>
      <c r="T38" s="703"/>
      <c r="U38" s="703"/>
      <c r="V38" s="2"/>
      <c r="W38" s="2"/>
    </row>
    <row r="39" spans="1:23" s="2" customFormat="1" ht="33" customHeight="1">
      <c r="A39" s="2"/>
      <c r="B39" s="703"/>
      <c r="C39" s="702"/>
      <c r="D39" s="702"/>
      <c r="E39" s="702"/>
      <c r="F39" s="702"/>
      <c r="G39" s="702"/>
      <c r="H39" s="702"/>
      <c r="I39" s="702"/>
      <c r="J39" s="703"/>
      <c r="K39" s="703"/>
      <c r="L39" s="703"/>
      <c r="M39" s="703"/>
      <c r="N39" s="703"/>
      <c r="O39" s="703"/>
      <c r="P39" s="703"/>
      <c r="Q39" s="703"/>
      <c r="R39" s="703"/>
      <c r="S39" s="703"/>
      <c r="T39" s="703"/>
      <c r="U39" s="703"/>
      <c r="V39" s="2"/>
      <c r="W39" s="2"/>
    </row>
    <row r="40" spans="1:23" s="2" customFormat="1" ht="33" customHeight="1">
      <c r="A40" s="2"/>
      <c r="B40" s="703"/>
      <c r="C40" s="702"/>
      <c r="D40" s="702"/>
      <c r="E40" s="702"/>
      <c r="F40" s="702"/>
      <c r="G40" s="702"/>
      <c r="H40" s="702"/>
      <c r="I40" s="702"/>
      <c r="J40" s="703"/>
      <c r="K40" s="703"/>
      <c r="L40" s="703"/>
      <c r="M40" s="703"/>
      <c r="N40" s="703"/>
      <c r="O40" s="703"/>
      <c r="P40" s="703"/>
      <c r="Q40" s="703"/>
      <c r="R40" s="703"/>
      <c r="S40" s="703"/>
      <c r="T40" s="703"/>
      <c r="U40" s="703"/>
      <c r="V40" s="2"/>
      <c r="W40" s="2"/>
    </row>
    <row r="41" spans="1:23" s="2" customFormat="1" ht="33" customHeight="1">
      <c r="A41" s="2"/>
      <c r="B41" s="703"/>
      <c r="C41" s="702"/>
      <c r="D41" s="702"/>
      <c r="E41" s="702"/>
      <c r="F41" s="702"/>
      <c r="G41" s="702"/>
      <c r="H41" s="702"/>
      <c r="I41" s="702"/>
      <c r="J41" s="703"/>
      <c r="K41" s="703"/>
      <c r="L41" s="703"/>
      <c r="M41" s="703"/>
      <c r="N41" s="703"/>
      <c r="O41" s="703"/>
      <c r="P41" s="703"/>
      <c r="Q41" s="703"/>
      <c r="R41" s="703"/>
      <c r="S41" s="703"/>
      <c r="T41" s="703"/>
      <c r="U41" s="703"/>
      <c r="V41" s="2"/>
      <c r="W41" s="2"/>
    </row>
    <row r="42" spans="1:23" s="2" customFormat="1" ht="33" customHeight="1">
      <c r="A42" s="2"/>
      <c r="B42" s="703"/>
      <c r="C42" s="702"/>
      <c r="D42" s="702"/>
      <c r="E42" s="702"/>
      <c r="F42" s="702"/>
      <c r="G42" s="702"/>
      <c r="H42" s="702"/>
      <c r="I42" s="702"/>
      <c r="J42" s="703"/>
      <c r="K42" s="703"/>
      <c r="L42" s="703"/>
      <c r="M42" s="703"/>
      <c r="N42" s="703"/>
      <c r="O42" s="703"/>
      <c r="P42" s="703"/>
      <c r="Q42" s="703"/>
      <c r="R42" s="703"/>
      <c r="S42" s="703"/>
      <c r="T42" s="703"/>
      <c r="U42" s="703"/>
      <c r="V42" s="2"/>
      <c r="W42" s="2"/>
    </row>
    <row r="43" spans="1:23" s="2" customFormat="1" ht="33" customHeight="1">
      <c r="A43" s="2"/>
      <c r="B43" s="2"/>
      <c r="C43" s="57"/>
      <c r="D43" s="57"/>
      <c r="E43" s="57"/>
      <c r="F43" s="57"/>
      <c r="G43" s="57"/>
      <c r="H43" s="57"/>
      <c r="I43" s="57"/>
      <c r="J43" s="2"/>
      <c r="K43" s="2"/>
      <c r="L43" s="2"/>
      <c r="M43" s="2"/>
      <c r="N43" s="2"/>
      <c r="O43" s="2"/>
      <c r="P43" s="2"/>
      <c r="Q43" s="2"/>
      <c r="R43" s="2"/>
      <c r="S43" s="2"/>
      <c r="T43" s="2"/>
      <c r="U43" s="2"/>
      <c r="V43" s="2"/>
      <c r="W43" s="2"/>
    </row>
    <row r="44" spans="1:23" s="2" customFormat="1" ht="33" customHeight="1">
      <c r="A44" s="2"/>
      <c r="B44" s="2"/>
      <c r="C44" s="57"/>
      <c r="D44" s="57"/>
      <c r="E44" s="57"/>
      <c r="F44" s="57"/>
      <c r="G44" s="57"/>
      <c r="H44" s="57"/>
      <c r="I44" s="57"/>
      <c r="J44" s="2"/>
      <c r="K44" s="2"/>
      <c r="L44" s="2"/>
      <c r="M44" s="2"/>
      <c r="N44" s="2"/>
      <c r="O44" s="2"/>
      <c r="P44" s="2"/>
      <c r="Q44" s="2"/>
      <c r="R44" s="2"/>
      <c r="S44" s="2"/>
      <c r="T44" s="2"/>
      <c r="U44" s="2"/>
      <c r="V44" s="2"/>
      <c r="W44" s="2"/>
    </row>
    <row r="45" spans="1:23" s="2" customFormat="1" ht="33" customHeight="1">
      <c r="A45" s="2"/>
      <c r="B45" s="2"/>
      <c r="C45" s="57"/>
      <c r="D45" s="57"/>
      <c r="E45" s="57"/>
      <c r="F45" s="57"/>
      <c r="G45" s="57"/>
      <c r="H45" s="57"/>
      <c r="I45" s="57"/>
      <c r="J45" s="2"/>
      <c r="K45" s="2"/>
      <c r="L45" s="2"/>
      <c r="M45" s="2"/>
      <c r="N45" s="2"/>
      <c r="O45" s="2"/>
      <c r="P45" s="2"/>
      <c r="Q45" s="2"/>
      <c r="R45" s="2"/>
      <c r="S45" s="2"/>
      <c r="T45" s="2"/>
      <c r="U45" s="2"/>
      <c r="V45" s="2"/>
      <c r="W45" s="2"/>
    </row>
    <row r="46" spans="1:23" s="2" customFormat="1" ht="33" customHeight="1">
      <c r="A46" s="2"/>
      <c r="B46" s="2"/>
      <c r="C46" s="57"/>
      <c r="D46" s="57"/>
      <c r="E46" s="57"/>
      <c r="F46" s="57"/>
      <c r="G46" s="57"/>
      <c r="H46" s="57"/>
      <c r="I46" s="57"/>
      <c r="J46" s="2"/>
      <c r="K46" s="2"/>
      <c r="L46" s="2"/>
      <c r="M46" s="2"/>
      <c r="N46" s="2"/>
      <c r="O46" s="2"/>
      <c r="P46" s="2"/>
      <c r="Q46" s="2"/>
      <c r="R46" s="2"/>
      <c r="S46" s="2"/>
      <c r="T46" s="2"/>
      <c r="U46" s="2"/>
      <c r="V46" s="2"/>
      <c r="W46" s="2"/>
    </row>
    <row r="47" spans="1:23" s="2" customFormat="1" ht="33" customHeight="1">
      <c r="A47" s="2"/>
      <c r="B47" s="2"/>
      <c r="C47" s="57"/>
      <c r="D47" s="57"/>
      <c r="E47" s="57"/>
      <c r="F47" s="57"/>
      <c r="G47" s="57"/>
      <c r="H47" s="57"/>
      <c r="I47" s="57"/>
      <c r="J47" s="2"/>
      <c r="K47" s="2"/>
      <c r="L47" s="2"/>
      <c r="M47" s="2"/>
      <c r="N47" s="2"/>
      <c r="O47" s="2"/>
      <c r="P47" s="2"/>
      <c r="Q47" s="2"/>
      <c r="R47" s="2"/>
      <c r="S47" s="2"/>
      <c r="T47" s="2"/>
      <c r="U47" s="2"/>
      <c r="V47" s="2"/>
      <c r="W47" s="2"/>
    </row>
    <row r="48" spans="1:23" s="2" customFormat="1" ht="33" customHeight="1">
      <c r="A48" s="2"/>
      <c r="B48" s="2"/>
      <c r="C48" s="57"/>
      <c r="D48" s="57"/>
      <c r="E48" s="57"/>
      <c r="F48" s="57"/>
      <c r="G48" s="57"/>
      <c r="H48" s="57"/>
      <c r="I48" s="57"/>
      <c r="J48" s="2"/>
      <c r="K48" s="2"/>
      <c r="L48" s="2"/>
      <c r="M48" s="2"/>
      <c r="N48" s="2"/>
      <c r="O48" s="2"/>
      <c r="P48" s="2"/>
      <c r="Q48" s="2"/>
      <c r="R48" s="2"/>
      <c r="S48" s="2"/>
      <c r="T48" s="2"/>
      <c r="U48" s="2"/>
      <c r="V48" s="2"/>
      <c r="W48" s="2"/>
    </row>
    <row r="49" spans="3:9" s="2" customFormat="1" ht="33" customHeight="1">
      <c r="C49" s="57"/>
      <c r="D49" s="57"/>
      <c r="E49" s="57"/>
      <c r="F49" s="57"/>
      <c r="G49" s="57"/>
      <c r="H49" s="57"/>
      <c r="I49" s="57"/>
    </row>
    <row r="50" spans="3:9" s="2" customFormat="1" ht="33" customHeight="1">
      <c r="C50" s="57"/>
      <c r="D50" s="57"/>
      <c r="E50" s="57"/>
      <c r="F50" s="57"/>
      <c r="G50" s="57"/>
      <c r="H50" s="57"/>
      <c r="I50" s="57"/>
    </row>
    <row r="51" spans="3:9" s="2" customFormat="1" ht="33" customHeight="1">
      <c r="C51" s="57"/>
      <c r="D51" s="57"/>
      <c r="E51" s="57"/>
      <c r="F51" s="57"/>
      <c r="G51" s="57"/>
      <c r="H51" s="57"/>
      <c r="I51" s="57"/>
    </row>
    <row r="52" spans="3:9" s="2" customFormat="1" ht="33" customHeight="1">
      <c r="C52" s="57"/>
      <c r="D52" s="57"/>
      <c r="E52" s="57"/>
      <c r="F52" s="57"/>
      <c r="G52" s="57"/>
      <c r="H52" s="57"/>
      <c r="I52" s="57"/>
    </row>
    <row r="53" spans="3:9" s="2" customFormat="1" ht="33" customHeight="1">
      <c r="C53" s="57"/>
      <c r="D53" s="57"/>
      <c r="E53" s="57"/>
      <c r="F53" s="57"/>
      <c r="G53" s="57"/>
      <c r="H53" s="57"/>
      <c r="I53" s="57"/>
    </row>
    <row r="54" spans="3:9" s="2" customFormat="1" ht="33" customHeight="1">
      <c r="C54" s="57"/>
      <c r="D54" s="57"/>
      <c r="E54" s="57"/>
      <c r="F54" s="57"/>
      <c r="G54" s="57"/>
      <c r="H54" s="57"/>
      <c r="I54" s="57"/>
    </row>
    <row r="55" spans="3:9" s="2" customFormat="1" ht="33" customHeight="1">
      <c r="C55" s="57"/>
      <c r="D55" s="57"/>
      <c r="E55" s="57"/>
      <c r="F55" s="57"/>
      <c r="G55" s="57"/>
      <c r="H55" s="57"/>
      <c r="I55" s="57"/>
    </row>
    <row r="56" spans="3:9" s="2" customFormat="1" ht="33" customHeight="1">
      <c r="C56" s="57"/>
      <c r="D56" s="57"/>
      <c r="E56" s="57"/>
      <c r="F56" s="57"/>
      <c r="G56" s="57"/>
      <c r="H56" s="57"/>
      <c r="I56" s="57"/>
    </row>
    <row r="57" spans="3:9" s="2" customFormat="1" ht="33" customHeight="1">
      <c r="C57" s="57"/>
      <c r="D57" s="57"/>
      <c r="E57" s="57"/>
      <c r="F57" s="57"/>
      <c r="G57" s="57"/>
      <c r="H57" s="57"/>
      <c r="I57" s="57"/>
    </row>
    <row r="58" spans="3:9" s="2" customFormat="1" ht="33" customHeight="1">
      <c r="C58" s="57"/>
      <c r="D58" s="57"/>
      <c r="E58" s="57"/>
      <c r="F58" s="57"/>
      <c r="G58" s="57"/>
      <c r="H58" s="57"/>
      <c r="I58" s="57"/>
    </row>
    <row r="59" spans="3:9" s="2" customFormat="1" ht="33" customHeight="1">
      <c r="C59" s="57"/>
      <c r="D59" s="57"/>
      <c r="E59" s="57"/>
      <c r="F59" s="57"/>
      <c r="G59" s="57"/>
      <c r="H59" s="57"/>
      <c r="I59" s="57"/>
    </row>
    <row r="60" spans="3:9" s="2" customFormat="1" ht="33" customHeight="1">
      <c r="C60" s="57"/>
      <c r="D60" s="57"/>
      <c r="E60" s="57"/>
      <c r="F60" s="57"/>
      <c r="G60" s="57"/>
      <c r="H60" s="57"/>
      <c r="I60" s="57"/>
    </row>
    <row r="61" spans="3:9" s="2" customFormat="1" ht="33" customHeight="1">
      <c r="C61" s="57"/>
      <c r="D61" s="57"/>
      <c r="E61" s="57"/>
      <c r="F61" s="57"/>
      <c r="G61" s="57"/>
      <c r="H61" s="57"/>
      <c r="I61" s="57"/>
    </row>
    <row r="62" spans="3:9" s="2" customFormat="1" ht="33" customHeight="1">
      <c r="C62" s="57"/>
      <c r="D62" s="57"/>
      <c r="E62" s="57"/>
      <c r="F62" s="57"/>
      <c r="G62" s="57"/>
      <c r="H62" s="57"/>
      <c r="I62" s="57"/>
    </row>
    <row r="63" spans="3:9" s="2" customFormat="1" ht="33" customHeight="1">
      <c r="C63" s="57"/>
      <c r="D63" s="57"/>
      <c r="E63" s="57"/>
      <c r="F63" s="57"/>
      <c r="G63" s="57"/>
      <c r="H63" s="57"/>
      <c r="I63" s="57"/>
    </row>
  </sheetData>
  <mergeCells count="68">
    <mergeCell ref="D6:K6"/>
    <mergeCell ref="D7:K7"/>
    <mergeCell ref="D8:E8"/>
    <mergeCell ref="F8:K8"/>
    <mergeCell ref="D9:E9"/>
    <mergeCell ref="F9:K9"/>
    <mergeCell ref="M11:R11"/>
    <mergeCell ref="M12:R12"/>
    <mergeCell ref="C14:D14"/>
    <mergeCell ref="E14:F14"/>
    <mergeCell ref="G14:H14"/>
    <mergeCell ref="C15:D15"/>
    <mergeCell ref="E15:F15"/>
    <mergeCell ref="G15:H15"/>
    <mergeCell ref="C17:J17"/>
    <mergeCell ref="K17:L17"/>
    <mergeCell ref="M17:O17"/>
    <mergeCell ref="P17:R17"/>
    <mergeCell ref="S17:U17"/>
    <mergeCell ref="C18:J18"/>
    <mergeCell ref="M18:O18"/>
    <mergeCell ref="P18:R18"/>
    <mergeCell ref="S18:U18"/>
    <mergeCell ref="C19:J19"/>
    <mergeCell ref="M19:O19"/>
    <mergeCell ref="P19:R19"/>
    <mergeCell ref="S19:U19"/>
    <mergeCell ref="C20:J20"/>
    <mergeCell ref="M20:O20"/>
    <mergeCell ref="P20:R20"/>
    <mergeCell ref="S20:U20"/>
    <mergeCell ref="C21:J21"/>
    <mergeCell ref="M21:O21"/>
    <mergeCell ref="P21:R21"/>
    <mergeCell ref="S21:U21"/>
    <mergeCell ref="C22:J22"/>
    <mergeCell ref="M22:O22"/>
    <mergeCell ref="P22:R22"/>
    <mergeCell ref="S22:U22"/>
    <mergeCell ref="C23:J23"/>
    <mergeCell ref="M23:O23"/>
    <mergeCell ref="P23:R23"/>
    <mergeCell ref="S23:U23"/>
    <mergeCell ref="C24:J24"/>
    <mergeCell ref="M24:O24"/>
    <mergeCell ref="P24:R24"/>
    <mergeCell ref="S24:U24"/>
    <mergeCell ref="C25:J25"/>
    <mergeCell ref="M25:O25"/>
    <mergeCell ref="P25:R25"/>
    <mergeCell ref="S25:U25"/>
    <mergeCell ref="C26:J26"/>
    <mergeCell ref="M26:O26"/>
    <mergeCell ref="P26:R26"/>
    <mergeCell ref="S26:U26"/>
    <mergeCell ref="C27:J27"/>
    <mergeCell ref="M27:O27"/>
    <mergeCell ref="P27:R27"/>
    <mergeCell ref="S27:U27"/>
    <mergeCell ref="M28:O28"/>
    <mergeCell ref="P28:R28"/>
    <mergeCell ref="S28:U28"/>
    <mergeCell ref="A3:V4"/>
    <mergeCell ref="B11:D12"/>
    <mergeCell ref="E11:I12"/>
    <mergeCell ref="J11:K12"/>
    <mergeCell ref="B30:C33"/>
    <mergeCell ref="D30:U33"/>
  </mergeCells>
  <phoneticPr fontId="23"/>
  <dataValidations count="4">
    <dataValidation type="whole" allowBlank="1" showDropDown="0" showInputMessage="1" showErrorMessage="1" sqref="D8:D9">
      <formula1>0</formula1>
      <formula2>9999</formula2>
    </dataValidation>
    <dataValidation imeMode="halfAlpha" allowBlank="1" showDropDown="0" showInputMessage="1" showErrorMessage="1" sqref="M18:R27"/>
    <dataValidation type="whole" allowBlank="1" showDropDown="0" showInputMessage="1" showErrorMessage="1" sqref="K18:K27">
      <formula1>1</formula1>
      <formula2>100</formula2>
    </dataValidation>
    <dataValidation type="list" allowBlank="1" showDropDown="0" showInputMessage="1" showErrorMessage="1" sqref="L18:L27">
      <formula1>"式,台"</formula1>
    </dataValidation>
  </dataValidations>
  <pageMargins left="0.70866141732283472" right="0.70866141732283472" top="0.74803149606299213" bottom="0.74803149606299213" header="0.31496062992125984" footer="0.31496062992125984"/>
  <pageSetup paperSize="9" scale="44" fitToWidth="1" fitToHeight="1" orientation="portrait" usePrinterDefaults="1"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dimension ref="A1:AK38"/>
  <sheetViews>
    <sheetView showGridLines="0" view="pageBreakPreview" zoomScale="90" zoomScaleNormal="55" zoomScaleSheetLayoutView="90" workbookViewId="0">
      <selection activeCell="W12" sqref="W12"/>
    </sheetView>
  </sheetViews>
  <sheetFormatPr defaultColWidth="8.875" defaultRowHeight="13.5"/>
  <cols>
    <col min="1" max="46" width="2.375" style="51" customWidth="1"/>
    <col min="47" max="47" width="8.875" style="51" bestFit="1" customWidth="0"/>
    <col min="48" max="16384" width="8.875" style="51"/>
  </cols>
  <sheetData>
    <row r="1" spans="1:37" s="51" customFormat="1" ht="20.100000000000001" customHeight="1">
      <c r="A1" s="55" t="s">
        <v>626</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row>
    <row r="2" spans="1:37" ht="20.100000000000001" customHeight="1">
      <c r="A2" s="5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row>
    <row r="3" spans="1:37" ht="20.100000000000001" customHeight="1">
      <c r="A3" s="6" t="s">
        <v>222</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row>
    <row r="4" spans="1:37" ht="20.100000000000001" customHeight="1">
      <c r="A4" s="5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row>
    <row r="5" spans="1:37" ht="20.100000000000001" customHeight="1">
      <c r="A5" s="55"/>
      <c r="B5" s="784" t="s">
        <v>256</v>
      </c>
      <c r="C5" s="784"/>
      <c r="D5" s="784"/>
      <c r="E5" s="784"/>
      <c r="F5" s="784"/>
      <c r="G5" s="784"/>
      <c r="H5" s="784"/>
      <c r="I5" s="784"/>
      <c r="J5" s="784"/>
      <c r="K5" s="784"/>
      <c r="L5" s="784"/>
      <c r="M5" s="784"/>
      <c r="N5" s="784"/>
      <c r="O5" s="784"/>
      <c r="P5" s="5"/>
      <c r="Q5" s="5"/>
      <c r="R5" s="5"/>
      <c r="S5" s="5"/>
      <c r="T5" s="5"/>
      <c r="U5" s="5"/>
      <c r="V5" s="5"/>
      <c r="W5" s="5"/>
      <c r="X5" s="5"/>
      <c r="Y5" s="5"/>
      <c r="Z5" s="5"/>
      <c r="AA5" s="5"/>
      <c r="AB5" s="5"/>
      <c r="AC5" s="5"/>
      <c r="AD5" s="5"/>
      <c r="AE5" s="5"/>
      <c r="AF5" s="5"/>
      <c r="AG5" s="5"/>
      <c r="AH5" s="5"/>
      <c r="AI5" s="5"/>
      <c r="AJ5" s="5"/>
      <c r="AK5" s="5"/>
    </row>
    <row r="6" spans="1:37" ht="20.100000000000001" customHeight="1">
      <c r="A6" s="55"/>
      <c r="B6" s="5"/>
      <c r="C6" s="5" t="s">
        <v>390</v>
      </c>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row>
    <row r="7" spans="1:37" ht="20.100000000000001" customHeight="1">
      <c r="A7" s="694" t="s">
        <v>7</v>
      </c>
      <c r="B7" s="5"/>
      <c r="C7" s="5" t="s">
        <v>392</v>
      </c>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row>
    <row r="8" spans="1:37" ht="20.100000000000001" customHeight="1">
      <c r="A8" s="5"/>
      <c r="B8" s="5"/>
      <c r="C8" s="5" t="s">
        <v>326</v>
      </c>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row>
    <row r="9" spans="1:37" ht="20.100000000000001" customHeight="1">
      <c r="A9" s="694"/>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row>
    <row r="10" spans="1:37" ht="20.100000000000001" customHeight="1">
      <c r="A10" s="5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row>
    <row r="11" spans="1:37" ht="20.100000000000001" customHeight="1">
      <c r="A11" s="55" t="s">
        <v>393</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1:37" ht="20.100000000000001" customHeight="1">
      <c r="A12" s="5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1:37" ht="20.100000000000001" customHeight="1">
      <c r="A13" s="55"/>
      <c r="B13" s="5"/>
      <c r="C13" s="5" t="s">
        <v>395</v>
      </c>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1:37" ht="20.100000000000001" customHeight="1">
      <c r="A14" s="55"/>
      <c r="B14" s="5"/>
      <c r="C14" s="5"/>
      <c r="D14" s="5"/>
      <c r="E14" s="5"/>
      <c r="F14" s="5"/>
      <c r="G14" s="5"/>
      <c r="H14" s="5"/>
      <c r="I14" s="5"/>
      <c r="J14" s="5"/>
      <c r="K14" s="5"/>
      <c r="L14" s="5" t="s">
        <v>164</v>
      </c>
      <c r="M14" s="5"/>
      <c r="N14" s="5"/>
      <c r="O14" s="5"/>
      <c r="P14" s="5"/>
      <c r="Q14" s="5"/>
      <c r="R14" s="5"/>
      <c r="S14" s="5"/>
      <c r="T14" s="5"/>
      <c r="U14" s="5"/>
      <c r="V14" s="5"/>
      <c r="W14" s="5"/>
      <c r="X14" s="5"/>
      <c r="Y14" s="5"/>
      <c r="Z14" s="5"/>
      <c r="AA14" s="5"/>
      <c r="AB14" s="5"/>
      <c r="AC14" s="5"/>
      <c r="AD14" s="5"/>
      <c r="AE14" s="5"/>
      <c r="AF14" s="5"/>
      <c r="AG14" s="5"/>
      <c r="AH14" s="5"/>
      <c r="AI14" s="5"/>
      <c r="AJ14" s="5"/>
      <c r="AK14" s="5"/>
    </row>
    <row r="15" spans="1:37" ht="20.100000000000001" customHeight="1">
      <c r="A15" s="55"/>
      <c r="B15" s="5"/>
      <c r="C15" s="5"/>
      <c r="D15" s="5"/>
      <c r="E15" s="5"/>
      <c r="F15" s="5"/>
      <c r="G15" s="5"/>
      <c r="H15" s="5"/>
      <c r="I15" s="5"/>
      <c r="J15" s="5"/>
      <c r="K15" s="5"/>
      <c r="L15" s="5" t="s">
        <v>397</v>
      </c>
      <c r="M15" s="5"/>
      <c r="N15" s="5"/>
      <c r="O15" s="5"/>
      <c r="P15" s="5"/>
      <c r="Q15" s="5"/>
      <c r="R15" s="5"/>
      <c r="S15" s="5"/>
      <c r="T15" s="5"/>
      <c r="U15" s="5"/>
      <c r="V15" s="5"/>
      <c r="W15" s="5"/>
      <c r="X15" s="5"/>
      <c r="Y15" s="5"/>
      <c r="Z15" s="5"/>
      <c r="AA15" s="5"/>
      <c r="AB15" s="5"/>
      <c r="AC15" s="5"/>
      <c r="AD15" s="5"/>
      <c r="AE15" s="5"/>
      <c r="AF15" s="5"/>
      <c r="AG15" s="5"/>
      <c r="AH15" s="5"/>
      <c r="AI15" s="5"/>
      <c r="AJ15" s="5"/>
      <c r="AK15" s="5"/>
    </row>
    <row r="16" spans="1:37" ht="20.100000000000001" customHeight="1">
      <c r="A16" s="55"/>
      <c r="B16" s="5"/>
      <c r="C16" s="5"/>
      <c r="D16" s="5"/>
      <c r="E16" s="5"/>
      <c r="F16" s="5"/>
      <c r="G16" s="5"/>
      <c r="H16" s="5"/>
      <c r="I16" s="5"/>
      <c r="J16" s="5"/>
      <c r="K16" s="5"/>
      <c r="L16" s="5" t="s">
        <v>398</v>
      </c>
      <c r="M16" s="5"/>
      <c r="N16" s="5"/>
      <c r="O16" s="5"/>
      <c r="P16" s="5"/>
      <c r="Q16" s="5"/>
      <c r="R16" s="5"/>
      <c r="S16" s="5"/>
      <c r="T16" s="5"/>
      <c r="U16" s="5"/>
      <c r="V16" s="5"/>
      <c r="W16" s="5"/>
      <c r="X16" s="5"/>
      <c r="Y16" s="5"/>
      <c r="Z16" s="5"/>
      <c r="AA16" s="5"/>
      <c r="AB16" s="5"/>
      <c r="AC16" s="5"/>
      <c r="AD16" s="695"/>
      <c r="AE16" s="5"/>
      <c r="AF16" s="5"/>
      <c r="AG16" s="5"/>
      <c r="AH16" s="5"/>
      <c r="AI16" s="5"/>
      <c r="AJ16" s="5"/>
      <c r="AK16" s="5"/>
    </row>
    <row r="17" spans="1:37" ht="20.100000000000001" customHeight="1">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row>
    <row r="18" spans="1:37" ht="20.100000000000001" customHeight="1">
      <c r="A18" s="5"/>
      <c r="B18" s="5"/>
      <c r="C18" s="5" t="s">
        <v>257</v>
      </c>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row>
    <row r="19" spans="1:37" ht="20.100000000000001" customHeight="1">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row>
    <row r="20" spans="1:37" ht="20.100000000000001" customHeight="1">
      <c r="A20" s="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row>
    <row r="21" spans="1:37" ht="20.100000000000001" customHeight="1">
      <c r="A21" s="55"/>
      <c r="B21" s="5"/>
      <c r="C21" s="5" t="s">
        <v>628</v>
      </c>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row>
    <row r="22" spans="1:37" ht="20.100000000000001" customHeight="1">
      <c r="A22" s="55" t="s">
        <v>144</v>
      </c>
      <c r="B22" s="5" t="s">
        <v>45</v>
      </c>
      <c r="C22" s="5" t="s">
        <v>23</v>
      </c>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row>
    <row r="23" spans="1:37" ht="20.100000000000001" customHeight="1">
      <c r="A23" s="55" t="s">
        <v>144</v>
      </c>
      <c r="B23" s="5" t="s">
        <v>429</v>
      </c>
      <c r="C23" s="5" t="s">
        <v>629</v>
      </c>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row>
    <row r="24" spans="1:37" ht="20.45" customHeight="1">
      <c r="A24" s="5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row r="25" spans="1:37" ht="20.100000000000001" customHeight="1">
      <c r="A25" s="55"/>
      <c r="B25" s="5"/>
      <c r="C25" s="5" t="s">
        <v>103</v>
      </c>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row>
    <row r="26" spans="1:37" ht="20.100000000000001" customHeight="1">
      <c r="A26" s="55"/>
      <c r="B26" s="5"/>
      <c r="C26" s="785" t="s">
        <v>92</v>
      </c>
      <c r="D26" s="785"/>
      <c r="E26" s="785"/>
      <c r="F26" s="785"/>
      <c r="G26" s="785"/>
      <c r="H26" s="785"/>
      <c r="I26" s="785"/>
      <c r="J26" s="785"/>
      <c r="K26" s="785" t="s">
        <v>11</v>
      </c>
      <c r="L26" s="785"/>
      <c r="M26" s="785"/>
      <c r="N26" s="785"/>
      <c r="O26" s="785"/>
      <c r="P26" s="785"/>
      <c r="Q26" s="785"/>
      <c r="R26" s="785"/>
      <c r="S26" s="785" t="s">
        <v>265</v>
      </c>
      <c r="T26" s="785"/>
      <c r="U26" s="785"/>
      <c r="V26" s="785"/>
      <c r="W26" s="785"/>
      <c r="X26" s="785"/>
      <c r="Y26" s="785"/>
      <c r="Z26" s="785"/>
      <c r="AA26" s="785" t="s">
        <v>401</v>
      </c>
      <c r="AB26" s="785"/>
      <c r="AC26" s="785"/>
      <c r="AD26" s="785"/>
      <c r="AE26" s="785"/>
      <c r="AF26" s="785"/>
      <c r="AG26" s="785"/>
      <c r="AH26" s="785"/>
      <c r="AI26" s="5"/>
      <c r="AJ26" s="5"/>
      <c r="AK26" s="5"/>
    </row>
    <row r="27" spans="1:37" ht="20.100000000000001" customHeight="1">
      <c r="A27" s="55"/>
      <c r="B27" s="5"/>
      <c r="C27" s="786" t="s">
        <v>84</v>
      </c>
      <c r="D27" s="786"/>
      <c r="E27" s="786"/>
      <c r="F27" s="786"/>
      <c r="G27" s="786"/>
      <c r="H27" s="786"/>
      <c r="I27" s="786"/>
      <c r="J27" s="786"/>
      <c r="K27" s="786" t="s">
        <v>14</v>
      </c>
      <c r="L27" s="786"/>
      <c r="M27" s="786"/>
      <c r="N27" s="786"/>
      <c r="O27" s="786"/>
      <c r="P27" s="786"/>
      <c r="Q27" s="786"/>
      <c r="R27" s="786"/>
      <c r="S27" s="786" t="s">
        <v>25</v>
      </c>
      <c r="T27" s="786"/>
      <c r="U27" s="786"/>
      <c r="V27" s="786"/>
      <c r="W27" s="786"/>
      <c r="X27" s="786"/>
      <c r="Y27" s="786"/>
      <c r="Z27" s="786"/>
      <c r="AA27" s="786" t="s">
        <v>404</v>
      </c>
      <c r="AB27" s="786"/>
      <c r="AC27" s="786"/>
      <c r="AD27" s="786"/>
      <c r="AE27" s="786"/>
      <c r="AF27" s="786"/>
      <c r="AG27" s="786"/>
      <c r="AH27" s="786"/>
      <c r="AI27" s="5"/>
      <c r="AJ27" s="5"/>
      <c r="AK27" s="5"/>
    </row>
    <row r="28" spans="1:37" ht="20.100000000000001" customHeight="1">
      <c r="A28" s="55"/>
      <c r="B28" s="5"/>
      <c r="C28" s="787" t="s">
        <v>32</v>
      </c>
      <c r="D28" s="793"/>
      <c r="E28" s="793"/>
      <c r="F28" s="793"/>
      <c r="G28" s="793"/>
      <c r="H28" s="793"/>
      <c r="I28" s="793"/>
      <c r="J28" s="799"/>
      <c r="K28" s="787" t="s">
        <v>32</v>
      </c>
      <c r="L28" s="793"/>
      <c r="M28" s="793"/>
      <c r="N28" s="793"/>
      <c r="O28" s="793"/>
      <c r="P28" s="793"/>
      <c r="Q28" s="793"/>
      <c r="R28" s="799"/>
      <c r="S28" s="787" t="s">
        <v>32</v>
      </c>
      <c r="T28" s="793"/>
      <c r="U28" s="793"/>
      <c r="V28" s="793"/>
      <c r="W28" s="793"/>
      <c r="X28" s="793"/>
      <c r="Y28" s="793"/>
      <c r="Z28" s="799"/>
      <c r="AA28" s="787" t="s">
        <v>32</v>
      </c>
      <c r="AB28" s="793"/>
      <c r="AC28" s="793"/>
      <c r="AD28" s="793"/>
      <c r="AE28" s="793"/>
      <c r="AF28" s="793"/>
      <c r="AG28" s="793"/>
      <c r="AH28" s="799"/>
      <c r="AI28" s="5"/>
      <c r="AJ28" s="5"/>
      <c r="AK28" s="5"/>
    </row>
    <row r="29" spans="1:37" ht="20.100000000000001" customHeight="1">
      <c r="A29" s="55"/>
      <c r="B29" s="5"/>
      <c r="C29" s="787"/>
      <c r="D29" s="793"/>
      <c r="E29" s="793"/>
      <c r="F29" s="793"/>
      <c r="G29" s="793"/>
      <c r="H29" s="793"/>
      <c r="I29" s="793"/>
      <c r="J29" s="799"/>
      <c r="K29" s="787"/>
      <c r="L29" s="793"/>
      <c r="M29" s="793"/>
      <c r="N29" s="793"/>
      <c r="O29" s="793"/>
      <c r="P29" s="793"/>
      <c r="Q29" s="793"/>
      <c r="R29" s="799"/>
      <c r="S29" s="787"/>
      <c r="T29" s="793"/>
      <c r="U29" s="793"/>
      <c r="V29" s="793"/>
      <c r="W29" s="793"/>
      <c r="X29" s="793"/>
      <c r="Y29" s="793"/>
      <c r="Z29" s="799"/>
      <c r="AA29" s="787"/>
      <c r="AB29" s="793"/>
      <c r="AC29" s="793"/>
      <c r="AD29" s="793"/>
      <c r="AE29" s="793"/>
      <c r="AF29" s="793"/>
      <c r="AG29" s="793"/>
      <c r="AH29" s="799"/>
      <c r="AI29" s="5"/>
      <c r="AJ29" s="5"/>
      <c r="AK29" s="5"/>
    </row>
    <row r="30" spans="1:37" ht="20.100000000000001" customHeight="1">
      <c r="A30" s="55"/>
      <c r="B30" s="5"/>
      <c r="C30" s="788"/>
      <c r="D30" s="792"/>
      <c r="E30" s="792"/>
      <c r="F30" s="792"/>
      <c r="G30" s="792"/>
      <c r="H30" s="792"/>
      <c r="I30" s="792"/>
      <c r="J30" s="800"/>
      <c r="K30" s="788"/>
      <c r="L30" s="792"/>
      <c r="M30" s="792"/>
      <c r="N30" s="792"/>
      <c r="O30" s="792"/>
      <c r="P30" s="792"/>
      <c r="Q30" s="792"/>
      <c r="R30" s="800"/>
      <c r="S30" s="788"/>
      <c r="T30" s="792"/>
      <c r="U30" s="792"/>
      <c r="V30" s="792"/>
      <c r="W30" s="792"/>
      <c r="X30" s="792"/>
      <c r="Y30" s="792"/>
      <c r="Z30" s="800"/>
      <c r="AA30" s="788"/>
      <c r="AB30" s="792"/>
      <c r="AC30" s="792"/>
      <c r="AD30" s="792"/>
      <c r="AE30" s="792"/>
      <c r="AF30" s="792"/>
      <c r="AG30" s="792"/>
      <c r="AH30" s="800"/>
      <c r="AI30" s="5"/>
      <c r="AJ30" s="5"/>
      <c r="AK30" s="5"/>
    </row>
    <row r="31" spans="1:37" ht="20.100000000000001" customHeight="1">
      <c r="A31" s="5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row>
    <row r="32" spans="1:37" ht="20.100000000000001" customHeight="1">
      <c r="A32" s="55"/>
      <c r="B32" s="5"/>
      <c r="C32" s="5" t="s">
        <v>405</v>
      </c>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row>
    <row r="33" spans="1:37" ht="20.100000000000001" customHeight="1">
      <c r="A33" s="55"/>
      <c r="B33" s="5"/>
      <c r="C33" s="7" t="s">
        <v>82</v>
      </c>
      <c r="D33" s="7"/>
      <c r="E33" s="7"/>
      <c r="F33" s="7"/>
      <c r="G33" s="7"/>
      <c r="H33" s="7"/>
      <c r="I33" s="7"/>
      <c r="J33" s="7" t="s">
        <v>24</v>
      </c>
      <c r="K33" s="7"/>
      <c r="L33" s="7"/>
      <c r="M33" s="7"/>
      <c r="N33" s="7"/>
      <c r="O33" s="7"/>
      <c r="P33" s="7"/>
      <c r="Q33" s="7" t="s">
        <v>166</v>
      </c>
      <c r="R33" s="7"/>
      <c r="S33" s="7"/>
      <c r="T33" s="7"/>
      <c r="U33" s="29" t="s">
        <v>24</v>
      </c>
      <c r="V33" s="36"/>
      <c r="W33" s="36"/>
      <c r="X33" s="36"/>
      <c r="Y33" s="36"/>
      <c r="Z33" s="36"/>
      <c r="AA33" s="36"/>
      <c r="AB33" s="7" t="s">
        <v>24</v>
      </c>
      <c r="AC33" s="7"/>
      <c r="AD33" s="7"/>
      <c r="AE33" s="7"/>
      <c r="AF33" s="7"/>
      <c r="AG33" s="7"/>
      <c r="AH33" s="7"/>
      <c r="AI33" s="5"/>
      <c r="AJ33" s="5"/>
      <c r="AK33" s="5"/>
    </row>
    <row r="34" spans="1:37" ht="20.100000000000001" customHeight="1">
      <c r="A34" s="55"/>
      <c r="B34" s="5"/>
      <c r="C34" s="789"/>
      <c r="D34" s="794"/>
      <c r="E34" s="794"/>
      <c r="F34" s="794"/>
      <c r="G34" s="794"/>
      <c r="H34" s="794"/>
      <c r="I34" s="796"/>
      <c r="J34" s="789"/>
      <c r="K34" s="794"/>
      <c r="L34" s="794"/>
      <c r="M34" s="794"/>
      <c r="N34" s="794"/>
      <c r="O34" s="794"/>
      <c r="P34" s="796"/>
      <c r="Q34" s="789"/>
      <c r="R34" s="794"/>
      <c r="S34" s="794"/>
      <c r="T34" s="796"/>
      <c r="U34" s="789"/>
      <c r="V34" s="794"/>
      <c r="W34" s="794"/>
      <c r="X34" s="794"/>
      <c r="Y34" s="794"/>
      <c r="Z34" s="794"/>
      <c r="AA34" s="796"/>
      <c r="AB34" s="789"/>
      <c r="AC34" s="794"/>
      <c r="AD34" s="794"/>
      <c r="AE34" s="794"/>
      <c r="AF34" s="794"/>
      <c r="AG34" s="794"/>
      <c r="AH34" s="796"/>
      <c r="AI34" s="5"/>
      <c r="AJ34" s="5"/>
      <c r="AK34" s="5"/>
    </row>
    <row r="35" spans="1:37" ht="15" customHeight="1">
      <c r="A35" s="55"/>
      <c r="B35" s="5"/>
      <c r="C35" s="790"/>
      <c r="D35" s="6"/>
      <c r="E35" s="6"/>
      <c r="F35" s="6"/>
      <c r="G35" s="6"/>
      <c r="H35" s="6"/>
      <c r="I35" s="797"/>
      <c r="J35" s="790"/>
      <c r="K35" s="6"/>
      <c r="L35" s="6"/>
      <c r="M35" s="6"/>
      <c r="N35" s="6"/>
      <c r="O35" s="6"/>
      <c r="P35" s="797"/>
      <c r="Q35" s="790"/>
      <c r="R35" s="6"/>
      <c r="S35" s="6"/>
      <c r="T35" s="797"/>
      <c r="U35" s="790"/>
      <c r="V35" s="6"/>
      <c r="W35" s="6"/>
      <c r="X35" s="6"/>
      <c r="Y35" s="6"/>
      <c r="Z35" s="6"/>
      <c r="AA35" s="797"/>
      <c r="AB35" s="790"/>
      <c r="AC35" s="6"/>
      <c r="AD35" s="6"/>
      <c r="AE35" s="6"/>
      <c r="AF35" s="6"/>
      <c r="AG35" s="6"/>
      <c r="AH35" s="797"/>
      <c r="AI35" s="5"/>
      <c r="AJ35" s="5"/>
      <c r="AK35" s="5"/>
    </row>
    <row r="36" spans="1:37" ht="15" customHeight="1">
      <c r="A36" s="55"/>
      <c r="B36" s="5"/>
      <c r="C36" s="791"/>
      <c r="D36" s="795"/>
      <c r="E36" s="795"/>
      <c r="F36" s="795"/>
      <c r="G36" s="795"/>
      <c r="H36" s="795"/>
      <c r="I36" s="798"/>
      <c r="J36" s="791"/>
      <c r="K36" s="795"/>
      <c r="L36" s="795"/>
      <c r="M36" s="795"/>
      <c r="N36" s="795"/>
      <c r="O36" s="795"/>
      <c r="P36" s="798"/>
      <c r="Q36" s="791"/>
      <c r="R36" s="795"/>
      <c r="S36" s="795"/>
      <c r="T36" s="798"/>
      <c r="U36" s="791"/>
      <c r="V36" s="795"/>
      <c r="W36" s="795"/>
      <c r="X36" s="795"/>
      <c r="Y36" s="795"/>
      <c r="Z36" s="795"/>
      <c r="AA36" s="798"/>
      <c r="AB36" s="791"/>
      <c r="AC36" s="795"/>
      <c r="AD36" s="795"/>
      <c r="AE36" s="795"/>
      <c r="AF36" s="795"/>
      <c r="AG36" s="795"/>
      <c r="AH36" s="798"/>
      <c r="AI36" s="5"/>
      <c r="AJ36" s="5"/>
      <c r="AK36" s="5"/>
    </row>
    <row r="37" spans="1:37" ht="15" customHeight="1">
      <c r="A37" s="5"/>
      <c r="B37" s="5"/>
      <c r="C37" s="5" t="s">
        <v>43</v>
      </c>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row>
    <row r="38" spans="1:37" ht="15" customHeight="1">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row>
    <row r="39" spans="1:37" ht="15" customHeight="1"/>
    <row r="40" spans="1:37" ht="15" customHeight="1"/>
    <row r="41" spans="1:37" ht="15" customHeight="1"/>
    <row r="42" spans="1:37" ht="15" customHeight="1"/>
    <row r="43" spans="1:37" ht="15" customHeight="1"/>
    <row r="44" spans="1:37" ht="15" customHeight="1"/>
    <row r="45" spans="1:37" ht="15" customHeight="1"/>
    <row r="46" spans="1:37" ht="15" customHeight="1"/>
    <row r="47" spans="1:37" ht="15" customHeight="1"/>
    <row r="48" spans="1:37" ht="15" customHeight="1"/>
    <row r="49" ht="15" customHeight="1"/>
    <row r="50" ht="15" customHeight="1"/>
    <row r="51" ht="15" customHeight="1"/>
  </sheetData>
  <mergeCells count="24">
    <mergeCell ref="A3:AK3"/>
    <mergeCell ref="B5:O5"/>
    <mergeCell ref="C26:J26"/>
    <mergeCell ref="K26:R26"/>
    <mergeCell ref="S26:Z26"/>
    <mergeCell ref="AA26:AH26"/>
    <mergeCell ref="C27:J27"/>
    <mergeCell ref="K27:R27"/>
    <mergeCell ref="S27:Z27"/>
    <mergeCell ref="AA27:AH27"/>
    <mergeCell ref="C33:I33"/>
    <mergeCell ref="J33:P33"/>
    <mergeCell ref="Q33:T33"/>
    <mergeCell ref="U33:AA33"/>
    <mergeCell ref="AB33:AH33"/>
    <mergeCell ref="C28:J30"/>
    <mergeCell ref="K28:R30"/>
    <mergeCell ref="S28:Z30"/>
    <mergeCell ref="AA28:AH30"/>
    <mergeCell ref="C34:I36"/>
    <mergeCell ref="J34:P36"/>
    <mergeCell ref="Q34:T36"/>
    <mergeCell ref="U34:AA36"/>
    <mergeCell ref="AB34:AH36"/>
  </mergeCells>
  <phoneticPr fontId="23"/>
  <pageMargins left="0.7" right="0.7" top="0.75" bottom="0.75" header="0.3" footer="0.3"/>
  <pageSetup paperSize="9" fitToWidth="1" fitToHeight="1" orientation="portrait" usePrinterDefaults="1" r:id="rId1"/>
</worksheet>
</file>

<file path=xl/worksheets/sheet26.xml><?xml version="1.0" encoding="utf-8"?>
<worksheet xmlns="http://schemas.openxmlformats.org/spreadsheetml/2006/main" xmlns:r="http://schemas.openxmlformats.org/officeDocument/2006/relationships" xmlns:mc="http://schemas.openxmlformats.org/markup-compatibility/2006">
  <dimension ref="A1:AK29"/>
  <sheetViews>
    <sheetView showGridLines="0" view="pageBreakPreview" zoomScaleNormal="70" zoomScaleSheetLayoutView="100" workbookViewId="0">
      <selection activeCell="AA5" sqref="AA5"/>
    </sheetView>
  </sheetViews>
  <sheetFormatPr defaultColWidth="8.875" defaultRowHeight="13.5"/>
  <cols>
    <col min="1" max="46" width="2.375" style="51" customWidth="1"/>
    <col min="47" max="47" width="8.875" style="51" bestFit="1" customWidth="0"/>
    <col min="48" max="16384" width="8.875" style="51"/>
  </cols>
  <sheetData>
    <row r="1" spans="1:37" s="51" customFormat="1" ht="19.5" customHeight="1">
      <c r="A1" s="55" t="s">
        <v>627</v>
      </c>
      <c r="B1" s="801"/>
      <c r="C1" s="801"/>
      <c r="D1" s="801"/>
      <c r="E1" s="801"/>
    </row>
    <row r="2" spans="1:37" ht="19.5" customHeight="1">
      <c r="A2" s="52"/>
    </row>
    <row r="3" spans="1:37" ht="19.5" customHeight="1">
      <c r="A3" s="52"/>
      <c r="AC3" s="51" t="s">
        <v>395</v>
      </c>
    </row>
    <row r="4" spans="1:37" ht="19.5" customHeight="1">
      <c r="A4" s="52"/>
    </row>
    <row r="5" spans="1:37" ht="19.5" customHeight="1">
      <c r="A5" s="52"/>
      <c r="D5" s="51" t="s">
        <v>332</v>
      </c>
    </row>
    <row r="6" spans="1:37" ht="19.5" customHeight="1">
      <c r="A6" s="52"/>
    </row>
    <row r="7" spans="1:37" ht="19.5" customHeight="1">
      <c r="A7" s="52"/>
      <c r="S7" s="51" t="s">
        <v>164</v>
      </c>
    </row>
    <row r="8" spans="1:37" ht="19.5" customHeight="1">
      <c r="A8" s="52"/>
      <c r="S8" s="51" t="s">
        <v>397</v>
      </c>
    </row>
    <row r="9" spans="1:37" ht="19.5" customHeight="1">
      <c r="A9" s="52"/>
      <c r="S9" s="51" t="s">
        <v>398</v>
      </c>
    </row>
    <row r="10" spans="1:37" ht="19.5" customHeight="1">
      <c r="A10" s="52"/>
    </row>
    <row r="11" spans="1:37" ht="19.5" customHeight="1">
      <c r="A11" s="53" t="s">
        <v>396</v>
      </c>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row>
    <row r="12" spans="1:37" ht="19.5" customHeight="1">
      <c r="A12" s="52"/>
    </row>
    <row r="13" spans="1:37" ht="19.5" customHeight="1">
      <c r="A13" s="52"/>
      <c r="D13" s="51" t="s">
        <v>149</v>
      </c>
    </row>
    <row r="14" spans="1:37" ht="19.5" customHeight="1">
      <c r="A14" s="54" t="s">
        <v>7</v>
      </c>
      <c r="C14" s="51" t="s">
        <v>576</v>
      </c>
    </row>
    <row r="15" spans="1:37" s="51" customFormat="1" ht="19.5" customHeight="1">
      <c r="C15" s="51" t="s">
        <v>425</v>
      </c>
    </row>
    <row r="16" spans="1:37" ht="19.5" customHeight="1">
      <c r="A16" s="52"/>
    </row>
    <row r="17" spans="3:16" ht="19.5" customHeight="1">
      <c r="C17" s="51" t="s">
        <v>1</v>
      </c>
    </row>
    <row r="18" spans="3:16" ht="19.5" customHeight="1">
      <c r="C18" s="51" t="s">
        <v>143</v>
      </c>
    </row>
    <row r="19" spans="3:16" ht="19.5" customHeight="1"/>
    <row r="20" spans="3:16" ht="19.5" customHeight="1">
      <c r="H20" s="802" t="s">
        <v>276</v>
      </c>
      <c r="P20" s="51" t="s">
        <v>32</v>
      </c>
    </row>
    <row r="21" spans="3:16" ht="19.5" customHeight="1"/>
    <row r="22" spans="3:16" ht="19.5" customHeight="1">
      <c r="C22" s="51" t="s">
        <v>150</v>
      </c>
    </row>
    <row r="23" spans="3:16" ht="19.5" customHeight="1">
      <c r="C23" s="51" t="s">
        <v>223</v>
      </c>
    </row>
    <row r="24" spans="3:16" ht="19.5" customHeight="1"/>
    <row r="25" spans="3:16" ht="19.5" customHeight="1">
      <c r="H25" s="802" t="s">
        <v>276</v>
      </c>
      <c r="P25" s="51" t="s">
        <v>32</v>
      </c>
    </row>
    <row r="26" spans="3:16" ht="19.5" customHeight="1"/>
    <row r="27" spans="3:16" ht="19.5" customHeight="1">
      <c r="C27" s="51" t="s">
        <v>46</v>
      </c>
    </row>
    <row r="28" spans="3:16" ht="19.5" customHeight="1">
      <c r="D28" s="51" t="s">
        <v>413</v>
      </c>
    </row>
    <row r="29" spans="3:16" ht="19.5" customHeight="1">
      <c r="C29" s="51" t="s">
        <v>347</v>
      </c>
    </row>
    <row r="30" spans="3:16" ht="19.5" customHeight="1"/>
    <row r="31" spans="3:16" ht="19.5" customHeight="1"/>
    <row r="32" spans="3:16" ht="19.5" customHeight="1"/>
  </sheetData>
  <mergeCells count="1">
    <mergeCell ref="A11:AK11"/>
  </mergeCells>
  <phoneticPr fontId="23"/>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sheetPr>
  <dimension ref="A1:AJ37"/>
  <sheetViews>
    <sheetView showGridLines="0" view="pageBreakPreview" zoomScaleNormal="70" zoomScaleSheetLayoutView="100" workbookViewId="0">
      <selection activeCell="Y17" sqref="Y17"/>
    </sheetView>
  </sheetViews>
  <sheetFormatPr defaultColWidth="8.875" defaultRowHeight="13.5"/>
  <cols>
    <col min="1" max="46" width="2.375" style="51" customWidth="1"/>
    <col min="47" max="16384" width="8.875" style="51"/>
  </cols>
  <sheetData>
    <row r="1" spans="1:36" ht="20.100000000000001" customHeight="1">
      <c r="A1" s="52" t="s">
        <v>131</v>
      </c>
    </row>
    <row r="2" spans="1:36" ht="20.100000000000001" customHeight="1">
      <c r="A2" s="52"/>
      <c r="AE2" s="51" t="s">
        <v>134</v>
      </c>
      <c r="AJ2" s="51" t="s">
        <v>135</v>
      </c>
    </row>
    <row r="3" spans="1:36" ht="20.100000000000001" customHeight="1">
      <c r="A3" s="52"/>
      <c r="AF3" s="51" t="s">
        <v>136</v>
      </c>
      <c r="AH3" s="51" t="s">
        <v>78</v>
      </c>
      <c r="AJ3" s="51" t="s">
        <v>139</v>
      </c>
    </row>
    <row r="4" spans="1:36" ht="20.100000000000001" customHeight="1">
      <c r="A4" s="52"/>
    </row>
    <row r="5" spans="1:36" ht="20.100000000000001" customHeight="1">
      <c r="A5" s="53"/>
      <c r="C5" s="51" t="s">
        <v>141</v>
      </c>
    </row>
    <row r="6" spans="1:36" ht="20.100000000000001" customHeight="1">
      <c r="A6" s="52"/>
    </row>
    <row r="7" spans="1:36" ht="20.100000000000001" customHeight="1">
      <c r="A7" s="52"/>
    </row>
    <row r="8" spans="1:36" ht="20.100000000000001" customHeight="1">
      <c r="A8" s="52" t="s">
        <v>144</v>
      </c>
      <c r="B8" s="51" t="s">
        <v>148</v>
      </c>
    </row>
    <row r="9" spans="1:36" ht="20.100000000000001" customHeight="1">
      <c r="A9" s="52"/>
    </row>
    <row r="10" spans="1:36" ht="20.100000000000001" customHeight="1">
      <c r="A10" s="54" t="s">
        <v>7</v>
      </c>
      <c r="R10" s="51" t="s">
        <v>151</v>
      </c>
    </row>
    <row r="11" spans="1:36" ht="20.100000000000001" customHeight="1">
      <c r="R11" s="51" t="s">
        <v>69</v>
      </c>
    </row>
    <row r="12" spans="1:36" ht="20.100000000000001" customHeight="1">
      <c r="A12" s="54"/>
      <c r="R12" s="51" t="s">
        <v>21</v>
      </c>
      <c r="AH12" s="56"/>
    </row>
    <row r="13" spans="1:36" ht="20.100000000000001" customHeight="1">
      <c r="A13" s="52"/>
    </row>
    <row r="14" spans="1:36" ht="20.100000000000001" customHeight="1">
      <c r="A14" s="52" t="s">
        <v>154</v>
      </c>
    </row>
    <row r="15" spans="1:36" ht="20.100000000000001" customHeight="1">
      <c r="A15" s="52"/>
    </row>
    <row r="16" spans="1:36" ht="20.100000000000001" customHeight="1">
      <c r="A16" s="52">
        <v>1</v>
      </c>
      <c r="C16" s="51" t="s">
        <v>159</v>
      </c>
    </row>
    <row r="17" spans="1:19" ht="20.100000000000001" customHeight="1">
      <c r="A17" s="52"/>
    </row>
    <row r="18" spans="1:19" ht="20.100000000000001" customHeight="1">
      <c r="A18" s="52">
        <v>2</v>
      </c>
      <c r="C18" s="51" t="s">
        <v>160</v>
      </c>
    </row>
    <row r="19" spans="1:19" ht="20.100000000000001" customHeight="1">
      <c r="A19" s="52"/>
    </row>
    <row r="20" spans="1:19" ht="20.100000000000001" customHeight="1">
      <c r="A20" s="52">
        <v>3</v>
      </c>
      <c r="C20" s="51" t="s">
        <v>328</v>
      </c>
    </row>
    <row r="21" spans="1:19" ht="10" customHeight="1">
      <c r="A21" s="52"/>
    </row>
    <row r="22" spans="1:19" ht="20.100000000000001" customHeight="1">
      <c r="A22" s="52" t="s">
        <v>144</v>
      </c>
      <c r="B22" s="51" t="s">
        <v>553</v>
      </c>
    </row>
    <row r="23" spans="1:19" ht="20.100000000000001" customHeight="1">
      <c r="A23" s="52" t="s">
        <v>144</v>
      </c>
      <c r="B23" s="51" t="s">
        <v>554</v>
      </c>
    </row>
    <row r="24" spans="1:19" ht="20.100000000000001" customHeight="1">
      <c r="A24" s="52"/>
    </row>
    <row r="25" spans="1:19" ht="20.100000000000001" customHeight="1">
      <c r="A25" s="55" t="s">
        <v>613</v>
      </c>
      <c r="B25" s="5"/>
      <c r="C25" s="5"/>
      <c r="D25" s="5"/>
      <c r="E25" s="5"/>
      <c r="F25" s="5"/>
      <c r="G25" s="5"/>
      <c r="H25" s="5"/>
      <c r="I25" s="5"/>
      <c r="J25" s="5"/>
      <c r="K25" s="5"/>
      <c r="L25" s="5"/>
      <c r="M25" s="5"/>
      <c r="N25" s="5"/>
      <c r="O25" s="5"/>
      <c r="P25" s="5"/>
      <c r="Q25" s="5"/>
      <c r="R25" s="5"/>
      <c r="S25" s="5"/>
    </row>
    <row r="26" spans="1:19" ht="11" customHeight="1">
      <c r="A26" s="55"/>
      <c r="B26" s="5"/>
      <c r="C26" s="5"/>
      <c r="D26" s="5"/>
      <c r="E26" s="5"/>
      <c r="F26" s="5"/>
      <c r="G26" s="5"/>
      <c r="H26" s="5"/>
      <c r="I26" s="5"/>
      <c r="J26" s="5"/>
      <c r="K26" s="5"/>
      <c r="L26" s="5"/>
      <c r="M26" s="5"/>
      <c r="N26" s="5"/>
      <c r="O26" s="5"/>
      <c r="P26" s="5"/>
      <c r="Q26" s="5"/>
      <c r="R26" s="5"/>
      <c r="S26" s="5"/>
    </row>
    <row r="27" spans="1:19" ht="20.100000000000001" customHeight="1">
      <c r="A27" s="55"/>
      <c r="B27" s="5" t="s">
        <v>248</v>
      </c>
      <c r="C27" s="5"/>
      <c r="D27" s="5"/>
      <c r="E27" s="5"/>
      <c r="F27" s="5"/>
      <c r="G27" s="5"/>
      <c r="H27" s="5"/>
      <c r="I27" s="5"/>
      <c r="J27" s="5"/>
      <c r="K27" s="5"/>
      <c r="L27" s="5"/>
      <c r="M27" s="5"/>
      <c r="N27" s="5"/>
      <c r="O27" s="5"/>
      <c r="P27" s="5"/>
      <c r="Q27" s="5"/>
      <c r="R27" s="5"/>
      <c r="S27" s="5"/>
    </row>
    <row r="28" spans="1:19" ht="20.100000000000001" customHeight="1">
      <c r="A28" s="55"/>
      <c r="B28" s="5" t="s">
        <v>614</v>
      </c>
      <c r="C28" s="5"/>
      <c r="D28" s="5"/>
      <c r="E28" s="5"/>
      <c r="F28" s="5"/>
      <c r="G28" s="5"/>
      <c r="H28" s="5"/>
      <c r="I28" s="5"/>
      <c r="J28" s="5"/>
      <c r="K28" s="5"/>
      <c r="L28" s="5"/>
      <c r="M28" s="5"/>
      <c r="N28" s="5"/>
      <c r="O28" s="5"/>
      <c r="P28" s="5"/>
      <c r="Q28" s="5"/>
      <c r="R28" s="5"/>
      <c r="S28" s="5"/>
    </row>
    <row r="29" spans="1:19" ht="20.100000000000001" customHeight="1">
      <c r="A29" s="55"/>
      <c r="B29" s="5" t="s">
        <v>615</v>
      </c>
      <c r="C29" s="5"/>
      <c r="D29" s="5"/>
      <c r="E29" s="5"/>
      <c r="F29" s="5"/>
      <c r="G29" s="5"/>
      <c r="H29" s="5"/>
      <c r="I29" s="5"/>
      <c r="J29" s="5"/>
      <c r="K29" s="5"/>
      <c r="L29" s="5"/>
      <c r="M29" s="5"/>
      <c r="N29" s="5"/>
      <c r="O29" s="5"/>
      <c r="P29" s="5"/>
      <c r="Q29" s="5"/>
      <c r="R29" s="5"/>
      <c r="S29" s="5"/>
    </row>
    <row r="30" spans="1:19" s="51" customFormat="1" ht="20.100000000000001" customHeight="1">
      <c r="A30" s="55"/>
      <c r="B30" s="5" t="s">
        <v>616</v>
      </c>
      <c r="C30" s="5"/>
      <c r="D30" s="5"/>
      <c r="E30" s="5"/>
      <c r="F30" s="5"/>
      <c r="G30" s="5"/>
      <c r="H30" s="5"/>
      <c r="I30" s="5"/>
      <c r="J30" s="5"/>
      <c r="K30" s="5"/>
      <c r="L30" s="5"/>
      <c r="M30" s="5"/>
      <c r="N30" s="5"/>
      <c r="O30" s="5"/>
      <c r="P30" s="5"/>
      <c r="Q30" s="5"/>
      <c r="R30" s="5"/>
      <c r="S30" s="5"/>
    </row>
    <row r="31" spans="1:19" ht="20.100000000000001" customHeight="1">
      <c r="A31" s="55"/>
      <c r="B31" s="5" t="s">
        <v>617</v>
      </c>
      <c r="C31" s="5"/>
      <c r="D31" s="5"/>
      <c r="E31" s="5"/>
      <c r="F31" s="5"/>
      <c r="G31" s="5"/>
      <c r="H31" s="5"/>
      <c r="I31" s="5"/>
      <c r="J31" s="5"/>
      <c r="K31" s="5"/>
      <c r="L31" s="5"/>
      <c r="M31" s="5"/>
      <c r="N31" s="5"/>
      <c r="O31" s="5"/>
      <c r="P31" s="5"/>
      <c r="Q31" s="5"/>
      <c r="R31" s="5"/>
      <c r="S31" s="5"/>
    </row>
    <row r="32" spans="1:19" ht="20.100000000000001" customHeight="1">
      <c r="A32" s="55"/>
      <c r="B32" s="5" t="s">
        <v>108</v>
      </c>
      <c r="C32" s="5"/>
      <c r="D32" s="5"/>
      <c r="E32" s="5"/>
      <c r="F32" s="5"/>
      <c r="G32" s="5"/>
      <c r="H32" s="5"/>
      <c r="I32" s="5"/>
      <c r="J32" s="5"/>
      <c r="K32" s="5"/>
      <c r="L32" s="5"/>
      <c r="M32" s="5"/>
      <c r="N32" s="5"/>
      <c r="O32" s="5"/>
      <c r="P32" s="5"/>
      <c r="Q32" s="5"/>
      <c r="R32" s="5"/>
      <c r="S32" s="5"/>
    </row>
    <row r="33" spans="1:2" ht="20.100000000000001" customHeight="1">
      <c r="A33" s="52" t="s">
        <v>163</v>
      </c>
      <c r="B33" s="51" t="s">
        <v>534</v>
      </c>
    </row>
    <row r="34" spans="1:2" ht="20.100000000000001" customHeight="1">
      <c r="A34" s="52"/>
      <c r="B34" s="51" t="s">
        <v>449</v>
      </c>
    </row>
    <row r="35" spans="1:2" ht="15" customHeight="1">
      <c r="A35" s="52"/>
    </row>
    <row r="36" spans="1:2" ht="15" customHeight="1">
      <c r="A36" s="52"/>
    </row>
    <row r="37" spans="1:2" ht="15" customHeight="1">
      <c r="A37" s="52"/>
    </row>
    <row r="38" spans="1:2" ht="15" customHeight="1"/>
    <row r="39" spans="1:2" ht="15" customHeight="1"/>
    <row r="40" spans="1:2" ht="15" customHeight="1"/>
    <row r="41" spans="1:2" ht="15" customHeight="1"/>
    <row r="42" spans="1:2" ht="15" customHeight="1"/>
    <row r="43" spans="1:2" ht="15" customHeight="1"/>
    <row r="44" spans="1:2" ht="15" customHeight="1"/>
    <row r="45" spans="1:2" ht="15" customHeight="1"/>
    <row r="46" spans="1:2" ht="15" customHeight="1"/>
    <row r="47" spans="1:2" ht="15" customHeight="1"/>
    <row r="48" spans="1:2" ht="15" customHeight="1"/>
    <row r="49" ht="15" customHeight="1"/>
    <row r="50" ht="15" customHeight="1"/>
    <row r="51" ht="15" customHeight="1"/>
    <row r="52" ht="15" customHeight="1"/>
  </sheetData>
  <phoneticPr fontId="23"/>
  <pageMargins left="0.9055118110236221" right="0.70866141732283472" top="0.74803149606299213" bottom="0.74803149606299213" header="0.31496062992125984" footer="0.31496062992125984"/>
  <pageSetup paperSize="9" scale="96" fitToWidth="1" fitToHeight="1"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AF95"/>
  <sheetViews>
    <sheetView showGridLines="0" view="pageBreakPreview" zoomScale="40" zoomScaleNormal="32" zoomScaleSheetLayoutView="40" workbookViewId="0">
      <selection activeCell="J26" sqref="J26"/>
    </sheetView>
  </sheetViews>
  <sheetFormatPr defaultColWidth="8" defaultRowHeight="14.25"/>
  <cols>
    <col min="1" max="1" width="5.625" style="2" customWidth="1"/>
    <col min="2" max="2" width="23.125" style="57" customWidth="1"/>
    <col min="3" max="3" width="26.75" style="57" customWidth="1"/>
    <col min="4" max="4" width="20" style="57" customWidth="1"/>
    <col min="5" max="5" width="26.75" style="57" customWidth="1"/>
    <col min="6" max="9" width="25.625" style="57" customWidth="1"/>
    <col min="10" max="10" width="8" style="1" bestFit="1" customWidth="0"/>
    <col min="11" max="11" width="8" style="1"/>
    <col min="12" max="12" width="8" style="1" bestFit="1" customWidth="0"/>
    <col min="13" max="29" width="8" style="1"/>
    <col min="30" max="30" width="8" style="1" hidden="1" customWidth="1"/>
    <col min="31" max="31" width="8.625" style="1" hidden="1" bestFit="1" customWidth="1"/>
    <col min="32" max="32" width="8" style="1" hidden="1" customWidth="1"/>
    <col min="33" max="16384" width="8" style="1"/>
  </cols>
  <sheetData>
    <row r="1" spans="1:32" ht="33.75" customHeight="1">
      <c r="A1" s="58" t="s">
        <v>544</v>
      </c>
      <c r="B1" s="63"/>
      <c r="C1" s="60"/>
      <c r="D1" s="60"/>
      <c r="E1" s="60"/>
      <c r="F1" s="60"/>
      <c r="G1" s="60"/>
      <c r="H1" s="60"/>
      <c r="I1" s="60"/>
      <c r="J1" s="60"/>
      <c r="K1" s="60"/>
    </row>
    <row r="2" spans="1:32" ht="24" customHeight="1">
      <c r="A2" s="59" t="s">
        <v>324</v>
      </c>
      <c r="B2" s="59"/>
      <c r="C2" s="59"/>
      <c r="D2" s="59"/>
      <c r="E2" s="59"/>
      <c r="F2" s="59"/>
      <c r="G2" s="59"/>
      <c r="H2" s="59"/>
      <c r="I2" s="59"/>
      <c r="J2" s="59"/>
      <c r="K2" s="59"/>
    </row>
    <row r="3" spans="1:32" ht="24" customHeight="1">
      <c r="A3" s="59"/>
      <c r="B3" s="59"/>
      <c r="C3" s="59"/>
      <c r="D3" s="59"/>
      <c r="E3" s="59"/>
      <c r="F3" s="59"/>
      <c r="G3" s="59"/>
      <c r="H3" s="59"/>
      <c r="I3" s="59"/>
      <c r="J3" s="59"/>
      <c r="K3" s="59"/>
    </row>
    <row r="4" spans="1:32" ht="24" customHeight="1">
      <c r="A4" s="59"/>
      <c r="B4" s="64" t="s">
        <v>52</v>
      </c>
      <c r="C4" s="59"/>
      <c r="D4" s="59"/>
      <c r="E4" s="59"/>
      <c r="F4" s="59"/>
      <c r="G4" s="59"/>
      <c r="H4" s="59"/>
      <c r="I4" s="59"/>
      <c r="J4" s="59"/>
      <c r="K4" s="59"/>
      <c r="AD4" s="60" t="s">
        <v>273</v>
      </c>
      <c r="AF4" s="60" t="s">
        <v>305</v>
      </c>
    </row>
    <row r="5" spans="1:32" ht="24" customHeight="1">
      <c r="A5" s="60"/>
      <c r="B5" s="59"/>
      <c r="C5" s="59"/>
      <c r="D5" s="59"/>
      <c r="E5" s="59"/>
      <c r="F5" s="59"/>
      <c r="G5" s="59"/>
      <c r="H5" s="59"/>
      <c r="I5" s="59"/>
      <c r="J5" s="59"/>
      <c r="K5" s="59"/>
      <c r="AD5" s="60" t="s">
        <v>75</v>
      </c>
      <c r="AE5" s="1">
        <f t="shared" ref="AE5:AE11" si="0">AF5*3/4</f>
        <v>1575000</v>
      </c>
      <c r="AF5" s="231">
        <v>2100000</v>
      </c>
    </row>
    <row r="6" spans="1:32" ht="33" customHeight="1">
      <c r="A6" s="60"/>
      <c r="B6" s="65" t="s">
        <v>181</v>
      </c>
      <c r="C6" s="60"/>
      <c r="D6" s="60"/>
      <c r="E6" s="60"/>
      <c r="F6" s="60"/>
      <c r="G6" s="60"/>
      <c r="H6" s="60"/>
      <c r="I6" s="60"/>
      <c r="J6" s="60"/>
      <c r="K6" s="60"/>
      <c r="AD6" s="60" t="s">
        <v>122</v>
      </c>
      <c r="AE6" s="1">
        <f t="shared" si="0"/>
        <v>1125000</v>
      </c>
      <c r="AF6" s="231">
        <v>1500000</v>
      </c>
    </row>
    <row r="7" spans="1:32" ht="19" customHeight="1">
      <c r="A7" s="60"/>
      <c r="B7" s="66" t="s">
        <v>184</v>
      </c>
      <c r="C7" s="92"/>
      <c r="D7" s="121"/>
      <c r="E7" s="121"/>
      <c r="F7" s="121"/>
      <c r="G7" s="121"/>
      <c r="H7" s="121"/>
      <c r="I7" s="121"/>
      <c r="J7" s="213"/>
      <c r="K7" s="62"/>
      <c r="AD7" s="60" t="s">
        <v>179</v>
      </c>
      <c r="AE7" s="1">
        <f t="shared" si="0"/>
        <v>900000</v>
      </c>
      <c r="AF7" s="231">
        <v>1200000</v>
      </c>
    </row>
    <row r="8" spans="1:32" ht="39" customHeight="1">
      <c r="A8" s="60"/>
      <c r="B8" s="67" t="s">
        <v>185</v>
      </c>
      <c r="C8" s="93"/>
      <c r="D8" s="122"/>
      <c r="E8" s="122"/>
      <c r="F8" s="122"/>
      <c r="G8" s="122"/>
      <c r="H8" s="122"/>
      <c r="I8" s="122"/>
      <c r="J8" s="214"/>
      <c r="K8" s="62"/>
      <c r="AD8" s="60" t="s">
        <v>485</v>
      </c>
      <c r="AE8" s="1">
        <f t="shared" si="0"/>
        <v>900000</v>
      </c>
      <c r="AF8" s="231">
        <v>1200000</v>
      </c>
    </row>
    <row r="9" spans="1:32" ht="20" customHeight="1">
      <c r="A9" s="60"/>
      <c r="B9" s="68" t="s">
        <v>184</v>
      </c>
      <c r="C9" s="94"/>
      <c r="D9" s="123"/>
      <c r="E9" s="123"/>
      <c r="F9" s="123"/>
      <c r="G9" s="123"/>
      <c r="H9" s="123"/>
      <c r="I9" s="123"/>
      <c r="J9" s="215"/>
      <c r="K9" s="62"/>
      <c r="AD9" s="60" t="s">
        <v>44</v>
      </c>
      <c r="AE9" s="1">
        <f t="shared" si="0"/>
        <v>900000</v>
      </c>
      <c r="AF9" s="231">
        <v>1200000</v>
      </c>
    </row>
    <row r="10" spans="1:32" ht="42.5" customHeight="1">
      <c r="A10" s="60"/>
      <c r="B10" s="67" t="s">
        <v>187</v>
      </c>
      <c r="C10" s="80"/>
      <c r="D10" s="124"/>
      <c r="E10" s="124"/>
      <c r="F10" s="124"/>
      <c r="G10" s="124"/>
      <c r="H10" s="124"/>
      <c r="I10" s="124"/>
      <c r="J10" s="216"/>
      <c r="K10" s="62"/>
      <c r="AD10" s="63" t="s">
        <v>486</v>
      </c>
      <c r="AE10" s="1">
        <f t="shared" si="0"/>
        <v>900000</v>
      </c>
      <c r="AF10" s="231">
        <v>1200000</v>
      </c>
    </row>
    <row r="11" spans="1:32" ht="33" customHeight="1">
      <c r="A11" s="60"/>
      <c r="B11" s="69" t="s">
        <v>190</v>
      </c>
      <c r="C11" s="95"/>
      <c r="D11" s="95"/>
      <c r="E11" s="95"/>
      <c r="F11" s="95"/>
      <c r="G11" s="95"/>
      <c r="H11" s="95"/>
      <c r="I11" s="95"/>
      <c r="J11" s="217"/>
      <c r="K11" s="223"/>
      <c r="AD11" s="63" t="s">
        <v>22</v>
      </c>
      <c r="AE11" s="1">
        <f t="shared" si="0"/>
        <v>900000</v>
      </c>
      <c r="AF11" s="231">
        <v>1200000</v>
      </c>
    </row>
    <row r="12" spans="1:32" ht="48.75" customHeight="1">
      <c r="A12" s="60"/>
      <c r="B12" s="70"/>
      <c r="C12" s="96"/>
      <c r="D12" s="96"/>
      <c r="E12" s="96"/>
      <c r="F12" s="96"/>
      <c r="G12" s="96"/>
      <c r="H12" s="96"/>
      <c r="I12" s="96"/>
      <c r="J12" s="218"/>
      <c r="K12" s="224"/>
    </row>
    <row r="13" spans="1:32" ht="33" customHeight="1">
      <c r="A13" s="60"/>
      <c r="B13" s="71" t="s">
        <v>191</v>
      </c>
      <c r="C13" s="97"/>
      <c r="D13" s="97"/>
      <c r="E13" s="97"/>
      <c r="F13" s="97"/>
      <c r="G13" s="97"/>
      <c r="H13" s="97"/>
      <c r="I13" s="97"/>
      <c r="J13" s="219"/>
      <c r="K13" s="223"/>
    </row>
    <row r="14" spans="1:32" ht="33" customHeight="1">
      <c r="A14" s="60"/>
      <c r="B14" s="72"/>
      <c r="C14" s="98"/>
      <c r="D14" s="98"/>
      <c r="E14" s="98"/>
      <c r="F14" s="98"/>
      <c r="G14" s="98"/>
      <c r="H14" s="98"/>
      <c r="I14" s="98"/>
      <c r="J14" s="220"/>
      <c r="K14" s="225"/>
    </row>
    <row r="15" spans="1:32" ht="33" customHeight="1">
      <c r="A15" s="60"/>
      <c r="B15" s="71" t="s">
        <v>192</v>
      </c>
      <c r="C15" s="97"/>
      <c r="D15" s="97"/>
      <c r="E15" s="97"/>
      <c r="F15" s="97"/>
      <c r="G15" s="97"/>
      <c r="H15" s="97"/>
      <c r="I15" s="97"/>
      <c r="J15" s="219"/>
      <c r="K15" s="223"/>
    </row>
    <row r="16" spans="1:32" ht="33" customHeight="1">
      <c r="A16" s="60"/>
      <c r="B16" s="73" t="s">
        <v>195</v>
      </c>
      <c r="C16" s="99"/>
      <c r="D16" s="125" t="s">
        <v>198</v>
      </c>
      <c r="E16" s="144"/>
      <c r="F16" s="162"/>
      <c r="G16" s="162"/>
      <c r="H16" s="162"/>
      <c r="I16" s="162"/>
      <c r="J16" s="221"/>
      <c r="K16" s="226"/>
    </row>
    <row r="17" spans="1:13" ht="18" customHeight="1">
      <c r="A17" s="60"/>
      <c r="B17" s="60"/>
      <c r="C17" s="60"/>
      <c r="D17" s="60"/>
      <c r="E17" s="60"/>
      <c r="F17" s="60"/>
      <c r="G17" s="60"/>
      <c r="H17" s="60"/>
      <c r="I17" s="60"/>
      <c r="J17" s="60"/>
      <c r="K17" s="60"/>
    </row>
    <row r="18" spans="1:13" ht="18" customHeight="1">
      <c r="A18" s="61"/>
      <c r="B18" s="74" t="s">
        <v>199</v>
      </c>
      <c r="C18" s="74"/>
      <c r="D18" s="126"/>
      <c r="E18" s="126"/>
      <c r="F18" s="126"/>
      <c r="G18" s="126"/>
      <c r="H18" s="126"/>
      <c r="I18" s="126"/>
      <c r="J18" s="126"/>
      <c r="K18" s="126"/>
      <c r="L18" s="126"/>
      <c r="M18" s="61"/>
    </row>
    <row r="19" spans="1:13" ht="29.45" customHeight="1">
      <c r="A19" s="61"/>
      <c r="B19" s="2"/>
      <c r="C19" s="100" t="s">
        <v>203</v>
      </c>
      <c r="D19" s="61"/>
      <c r="E19" s="61"/>
      <c r="F19" s="61"/>
      <c r="G19" s="61"/>
      <c r="H19" s="61"/>
      <c r="I19" s="61"/>
      <c r="J19" s="100"/>
      <c r="K19" s="100"/>
      <c r="L19" s="61"/>
      <c r="M19" s="61"/>
    </row>
    <row r="20" spans="1:13" ht="37.5" customHeight="1">
      <c r="A20" s="61"/>
      <c r="B20" s="2"/>
      <c r="C20" s="101" t="s">
        <v>138</v>
      </c>
      <c r="D20" s="101"/>
      <c r="E20" s="101"/>
      <c r="F20" s="101"/>
      <c r="G20" s="101"/>
      <c r="H20" s="101"/>
      <c r="I20" s="101"/>
      <c r="J20" s="101"/>
      <c r="K20" s="101"/>
      <c r="L20" s="101"/>
      <c r="M20" s="101"/>
    </row>
    <row r="21" spans="1:13" ht="18" customHeight="1">
      <c r="A21" s="61"/>
      <c r="B21" s="2"/>
      <c r="C21" s="100" t="s">
        <v>204</v>
      </c>
      <c r="D21" s="61"/>
      <c r="E21" s="61"/>
      <c r="F21" s="61"/>
      <c r="G21" s="61"/>
      <c r="H21" s="61"/>
      <c r="I21" s="61"/>
      <c r="J21" s="100"/>
      <c r="K21" s="100"/>
      <c r="L21" s="61"/>
      <c r="M21" s="61"/>
    </row>
    <row r="22" spans="1:13" ht="25.5" customHeight="1">
      <c r="A22" s="61"/>
      <c r="B22" s="2"/>
      <c r="C22" s="100" t="s">
        <v>208</v>
      </c>
      <c r="D22" s="61"/>
      <c r="E22" s="61"/>
      <c r="F22" s="61"/>
      <c r="G22" s="61"/>
      <c r="H22" s="61"/>
      <c r="I22" s="61"/>
      <c r="J22" s="100"/>
      <c r="K22" s="100"/>
      <c r="L22" s="61"/>
      <c r="M22" s="61"/>
    </row>
    <row r="23" spans="1:13" ht="18" customHeight="1">
      <c r="A23" s="60"/>
      <c r="B23" s="60"/>
      <c r="C23" s="60"/>
      <c r="D23" s="60"/>
      <c r="E23" s="60"/>
      <c r="F23" s="60"/>
      <c r="G23" s="60"/>
      <c r="H23" s="60"/>
      <c r="I23" s="60"/>
      <c r="J23" s="60"/>
      <c r="K23" s="60"/>
    </row>
    <row r="24" spans="1:13" ht="18" customHeight="1">
      <c r="A24" s="60"/>
      <c r="B24" s="60"/>
      <c r="C24" s="60"/>
      <c r="D24" s="60"/>
      <c r="E24" s="60"/>
      <c r="F24" s="60"/>
      <c r="G24" s="60"/>
      <c r="H24" s="60"/>
      <c r="I24" s="60"/>
      <c r="J24" s="60"/>
      <c r="K24" s="60"/>
    </row>
    <row r="25" spans="1:13" s="57" customFormat="1" ht="33" customHeight="1">
      <c r="A25" s="60"/>
      <c r="B25" s="65" t="s">
        <v>209</v>
      </c>
      <c r="C25" s="60"/>
      <c r="D25" s="60"/>
      <c r="E25" s="60"/>
      <c r="F25" s="60"/>
      <c r="G25" s="60"/>
      <c r="H25" s="60"/>
      <c r="I25" s="60"/>
      <c r="J25" s="60"/>
      <c r="K25" s="60"/>
    </row>
    <row r="26" spans="1:13" s="57" customFormat="1" ht="33" customHeight="1">
      <c r="A26" s="60"/>
      <c r="B26" s="60" t="s">
        <v>556</v>
      </c>
      <c r="C26" s="60"/>
      <c r="D26" s="127">
        <f>'様式第２号の２（介護ロボット等導入積算内訳）'!E10</f>
        <v>0</v>
      </c>
      <c r="E26" s="145"/>
      <c r="F26" s="163"/>
      <c r="G26" s="60" t="s">
        <v>32</v>
      </c>
      <c r="H26" s="60"/>
      <c r="I26" s="60"/>
      <c r="J26" s="60"/>
      <c r="K26" s="60"/>
    </row>
    <row r="27" spans="1:13" s="57" customFormat="1" ht="33" customHeight="1">
      <c r="A27" s="60"/>
      <c r="B27" s="60" t="s">
        <v>557</v>
      </c>
      <c r="C27" s="60"/>
      <c r="D27" s="128"/>
      <c r="E27" s="128"/>
      <c r="F27" s="128"/>
      <c r="G27" s="128"/>
      <c r="H27" s="128"/>
      <c r="I27" s="60"/>
      <c r="J27" s="60"/>
      <c r="K27" s="60"/>
    </row>
    <row r="28" spans="1:13" s="57" customFormat="1" ht="33" customHeight="1">
      <c r="A28" s="60"/>
      <c r="B28" s="60" t="s">
        <v>212</v>
      </c>
      <c r="C28" s="60"/>
      <c r="D28" s="129">
        <f>'様式第２号の３（介護ロボット等導入補助基本額算定シート）'!R30</f>
        <v>0</v>
      </c>
      <c r="E28" s="146"/>
      <c r="F28" s="164"/>
      <c r="G28" s="60" t="s">
        <v>32</v>
      </c>
      <c r="H28" s="128"/>
      <c r="I28" s="60"/>
      <c r="J28" s="60"/>
      <c r="K28" s="60"/>
    </row>
    <row r="29" spans="1:13" s="57" customFormat="1" ht="33" customHeight="1">
      <c r="A29" s="60"/>
      <c r="B29" s="75" t="s">
        <v>445</v>
      </c>
      <c r="C29" s="60"/>
      <c r="D29" s="128"/>
      <c r="E29" s="128"/>
      <c r="F29" s="128"/>
      <c r="G29" s="128"/>
      <c r="H29" s="128"/>
      <c r="I29" s="60"/>
      <c r="J29" s="60"/>
      <c r="K29" s="60"/>
    </row>
    <row r="30" spans="1:13" s="57" customFormat="1" ht="33" customHeight="1">
      <c r="A30" s="60"/>
      <c r="B30" s="60" t="s">
        <v>218</v>
      </c>
      <c r="C30" s="60"/>
      <c r="D30" s="130">
        <f>ROUNDDOWN($D$28*3/4,-3)</f>
        <v>0</v>
      </c>
      <c r="E30" s="147"/>
      <c r="F30" s="165"/>
      <c r="G30" s="60" t="s">
        <v>32</v>
      </c>
      <c r="H30" s="187">
        <f>IF(D26&lt;=D28,1,0)</f>
        <v>1</v>
      </c>
      <c r="I30" s="60"/>
      <c r="J30" s="60"/>
      <c r="K30" s="60"/>
    </row>
    <row r="31" spans="1:13" s="57" customFormat="1" ht="26.1" customHeight="1">
      <c r="A31" s="60"/>
      <c r="B31" s="75" t="s">
        <v>221</v>
      </c>
      <c r="C31" s="60"/>
      <c r="D31" s="128"/>
      <c r="E31" s="128"/>
      <c r="F31" s="128"/>
      <c r="G31" s="128"/>
      <c r="H31" s="128"/>
      <c r="I31" s="60"/>
      <c r="J31" s="60"/>
      <c r="K31" s="60"/>
    </row>
    <row r="32" spans="1:13" s="57" customFormat="1" ht="33" customHeight="1">
      <c r="A32" s="60"/>
      <c r="B32" s="60" t="s">
        <v>153</v>
      </c>
      <c r="C32" s="60"/>
      <c r="D32" s="130">
        <f>ROUNDDOWN($D$30*2/3,-3)</f>
        <v>0</v>
      </c>
      <c r="E32" s="147"/>
      <c r="F32" s="165"/>
      <c r="G32" s="60" t="s">
        <v>32</v>
      </c>
      <c r="H32" s="60"/>
      <c r="I32" s="60"/>
      <c r="J32" s="60"/>
      <c r="K32" s="60"/>
    </row>
    <row r="33" spans="1:14" s="57" customFormat="1" ht="33" customHeight="1">
      <c r="A33" s="60"/>
      <c r="B33" s="76" t="s">
        <v>618</v>
      </c>
      <c r="C33" s="60"/>
      <c r="D33" s="128"/>
      <c r="E33" s="128"/>
      <c r="F33" s="128"/>
      <c r="G33" s="128"/>
      <c r="H33" s="128"/>
      <c r="I33" s="60"/>
      <c r="J33" s="60"/>
      <c r="K33" s="60"/>
    </row>
    <row r="34" spans="1:14" s="57" customFormat="1" ht="33" customHeight="1">
      <c r="A34" s="60"/>
      <c r="B34" s="60" t="s">
        <v>224</v>
      </c>
      <c r="C34" s="60"/>
      <c r="D34" s="131"/>
      <c r="E34" s="131"/>
      <c r="F34" s="131"/>
      <c r="G34" s="131"/>
      <c r="H34" s="131"/>
      <c r="I34" s="60"/>
      <c r="J34" s="60"/>
      <c r="K34" s="60"/>
    </row>
    <row r="35" spans="1:14" s="57" customFormat="1" ht="33" customHeight="1">
      <c r="A35" s="60"/>
      <c r="B35" s="62" t="s">
        <v>226</v>
      </c>
      <c r="C35" s="60"/>
      <c r="D35" s="60" t="s">
        <v>120</v>
      </c>
      <c r="E35" s="60"/>
      <c r="F35" s="60" t="s">
        <v>228</v>
      </c>
      <c r="G35" s="60"/>
      <c r="H35" s="60" t="s">
        <v>89</v>
      </c>
      <c r="I35" s="60"/>
      <c r="J35" s="60"/>
      <c r="K35" s="60"/>
    </row>
    <row r="36" spans="1:14" s="2" customFormat="1" ht="33" customHeight="1">
      <c r="A36" s="60"/>
      <c r="B36" s="2"/>
      <c r="C36" s="60"/>
      <c r="D36" s="60" t="s">
        <v>229</v>
      </c>
      <c r="E36" s="60"/>
      <c r="F36" s="60" t="s">
        <v>233</v>
      </c>
      <c r="G36" s="60"/>
      <c r="H36" s="60" t="s">
        <v>330</v>
      </c>
      <c r="I36" s="60"/>
      <c r="J36" s="60" t="s">
        <v>469</v>
      </c>
      <c r="K36" s="60"/>
      <c r="L36" s="2"/>
      <c r="M36" s="2"/>
      <c r="N36" s="2"/>
    </row>
    <row r="37" spans="1:14" s="57" customFormat="1" ht="33" customHeight="1">
      <c r="A37" s="60"/>
      <c r="B37" s="60"/>
      <c r="C37" s="60"/>
      <c r="D37" s="60"/>
      <c r="E37" s="60"/>
      <c r="F37" s="60"/>
      <c r="G37" s="60"/>
      <c r="H37" s="60"/>
      <c r="I37" s="60"/>
      <c r="J37" s="60"/>
      <c r="K37" s="60"/>
      <c r="L37" s="60"/>
      <c r="M37" s="60"/>
    </row>
    <row r="38" spans="1:14" s="57" customFormat="1" ht="33" customHeight="1">
      <c r="A38" s="60"/>
      <c r="B38" s="60" t="s">
        <v>49</v>
      </c>
      <c r="C38" s="102"/>
      <c r="D38" s="132"/>
      <c r="E38" s="132"/>
      <c r="F38" s="132"/>
      <c r="G38" s="132"/>
      <c r="H38" s="132"/>
      <c r="I38" s="132"/>
      <c r="J38" s="222"/>
      <c r="K38" s="60"/>
      <c r="L38" s="60"/>
      <c r="M38" s="60"/>
    </row>
    <row r="39" spans="1:14" s="57" customFormat="1" ht="33" customHeight="1">
      <c r="A39" s="60"/>
      <c r="B39" s="60"/>
      <c r="C39" s="60"/>
      <c r="D39" s="60"/>
      <c r="E39" s="60"/>
      <c r="F39" s="60"/>
      <c r="G39" s="60"/>
      <c r="H39" s="60"/>
      <c r="I39" s="60"/>
      <c r="J39" s="60"/>
      <c r="K39" s="60"/>
      <c r="L39" s="60"/>
      <c r="M39" s="60"/>
    </row>
    <row r="40" spans="1:14" s="57" customFormat="1" ht="18" customHeight="1">
      <c r="A40" s="60"/>
      <c r="B40" s="62" t="s">
        <v>237</v>
      </c>
      <c r="C40" s="103"/>
      <c r="D40" s="108"/>
      <c r="E40" s="108"/>
      <c r="F40" s="108"/>
      <c r="G40" s="108"/>
      <c r="H40" s="108"/>
      <c r="I40" s="108"/>
      <c r="J40" s="108"/>
      <c r="K40" s="108"/>
      <c r="L40" s="108"/>
      <c r="M40" s="149"/>
    </row>
    <row r="41" spans="1:14" s="57" customFormat="1" ht="33" customHeight="1">
      <c r="A41" s="60"/>
      <c r="B41" s="60"/>
      <c r="C41" s="104"/>
      <c r="D41" s="106"/>
      <c r="E41" s="106"/>
      <c r="F41" s="106"/>
      <c r="G41" s="106"/>
      <c r="H41" s="106"/>
      <c r="I41" s="106"/>
      <c r="J41" s="106"/>
      <c r="K41" s="106"/>
      <c r="L41" s="106"/>
      <c r="M41" s="150"/>
    </row>
    <row r="42" spans="1:14" s="57" customFormat="1" ht="33" customHeight="1">
      <c r="A42" s="60"/>
      <c r="B42" s="60"/>
      <c r="C42" s="105"/>
      <c r="D42" s="109"/>
      <c r="E42" s="109"/>
      <c r="F42" s="109"/>
      <c r="G42" s="109"/>
      <c r="H42" s="109"/>
      <c r="I42" s="109"/>
      <c r="J42" s="109"/>
      <c r="K42" s="109"/>
      <c r="L42" s="109"/>
      <c r="M42" s="151"/>
    </row>
    <row r="43" spans="1:14" s="57" customFormat="1" ht="33" customHeight="1">
      <c r="A43" s="60"/>
      <c r="B43" s="60"/>
      <c r="C43" s="106"/>
      <c r="D43" s="106"/>
      <c r="E43" s="106"/>
      <c r="F43" s="106"/>
      <c r="G43" s="106"/>
      <c r="H43" s="106"/>
      <c r="I43" s="106"/>
      <c r="J43" s="106"/>
      <c r="K43" s="106"/>
      <c r="L43" s="106"/>
      <c r="M43" s="106"/>
    </row>
    <row r="44" spans="1:14" s="57" customFormat="1" ht="20.100000000000001" customHeight="1">
      <c r="A44" s="60"/>
      <c r="B44" s="62"/>
      <c r="C44" s="60"/>
      <c r="D44" s="60"/>
    </row>
    <row r="45" spans="1:14" s="57" customFormat="1" ht="23.1" customHeight="1">
      <c r="A45" s="60"/>
      <c r="B45" s="65" t="s">
        <v>200</v>
      </c>
      <c r="C45" s="65"/>
      <c r="D45" s="60"/>
      <c r="E45" s="60"/>
      <c r="F45" s="60"/>
      <c r="G45" s="60"/>
      <c r="H45" s="60"/>
      <c r="I45" s="60"/>
      <c r="J45" s="60"/>
      <c r="K45" s="60"/>
      <c r="L45" s="60"/>
      <c r="M45" s="60"/>
    </row>
    <row r="46" spans="1:14" s="57" customFormat="1" ht="33" customHeight="1">
      <c r="A46" s="60"/>
      <c r="B46" s="60" t="s">
        <v>47</v>
      </c>
      <c r="C46" s="60"/>
      <c r="D46" s="60"/>
      <c r="E46" s="60"/>
      <c r="F46" s="60"/>
      <c r="G46" s="60"/>
      <c r="H46" s="60"/>
      <c r="I46" s="60"/>
      <c r="J46" s="60"/>
      <c r="K46" s="60"/>
      <c r="L46" s="60"/>
      <c r="M46" s="60"/>
    </row>
    <row r="47" spans="1:14" s="57" customFormat="1" ht="33" customHeight="1">
      <c r="A47" s="60"/>
      <c r="B47" s="77" t="s">
        <v>240</v>
      </c>
      <c r="C47" s="107"/>
      <c r="D47" s="107"/>
      <c r="E47" s="148"/>
      <c r="F47" s="60"/>
      <c r="G47" s="77" t="s">
        <v>243</v>
      </c>
      <c r="H47" s="107"/>
      <c r="I47" s="107"/>
      <c r="J47" s="107"/>
      <c r="K47" s="107"/>
      <c r="L47" s="107"/>
      <c r="M47" s="148"/>
    </row>
    <row r="48" spans="1:14" s="57" customFormat="1" ht="33" customHeight="1">
      <c r="A48" s="60"/>
      <c r="B48" s="78" t="s">
        <v>244</v>
      </c>
      <c r="C48" s="108"/>
      <c r="D48" s="133" t="s">
        <v>252</v>
      </c>
      <c r="E48" s="149"/>
      <c r="F48" s="106"/>
      <c r="G48" s="176" t="s">
        <v>129</v>
      </c>
      <c r="H48" s="188"/>
      <c r="I48" s="188"/>
      <c r="J48" s="188"/>
      <c r="K48" s="188"/>
      <c r="L48" s="188"/>
      <c r="M48" s="227"/>
      <c r="N48" s="106"/>
    </row>
    <row r="49" spans="1:14" s="57" customFormat="1" ht="33" customHeight="1">
      <c r="A49" s="62"/>
      <c r="B49" s="79" t="s">
        <v>253</v>
      </c>
      <c r="C49" s="106"/>
      <c r="D49" s="62" t="s">
        <v>254</v>
      </c>
      <c r="E49" s="150"/>
      <c r="F49" s="106"/>
      <c r="G49" s="79" t="s">
        <v>258</v>
      </c>
      <c r="H49" s="62"/>
      <c r="I49" s="60" t="s">
        <v>259</v>
      </c>
      <c r="J49" s="60"/>
      <c r="K49" s="60"/>
      <c r="M49" s="150"/>
      <c r="N49" s="106"/>
    </row>
    <row r="50" spans="1:14" s="57" customFormat="1" ht="33" customHeight="1">
      <c r="A50" s="62"/>
      <c r="B50" s="79" t="s">
        <v>261</v>
      </c>
      <c r="C50" s="106"/>
      <c r="D50" s="62" t="s">
        <v>263</v>
      </c>
      <c r="E50" s="150"/>
      <c r="F50" s="106"/>
      <c r="G50" s="79" t="s">
        <v>266</v>
      </c>
      <c r="H50" s="62"/>
      <c r="I50" s="62" t="s">
        <v>238</v>
      </c>
      <c r="J50" s="62"/>
      <c r="K50" s="62"/>
      <c r="L50" s="62"/>
      <c r="M50" s="228"/>
      <c r="N50" s="106"/>
    </row>
    <row r="51" spans="1:14" s="57" customFormat="1" ht="33" customHeight="1">
      <c r="A51" s="62"/>
      <c r="B51" s="79" t="s">
        <v>267</v>
      </c>
      <c r="C51" s="106"/>
      <c r="D51" s="62"/>
      <c r="E51" s="150"/>
      <c r="F51" s="106"/>
      <c r="G51" s="79" t="s">
        <v>70</v>
      </c>
      <c r="H51" s="62"/>
      <c r="I51" s="60" t="s">
        <v>239</v>
      </c>
      <c r="J51" s="60"/>
      <c r="K51" s="60"/>
      <c r="M51" s="150"/>
      <c r="N51" s="106"/>
    </row>
    <row r="52" spans="1:14" s="57" customFormat="1" ht="33" customHeight="1">
      <c r="A52" s="62"/>
      <c r="B52" s="80" t="s">
        <v>268</v>
      </c>
      <c r="C52" s="109"/>
      <c r="D52" s="124"/>
      <c r="E52" s="151"/>
      <c r="F52" s="106"/>
      <c r="G52" s="80" t="s">
        <v>268</v>
      </c>
      <c r="H52" s="109"/>
      <c r="I52" s="109"/>
      <c r="J52" s="109"/>
      <c r="K52" s="109"/>
      <c r="L52" s="109"/>
      <c r="M52" s="151"/>
      <c r="N52" s="106"/>
    </row>
    <row r="53" spans="1:14" s="2" customFormat="1" ht="33" customHeight="1">
      <c r="A53" s="60"/>
      <c r="B53" s="60"/>
      <c r="C53" s="60"/>
      <c r="D53" s="60"/>
      <c r="E53" s="60"/>
      <c r="F53" s="60"/>
      <c r="G53" s="60"/>
      <c r="H53" s="60"/>
      <c r="I53" s="60"/>
      <c r="J53" s="60"/>
      <c r="K53" s="60"/>
      <c r="L53" s="2"/>
      <c r="M53" s="2"/>
      <c r="N53" s="2"/>
    </row>
    <row r="54" spans="1:14" s="2" customFormat="1" ht="33" customHeight="1">
      <c r="A54" s="60"/>
      <c r="B54" s="62" t="s">
        <v>271</v>
      </c>
      <c r="C54" s="60"/>
      <c r="D54" s="60"/>
      <c r="E54" s="60"/>
      <c r="F54" s="60"/>
      <c r="G54" s="60"/>
      <c r="H54" s="60"/>
      <c r="I54" s="60"/>
      <c r="J54" s="60"/>
      <c r="K54" s="60"/>
      <c r="L54" s="2"/>
      <c r="M54" s="2"/>
      <c r="N54" s="2"/>
    </row>
    <row r="55" spans="1:14" s="2" customFormat="1" ht="87" customHeight="1">
      <c r="A55" s="60"/>
      <c r="B55" s="81"/>
      <c r="C55" s="110"/>
      <c r="D55" s="110"/>
      <c r="E55" s="110"/>
      <c r="F55" s="110"/>
      <c r="G55" s="110"/>
      <c r="H55" s="110"/>
      <c r="I55" s="110"/>
      <c r="J55" s="110"/>
      <c r="K55" s="110"/>
      <c r="L55" s="110"/>
      <c r="M55" s="229"/>
      <c r="N55" s="2"/>
    </row>
    <row r="56" spans="1:14" s="2" customFormat="1" ht="12.95" customHeight="1">
      <c r="A56" s="60"/>
      <c r="B56" s="60"/>
      <c r="C56" s="60"/>
      <c r="D56" s="128"/>
      <c r="E56" s="128"/>
      <c r="F56" s="128"/>
      <c r="G56" s="128"/>
      <c r="H56" s="128"/>
      <c r="I56" s="60"/>
      <c r="J56" s="60"/>
      <c r="K56" s="60"/>
      <c r="L56" s="2"/>
      <c r="M56" s="2"/>
      <c r="N56" s="2"/>
    </row>
    <row r="57" spans="1:14" s="2" customFormat="1" ht="22.5" customHeight="1">
      <c r="A57" s="60"/>
      <c r="B57" s="60" t="s">
        <v>17</v>
      </c>
      <c r="C57" s="60"/>
      <c r="D57" s="60"/>
      <c r="E57" s="60"/>
      <c r="F57" s="60"/>
      <c r="G57" s="60"/>
      <c r="H57" s="60"/>
      <c r="I57" s="60"/>
      <c r="J57" s="60"/>
      <c r="K57" s="60"/>
      <c r="L57" s="2"/>
      <c r="M57" s="2"/>
      <c r="N57" s="2"/>
    </row>
    <row r="58" spans="1:14" s="2" customFormat="1" ht="89.25" customHeight="1">
      <c r="A58" s="60"/>
      <c r="B58" s="81"/>
      <c r="C58" s="110"/>
      <c r="D58" s="110"/>
      <c r="E58" s="110"/>
      <c r="F58" s="110"/>
      <c r="G58" s="110"/>
      <c r="H58" s="110"/>
      <c r="I58" s="110"/>
      <c r="J58" s="110"/>
      <c r="K58" s="110"/>
      <c r="L58" s="110"/>
      <c r="M58" s="229"/>
      <c r="N58" s="2"/>
    </row>
    <row r="59" spans="1:14" s="2" customFormat="1" ht="18.600000000000001" customHeight="1">
      <c r="A59" s="60"/>
      <c r="B59" s="60"/>
      <c r="C59" s="60"/>
      <c r="D59" s="128"/>
      <c r="E59" s="128"/>
      <c r="F59" s="128"/>
      <c r="G59" s="128"/>
      <c r="H59" s="128"/>
      <c r="I59" s="60"/>
      <c r="J59" s="60"/>
      <c r="K59" s="60"/>
      <c r="L59" s="2"/>
      <c r="M59" s="2"/>
      <c r="N59" s="2"/>
    </row>
    <row r="60" spans="1:14" s="2" customFormat="1" ht="21.6" customHeight="1">
      <c r="A60" s="60"/>
      <c r="B60" s="60" t="s">
        <v>272</v>
      </c>
      <c r="C60" s="60"/>
      <c r="D60" s="60"/>
      <c r="E60" s="60"/>
      <c r="F60" s="60"/>
      <c r="G60" s="60"/>
      <c r="H60" s="60"/>
      <c r="I60" s="60"/>
      <c r="J60" s="60"/>
      <c r="K60" s="60"/>
      <c r="L60" s="2"/>
      <c r="M60" s="2"/>
      <c r="N60" s="2"/>
    </row>
    <row r="61" spans="1:14" s="2" customFormat="1" ht="17.45" customHeight="1">
      <c r="A61" s="60"/>
      <c r="B61" s="60" t="s">
        <v>173</v>
      </c>
      <c r="C61" s="111"/>
      <c r="D61" s="60"/>
      <c r="E61" s="60"/>
      <c r="F61" s="60"/>
      <c r="G61" s="60"/>
      <c r="H61" s="60"/>
      <c r="I61" s="60"/>
      <c r="J61" s="60"/>
      <c r="K61" s="60"/>
      <c r="L61" s="2"/>
      <c r="M61" s="2"/>
      <c r="N61" s="2"/>
    </row>
    <row r="62" spans="1:14" s="2" customFormat="1" ht="18" customHeight="1">
      <c r="A62" s="60"/>
      <c r="B62" s="82" t="s">
        <v>274</v>
      </c>
      <c r="C62" s="112"/>
      <c r="D62" s="112" t="s">
        <v>277</v>
      </c>
      <c r="E62" s="90" t="s">
        <v>281</v>
      </c>
      <c r="F62" s="138"/>
      <c r="G62" s="177" t="s">
        <v>178</v>
      </c>
      <c r="H62" s="177" t="s">
        <v>275</v>
      </c>
      <c r="I62" s="177" t="s">
        <v>283</v>
      </c>
      <c r="J62" s="60"/>
      <c r="K62" s="60"/>
      <c r="L62" s="60"/>
      <c r="M62" s="2"/>
      <c r="N62" s="2"/>
    </row>
    <row r="63" spans="1:14" s="2" customFormat="1" ht="18" customHeight="1">
      <c r="A63" s="60"/>
      <c r="B63" s="83"/>
      <c r="C63" s="113"/>
      <c r="D63" s="113"/>
      <c r="E63" s="152" t="s">
        <v>284</v>
      </c>
      <c r="F63" s="166" t="s">
        <v>13</v>
      </c>
      <c r="G63" s="178"/>
      <c r="H63" s="189"/>
      <c r="I63" s="201"/>
      <c r="J63" s="60"/>
      <c r="K63" s="60"/>
      <c r="L63" s="60"/>
      <c r="M63" s="2"/>
      <c r="N63" s="2"/>
    </row>
    <row r="64" spans="1:14" s="2" customFormat="1" ht="18" customHeight="1">
      <c r="A64" s="60"/>
      <c r="B64" s="84" t="s">
        <v>74</v>
      </c>
      <c r="C64" s="114" t="s">
        <v>285</v>
      </c>
      <c r="D64" s="84"/>
      <c r="E64" s="153"/>
      <c r="F64" s="167">
        <f t="shared" ref="F64:F72" si="1">E64*12</f>
        <v>0</v>
      </c>
      <c r="G64" s="179"/>
      <c r="H64" s="190">
        <f>$D$64*$F$64*$G$64/60</f>
        <v>0</v>
      </c>
      <c r="I64" s="202" t="e">
        <f>($F$64*$G$64/60)/$D$64</f>
        <v>#DIV/0!</v>
      </c>
      <c r="J64" s="60"/>
      <c r="K64" s="60"/>
      <c r="L64" s="60"/>
      <c r="M64" s="2"/>
      <c r="N64" s="2"/>
    </row>
    <row r="65" spans="1:12" s="2" customFormat="1" ht="18" customHeight="1">
      <c r="A65" s="60"/>
      <c r="B65" s="85"/>
      <c r="C65" s="115" t="s">
        <v>127</v>
      </c>
      <c r="D65" s="134"/>
      <c r="E65" s="154"/>
      <c r="F65" s="168">
        <f t="shared" si="1"/>
        <v>0</v>
      </c>
      <c r="G65" s="180"/>
      <c r="H65" s="191">
        <f>$D$65*$F$65*$G$65/60</f>
        <v>0</v>
      </c>
      <c r="I65" s="203" t="e">
        <f>($F$65*$G$65/60)/$D$65</f>
        <v>#DIV/0!</v>
      </c>
      <c r="J65" s="60"/>
      <c r="K65" s="60"/>
      <c r="L65" s="60"/>
    </row>
    <row r="66" spans="1:12" s="2" customFormat="1" ht="18" customHeight="1">
      <c r="A66" s="60"/>
      <c r="B66" s="85"/>
      <c r="C66" s="115" t="s">
        <v>287</v>
      </c>
      <c r="D66" s="135"/>
      <c r="E66" s="155"/>
      <c r="F66" s="169">
        <f t="shared" si="1"/>
        <v>0</v>
      </c>
      <c r="G66" s="181"/>
      <c r="H66" s="192">
        <f>$D$66*$F$66*$G$66/60</f>
        <v>0</v>
      </c>
      <c r="I66" s="204" t="e">
        <f>($F$66*$G$66/60)/$D$66</f>
        <v>#DIV/0!</v>
      </c>
      <c r="J66" s="60"/>
      <c r="K66" s="60"/>
      <c r="L66" s="60"/>
    </row>
    <row r="67" spans="1:12" s="2" customFormat="1" ht="18" customHeight="1">
      <c r="A67" s="60"/>
      <c r="B67" s="85"/>
      <c r="C67" s="115" t="s">
        <v>55</v>
      </c>
      <c r="D67" s="134"/>
      <c r="E67" s="154"/>
      <c r="F67" s="168">
        <f t="shared" si="1"/>
        <v>0</v>
      </c>
      <c r="G67" s="180"/>
      <c r="H67" s="191">
        <f>$D$67*$F$67*$G$67/60</f>
        <v>0</v>
      </c>
      <c r="I67" s="203" t="e">
        <f>($F$67*$G$67/60)/$D$67</f>
        <v>#DIV/0!</v>
      </c>
      <c r="J67" s="60"/>
      <c r="K67" s="60"/>
      <c r="L67" s="60"/>
    </row>
    <row r="68" spans="1:12" s="2" customFormat="1" ht="18" customHeight="1">
      <c r="A68" s="60"/>
      <c r="B68" s="86"/>
      <c r="C68" s="116" t="s">
        <v>288</v>
      </c>
      <c r="D68" s="136"/>
      <c r="E68" s="156"/>
      <c r="F68" s="170">
        <f t="shared" si="1"/>
        <v>0</v>
      </c>
      <c r="G68" s="182"/>
      <c r="H68" s="193">
        <f>$D$68*$F$68*$G$68/60</f>
        <v>0</v>
      </c>
      <c r="I68" s="205" t="e">
        <f>($F$68*$G$68/60)/$D$68</f>
        <v>#DIV/0!</v>
      </c>
      <c r="J68" s="60"/>
      <c r="K68" s="60"/>
      <c r="L68" s="60"/>
    </row>
    <row r="69" spans="1:12" s="2" customFormat="1" ht="18" customHeight="1">
      <c r="A69" s="60"/>
      <c r="B69" s="85" t="s">
        <v>157</v>
      </c>
      <c r="C69" s="117" t="s">
        <v>65</v>
      </c>
      <c r="D69" s="137"/>
      <c r="E69" s="157"/>
      <c r="F69" s="171">
        <f t="shared" si="1"/>
        <v>0</v>
      </c>
      <c r="G69" s="179"/>
      <c r="H69" s="194">
        <f>$D$69*$F$69*$G$69/60</f>
        <v>0</v>
      </c>
      <c r="I69" s="206" t="e">
        <f>($F$69*$G$69/60)/$D$69</f>
        <v>#DIV/0!</v>
      </c>
      <c r="J69" s="60"/>
      <c r="K69" s="60"/>
      <c r="L69" s="60"/>
    </row>
    <row r="70" spans="1:12" s="2" customFormat="1" ht="18" customHeight="1">
      <c r="A70" s="60"/>
      <c r="B70" s="85"/>
      <c r="C70" s="115" t="s">
        <v>289</v>
      </c>
      <c r="D70" s="134"/>
      <c r="E70" s="154"/>
      <c r="F70" s="171">
        <f t="shared" si="1"/>
        <v>0</v>
      </c>
      <c r="G70" s="181"/>
      <c r="H70" s="191">
        <f>$D$70*$F$70*$G$70/60</f>
        <v>0</v>
      </c>
      <c r="I70" s="203" t="e">
        <f>($F70*$G$70/60)/$D$70</f>
        <v>#DIV/0!</v>
      </c>
      <c r="J70" s="60"/>
      <c r="K70" s="60"/>
      <c r="L70" s="60"/>
    </row>
    <row r="71" spans="1:12" s="2" customFormat="1" ht="18" customHeight="1">
      <c r="A71" s="60"/>
      <c r="B71" s="85"/>
      <c r="C71" s="115" t="s">
        <v>291</v>
      </c>
      <c r="D71" s="134"/>
      <c r="E71" s="158"/>
      <c r="F71" s="172">
        <f t="shared" si="1"/>
        <v>0</v>
      </c>
      <c r="G71" s="181"/>
      <c r="H71" s="191">
        <f>$D$71*$F$71*$G$71/60</f>
        <v>0</v>
      </c>
      <c r="I71" s="203" t="e">
        <f>($F$71*$G$71/60)/$D$71</f>
        <v>#DIV/0!</v>
      </c>
      <c r="J71" s="60"/>
      <c r="K71" s="60"/>
      <c r="L71" s="60"/>
    </row>
    <row r="72" spans="1:12" s="2" customFormat="1" ht="18" customHeight="1">
      <c r="A72" s="60"/>
      <c r="B72" s="86"/>
      <c r="C72" s="118" t="s">
        <v>292</v>
      </c>
      <c r="D72" s="136"/>
      <c r="E72" s="156"/>
      <c r="F72" s="173">
        <f t="shared" si="1"/>
        <v>0</v>
      </c>
      <c r="G72" s="183"/>
      <c r="H72" s="195">
        <f>$D$72*$F$72*$G$72/60</f>
        <v>0</v>
      </c>
      <c r="I72" s="207" t="e">
        <f>($F$72*$G$72/60)/$D$72</f>
        <v>#DIV/0!</v>
      </c>
      <c r="J72" s="60"/>
      <c r="K72" s="60"/>
      <c r="L72" s="60"/>
    </row>
    <row r="73" spans="1:12" s="2" customFormat="1" ht="18" customHeight="1">
      <c r="A73" s="60"/>
      <c r="B73" s="87"/>
      <c r="C73" s="87"/>
      <c r="D73" s="138"/>
      <c r="E73" s="159">
        <f>SUM(E64:E72)</f>
        <v>0</v>
      </c>
      <c r="F73" s="159">
        <f>SUM(F64:F72)</f>
        <v>0</v>
      </c>
      <c r="G73" s="184">
        <f>SUM(G64:G72)</f>
        <v>0</v>
      </c>
      <c r="H73" s="196">
        <f>SUM(H64:H72)</f>
        <v>0</v>
      </c>
      <c r="I73" s="208" t="e">
        <f>SUM(I64:I72)</f>
        <v>#DIV/0!</v>
      </c>
      <c r="J73" s="60"/>
      <c r="K73" s="60"/>
      <c r="L73" s="60"/>
    </row>
    <row r="74" spans="1:12" s="2" customFormat="1" ht="18" customHeight="1">
      <c r="A74" s="60"/>
      <c r="B74" s="88"/>
      <c r="C74" s="88"/>
      <c r="D74" s="88"/>
      <c r="E74" s="160"/>
      <c r="F74" s="160"/>
      <c r="G74" s="185"/>
      <c r="H74" s="197"/>
      <c r="I74" s="209"/>
      <c r="J74" s="60"/>
      <c r="K74" s="60"/>
      <c r="L74" s="60"/>
    </row>
    <row r="75" spans="1:12" s="2" customFormat="1" ht="18" customHeight="1">
      <c r="A75" s="60"/>
      <c r="B75" s="89" t="s">
        <v>293</v>
      </c>
      <c r="C75" s="89"/>
      <c r="D75" s="89"/>
      <c r="E75" s="160"/>
      <c r="F75" s="160"/>
      <c r="G75" s="185"/>
      <c r="H75" s="197"/>
      <c r="I75" s="209"/>
      <c r="J75" s="60"/>
      <c r="K75" s="60"/>
      <c r="L75" s="60"/>
    </row>
    <row r="76" spans="1:12" s="2" customFormat="1" ht="18" customHeight="1">
      <c r="A76" s="60"/>
      <c r="B76" s="82" t="s">
        <v>274</v>
      </c>
      <c r="C76" s="112"/>
      <c r="D76" s="112" t="s">
        <v>277</v>
      </c>
      <c r="E76" s="90" t="s">
        <v>281</v>
      </c>
      <c r="F76" s="138"/>
      <c r="G76" s="177" t="s">
        <v>178</v>
      </c>
      <c r="H76" s="177" t="s">
        <v>275</v>
      </c>
      <c r="I76" s="210" t="s">
        <v>283</v>
      </c>
      <c r="J76" s="60"/>
      <c r="K76" s="60"/>
      <c r="L76" s="60"/>
    </row>
    <row r="77" spans="1:12" s="2" customFormat="1" ht="18" customHeight="1">
      <c r="A77" s="60"/>
      <c r="B77" s="83"/>
      <c r="C77" s="113"/>
      <c r="D77" s="113"/>
      <c r="E77" s="152" t="s">
        <v>284</v>
      </c>
      <c r="F77" s="166" t="s">
        <v>13</v>
      </c>
      <c r="G77" s="178"/>
      <c r="H77" s="189"/>
      <c r="I77" s="211"/>
      <c r="J77" s="60"/>
      <c r="K77" s="60"/>
      <c r="L77" s="60"/>
    </row>
    <row r="78" spans="1:12" s="2" customFormat="1" ht="18" customHeight="1">
      <c r="A78" s="60"/>
      <c r="B78" s="84" t="s">
        <v>74</v>
      </c>
      <c r="C78" s="114" t="s">
        <v>285</v>
      </c>
      <c r="D78" s="139"/>
      <c r="E78" s="157"/>
      <c r="F78" s="174">
        <f t="shared" ref="F78:F86" si="2">E78*12</f>
        <v>0</v>
      </c>
      <c r="G78" s="186"/>
      <c r="H78" s="190">
        <f>$D$78*$F$78*$G$78/60</f>
        <v>0</v>
      </c>
      <c r="I78" s="206" t="e">
        <f>($F$78*$G$78/60)/$D$78</f>
        <v>#DIV/0!</v>
      </c>
      <c r="J78" s="60"/>
      <c r="K78" s="60"/>
      <c r="L78" s="60"/>
    </row>
    <row r="79" spans="1:12" s="2" customFormat="1" ht="18" customHeight="1">
      <c r="A79" s="60"/>
      <c r="B79" s="85"/>
      <c r="C79" s="115" t="s">
        <v>127</v>
      </c>
      <c r="D79" s="140"/>
      <c r="E79" s="154"/>
      <c r="F79" s="168">
        <f t="shared" si="2"/>
        <v>0</v>
      </c>
      <c r="G79" s="180"/>
      <c r="H79" s="191">
        <f>$D$79*$F$79*$G$79/60</f>
        <v>0</v>
      </c>
      <c r="I79" s="203" t="e">
        <f>($F$79*$G$79/60)/$D$79</f>
        <v>#DIV/0!</v>
      </c>
      <c r="J79" s="60"/>
      <c r="K79" s="60"/>
      <c r="L79" s="60"/>
    </row>
    <row r="80" spans="1:12" s="2" customFormat="1" ht="18" customHeight="1">
      <c r="A80" s="60"/>
      <c r="B80" s="85"/>
      <c r="C80" s="115" t="s">
        <v>287</v>
      </c>
      <c r="D80" s="140"/>
      <c r="E80" s="154"/>
      <c r="F80" s="168">
        <f t="shared" si="2"/>
        <v>0</v>
      </c>
      <c r="G80" s="180"/>
      <c r="H80" s="191">
        <f>$D$80*$F$80*$G$80/60</f>
        <v>0</v>
      </c>
      <c r="I80" s="204" t="e">
        <f>($F$80*$G$80/60)/$D$80</f>
        <v>#DIV/0!</v>
      </c>
      <c r="J80" s="60"/>
      <c r="K80" s="60"/>
      <c r="L80" s="60"/>
    </row>
    <row r="81" spans="1:13" s="2" customFormat="1" ht="18" customHeight="1">
      <c r="A81" s="60"/>
      <c r="B81" s="85"/>
      <c r="C81" s="115" t="s">
        <v>55</v>
      </c>
      <c r="D81" s="140"/>
      <c r="E81" s="154"/>
      <c r="F81" s="171">
        <f t="shared" si="2"/>
        <v>0</v>
      </c>
      <c r="G81" s="180"/>
      <c r="H81" s="191">
        <f>$D$81*$F$81*$G$81/60</f>
        <v>0</v>
      </c>
      <c r="I81" s="203" t="e">
        <f>($F$81*$G$81/60)/$D$81</f>
        <v>#DIV/0!</v>
      </c>
      <c r="J81" s="60"/>
      <c r="K81" s="60"/>
      <c r="L81" s="60"/>
      <c r="M81" s="2"/>
    </row>
    <row r="82" spans="1:13" s="2" customFormat="1" ht="18" customHeight="1">
      <c r="A82" s="60"/>
      <c r="B82" s="86"/>
      <c r="C82" s="116" t="s">
        <v>288</v>
      </c>
      <c r="D82" s="141"/>
      <c r="E82" s="161"/>
      <c r="F82" s="175">
        <f t="shared" si="2"/>
        <v>0</v>
      </c>
      <c r="G82" s="183"/>
      <c r="H82" s="198">
        <f>$D$82*$F$82*$G$82/60</f>
        <v>0</v>
      </c>
      <c r="I82" s="204" t="e">
        <f>($F$82*$G$82/60)/$D$82</f>
        <v>#DIV/0!</v>
      </c>
      <c r="J82" s="60"/>
      <c r="K82" s="60"/>
      <c r="L82" s="60"/>
      <c r="M82" s="2"/>
    </row>
    <row r="83" spans="1:13" s="2" customFormat="1" ht="18" customHeight="1">
      <c r="A83" s="60"/>
      <c r="B83" s="85" t="s">
        <v>157</v>
      </c>
      <c r="C83" s="117" t="s">
        <v>65</v>
      </c>
      <c r="D83" s="142"/>
      <c r="E83" s="156"/>
      <c r="F83" s="171">
        <f t="shared" si="2"/>
        <v>0</v>
      </c>
      <c r="G83" s="182"/>
      <c r="H83" s="199">
        <f>$D$83*$F$83*$G$83/60</f>
        <v>0</v>
      </c>
      <c r="I83" s="206" t="e">
        <f>($F$83*$G$83/60)/$D$83</f>
        <v>#DIV/0!</v>
      </c>
      <c r="J83" s="60"/>
      <c r="K83" s="60"/>
      <c r="L83" s="60"/>
      <c r="M83" s="2"/>
    </row>
    <row r="84" spans="1:13" s="2" customFormat="1" ht="18" customHeight="1">
      <c r="A84" s="60"/>
      <c r="B84" s="85"/>
      <c r="C84" s="115" t="s">
        <v>289</v>
      </c>
      <c r="D84" s="140"/>
      <c r="E84" s="154"/>
      <c r="F84" s="171">
        <f t="shared" si="2"/>
        <v>0</v>
      </c>
      <c r="G84" s="180"/>
      <c r="H84" s="191">
        <f>$D$84*$F$84*$G$84/60</f>
        <v>0</v>
      </c>
      <c r="I84" s="203" t="e">
        <f>($F$84*$G$84/60)/$D$84</f>
        <v>#DIV/0!</v>
      </c>
      <c r="J84" s="60"/>
      <c r="K84" s="60"/>
      <c r="L84" s="60"/>
      <c r="M84" s="2"/>
    </row>
    <row r="85" spans="1:13" s="2" customFormat="1" ht="18" customHeight="1">
      <c r="A85" s="60"/>
      <c r="B85" s="85"/>
      <c r="C85" s="115" t="s">
        <v>291</v>
      </c>
      <c r="D85" s="140"/>
      <c r="E85" s="156"/>
      <c r="F85" s="168">
        <f t="shared" si="2"/>
        <v>0</v>
      </c>
      <c r="G85" s="180"/>
      <c r="H85" s="191">
        <f>$D$85*$F$85*$G$85/60</f>
        <v>0</v>
      </c>
      <c r="I85" s="203" t="e">
        <f>($F$85*$G$85/60)/$D$85</f>
        <v>#DIV/0!</v>
      </c>
      <c r="J85" s="60"/>
      <c r="K85" s="60"/>
      <c r="L85" s="60"/>
      <c r="M85" s="2"/>
    </row>
    <row r="86" spans="1:13" s="2" customFormat="1" ht="18" customHeight="1">
      <c r="A86" s="60"/>
      <c r="B86" s="86"/>
      <c r="C86" s="118" t="s">
        <v>292</v>
      </c>
      <c r="D86" s="143"/>
      <c r="E86" s="155"/>
      <c r="F86" s="173">
        <f t="shared" si="2"/>
        <v>0</v>
      </c>
      <c r="G86" s="180"/>
      <c r="H86" s="191">
        <f>$D$86*$F$86*$G$86/60</f>
        <v>0</v>
      </c>
      <c r="I86" s="204" t="e">
        <f>($F$86*$G$86/60)/$D$86</f>
        <v>#DIV/0!</v>
      </c>
      <c r="J86" s="60"/>
      <c r="K86" s="60"/>
      <c r="L86" s="60"/>
      <c r="M86" s="2"/>
    </row>
    <row r="87" spans="1:13" s="2" customFormat="1" ht="18" customHeight="1">
      <c r="A87" s="60"/>
      <c r="B87" s="90"/>
      <c r="C87" s="119"/>
      <c r="D87" s="138"/>
      <c r="E87" s="159">
        <f>SUM(E78:E86)</f>
        <v>0</v>
      </c>
      <c r="F87" s="159">
        <f>SUM(F78:F86)</f>
        <v>0</v>
      </c>
      <c r="G87" s="184">
        <f>SUM(G78:G86)</f>
        <v>0</v>
      </c>
      <c r="H87" s="196">
        <f>SUM(H78:H86)</f>
        <v>0</v>
      </c>
      <c r="I87" s="208" t="e">
        <f>SUM(I78:I86)</f>
        <v>#DIV/0!</v>
      </c>
      <c r="J87" s="60"/>
      <c r="K87" s="60"/>
      <c r="L87" s="60"/>
      <c r="M87" s="2"/>
    </row>
    <row r="88" spans="1:13" s="2" customFormat="1" ht="18" customHeight="1">
      <c r="A88" s="60"/>
      <c r="B88" s="88"/>
      <c r="C88" s="88"/>
      <c r="D88" s="88"/>
      <c r="E88" s="160"/>
      <c r="F88" s="160"/>
      <c r="G88" s="185"/>
      <c r="H88" s="197"/>
      <c r="I88" s="209"/>
      <c r="J88" s="60"/>
      <c r="K88" s="60"/>
      <c r="L88" s="60"/>
      <c r="M88" s="2"/>
    </row>
    <row r="89" spans="1:13" s="2" customFormat="1" ht="18" customHeight="1">
      <c r="A89" s="60"/>
      <c r="B89" s="88"/>
      <c r="C89" s="88"/>
      <c r="D89" s="88"/>
      <c r="E89" s="160"/>
      <c r="F89" s="2"/>
      <c r="G89" s="60"/>
      <c r="H89" s="200" t="s">
        <v>295</v>
      </c>
      <c r="I89" s="209"/>
      <c r="J89" s="60"/>
      <c r="K89" s="60"/>
      <c r="L89" s="60"/>
      <c r="M89" s="2"/>
    </row>
    <row r="90" spans="1:13" s="2" customFormat="1" ht="18" customHeight="1">
      <c r="A90" s="60"/>
      <c r="B90" s="88"/>
      <c r="C90" s="88"/>
      <c r="D90" s="88"/>
      <c r="E90" s="160"/>
      <c r="F90" s="60"/>
      <c r="G90" s="60"/>
      <c r="H90" s="2"/>
      <c r="I90" s="212" t="e">
        <f>($H$73-$H$87)/$H$73</f>
        <v>#DIV/0!</v>
      </c>
      <c r="J90" s="60"/>
      <c r="K90" s="60"/>
      <c r="L90" s="60"/>
      <c r="M90" s="2"/>
    </row>
    <row r="91" spans="1:13" s="2" customFormat="1" ht="18" customHeight="1">
      <c r="A91" s="60"/>
      <c r="B91" s="88"/>
      <c r="C91" s="88"/>
      <c r="D91" s="88"/>
      <c r="E91" s="160"/>
      <c r="F91" s="160"/>
      <c r="G91" s="185"/>
      <c r="H91" s="197"/>
      <c r="I91" s="209"/>
      <c r="J91" s="60"/>
      <c r="K91" s="60"/>
      <c r="L91" s="60"/>
      <c r="M91" s="2"/>
    </row>
    <row r="92" spans="1:13">
      <c r="A92" s="60"/>
      <c r="B92" s="60"/>
      <c r="C92" s="60"/>
      <c r="D92" s="60"/>
      <c r="E92" s="60"/>
      <c r="F92" s="60"/>
      <c r="G92" s="60"/>
      <c r="H92" s="60"/>
      <c r="I92" s="60"/>
      <c r="J92" s="60"/>
      <c r="K92" s="60"/>
    </row>
    <row r="93" spans="1:13">
      <c r="A93" s="60"/>
      <c r="B93" s="60" t="s">
        <v>61</v>
      </c>
      <c r="C93" s="60"/>
      <c r="D93" s="60"/>
      <c r="E93" s="60"/>
      <c r="F93" s="60"/>
      <c r="G93" s="60"/>
      <c r="H93" s="60"/>
      <c r="I93" s="60"/>
      <c r="J93" s="60"/>
      <c r="K93" s="60"/>
    </row>
    <row r="94" spans="1:13" ht="88.5" customHeight="1">
      <c r="A94" s="60"/>
      <c r="B94" s="91"/>
      <c r="C94" s="120"/>
      <c r="D94" s="120"/>
      <c r="E94" s="120"/>
      <c r="F94" s="120"/>
      <c r="G94" s="120"/>
      <c r="H94" s="120"/>
      <c r="I94" s="120"/>
      <c r="J94" s="120"/>
      <c r="K94" s="120"/>
      <c r="L94" s="120"/>
      <c r="M94" s="230"/>
    </row>
    <row r="95" spans="1:13">
      <c r="A95" s="60"/>
      <c r="B95" s="60"/>
      <c r="C95" s="60"/>
      <c r="D95" s="60"/>
      <c r="E95" s="60"/>
      <c r="F95" s="60"/>
      <c r="G95" s="60"/>
      <c r="H95" s="60"/>
      <c r="I95" s="60"/>
      <c r="J95" s="60"/>
      <c r="K95" s="60"/>
    </row>
  </sheetData>
  <mergeCells count="47">
    <mergeCell ref="A2:K2"/>
    <mergeCell ref="C7:J7"/>
    <mergeCell ref="C8:J8"/>
    <mergeCell ref="C9:J9"/>
    <mergeCell ref="C10:J10"/>
    <mergeCell ref="B11:J11"/>
    <mergeCell ref="B12:J12"/>
    <mergeCell ref="B13:J13"/>
    <mergeCell ref="B14:J14"/>
    <mergeCell ref="B15:J15"/>
    <mergeCell ref="D16:E16"/>
    <mergeCell ref="F16:J16"/>
    <mergeCell ref="C20:H20"/>
    <mergeCell ref="D26:F26"/>
    <mergeCell ref="D28:F28"/>
    <mergeCell ref="D30:F30"/>
    <mergeCell ref="D32:F32"/>
    <mergeCell ref="C38:J38"/>
    <mergeCell ref="B47:E47"/>
    <mergeCell ref="G47:M47"/>
    <mergeCell ref="G48:M48"/>
    <mergeCell ref="G49:H49"/>
    <mergeCell ref="G50:H50"/>
    <mergeCell ref="I50:M50"/>
    <mergeCell ref="G51:H51"/>
    <mergeCell ref="B55:M55"/>
    <mergeCell ref="B58:M58"/>
    <mergeCell ref="E62:F62"/>
    <mergeCell ref="B75:D75"/>
    <mergeCell ref="E76:F76"/>
    <mergeCell ref="B87:D87"/>
    <mergeCell ref="B94:M94"/>
    <mergeCell ref="C40:M42"/>
    <mergeCell ref="B62:C63"/>
    <mergeCell ref="D62:D63"/>
    <mergeCell ref="G62:G63"/>
    <mergeCell ref="H62:H63"/>
    <mergeCell ref="I62:I63"/>
    <mergeCell ref="B64:B68"/>
    <mergeCell ref="B69:B72"/>
    <mergeCell ref="B76:C77"/>
    <mergeCell ref="D76:D77"/>
    <mergeCell ref="G76:G77"/>
    <mergeCell ref="H76:H77"/>
    <mergeCell ref="I76:I77"/>
    <mergeCell ref="B78:B82"/>
    <mergeCell ref="B83:B86"/>
  </mergeCells>
  <phoneticPr fontId="23"/>
  <conditionalFormatting sqref="C16">
    <cfRule type="expression" dxfId="41" priority="2" stopIfTrue="1">
      <formula>NOT(ISERROR(SEARCH("あり",C16)))</formula>
    </cfRule>
    <cfRule type="expression" dxfId="40" priority="3" stopIfTrue="1">
      <formula>NOT(ISERROR(SEARCH("なし",C16)))</formula>
    </cfRule>
    <cfRule type="expression" dxfId="39" priority="4" stopIfTrue="1">
      <formula>NOT(ISERROR(SEARCH("あり",C16)))</formula>
    </cfRule>
  </conditionalFormatting>
  <conditionalFormatting sqref="D30">
    <cfRule type="expression" dxfId="38" priority="5" stopIfTrue="1">
      <formula>$H$30=0</formula>
    </cfRule>
  </conditionalFormatting>
  <conditionalFormatting sqref="D32:F32">
    <cfRule type="expression" dxfId="37" priority="1">
      <formula>$H$30=0</formula>
    </cfRule>
  </conditionalFormatting>
  <dataValidations count="4">
    <dataValidation imeMode="halfAlpha" allowBlank="1" showDropDown="0" showInputMessage="1" showErrorMessage="1" sqref="B14:K14 F16:M16"/>
    <dataValidation type="list" allowBlank="1" showDropDown="0" showInputMessage="1" showErrorMessage="1" sqref="K12">
      <formula1>"療養介護,生活介護,自立訓練,就労移行支援,就労継続支援A型,就労継続支援B型,就労定着支援,自立生活援助,児童発達支援,医療型児童発達支援,放課後等デイサービス,短期入所.施設入所支援,共同生活援助,福祉型障害児入所施設,医療型障害児入所施設,居宅介護,重度訪問介護,同行援護,行動援護,居宅訪問型児童発達支援,保育所等訪問支援,計画相談支援,地域移行支援,地域定着支援,障害児相談支援"</formula1>
    </dataValidation>
    <dataValidation type="list" allowBlank="1" showDropDown="0" showInputMessage="1" showErrorMessage="1" sqref="C16">
      <formula1>"あり,なし"</formula1>
    </dataValidation>
    <dataValidation imeMode="halfKatakana" allowBlank="1" showDropDown="0" showInputMessage="1" showErrorMessage="1" sqref="C9:H9 C7"/>
  </dataValidations>
  <pageMargins left="0.70866141732283472" right="0.70866141732283472" top="0.74803149606299213" bottom="0.35433070866141736" header="0.31496062992125984" footer="0.31496062992125984"/>
  <pageSetup paperSize="9" scale="35" fitToWidth="1" fitToHeight="0" orientation="portrait" usePrinterDefaults="1" r:id="rId1"/>
  <rowBreaks count="2" manualBreakCount="2">
    <brk id="43" max="13" man="1"/>
    <brk id="96" max="10" man="1"/>
  </rowBreaks>
  <drawing r:id="rId2"/>
  <legacyDrawing r:id="rId3"/>
  <mc:AlternateContent>
    <mc:Choice xmlns:x14="http://schemas.microsoft.com/office/spreadsheetml/2009/9/main" Requires="x14">
      <controls>
        <mc:AlternateContent>
          <mc:Choice Requires="x14">
            <control shapeId="55297" r:id="rId4" name="チェック 26">
              <controlPr defaultSize="0" autoFill="0" autoLine="0" autoPict="0">
                <anchor moveWithCells="1">
                  <from xmlns:xdr="http://schemas.openxmlformats.org/drawingml/2006/spreadsheetDrawing">
                    <xdr:col>1</xdr:col>
                    <xdr:colOff>706120</xdr:colOff>
                    <xdr:row>17</xdr:row>
                    <xdr:rowOff>200025</xdr:rowOff>
                  </from>
                  <to xmlns:xdr="http://schemas.openxmlformats.org/drawingml/2006/spreadsheetDrawing">
                    <xdr:col>1</xdr:col>
                    <xdr:colOff>1085215</xdr:colOff>
                    <xdr:row>19</xdr:row>
                    <xdr:rowOff>48260</xdr:rowOff>
                  </to>
                </anchor>
              </controlPr>
            </control>
          </mc:Choice>
        </mc:AlternateContent>
        <mc:AlternateContent>
          <mc:Choice Requires="x14">
            <control shapeId="55298" r:id="rId5" name="チェック 27">
              <controlPr defaultSize="0" autoFill="0" autoLine="0" autoPict="0">
                <anchor moveWithCells="1">
                  <from xmlns:xdr="http://schemas.openxmlformats.org/drawingml/2006/spreadsheetDrawing">
                    <xdr:col>1</xdr:col>
                    <xdr:colOff>694055</xdr:colOff>
                    <xdr:row>19</xdr:row>
                    <xdr:rowOff>0</xdr:rowOff>
                  </from>
                  <to xmlns:xdr="http://schemas.openxmlformats.org/drawingml/2006/spreadsheetDrawing">
                    <xdr:col>1</xdr:col>
                    <xdr:colOff>1085215</xdr:colOff>
                    <xdr:row>19</xdr:row>
                    <xdr:rowOff>448310</xdr:rowOff>
                  </to>
                </anchor>
              </controlPr>
            </control>
          </mc:Choice>
        </mc:AlternateContent>
        <mc:AlternateContent>
          <mc:Choice Requires="x14">
            <control shapeId="55299" r:id="rId6" name="チェック 28">
              <controlPr defaultSize="0" autoFill="0" autoLine="0" autoPict="0">
                <anchor moveWithCells="1">
                  <from xmlns:xdr="http://schemas.openxmlformats.org/drawingml/2006/spreadsheetDrawing">
                    <xdr:col>1</xdr:col>
                    <xdr:colOff>675005</xdr:colOff>
                    <xdr:row>19</xdr:row>
                    <xdr:rowOff>381000</xdr:rowOff>
                  </from>
                  <to xmlns:xdr="http://schemas.openxmlformats.org/drawingml/2006/spreadsheetDrawing">
                    <xdr:col>1</xdr:col>
                    <xdr:colOff>1057910</xdr:colOff>
                    <xdr:row>21</xdr:row>
                    <xdr:rowOff>105410</xdr:rowOff>
                  </to>
                </anchor>
              </controlPr>
            </control>
          </mc:Choice>
        </mc:AlternateContent>
        <mc:AlternateContent>
          <mc:Choice Requires="x14">
            <control shapeId="55300" r:id="rId7" name="チェック 29">
              <controlPr defaultSize="0" autoFill="0" autoLine="0" autoPict="0">
                <anchor moveWithCells="1">
                  <from xmlns:xdr="http://schemas.openxmlformats.org/drawingml/2006/spreadsheetDrawing">
                    <xdr:col>1</xdr:col>
                    <xdr:colOff>675005</xdr:colOff>
                    <xdr:row>20</xdr:row>
                    <xdr:rowOff>200025</xdr:rowOff>
                  </from>
                  <to xmlns:xdr="http://schemas.openxmlformats.org/drawingml/2006/spreadsheetDrawing">
                    <xdr:col>1</xdr:col>
                    <xdr:colOff>1057910</xdr:colOff>
                    <xdr:row>22</xdr:row>
                    <xdr:rowOff>86360</xdr:rowOff>
                  </to>
                </anchor>
              </controlPr>
            </control>
          </mc:Choice>
        </mc:AlternateContent>
        <mc:AlternateContent>
          <mc:Choice Requires="x14">
            <control shapeId="55303" r:id="rId8" name="チェック 162">
              <controlPr defaultSize="0" autoFill="0" autoLine="0" autoPict="0">
                <anchor moveWithCells="1" sizeWithCells="1">
                  <from xmlns:xdr="http://schemas.openxmlformats.org/drawingml/2006/spreadsheetDrawing">
                    <xdr:col>2</xdr:col>
                    <xdr:colOff>858520</xdr:colOff>
                    <xdr:row>34</xdr:row>
                    <xdr:rowOff>10160</xdr:rowOff>
                  </from>
                  <to xmlns:xdr="http://schemas.openxmlformats.org/drawingml/2006/spreadsheetDrawing">
                    <xdr:col>2</xdr:col>
                    <xdr:colOff>1175385</xdr:colOff>
                    <xdr:row>35</xdr:row>
                    <xdr:rowOff>29845</xdr:rowOff>
                  </to>
                </anchor>
              </controlPr>
            </control>
          </mc:Choice>
        </mc:AlternateContent>
        <mc:AlternateContent>
          <mc:Choice Requires="x14">
            <control shapeId="55304" r:id="rId9" name="チェック 163">
              <controlPr defaultSize="0" autoFill="0" autoLine="0" autoPict="0">
                <anchor moveWithCells="1" sizeWithCells="1">
                  <from xmlns:xdr="http://schemas.openxmlformats.org/drawingml/2006/spreadsheetDrawing">
                    <xdr:col>2</xdr:col>
                    <xdr:colOff>858520</xdr:colOff>
                    <xdr:row>34</xdr:row>
                    <xdr:rowOff>415925</xdr:rowOff>
                  </from>
                  <to xmlns:xdr="http://schemas.openxmlformats.org/drawingml/2006/spreadsheetDrawing">
                    <xdr:col>2</xdr:col>
                    <xdr:colOff>1175385</xdr:colOff>
                    <xdr:row>35</xdr:row>
                    <xdr:rowOff>419100</xdr:rowOff>
                  </to>
                </anchor>
              </controlPr>
            </control>
          </mc:Choice>
        </mc:AlternateContent>
        <mc:AlternateContent>
          <mc:Choice Requires="x14">
            <control shapeId="55306" r:id="rId10" name="チェック 164">
              <controlPr defaultSize="0" autoFill="0" autoLine="0" autoPict="0">
                <anchor moveWithCells="1" sizeWithCells="1">
                  <from xmlns:xdr="http://schemas.openxmlformats.org/drawingml/2006/spreadsheetDrawing">
                    <xdr:col>4</xdr:col>
                    <xdr:colOff>514350</xdr:colOff>
                    <xdr:row>34</xdr:row>
                    <xdr:rowOff>402590</xdr:rowOff>
                  </from>
                  <to xmlns:xdr="http://schemas.openxmlformats.org/drawingml/2006/spreadsheetDrawing">
                    <xdr:col>4</xdr:col>
                    <xdr:colOff>763270</xdr:colOff>
                    <xdr:row>35</xdr:row>
                    <xdr:rowOff>419100</xdr:rowOff>
                  </to>
                </anchor>
              </controlPr>
            </control>
          </mc:Choice>
        </mc:AlternateContent>
        <mc:AlternateContent>
          <mc:Choice Requires="x14">
            <control shapeId="55307" r:id="rId11" name="チェック 165">
              <controlPr defaultSize="0" autoFill="0" autoLine="0" autoPict="0">
                <anchor moveWithCells="1" sizeWithCells="1">
                  <from xmlns:xdr="http://schemas.openxmlformats.org/drawingml/2006/spreadsheetDrawing">
                    <xdr:col>4</xdr:col>
                    <xdr:colOff>514350</xdr:colOff>
                    <xdr:row>33</xdr:row>
                    <xdr:rowOff>419100</xdr:rowOff>
                  </from>
                  <to xmlns:xdr="http://schemas.openxmlformats.org/drawingml/2006/spreadsheetDrawing">
                    <xdr:col>4</xdr:col>
                    <xdr:colOff>763270</xdr:colOff>
                    <xdr:row>35</xdr:row>
                    <xdr:rowOff>16510</xdr:rowOff>
                  </to>
                </anchor>
              </controlPr>
            </control>
          </mc:Choice>
        </mc:AlternateContent>
        <mc:AlternateContent>
          <mc:Choice Requires="x14">
            <control shapeId="55308" r:id="rId12" name="チェック 166">
              <controlPr defaultSize="0" autoFill="0" autoLine="0" autoPict="0">
                <anchor moveWithCells="1">
                  <from xmlns:xdr="http://schemas.openxmlformats.org/drawingml/2006/spreadsheetDrawing">
                    <xdr:col>6</xdr:col>
                    <xdr:colOff>696595</xdr:colOff>
                    <xdr:row>34</xdr:row>
                    <xdr:rowOff>85725</xdr:rowOff>
                  </from>
                  <to xmlns:xdr="http://schemas.openxmlformats.org/drawingml/2006/spreadsheetDrawing">
                    <xdr:col>6</xdr:col>
                    <xdr:colOff>933450</xdr:colOff>
                    <xdr:row>34</xdr:row>
                    <xdr:rowOff>323850</xdr:rowOff>
                  </to>
                </anchor>
              </controlPr>
            </control>
          </mc:Choice>
        </mc:AlternateContent>
        <mc:AlternateContent>
          <mc:Choice Requires="x14">
            <control shapeId="55310" r:id="rId13" name="チェック 177">
              <controlPr defaultSize="0" autoFill="0" autoLine="0" autoPict="0">
                <anchor moveWithCells="1" sizeWithCells="1">
                  <from xmlns:xdr="http://schemas.openxmlformats.org/drawingml/2006/spreadsheetDrawing">
                    <xdr:col>1</xdr:col>
                    <xdr:colOff>120650</xdr:colOff>
                    <xdr:row>46</xdr:row>
                    <xdr:rowOff>419100</xdr:rowOff>
                  </from>
                  <to xmlns:xdr="http://schemas.openxmlformats.org/drawingml/2006/spreadsheetDrawing">
                    <xdr:col>1</xdr:col>
                    <xdr:colOff>437515</xdr:colOff>
                    <xdr:row>48</xdr:row>
                    <xdr:rowOff>19685</xdr:rowOff>
                  </to>
                </anchor>
              </controlPr>
            </control>
          </mc:Choice>
        </mc:AlternateContent>
        <mc:AlternateContent>
          <mc:Choice Requires="x14">
            <control shapeId="55311" r:id="rId14" name="チェック 178">
              <controlPr defaultSize="0" autoFill="0" autoLine="0" autoPict="0">
                <anchor moveWithCells="1" sizeWithCells="1">
                  <from xmlns:xdr="http://schemas.openxmlformats.org/drawingml/2006/spreadsheetDrawing">
                    <xdr:col>1</xdr:col>
                    <xdr:colOff>120650</xdr:colOff>
                    <xdr:row>47</xdr:row>
                    <xdr:rowOff>407670</xdr:rowOff>
                  </from>
                  <to xmlns:xdr="http://schemas.openxmlformats.org/drawingml/2006/spreadsheetDrawing">
                    <xdr:col>1</xdr:col>
                    <xdr:colOff>437515</xdr:colOff>
                    <xdr:row>48</xdr:row>
                    <xdr:rowOff>410845</xdr:rowOff>
                  </to>
                </anchor>
              </controlPr>
            </control>
          </mc:Choice>
        </mc:AlternateContent>
        <mc:AlternateContent>
          <mc:Choice Requires="x14">
            <control shapeId="55313" r:id="rId15" name="チェック 179">
              <controlPr defaultSize="0" autoFill="0" autoLine="0" autoPict="0">
                <anchor moveWithCells="1" sizeWithCells="1">
                  <from xmlns:xdr="http://schemas.openxmlformats.org/drawingml/2006/spreadsheetDrawing">
                    <xdr:col>1</xdr:col>
                    <xdr:colOff>103505</xdr:colOff>
                    <xdr:row>49</xdr:row>
                    <xdr:rowOff>19685</xdr:rowOff>
                  </from>
                  <to xmlns:xdr="http://schemas.openxmlformats.org/drawingml/2006/spreadsheetDrawing">
                    <xdr:col>1</xdr:col>
                    <xdr:colOff>420370</xdr:colOff>
                    <xdr:row>50</xdr:row>
                    <xdr:rowOff>39370</xdr:rowOff>
                  </to>
                </anchor>
              </controlPr>
            </control>
          </mc:Choice>
        </mc:AlternateContent>
        <mc:AlternateContent>
          <mc:Choice Requires="x14">
            <control shapeId="55314" r:id="rId16" name="チェック 180">
              <controlPr defaultSize="0" autoFill="0" autoLine="0" autoPict="0">
                <anchor moveWithCells="1" sizeWithCells="1">
                  <from xmlns:xdr="http://schemas.openxmlformats.org/drawingml/2006/spreadsheetDrawing">
                    <xdr:col>1</xdr:col>
                    <xdr:colOff>103505</xdr:colOff>
                    <xdr:row>50</xdr:row>
                    <xdr:rowOff>6350</xdr:rowOff>
                  </from>
                  <to xmlns:xdr="http://schemas.openxmlformats.org/drawingml/2006/spreadsheetDrawing">
                    <xdr:col>1</xdr:col>
                    <xdr:colOff>420370</xdr:colOff>
                    <xdr:row>51</xdr:row>
                    <xdr:rowOff>10160</xdr:rowOff>
                  </to>
                </anchor>
              </controlPr>
            </control>
          </mc:Choice>
        </mc:AlternateContent>
        <mc:AlternateContent>
          <mc:Choice Requires="x14">
            <control shapeId="55316" r:id="rId17" name="チェック 181">
              <controlPr defaultSize="0" autoFill="0" autoLine="0" autoPict="0">
                <anchor moveWithCells="1" sizeWithCells="1">
                  <from xmlns:xdr="http://schemas.openxmlformats.org/drawingml/2006/spreadsheetDrawing">
                    <xdr:col>3</xdr:col>
                    <xdr:colOff>59690</xdr:colOff>
                    <xdr:row>47</xdr:row>
                    <xdr:rowOff>27940</xdr:rowOff>
                  </from>
                  <to xmlns:xdr="http://schemas.openxmlformats.org/drawingml/2006/spreadsheetDrawing">
                    <xdr:col>3</xdr:col>
                    <xdr:colOff>378460</xdr:colOff>
                    <xdr:row>48</xdr:row>
                    <xdr:rowOff>47625</xdr:rowOff>
                  </to>
                </anchor>
              </controlPr>
            </control>
          </mc:Choice>
        </mc:AlternateContent>
        <mc:AlternateContent>
          <mc:Choice Requires="x14">
            <control shapeId="55317" r:id="rId18" name="チェック 182">
              <controlPr defaultSize="0" autoFill="0" autoLine="0" autoPict="0">
                <anchor moveWithCells="1" sizeWithCells="1">
                  <from xmlns:xdr="http://schemas.openxmlformats.org/drawingml/2006/spreadsheetDrawing">
                    <xdr:col>3</xdr:col>
                    <xdr:colOff>59690</xdr:colOff>
                    <xdr:row>48</xdr:row>
                    <xdr:rowOff>16510</xdr:rowOff>
                  </from>
                  <to xmlns:xdr="http://schemas.openxmlformats.org/drawingml/2006/spreadsheetDrawing">
                    <xdr:col>3</xdr:col>
                    <xdr:colOff>378460</xdr:colOff>
                    <xdr:row>49</xdr:row>
                    <xdr:rowOff>19685</xdr:rowOff>
                  </to>
                </anchor>
              </controlPr>
            </control>
          </mc:Choice>
        </mc:AlternateContent>
        <mc:AlternateContent>
          <mc:Choice Requires="x14">
            <control shapeId="55318" r:id="rId19" name="チェック 183">
              <controlPr defaultSize="0" autoFill="0" autoLine="0" autoPict="0">
                <anchor moveWithCells="1" sizeWithCells="1">
                  <from xmlns:xdr="http://schemas.openxmlformats.org/drawingml/2006/spreadsheetDrawing">
                    <xdr:col>3</xdr:col>
                    <xdr:colOff>76200</xdr:colOff>
                    <xdr:row>49</xdr:row>
                    <xdr:rowOff>10160</xdr:rowOff>
                  </from>
                  <to xmlns:xdr="http://schemas.openxmlformats.org/drawingml/2006/spreadsheetDrawing">
                    <xdr:col>3</xdr:col>
                    <xdr:colOff>400685</xdr:colOff>
                    <xdr:row>50</xdr:row>
                    <xdr:rowOff>27940</xdr:rowOff>
                  </to>
                </anchor>
              </controlPr>
            </control>
          </mc:Choice>
        </mc:AlternateContent>
        <mc:AlternateContent>
          <mc:Choice Requires="x14">
            <control shapeId="55320" r:id="rId20" name="チェック 369">
              <controlPr defaultSize="0" autoFill="0" autoLine="0" autoPict="0">
                <anchor moveWithCells="1" sizeWithCells="1">
                  <from xmlns:xdr="http://schemas.openxmlformats.org/drawingml/2006/spreadsheetDrawing">
                    <xdr:col>6</xdr:col>
                    <xdr:colOff>112395</xdr:colOff>
                    <xdr:row>46</xdr:row>
                    <xdr:rowOff>295910</xdr:rowOff>
                  </from>
                  <to xmlns:xdr="http://schemas.openxmlformats.org/drawingml/2006/spreadsheetDrawing">
                    <xdr:col>6</xdr:col>
                    <xdr:colOff>431165</xdr:colOff>
                    <xdr:row>47</xdr:row>
                    <xdr:rowOff>317500</xdr:rowOff>
                  </to>
                </anchor>
              </controlPr>
            </control>
          </mc:Choice>
        </mc:AlternateContent>
        <mc:AlternateContent>
          <mc:Choice Requires="x14">
            <control shapeId="55321" r:id="rId21" name="チェック 370">
              <controlPr defaultSize="0" autoFill="0" autoLine="0" autoPict="0">
                <anchor moveWithCells="1" sizeWithCells="1">
                  <from xmlns:xdr="http://schemas.openxmlformats.org/drawingml/2006/spreadsheetDrawing">
                    <xdr:col>6</xdr:col>
                    <xdr:colOff>118110</xdr:colOff>
                    <xdr:row>48</xdr:row>
                    <xdr:rowOff>5080</xdr:rowOff>
                  </from>
                  <to xmlns:xdr="http://schemas.openxmlformats.org/drawingml/2006/spreadsheetDrawing">
                    <xdr:col>6</xdr:col>
                    <xdr:colOff>436880</xdr:colOff>
                    <xdr:row>49</xdr:row>
                    <xdr:rowOff>10160</xdr:rowOff>
                  </to>
                </anchor>
              </controlPr>
            </control>
          </mc:Choice>
        </mc:AlternateContent>
        <mc:AlternateContent>
          <mc:Choice Requires="x14">
            <control shapeId="55323" r:id="rId22" name="チェック 371">
              <controlPr defaultSize="0" autoFill="0" autoLine="0" autoPict="0">
                <anchor moveWithCells="1" sizeWithCells="1">
                  <from xmlns:xdr="http://schemas.openxmlformats.org/drawingml/2006/spreadsheetDrawing">
                    <xdr:col>6</xdr:col>
                    <xdr:colOff>137160</xdr:colOff>
                    <xdr:row>48</xdr:row>
                    <xdr:rowOff>410845</xdr:rowOff>
                  </from>
                  <to xmlns:xdr="http://schemas.openxmlformats.org/drawingml/2006/spreadsheetDrawing">
                    <xdr:col>6</xdr:col>
                    <xdr:colOff>454025</xdr:colOff>
                    <xdr:row>50</xdr:row>
                    <xdr:rowOff>11430</xdr:rowOff>
                  </to>
                </anchor>
              </controlPr>
            </control>
          </mc:Choice>
        </mc:AlternateContent>
        <mc:AlternateContent>
          <mc:Choice Requires="x14">
            <control shapeId="55324" r:id="rId23" name="チェック 372">
              <controlPr defaultSize="0" autoFill="0" autoLine="0" autoPict="0">
                <anchor moveWithCells="1" sizeWithCells="1">
                  <from xmlns:xdr="http://schemas.openxmlformats.org/drawingml/2006/spreadsheetDrawing">
                    <xdr:col>6</xdr:col>
                    <xdr:colOff>137160</xdr:colOff>
                    <xdr:row>49</xdr:row>
                    <xdr:rowOff>397510</xdr:rowOff>
                  </from>
                  <to xmlns:xdr="http://schemas.openxmlformats.org/drawingml/2006/spreadsheetDrawing">
                    <xdr:col>6</xdr:col>
                    <xdr:colOff>454025</xdr:colOff>
                    <xdr:row>50</xdr:row>
                    <xdr:rowOff>401320</xdr:rowOff>
                  </to>
                </anchor>
              </controlPr>
            </control>
          </mc:Choice>
        </mc:AlternateContent>
        <mc:AlternateContent>
          <mc:Choice Requires="x14">
            <control shapeId="55326" r:id="rId24" name="チェック 373">
              <controlPr defaultSize="0" autoFill="0" autoLine="0" autoPict="0">
                <anchor moveWithCells="1" sizeWithCells="1">
                  <from xmlns:xdr="http://schemas.openxmlformats.org/drawingml/2006/spreadsheetDrawing">
                    <xdr:col>8</xdr:col>
                    <xdr:colOff>43815</xdr:colOff>
                    <xdr:row>47</xdr:row>
                    <xdr:rowOff>419100</xdr:rowOff>
                  </from>
                  <to xmlns:xdr="http://schemas.openxmlformats.org/drawingml/2006/spreadsheetDrawing">
                    <xdr:col>8</xdr:col>
                    <xdr:colOff>360680</xdr:colOff>
                    <xdr:row>49</xdr:row>
                    <xdr:rowOff>19685</xdr:rowOff>
                  </to>
                </anchor>
              </controlPr>
            </control>
          </mc:Choice>
        </mc:AlternateContent>
        <mc:AlternateContent>
          <mc:Choice Requires="x14">
            <control shapeId="55327" r:id="rId25" name="チェック 374">
              <controlPr defaultSize="0" autoFill="0" autoLine="0" autoPict="0">
                <anchor moveWithCells="1" sizeWithCells="1">
                  <from xmlns:xdr="http://schemas.openxmlformats.org/drawingml/2006/spreadsheetDrawing">
                    <xdr:col>8</xdr:col>
                    <xdr:colOff>43815</xdr:colOff>
                    <xdr:row>48</xdr:row>
                    <xdr:rowOff>407670</xdr:rowOff>
                  </from>
                  <to xmlns:xdr="http://schemas.openxmlformats.org/drawingml/2006/spreadsheetDrawing">
                    <xdr:col>8</xdr:col>
                    <xdr:colOff>360680</xdr:colOff>
                    <xdr:row>49</xdr:row>
                    <xdr:rowOff>410845</xdr:rowOff>
                  </to>
                </anchor>
              </controlPr>
            </control>
          </mc:Choice>
        </mc:AlternateContent>
        <mc:AlternateContent>
          <mc:Choice Requires="x14">
            <control shapeId="55328" r:id="rId26" name="チェック 375">
              <controlPr defaultSize="0" autoFill="0" autoLine="0" autoPict="0">
                <anchor moveWithCells="1" sizeWithCells="1">
                  <from xmlns:xdr="http://schemas.openxmlformats.org/drawingml/2006/spreadsheetDrawing">
                    <xdr:col>8</xdr:col>
                    <xdr:colOff>57150</xdr:colOff>
                    <xdr:row>49</xdr:row>
                    <xdr:rowOff>408940</xdr:rowOff>
                  </from>
                  <to xmlns:xdr="http://schemas.openxmlformats.org/drawingml/2006/spreadsheetDrawing">
                    <xdr:col>8</xdr:col>
                    <xdr:colOff>370205</xdr:colOff>
                    <xdr:row>51</xdr:row>
                    <xdr:rowOff>10160</xdr:rowOff>
                  </to>
                </anchor>
              </controlPr>
            </control>
          </mc:Choice>
        </mc:AlternateContent>
        <mc:AlternateContent>
          <mc:Choice Requires="x14">
            <control shapeId="55330" r:id="rId27" name="チェック 166">
              <controlPr defaultSize="0" autoFill="0" autoLine="0" autoPict="0">
                <anchor moveWithCells="1">
                  <from xmlns:xdr="http://schemas.openxmlformats.org/drawingml/2006/spreadsheetDrawing">
                    <xdr:col>6</xdr:col>
                    <xdr:colOff>696595</xdr:colOff>
                    <xdr:row>35</xdr:row>
                    <xdr:rowOff>85725</xdr:rowOff>
                  </from>
                  <to xmlns:xdr="http://schemas.openxmlformats.org/drawingml/2006/spreadsheetDrawing">
                    <xdr:col>6</xdr:col>
                    <xdr:colOff>933450</xdr:colOff>
                    <xdr:row>35</xdr:row>
                    <xdr:rowOff>323850</xdr:rowOff>
                  </to>
                </anchor>
              </controlPr>
            </control>
          </mc:Choice>
        </mc:AlternateContent>
        <mc:AlternateContent>
          <mc:Choice Requires="x14">
            <control shapeId="55331" r:id="rId28" name="チェック 166">
              <controlPr defaultSize="0" autoFill="0" autoLine="0" autoPict="0">
                <anchor moveWithCells="1">
                  <from xmlns:xdr="http://schemas.openxmlformats.org/drawingml/2006/spreadsheetDrawing">
                    <xdr:col>8</xdr:col>
                    <xdr:colOff>696595</xdr:colOff>
                    <xdr:row>35</xdr:row>
                    <xdr:rowOff>85725</xdr:rowOff>
                  </from>
                  <to xmlns:xdr="http://schemas.openxmlformats.org/drawingml/2006/spreadsheetDrawing">
                    <xdr:col>8</xdr:col>
                    <xdr:colOff>933450</xdr:colOff>
                    <xdr:row>35</xdr:row>
                    <xdr:rowOff>323850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'様式第２号の３（介護ロボット等導入補助基本額算定シート）'!$AD$5:$AD$28</xm:f>
          </x14:formula1>
          <xm:sqref>B12:J12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W58"/>
  <sheetViews>
    <sheetView showGridLines="0" view="pageBreakPreview" zoomScale="70" zoomScaleNormal="40" zoomScaleSheetLayoutView="70" workbookViewId="0">
      <selection activeCell="D5" sqref="D5:K5"/>
    </sheetView>
  </sheetViews>
  <sheetFormatPr defaultColWidth="8" defaultRowHeight="14.25"/>
  <cols>
    <col min="1" max="1" width="6.25" style="1" customWidth="1"/>
    <col min="2" max="2" width="10.875" style="2" customWidth="1"/>
    <col min="3" max="3" width="15.625" style="57" customWidth="1"/>
    <col min="4" max="4" width="5.5" style="57" customWidth="1"/>
    <col min="5" max="7" width="10.875" style="57" customWidth="1"/>
    <col min="8" max="8" width="13.25" style="57" customWidth="1"/>
    <col min="9" max="9" width="7.375" style="57" customWidth="1"/>
    <col min="10" max="10" width="7.125" style="1" customWidth="1"/>
    <col min="11" max="11" width="10.875" style="1" customWidth="1"/>
    <col min="12" max="13" width="5.75" style="1" customWidth="1"/>
    <col min="14" max="15" width="7.875" style="1" customWidth="1"/>
    <col min="16" max="18" width="7.5" style="1" customWidth="1"/>
    <col min="19" max="21" width="7.125" style="1" customWidth="1"/>
    <col min="22" max="22" width="5.75" style="1" customWidth="1"/>
    <col min="23" max="23" width="8" style="1" bestFit="1" customWidth="0"/>
    <col min="24" max="16384" width="8" style="1"/>
  </cols>
  <sheetData>
    <row r="1" spans="1:23" ht="32.1" customHeight="1">
      <c r="A1" s="58" t="s">
        <v>298</v>
      </c>
      <c r="B1" s="233"/>
      <c r="C1" s="233"/>
      <c r="D1" s="233"/>
      <c r="E1" s="233"/>
      <c r="F1" s="233"/>
      <c r="G1" s="233"/>
      <c r="H1" s="233"/>
      <c r="I1" s="233"/>
      <c r="J1" s="233"/>
      <c r="K1" s="233"/>
      <c r="L1" s="233"/>
      <c r="M1" s="233"/>
      <c r="N1" s="233"/>
      <c r="O1" s="233"/>
      <c r="P1" s="233"/>
      <c r="Q1" s="233"/>
      <c r="R1" s="233"/>
      <c r="S1" s="233"/>
      <c r="T1" s="233"/>
      <c r="U1" s="233"/>
      <c r="V1" s="233"/>
      <c r="W1" s="233"/>
    </row>
    <row r="2" spans="1:23" ht="33" customHeight="1">
      <c r="A2" s="232" t="s">
        <v>439</v>
      </c>
      <c r="B2" s="232"/>
      <c r="C2" s="232"/>
      <c r="D2" s="232"/>
      <c r="E2" s="232"/>
      <c r="F2" s="232"/>
      <c r="G2" s="232"/>
      <c r="H2" s="232"/>
      <c r="I2" s="232"/>
      <c r="J2" s="232"/>
      <c r="K2" s="232"/>
      <c r="L2" s="232"/>
      <c r="M2" s="232"/>
      <c r="N2" s="232"/>
      <c r="O2" s="232"/>
      <c r="P2" s="232"/>
      <c r="Q2" s="232"/>
      <c r="R2" s="232"/>
      <c r="S2" s="232"/>
      <c r="T2" s="232"/>
      <c r="U2" s="232"/>
      <c r="V2" s="232"/>
      <c r="W2" s="233"/>
    </row>
    <row r="3" spans="1:23" ht="39" customHeight="1">
      <c r="A3" s="232"/>
      <c r="B3" s="232"/>
      <c r="C3" s="232"/>
      <c r="D3" s="232"/>
      <c r="E3" s="232"/>
      <c r="F3" s="232"/>
      <c r="G3" s="232"/>
      <c r="H3" s="232"/>
      <c r="I3" s="232"/>
      <c r="J3" s="232"/>
      <c r="K3" s="232"/>
      <c r="L3" s="232"/>
      <c r="M3" s="232"/>
      <c r="N3" s="232"/>
      <c r="O3" s="232"/>
      <c r="P3" s="232"/>
      <c r="Q3" s="232"/>
      <c r="R3" s="232"/>
      <c r="S3" s="232"/>
      <c r="T3" s="232"/>
      <c r="U3" s="232"/>
      <c r="V3" s="232"/>
      <c r="W3" s="233"/>
    </row>
    <row r="4" spans="1:23" ht="40.15" customHeight="1">
      <c r="A4" s="60"/>
      <c r="B4" s="60"/>
      <c r="C4" s="239" t="s">
        <v>181</v>
      </c>
      <c r="D4" s="60"/>
      <c r="E4" s="60"/>
      <c r="F4" s="60"/>
      <c r="G4" s="60"/>
      <c r="H4" s="60"/>
      <c r="I4" s="60"/>
      <c r="J4" s="60"/>
      <c r="K4" s="60"/>
      <c r="L4" s="60"/>
      <c r="M4" s="60"/>
      <c r="N4" s="60"/>
      <c r="O4" s="60"/>
      <c r="P4" s="60"/>
      <c r="Q4" s="60"/>
      <c r="R4" s="60"/>
      <c r="S4" s="60"/>
      <c r="T4" s="60"/>
      <c r="U4" s="60"/>
      <c r="V4" s="60"/>
      <c r="W4" s="60"/>
    </row>
    <row r="5" spans="1:23" ht="40.15" customHeight="1">
      <c r="A5" s="60"/>
      <c r="B5" s="60"/>
      <c r="C5" s="240" t="s">
        <v>185</v>
      </c>
      <c r="D5" s="247">
        <f>'様式第２号の１（介護ロボット等導入事業計画書) '!C8</f>
        <v>0</v>
      </c>
      <c r="E5" s="254"/>
      <c r="F5" s="254"/>
      <c r="G5" s="254"/>
      <c r="H5" s="254"/>
      <c r="I5" s="254"/>
      <c r="J5" s="254"/>
      <c r="K5" s="271"/>
      <c r="L5" s="60"/>
      <c r="M5" s="60"/>
      <c r="N5" s="60"/>
      <c r="O5" s="60"/>
      <c r="P5" s="60"/>
      <c r="Q5" s="60"/>
      <c r="R5" s="60"/>
      <c r="S5" s="60"/>
      <c r="T5" s="60"/>
      <c r="U5" s="60"/>
      <c r="V5" s="60"/>
      <c r="W5" s="60"/>
    </row>
    <row r="6" spans="1:23" s="57" customFormat="1" ht="39.6" customHeight="1">
      <c r="A6" s="60"/>
      <c r="B6" s="60"/>
      <c r="C6" s="241" t="s">
        <v>187</v>
      </c>
      <c r="D6" s="248">
        <f>'様式第２号の１（介護ロボット等導入事業計画書) '!C10</f>
        <v>0</v>
      </c>
      <c r="E6" s="255"/>
      <c r="F6" s="255"/>
      <c r="G6" s="255"/>
      <c r="H6" s="255"/>
      <c r="I6" s="255"/>
      <c r="J6" s="255"/>
      <c r="K6" s="272"/>
      <c r="L6" s="60"/>
      <c r="M6" s="60"/>
      <c r="N6" s="60"/>
      <c r="O6" s="60"/>
      <c r="P6" s="60"/>
      <c r="Q6" s="60"/>
      <c r="R6" s="60"/>
      <c r="S6" s="60"/>
      <c r="T6" s="60"/>
      <c r="U6" s="60"/>
      <c r="V6" s="60"/>
      <c r="W6" s="60"/>
    </row>
    <row r="7" spans="1:23" s="57" customFormat="1" ht="40.15" customHeight="1">
      <c r="A7" s="60"/>
      <c r="B7" s="60"/>
      <c r="C7" s="242" t="s">
        <v>93</v>
      </c>
      <c r="D7" s="249"/>
      <c r="E7" s="256"/>
      <c r="F7" s="262" t="s">
        <v>300</v>
      </c>
      <c r="G7" s="262"/>
      <c r="H7" s="262"/>
      <c r="I7" s="262"/>
      <c r="J7" s="262"/>
      <c r="K7" s="273"/>
      <c r="L7" s="60"/>
      <c r="M7" s="60"/>
      <c r="N7" s="60"/>
      <c r="O7" s="60"/>
      <c r="P7" s="60"/>
      <c r="Q7" s="60"/>
      <c r="R7" s="60"/>
      <c r="S7" s="60"/>
      <c r="T7" s="60"/>
      <c r="U7" s="60"/>
      <c r="V7" s="60"/>
      <c r="W7" s="60"/>
    </row>
    <row r="8" spans="1:23" s="57" customFormat="1" ht="40.15" customHeight="1">
      <c r="A8" s="60"/>
      <c r="B8" s="60"/>
      <c r="C8" s="243" t="s">
        <v>41</v>
      </c>
      <c r="D8" s="250"/>
      <c r="E8" s="257"/>
      <c r="F8" s="263" t="s">
        <v>300</v>
      </c>
      <c r="G8" s="263"/>
      <c r="H8" s="263"/>
      <c r="I8" s="263"/>
      <c r="J8" s="263"/>
      <c r="K8" s="274"/>
      <c r="L8" s="60"/>
      <c r="M8" s="60"/>
      <c r="N8" s="60"/>
      <c r="O8" s="60"/>
      <c r="P8" s="60"/>
      <c r="Q8" s="60"/>
      <c r="R8" s="60"/>
      <c r="S8" s="60"/>
      <c r="T8" s="60"/>
      <c r="U8" s="60"/>
      <c r="V8" s="60"/>
      <c r="W8" s="60"/>
    </row>
    <row r="9" spans="1:23" s="57" customFormat="1" ht="22.5" customHeight="1">
      <c r="A9" s="233"/>
      <c r="B9" s="233"/>
      <c r="C9" s="233"/>
      <c r="D9" s="233"/>
      <c r="E9" s="233"/>
      <c r="F9" s="233"/>
      <c r="G9" s="233"/>
      <c r="H9" s="233"/>
      <c r="I9" s="233"/>
      <c r="J9" s="233"/>
      <c r="K9" s="233"/>
      <c r="L9" s="233"/>
      <c r="M9" s="233"/>
      <c r="N9" s="233"/>
      <c r="O9" s="233"/>
      <c r="P9" s="233"/>
      <c r="Q9" s="233"/>
      <c r="R9" s="233"/>
      <c r="S9" s="233"/>
      <c r="T9" s="233"/>
      <c r="U9" s="233"/>
      <c r="V9" s="233"/>
      <c r="W9" s="233"/>
    </row>
    <row r="10" spans="1:23" s="57" customFormat="1" ht="17.45" customHeight="1">
      <c r="A10" s="233"/>
      <c r="B10" s="235" t="s">
        <v>60</v>
      </c>
      <c r="C10" s="235"/>
      <c r="D10" s="235"/>
      <c r="E10" s="258">
        <f>$C$14+$E$14-$G$14</f>
        <v>0</v>
      </c>
      <c r="F10" s="264"/>
      <c r="G10" s="264"/>
      <c r="H10" s="264"/>
      <c r="I10" s="264"/>
      <c r="J10" s="270" t="s">
        <v>32</v>
      </c>
      <c r="K10" s="270"/>
      <c r="L10" s="233"/>
      <c r="M10" s="233"/>
      <c r="N10" s="233"/>
      <c r="O10" s="233"/>
      <c r="P10" s="233"/>
      <c r="Q10" s="233"/>
      <c r="R10" s="233"/>
      <c r="S10" s="233"/>
      <c r="T10" s="61"/>
      <c r="U10" s="61"/>
      <c r="V10" s="233"/>
      <c r="W10" s="233"/>
    </row>
    <row r="11" spans="1:23" s="57" customFormat="1" ht="17.45" customHeight="1">
      <c r="A11" s="233"/>
      <c r="B11" s="235"/>
      <c r="C11" s="235"/>
      <c r="D11" s="235"/>
      <c r="E11" s="259"/>
      <c r="F11" s="259"/>
      <c r="G11" s="259"/>
      <c r="H11" s="259"/>
      <c r="I11" s="259"/>
      <c r="J11" s="270"/>
      <c r="K11" s="270"/>
      <c r="L11" s="233"/>
      <c r="M11" s="233"/>
      <c r="N11" s="233"/>
      <c r="O11" s="233"/>
      <c r="P11" s="233"/>
      <c r="Q11" s="233"/>
      <c r="R11" s="233"/>
      <c r="S11" s="233"/>
      <c r="T11" s="61"/>
      <c r="U11" s="61"/>
      <c r="V11" s="233"/>
      <c r="W11" s="233"/>
    </row>
    <row r="12" spans="1:23" s="57" customFormat="1" ht="24" customHeight="1">
      <c r="A12" s="233"/>
      <c r="B12" s="233"/>
      <c r="C12" s="233"/>
      <c r="D12" s="233"/>
      <c r="E12" s="233"/>
      <c r="F12" s="233"/>
      <c r="G12" s="233"/>
      <c r="H12" s="233"/>
      <c r="I12" s="233"/>
      <c r="J12" s="233"/>
      <c r="K12" s="233"/>
      <c r="L12" s="233"/>
      <c r="M12" s="233"/>
      <c r="N12" s="233"/>
      <c r="O12" s="233"/>
      <c r="P12" s="233"/>
      <c r="Q12" s="233"/>
      <c r="R12" s="233"/>
      <c r="S12" s="233"/>
      <c r="T12" s="233"/>
      <c r="U12" s="233"/>
      <c r="V12" s="233"/>
      <c r="W12" s="233"/>
    </row>
    <row r="13" spans="1:23" s="57" customFormat="1" ht="54" customHeight="1">
      <c r="A13" s="233"/>
      <c r="B13" s="233"/>
      <c r="C13" s="244" t="s">
        <v>194</v>
      </c>
      <c r="D13" s="244"/>
      <c r="E13" s="260" t="s">
        <v>303</v>
      </c>
      <c r="F13" s="265"/>
      <c r="G13" s="260" t="s">
        <v>107</v>
      </c>
      <c r="H13" s="265"/>
      <c r="I13" s="234"/>
      <c r="J13" s="234"/>
      <c r="K13" s="233"/>
      <c r="L13" s="233"/>
      <c r="M13" s="233"/>
      <c r="N13" s="233"/>
      <c r="O13" s="233"/>
      <c r="P13" s="233"/>
      <c r="Q13" s="233"/>
      <c r="R13" s="233"/>
      <c r="S13" s="233"/>
      <c r="T13" s="233"/>
      <c r="U13" s="233"/>
      <c r="V13" s="233"/>
      <c r="W13" s="233"/>
    </row>
    <row r="14" spans="1:23" s="57" customFormat="1" ht="28.5" customHeight="1">
      <c r="A14" s="233"/>
      <c r="B14" s="233"/>
      <c r="C14" s="245">
        <f>$P$22</f>
        <v>0</v>
      </c>
      <c r="D14" s="251"/>
      <c r="E14" s="261">
        <f>$S$22</f>
        <v>0</v>
      </c>
      <c r="F14" s="266"/>
      <c r="G14" s="267"/>
      <c r="H14" s="268"/>
      <c r="I14" s="269"/>
      <c r="J14" s="269"/>
      <c r="K14" s="233"/>
      <c r="L14" s="233"/>
      <c r="M14" s="233"/>
      <c r="N14" s="233"/>
      <c r="O14" s="233"/>
      <c r="P14" s="233"/>
      <c r="Q14" s="233"/>
      <c r="R14" s="233"/>
      <c r="S14" s="233"/>
      <c r="T14" s="233"/>
      <c r="U14" s="233"/>
      <c r="V14" s="233"/>
      <c r="W14" s="233"/>
    </row>
    <row r="15" spans="1:23" s="57" customFormat="1" ht="26.1" customHeight="1">
      <c r="A15" s="233"/>
      <c r="B15" s="233"/>
      <c r="C15" s="233"/>
      <c r="D15" s="233"/>
      <c r="E15" s="233"/>
      <c r="F15" s="233"/>
      <c r="G15" s="233"/>
      <c r="H15" s="233"/>
      <c r="I15" s="233"/>
      <c r="J15" s="233"/>
      <c r="K15" s="233"/>
      <c r="L15" s="233"/>
      <c r="M15" s="233"/>
      <c r="N15" s="233"/>
      <c r="O15" s="233"/>
      <c r="P15" s="233"/>
      <c r="Q15" s="233"/>
      <c r="R15" s="233"/>
      <c r="S15" s="233"/>
      <c r="T15" s="233"/>
      <c r="U15" s="233"/>
      <c r="V15" s="233"/>
      <c r="W15" s="233"/>
    </row>
    <row r="16" spans="1:23" s="57" customFormat="1" ht="44.25" customHeight="1">
      <c r="A16" s="234"/>
      <c r="B16" s="236" t="s">
        <v>216</v>
      </c>
      <c r="C16" s="236" t="s">
        <v>304</v>
      </c>
      <c r="D16" s="236"/>
      <c r="E16" s="236"/>
      <c r="F16" s="236"/>
      <c r="G16" s="236"/>
      <c r="H16" s="236"/>
      <c r="I16" s="236"/>
      <c r="J16" s="236"/>
      <c r="K16" s="236" t="s">
        <v>306</v>
      </c>
      <c r="L16" s="236"/>
      <c r="M16" s="236" t="s">
        <v>309</v>
      </c>
      <c r="N16" s="236"/>
      <c r="O16" s="236"/>
      <c r="P16" s="236" t="s">
        <v>311</v>
      </c>
      <c r="Q16" s="236"/>
      <c r="R16" s="236"/>
      <c r="S16" s="244" t="s">
        <v>312</v>
      </c>
      <c r="T16" s="244"/>
      <c r="U16" s="244"/>
      <c r="V16" s="234"/>
      <c r="W16" s="234"/>
    </row>
    <row r="17" spans="1:23" s="57" customFormat="1" ht="30.95" customHeight="1">
      <c r="A17" s="233"/>
      <c r="B17" s="237">
        <v>1</v>
      </c>
      <c r="C17" s="246"/>
      <c r="D17" s="246"/>
      <c r="E17" s="246"/>
      <c r="F17" s="246"/>
      <c r="G17" s="246"/>
      <c r="H17" s="246"/>
      <c r="I17" s="246"/>
      <c r="J17" s="246"/>
      <c r="K17" s="275"/>
      <c r="L17" s="276"/>
      <c r="M17" s="277"/>
      <c r="N17" s="277"/>
      <c r="O17" s="277"/>
      <c r="P17" s="279">
        <f>K17*M17</f>
        <v>0</v>
      </c>
      <c r="Q17" s="279"/>
      <c r="R17" s="279"/>
      <c r="S17" s="277"/>
      <c r="T17" s="277"/>
      <c r="U17" s="277"/>
      <c r="V17" s="233"/>
      <c r="W17" s="233"/>
    </row>
    <row r="18" spans="1:23" s="2" customFormat="1" ht="33" customHeight="1">
      <c r="A18" s="233"/>
      <c r="B18" s="237">
        <v>2</v>
      </c>
      <c r="C18" s="246"/>
      <c r="D18" s="246"/>
      <c r="E18" s="246"/>
      <c r="F18" s="246"/>
      <c r="G18" s="246"/>
      <c r="H18" s="246"/>
      <c r="I18" s="246"/>
      <c r="J18" s="246"/>
      <c r="K18" s="275"/>
      <c r="L18" s="276"/>
      <c r="M18" s="277"/>
      <c r="N18" s="277"/>
      <c r="O18" s="277"/>
      <c r="P18" s="279">
        <f>K18*M18</f>
        <v>0</v>
      </c>
      <c r="Q18" s="279"/>
      <c r="R18" s="279"/>
      <c r="S18" s="277"/>
      <c r="T18" s="277"/>
      <c r="U18" s="277"/>
      <c r="V18" s="233"/>
      <c r="W18" s="233"/>
    </row>
    <row r="19" spans="1:23" s="2" customFormat="1" ht="33" customHeight="1">
      <c r="A19" s="233"/>
      <c r="B19" s="237">
        <v>3</v>
      </c>
      <c r="C19" s="246"/>
      <c r="D19" s="246"/>
      <c r="E19" s="246"/>
      <c r="F19" s="246"/>
      <c r="G19" s="246"/>
      <c r="H19" s="246"/>
      <c r="I19" s="246"/>
      <c r="J19" s="246"/>
      <c r="K19" s="275"/>
      <c r="L19" s="276"/>
      <c r="M19" s="277"/>
      <c r="N19" s="277"/>
      <c r="O19" s="277"/>
      <c r="P19" s="279">
        <f>K19*M19</f>
        <v>0</v>
      </c>
      <c r="Q19" s="279"/>
      <c r="R19" s="279"/>
      <c r="S19" s="277"/>
      <c r="T19" s="277"/>
      <c r="U19" s="277"/>
      <c r="V19" s="233"/>
      <c r="W19" s="233"/>
    </row>
    <row r="20" spans="1:23" s="2" customFormat="1" ht="33" customHeight="1">
      <c r="A20" s="233"/>
      <c r="B20" s="237">
        <v>4</v>
      </c>
      <c r="C20" s="246"/>
      <c r="D20" s="246"/>
      <c r="E20" s="246"/>
      <c r="F20" s="246"/>
      <c r="G20" s="246"/>
      <c r="H20" s="246"/>
      <c r="I20" s="246"/>
      <c r="J20" s="246"/>
      <c r="K20" s="275"/>
      <c r="L20" s="276"/>
      <c r="M20" s="277"/>
      <c r="N20" s="277"/>
      <c r="O20" s="277"/>
      <c r="P20" s="279">
        <f>K20*M20</f>
        <v>0</v>
      </c>
      <c r="Q20" s="279"/>
      <c r="R20" s="279"/>
      <c r="S20" s="277"/>
      <c r="T20" s="277"/>
      <c r="U20" s="277"/>
      <c r="V20" s="233"/>
      <c r="W20" s="233"/>
    </row>
    <row r="21" spans="1:23" s="2" customFormat="1" ht="33" customHeight="1">
      <c r="A21" s="233"/>
      <c r="B21" s="237">
        <v>5</v>
      </c>
      <c r="C21" s="246"/>
      <c r="D21" s="246"/>
      <c r="E21" s="246"/>
      <c r="F21" s="246"/>
      <c r="G21" s="246"/>
      <c r="H21" s="246"/>
      <c r="I21" s="246"/>
      <c r="J21" s="246"/>
      <c r="K21" s="275"/>
      <c r="L21" s="276"/>
      <c r="M21" s="277"/>
      <c r="N21" s="277"/>
      <c r="O21" s="277"/>
      <c r="P21" s="279">
        <f>K21*M21</f>
        <v>0</v>
      </c>
      <c r="Q21" s="279"/>
      <c r="R21" s="279"/>
      <c r="S21" s="277"/>
      <c r="T21" s="277"/>
      <c r="U21" s="277"/>
      <c r="V21" s="233"/>
      <c r="W21" s="233"/>
    </row>
    <row r="22" spans="1:23" s="2" customFormat="1" ht="33" customHeight="1">
      <c r="A22" s="233"/>
      <c r="B22" s="60" t="s">
        <v>242</v>
      </c>
      <c r="C22" s="233"/>
      <c r="D22" s="233"/>
      <c r="E22" s="233"/>
      <c r="F22" s="233"/>
      <c r="G22" s="233"/>
      <c r="H22" s="233"/>
      <c r="I22" s="233"/>
      <c r="J22" s="233"/>
      <c r="K22" s="233"/>
      <c r="L22" s="233"/>
      <c r="M22" s="236" t="s">
        <v>313</v>
      </c>
      <c r="N22" s="236"/>
      <c r="O22" s="236"/>
      <c r="P22" s="280">
        <f>SUM(P17:R21)</f>
        <v>0</v>
      </c>
      <c r="Q22" s="282"/>
      <c r="R22" s="283"/>
      <c r="S22" s="280">
        <f>SUM(S17:U21)</f>
        <v>0</v>
      </c>
      <c r="T22" s="282"/>
      <c r="U22" s="283"/>
      <c r="V22" s="233"/>
      <c r="W22" s="233"/>
    </row>
    <row r="23" spans="1:23" s="2" customFormat="1" ht="24.95" customHeight="1">
      <c r="A23" s="233"/>
      <c r="B23" s="60" t="s">
        <v>316</v>
      </c>
      <c r="C23" s="233"/>
      <c r="D23" s="233"/>
      <c r="E23" s="233"/>
      <c r="F23" s="233"/>
      <c r="G23" s="233"/>
      <c r="H23" s="233"/>
      <c r="I23" s="233"/>
      <c r="J23" s="233"/>
      <c r="K23" s="233"/>
      <c r="L23" s="233"/>
      <c r="M23" s="278"/>
      <c r="N23" s="278"/>
      <c r="O23" s="278"/>
      <c r="P23" s="281"/>
      <c r="Q23" s="281"/>
      <c r="R23" s="281"/>
      <c r="S23" s="281"/>
      <c r="T23" s="281"/>
      <c r="U23" s="281"/>
      <c r="V23" s="233"/>
      <c r="W23" s="233"/>
    </row>
    <row r="24" spans="1:23" s="2" customFormat="1" ht="24.95" customHeight="1">
      <c r="A24" s="233"/>
      <c r="B24" s="60" t="s">
        <v>10</v>
      </c>
      <c r="C24" s="233"/>
      <c r="D24" s="233"/>
      <c r="E24" s="233"/>
      <c r="F24" s="233"/>
      <c r="G24" s="233"/>
      <c r="H24" s="233"/>
      <c r="I24" s="233"/>
      <c r="J24" s="233"/>
      <c r="K24" s="233"/>
      <c r="L24" s="233"/>
      <c r="M24" s="278"/>
      <c r="N24" s="278"/>
      <c r="O24" s="278"/>
      <c r="P24" s="281"/>
      <c r="Q24" s="281"/>
      <c r="R24" s="281"/>
      <c r="S24" s="281"/>
      <c r="T24" s="281"/>
      <c r="U24" s="281"/>
      <c r="V24" s="233"/>
      <c r="W24" s="233"/>
    </row>
    <row r="25" spans="1:23" s="2" customFormat="1" ht="24.95" customHeight="1">
      <c r="A25" s="233"/>
      <c r="B25" s="60" t="s">
        <v>171</v>
      </c>
      <c r="C25" s="233"/>
      <c r="D25" s="233"/>
      <c r="E25" s="233"/>
      <c r="F25" s="233"/>
      <c r="G25" s="233"/>
      <c r="H25" s="233"/>
      <c r="I25" s="233"/>
      <c r="J25" s="233"/>
      <c r="K25" s="233"/>
      <c r="L25" s="233"/>
      <c r="M25" s="278"/>
      <c r="N25" s="278"/>
      <c r="O25" s="278"/>
      <c r="P25" s="281"/>
      <c r="Q25" s="281"/>
      <c r="R25" s="281"/>
      <c r="S25" s="281"/>
      <c r="T25" s="281"/>
      <c r="U25" s="281"/>
      <c r="V25" s="233"/>
      <c r="W25" s="233"/>
    </row>
    <row r="26" spans="1:23" s="2" customFormat="1" ht="24.95" customHeight="1">
      <c r="A26" s="233"/>
      <c r="B26" s="60" t="s">
        <v>315</v>
      </c>
      <c r="C26" s="233"/>
      <c r="D26" s="233"/>
      <c r="E26" s="233"/>
      <c r="F26" s="233"/>
      <c r="G26" s="233"/>
      <c r="H26" s="233"/>
      <c r="I26" s="233"/>
      <c r="J26" s="233"/>
      <c r="K26" s="233"/>
      <c r="L26" s="233"/>
      <c r="M26" s="278"/>
      <c r="N26" s="278"/>
      <c r="O26" s="278"/>
      <c r="P26" s="281"/>
      <c r="Q26" s="281"/>
      <c r="R26" s="281"/>
      <c r="S26" s="281"/>
      <c r="T26" s="281"/>
      <c r="U26" s="281"/>
      <c r="V26" s="233"/>
      <c r="W26" s="233"/>
    </row>
    <row r="27" spans="1:23" s="2" customFormat="1" ht="24.95" customHeight="1">
      <c r="A27" s="233"/>
      <c r="B27" s="60" t="s">
        <v>318</v>
      </c>
      <c r="C27" s="233"/>
      <c r="D27" s="233"/>
      <c r="E27" s="233"/>
      <c r="F27" s="233"/>
      <c r="G27" s="233"/>
      <c r="H27" s="233"/>
      <c r="I27" s="233"/>
      <c r="J27" s="233"/>
      <c r="K27" s="233"/>
      <c r="L27" s="233"/>
      <c r="M27" s="278"/>
      <c r="N27" s="278"/>
      <c r="O27" s="278"/>
      <c r="P27" s="281"/>
      <c r="Q27" s="281"/>
      <c r="R27" s="281"/>
      <c r="S27" s="281"/>
      <c r="T27" s="281"/>
      <c r="U27" s="281"/>
      <c r="V27" s="233"/>
      <c r="W27" s="233"/>
    </row>
    <row r="28" spans="1:23" s="2" customFormat="1" ht="24.95" customHeight="1">
      <c r="A28" s="233"/>
      <c r="B28" s="60"/>
      <c r="C28" s="233"/>
      <c r="D28" s="233"/>
      <c r="E28" s="233"/>
      <c r="F28" s="233"/>
      <c r="G28" s="233"/>
      <c r="H28" s="233"/>
      <c r="I28" s="233"/>
      <c r="J28" s="233"/>
      <c r="K28" s="233"/>
      <c r="L28" s="233"/>
      <c r="M28" s="278"/>
      <c r="N28" s="278"/>
      <c r="O28" s="278"/>
      <c r="P28" s="281"/>
      <c r="Q28" s="281"/>
      <c r="R28" s="281"/>
      <c r="S28" s="281"/>
      <c r="T28" s="281"/>
      <c r="U28" s="281"/>
      <c r="V28" s="233"/>
      <c r="W28" s="233"/>
    </row>
    <row r="29" spans="1:23" s="2" customFormat="1" ht="24.95" customHeight="1">
      <c r="A29" s="233"/>
      <c r="B29" s="60"/>
      <c r="C29" s="233"/>
      <c r="D29" s="233"/>
      <c r="E29" s="233"/>
      <c r="F29" s="233"/>
      <c r="G29" s="233"/>
      <c r="H29" s="233"/>
      <c r="I29" s="233"/>
      <c r="J29" s="233"/>
      <c r="K29" s="233"/>
      <c r="L29" s="233"/>
      <c r="M29" s="278"/>
      <c r="N29" s="278"/>
      <c r="O29" s="278"/>
      <c r="P29" s="281"/>
      <c r="Q29" s="281"/>
      <c r="R29" s="281"/>
      <c r="S29" s="281"/>
      <c r="T29" s="281"/>
      <c r="U29" s="281"/>
      <c r="V29" s="233"/>
      <c r="W29" s="233"/>
    </row>
    <row r="30" spans="1:23" s="2" customFormat="1" ht="24.95" customHeight="1">
      <c r="A30" s="233"/>
      <c r="B30" s="60"/>
      <c r="C30" s="233"/>
      <c r="D30" s="233"/>
      <c r="E30" s="233"/>
      <c r="F30" s="233"/>
      <c r="G30" s="233"/>
      <c r="H30" s="233"/>
      <c r="I30" s="233"/>
      <c r="J30" s="233"/>
      <c r="K30" s="233"/>
      <c r="L30" s="233"/>
      <c r="M30" s="278"/>
      <c r="N30" s="278"/>
      <c r="O30" s="278"/>
      <c r="P30" s="281"/>
      <c r="Q30" s="281"/>
      <c r="R30" s="281"/>
      <c r="S30" s="281"/>
      <c r="T30" s="281"/>
      <c r="U30" s="281"/>
      <c r="V30" s="233"/>
      <c r="W30" s="233"/>
    </row>
    <row r="31" spans="1:23" s="2" customFormat="1" ht="42.95" customHeight="1">
      <c r="A31" s="233"/>
      <c r="B31" s="238" t="s">
        <v>297</v>
      </c>
      <c r="C31" s="236"/>
      <c r="D31" s="252"/>
      <c r="E31" s="252"/>
      <c r="F31" s="252"/>
      <c r="G31" s="252"/>
      <c r="H31" s="252"/>
      <c r="I31" s="252"/>
      <c r="J31" s="252"/>
      <c r="K31" s="252"/>
      <c r="L31" s="252"/>
      <c r="M31" s="252"/>
      <c r="N31" s="252"/>
      <c r="O31" s="252"/>
      <c r="P31" s="252"/>
      <c r="Q31" s="252"/>
      <c r="R31" s="252"/>
      <c r="S31" s="252"/>
      <c r="T31" s="252"/>
      <c r="U31" s="252"/>
      <c r="V31" s="233"/>
      <c r="W31" s="233"/>
    </row>
    <row r="32" spans="1:23" s="2" customFormat="1" ht="42.95" customHeight="1">
      <c r="A32" s="233"/>
      <c r="B32" s="236"/>
      <c r="C32" s="236"/>
      <c r="D32" s="252"/>
      <c r="E32" s="252"/>
      <c r="F32" s="252"/>
      <c r="G32" s="252"/>
      <c r="H32" s="252"/>
      <c r="I32" s="252"/>
      <c r="J32" s="252"/>
      <c r="K32" s="252"/>
      <c r="L32" s="252"/>
      <c r="M32" s="252"/>
      <c r="N32" s="252"/>
      <c r="O32" s="252"/>
      <c r="P32" s="252"/>
      <c r="Q32" s="252"/>
      <c r="R32" s="252"/>
      <c r="S32" s="252"/>
      <c r="T32" s="252"/>
      <c r="U32" s="252"/>
      <c r="V32" s="233"/>
      <c r="W32" s="233"/>
    </row>
    <row r="33" spans="1:23" s="2" customFormat="1" ht="42.95" customHeight="1">
      <c r="A33" s="233"/>
      <c r="B33" s="236"/>
      <c r="C33" s="236"/>
      <c r="D33" s="252"/>
      <c r="E33" s="252"/>
      <c r="F33" s="252"/>
      <c r="G33" s="252"/>
      <c r="H33" s="252"/>
      <c r="I33" s="252"/>
      <c r="J33" s="252"/>
      <c r="K33" s="252"/>
      <c r="L33" s="252"/>
      <c r="M33" s="252"/>
      <c r="N33" s="252"/>
      <c r="O33" s="252"/>
      <c r="P33" s="252"/>
      <c r="Q33" s="252"/>
      <c r="R33" s="252"/>
      <c r="S33" s="252"/>
      <c r="T33" s="252"/>
      <c r="U33" s="252"/>
      <c r="V33" s="233"/>
      <c r="W33" s="233"/>
    </row>
    <row r="34" spans="1:23" s="2" customFormat="1" ht="42.95" customHeight="1">
      <c r="A34" s="233"/>
      <c r="B34" s="236"/>
      <c r="C34" s="236"/>
      <c r="D34" s="252"/>
      <c r="E34" s="252"/>
      <c r="F34" s="252"/>
      <c r="G34" s="252"/>
      <c r="H34" s="252"/>
      <c r="I34" s="252"/>
      <c r="J34" s="252"/>
      <c r="K34" s="252"/>
      <c r="L34" s="252"/>
      <c r="M34" s="252"/>
      <c r="N34" s="252"/>
      <c r="O34" s="252"/>
      <c r="P34" s="252"/>
      <c r="Q34" s="252"/>
      <c r="R34" s="252"/>
      <c r="S34" s="252"/>
      <c r="T34" s="252"/>
      <c r="U34" s="252"/>
      <c r="V34" s="233"/>
      <c r="W34" s="233"/>
    </row>
    <row r="35" spans="1:23" s="2" customFormat="1" ht="33" customHeight="1">
      <c r="A35" s="233"/>
      <c r="B35" s="234" t="s">
        <v>264</v>
      </c>
      <c r="C35" s="2"/>
      <c r="D35" s="253"/>
      <c r="E35" s="234"/>
      <c r="F35" s="234"/>
      <c r="G35" s="234"/>
      <c r="H35" s="234"/>
      <c r="I35" s="234"/>
      <c r="J35" s="234"/>
      <c r="K35" s="234"/>
      <c r="L35" s="234"/>
      <c r="M35" s="233"/>
      <c r="N35" s="233"/>
      <c r="O35" s="233"/>
      <c r="P35" s="233"/>
      <c r="Q35" s="233"/>
      <c r="R35" s="233"/>
      <c r="S35" s="233"/>
      <c r="T35" s="233"/>
      <c r="U35" s="233"/>
      <c r="V35" s="233"/>
      <c r="W35" s="233"/>
    </row>
    <row r="36" spans="1:23" s="2" customFormat="1" ht="33" customHeight="1">
      <c r="A36" s="2"/>
      <c r="B36" s="2"/>
      <c r="C36" s="57"/>
      <c r="D36" s="57"/>
      <c r="E36" s="57"/>
      <c r="F36" s="57"/>
      <c r="G36" s="57"/>
      <c r="H36" s="57"/>
      <c r="I36" s="57"/>
      <c r="J36" s="2"/>
      <c r="K36" s="2"/>
      <c r="L36" s="2"/>
      <c r="M36" s="2"/>
      <c r="N36" s="2"/>
      <c r="O36" s="2"/>
      <c r="P36" s="2"/>
      <c r="Q36" s="2"/>
      <c r="R36" s="2"/>
      <c r="S36" s="2"/>
      <c r="T36" s="2"/>
      <c r="U36" s="2"/>
      <c r="V36" s="2"/>
      <c r="W36" s="2"/>
    </row>
    <row r="37" spans="1:23" s="2" customFormat="1" ht="33" customHeight="1">
      <c r="A37" s="2"/>
      <c r="B37" s="2"/>
      <c r="C37" s="57"/>
      <c r="D37" s="57"/>
      <c r="E37" s="57"/>
      <c r="F37" s="57"/>
      <c r="G37" s="57"/>
      <c r="H37" s="57"/>
      <c r="I37" s="57"/>
      <c r="J37" s="2"/>
      <c r="K37" s="2"/>
      <c r="L37" s="2"/>
      <c r="M37" s="2"/>
      <c r="N37" s="2"/>
      <c r="O37" s="2"/>
      <c r="P37" s="2"/>
      <c r="Q37" s="2"/>
      <c r="R37" s="2"/>
      <c r="S37" s="2"/>
      <c r="T37" s="2"/>
      <c r="U37" s="2"/>
      <c r="V37" s="2"/>
      <c r="W37" s="2"/>
    </row>
    <row r="38" spans="1:23" s="2" customFormat="1" ht="33" customHeight="1">
      <c r="A38" s="2"/>
      <c r="B38" s="2"/>
      <c r="C38" s="57"/>
      <c r="D38" s="57"/>
      <c r="E38" s="57"/>
      <c r="F38" s="57"/>
      <c r="G38" s="57"/>
      <c r="H38" s="57"/>
      <c r="I38" s="57"/>
      <c r="J38" s="2"/>
      <c r="K38" s="2"/>
      <c r="L38" s="2"/>
      <c r="M38" s="2"/>
      <c r="N38" s="2"/>
      <c r="O38" s="2"/>
      <c r="P38" s="2"/>
      <c r="Q38" s="2"/>
      <c r="R38" s="2"/>
      <c r="S38" s="2"/>
      <c r="T38" s="2"/>
      <c r="U38" s="2"/>
      <c r="V38" s="2"/>
      <c r="W38" s="2"/>
    </row>
    <row r="39" spans="1:23" s="2" customFormat="1" ht="33" customHeight="1">
      <c r="A39" s="2"/>
      <c r="B39" s="2"/>
      <c r="C39" s="57"/>
      <c r="D39" s="57"/>
      <c r="E39" s="57"/>
      <c r="F39" s="57"/>
      <c r="G39" s="57"/>
      <c r="H39" s="57"/>
      <c r="I39" s="57"/>
      <c r="J39" s="2"/>
      <c r="K39" s="2"/>
      <c r="L39" s="2"/>
      <c r="M39" s="2"/>
      <c r="N39" s="2"/>
      <c r="O39" s="2"/>
      <c r="P39" s="2"/>
      <c r="Q39" s="2"/>
      <c r="R39" s="2"/>
      <c r="S39" s="2"/>
      <c r="T39" s="2"/>
      <c r="U39" s="2"/>
      <c r="V39" s="2"/>
      <c r="W39" s="2"/>
    </row>
    <row r="40" spans="1:23" s="2" customFormat="1" ht="33" customHeight="1">
      <c r="A40" s="2"/>
      <c r="B40" s="2"/>
      <c r="C40" s="57"/>
      <c r="D40" s="57"/>
      <c r="E40" s="57"/>
      <c r="F40" s="57"/>
      <c r="G40" s="57"/>
      <c r="H40" s="57"/>
      <c r="I40" s="57"/>
      <c r="J40" s="2"/>
      <c r="K40" s="2"/>
      <c r="L40" s="2"/>
      <c r="M40" s="2"/>
      <c r="N40" s="2"/>
      <c r="O40" s="2"/>
      <c r="P40" s="2"/>
      <c r="Q40" s="2"/>
      <c r="R40" s="2"/>
      <c r="S40" s="2"/>
      <c r="T40" s="2"/>
      <c r="U40" s="2"/>
      <c r="V40" s="2"/>
      <c r="W40" s="2"/>
    </row>
    <row r="41" spans="1:23" s="2" customFormat="1" ht="33" customHeight="1">
      <c r="A41" s="2"/>
      <c r="B41" s="2"/>
      <c r="C41" s="57"/>
      <c r="D41" s="57"/>
      <c r="E41" s="57"/>
      <c r="F41" s="57"/>
      <c r="G41" s="57"/>
      <c r="H41" s="57"/>
      <c r="I41" s="57"/>
      <c r="J41" s="2"/>
      <c r="K41" s="2"/>
      <c r="L41" s="2"/>
      <c r="M41" s="2"/>
      <c r="N41" s="2"/>
      <c r="O41" s="2"/>
      <c r="P41" s="2"/>
      <c r="Q41" s="2"/>
      <c r="R41" s="2"/>
      <c r="S41" s="2"/>
      <c r="T41" s="2"/>
      <c r="U41" s="2"/>
      <c r="V41" s="2"/>
      <c r="W41" s="2"/>
    </row>
    <row r="42" spans="1:23" s="2" customFormat="1" ht="33" customHeight="1">
      <c r="A42" s="2"/>
      <c r="B42" s="2"/>
      <c r="C42" s="57"/>
      <c r="D42" s="57"/>
      <c r="E42" s="57"/>
      <c r="F42" s="57"/>
      <c r="G42" s="57"/>
      <c r="H42" s="57"/>
      <c r="I42" s="57"/>
      <c r="J42" s="2"/>
      <c r="K42" s="2"/>
      <c r="L42" s="2"/>
      <c r="M42" s="2"/>
      <c r="N42" s="2"/>
      <c r="O42" s="2"/>
      <c r="P42" s="2"/>
      <c r="Q42" s="2"/>
      <c r="R42" s="2"/>
      <c r="S42" s="2"/>
      <c r="T42" s="2"/>
      <c r="U42" s="2"/>
      <c r="V42" s="2"/>
      <c r="W42" s="2"/>
    </row>
    <row r="43" spans="1:23" s="2" customFormat="1" ht="33" customHeight="1">
      <c r="A43" s="2"/>
      <c r="B43" s="2"/>
      <c r="C43" s="57"/>
      <c r="D43" s="57"/>
      <c r="E43" s="57"/>
      <c r="F43" s="57"/>
      <c r="G43" s="57"/>
      <c r="H43" s="57"/>
      <c r="I43" s="57"/>
      <c r="J43" s="2"/>
      <c r="K43" s="2"/>
      <c r="L43" s="2"/>
      <c r="M43" s="2"/>
      <c r="N43" s="2"/>
      <c r="O43" s="2"/>
      <c r="P43" s="2"/>
      <c r="Q43" s="2"/>
      <c r="R43" s="2"/>
      <c r="S43" s="2"/>
      <c r="T43" s="2"/>
      <c r="U43" s="2"/>
      <c r="V43" s="2"/>
      <c r="W43" s="2"/>
    </row>
    <row r="44" spans="1:23" s="2" customFormat="1" ht="33" customHeight="1">
      <c r="A44" s="2"/>
      <c r="B44" s="2"/>
      <c r="C44" s="57"/>
      <c r="D44" s="57"/>
      <c r="E44" s="57"/>
      <c r="F44" s="57"/>
      <c r="G44" s="57"/>
      <c r="H44" s="57"/>
      <c r="I44" s="57"/>
      <c r="J44" s="2"/>
      <c r="K44" s="2"/>
      <c r="L44" s="2"/>
      <c r="M44" s="2"/>
      <c r="N44" s="2"/>
      <c r="O44" s="2"/>
      <c r="P44" s="2"/>
      <c r="Q44" s="2"/>
      <c r="R44" s="2"/>
      <c r="S44" s="2"/>
      <c r="T44" s="2"/>
      <c r="U44" s="2"/>
      <c r="V44" s="2"/>
      <c r="W44" s="2"/>
    </row>
    <row r="45" spans="1:23" s="2" customFormat="1" ht="33" customHeight="1">
      <c r="A45" s="2"/>
      <c r="B45" s="2"/>
      <c r="C45" s="57"/>
      <c r="D45" s="57"/>
      <c r="E45" s="57"/>
      <c r="F45" s="57"/>
      <c r="G45" s="57"/>
      <c r="H45" s="57"/>
      <c r="I45" s="57"/>
      <c r="J45" s="2"/>
      <c r="K45" s="2"/>
      <c r="L45" s="2"/>
      <c r="M45" s="2"/>
      <c r="N45" s="2"/>
      <c r="O45" s="2"/>
      <c r="P45" s="2"/>
      <c r="Q45" s="2"/>
      <c r="R45" s="2"/>
      <c r="S45" s="2"/>
      <c r="T45" s="2"/>
      <c r="U45" s="2"/>
      <c r="V45" s="2"/>
      <c r="W45" s="2"/>
    </row>
    <row r="46" spans="1:23" s="2" customFormat="1" ht="33" customHeight="1">
      <c r="A46" s="2"/>
      <c r="B46" s="2"/>
      <c r="C46" s="57"/>
      <c r="D46" s="57"/>
      <c r="E46" s="57"/>
      <c r="F46" s="57"/>
      <c r="G46" s="57"/>
      <c r="H46" s="57"/>
      <c r="I46" s="57"/>
      <c r="J46" s="2"/>
      <c r="K46" s="2"/>
      <c r="L46" s="2"/>
      <c r="M46" s="2"/>
      <c r="N46" s="2"/>
      <c r="O46" s="2"/>
      <c r="P46" s="2"/>
      <c r="Q46" s="2"/>
      <c r="R46" s="2"/>
      <c r="S46" s="2"/>
      <c r="T46" s="2"/>
      <c r="U46" s="2"/>
      <c r="V46" s="2"/>
      <c r="W46" s="2"/>
    </row>
    <row r="47" spans="1:23" s="2" customFormat="1" ht="33" customHeight="1">
      <c r="A47" s="2"/>
      <c r="B47" s="2"/>
      <c r="C47" s="57"/>
      <c r="D47" s="57"/>
      <c r="E47" s="57"/>
      <c r="F47" s="57"/>
      <c r="G47" s="57"/>
      <c r="H47" s="57"/>
      <c r="I47" s="57"/>
      <c r="J47" s="2"/>
      <c r="K47" s="2"/>
      <c r="L47" s="2"/>
      <c r="M47" s="2"/>
      <c r="N47" s="2"/>
      <c r="O47" s="2"/>
      <c r="P47" s="2"/>
      <c r="Q47" s="2"/>
      <c r="R47" s="2"/>
      <c r="S47" s="2"/>
      <c r="T47" s="2"/>
      <c r="U47" s="2"/>
      <c r="V47" s="2"/>
      <c r="W47" s="2"/>
    </row>
    <row r="48" spans="1:23" s="2" customFormat="1" ht="33" customHeight="1">
      <c r="A48" s="2"/>
      <c r="B48" s="2"/>
      <c r="C48" s="57"/>
      <c r="D48" s="57"/>
      <c r="E48" s="57"/>
      <c r="F48" s="57"/>
      <c r="G48" s="57"/>
      <c r="H48" s="57"/>
      <c r="I48" s="57"/>
      <c r="J48" s="2"/>
      <c r="K48" s="2"/>
      <c r="L48" s="2"/>
      <c r="M48" s="2"/>
      <c r="N48" s="2"/>
      <c r="O48" s="2"/>
      <c r="P48" s="2"/>
      <c r="Q48" s="2"/>
      <c r="R48" s="2"/>
      <c r="S48" s="2"/>
      <c r="T48" s="2"/>
      <c r="U48" s="2"/>
      <c r="V48" s="2"/>
      <c r="W48" s="2"/>
    </row>
    <row r="49" spans="3:9" s="2" customFormat="1" ht="33" customHeight="1">
      <c r="C49" s="57"/>
      <c r="D49" s="57"/>
      <c r="E49" s="57"/>
      <c r="F49" s="57"/>
      <c r="G49" s="57"/>
      <c r="H49" s="57"/>
      <c r="I49" s="57"/>
    </row>
    <row r="50" spans="3:9" s="2" customFormat="1" ht="33" customHeight="1">
      <c r="C50" s="57"/>
      <c r="D50" s="57"/>
      <c r="E50" s="57"/>
      <c r="F50" s="57"/>
      <c r="G50" s="57"/>
      <c r="H50" s="57"/>
      <c r="I50" s="57"/>
    </row>
    <row r="51" spans="3:9" s="2" customFormat="1" ht="33" customHeight="1">
      <c r="C51" s="57"/>
      <c r="D51" s="57"/>
      <c r="E51" s="57"/>
      <c r="F51" s="57"/>
      <c r="G51" s="57"/>
      <c r="H51" s="57"/>
      <c r="I51" s="57"/>
    </row>
    <row r="52" spans="3:9" s="2" customFormat="1" ht="33" customHeight="1">
      <c r="C52" s="57"/>
      <c r="D52" s="57"/>
      <c r="E52" s="57"/>
      <c r="F52" s="57"/>
      <c r="G52" s="57"/>
      <c r="H52" s="57"/>
      <c r="I52" s="57"/>
    </row>
    <row r="53" spans="3:9" s="2" customFormat="1" ht="33" customHeight="1">
      <c r="C53" s="57"/>
      <c r="D53" s="57"/>
      <c r="E53" s="57"/>
      <c r="F53" s="57"/>
      <c r="G53" s="57"/>
      <c r="H53" s="57"/>
      <c r="I53" s="57"/>
    </row>
    <row r="54" spans="3:9" s="2" customFormat="1" ht="33" customHeight="1">
      <c r="C54" s="57"/>
      <c r="D54" s="57"/>
      <c r="E54" s="57"/>
      <c r="F54" s="57"/>
      <c r="G54" s="57"/>
      <c r="H54" s="57"/>
      <c r="I54" s="57"/>
    </row>
    <row r="55" spans="3:9" s="2" customFormat="1" ht="33" customHeight="1">
      <c r="C55" s="57"/>
      <c r="D55" s="57"/>
      <c r="E55" s="57"/>
      <c r="F55" s="57"/>
      <c r="G55" s="57"/>
      <c r="H55" s="57"/>
      <c r="I55" s="57"/>
    </row>
    <row r="56" spans="3:9" s="2" customFormat="1" ht="33" customHeight="1">
      <c r="C56" s="57"/>
      <c r="D56" s="57"/>
      <c r="E56" s="57"/>
      <c r="F56" s="57"/>
      <c r="G56" s="57"/>
      <c r="H56" s="57"/>
      <c r="I56" s="57"/>
    </row>
    <row r="57" spans="3:9" s="2" customFormat="1" ht="33" customHeight="1">
      <c r="C57" s="57"/>
      <c r="D57" s="57"/>
      <c r="E57" s="57"/>
      <c r="F57" s="57"/>
      <c r="G57" s="57"/>
      <c r="H57" s="57"/>
      <c r="I57" s="57"/>
    </row>
    <row r="58" spans="3:9" s="2" customFormat="1" ht="33" customHeight="1">
      <c r="C58" s="57"/>
      <c r="D58" s="57"/>
      <c r="E58" s="57"/>
      <c r="F58" s="57"/>
      <c r="G58" s="57"/>
      <c r="H58" s="57"/>
      <c r="I58" s="57"/>
    </row>
  </sheetData>
  <mergeCells count="48">
    <mergeCell ref="D5:K5"/>
    <mergeCell ref="D6:K6"/>
    <mergeCell ref="D7:E7"/>
    <mergeCell ref="F7:K7"/>
    <mergeCell ref="D8:E8"/>
    <mergeCell ref="F8:K8"/>
    <mergeCell ref="M10:R10"/>
    <mergeCell ref="M11:R11"/>
    <mergeCell ref="C13:D13"/>
    <mergeCell ref="E13:F13"/>
    <mergeCell ref="G13:H13"/>
    <mergeCell ref="C14:D14"/>
    <mergeCell ref="E14:F14"/>
    <mergeCell ref="G14:H14"/>
    <mergeCell ref="C16:J16"/>
    <mergeCell ref="K16:L16"/>
    <mergeCell ref="M16:O16"/>
    <mergeCell ref="P16:R16"/>
    <mergeCell ref="S16:U16"/>
    <mergeCell ref="C17:J17"/>
    <mergeCell ref="M17:O17"/>
    <mergeCell ref="P17:R17"/>
    <mergeCell ref="S17:U17"/>
    <mergeCell ref="C18:J18"/>
    <mergeCell ref="M18:O18"/>
    <mergeCell ref="P18:R18"/>
    <mergeCell ref="S18:U18"/>
    <mergeCell ref="C19:J19"/>
    <mergeCell ref="M19:O19"/>
    <mergeCell ref="P19:R19"/>
    <mergeCell ref="S19:U19"/>
    <mergeCell ref="C20:J20"/>
    <mergeCell ref="M20:O20"/>
    <mergeCell ref="P20:R20"/>
    <mergeCell ref="S20:U20"/>
    <mergeCell ref="C21:J21"/>
    <mergeCell ref="M21:O21"/>
    <mergeCell ref="P21:R21"/>
    <mergeCell ref="S21:U21"/>
    <mergeCell ref="M22:O22"/>
    <mergeCell ref="P22:R22"/>
    <mergeCell ref="S22:U22"/>
    <mergeCell ref="A2:V3"/>
    <mergeCell ref="B10:D11"/>
    <mergeCell ref="E10:I11"/>
    <mergeCell ref="J10:K11"/>
    <mergeCell ref="B31:C34"/>
    <mergeCell ref="D31:U34"/>
  </mergeCells>
  <phoneticPr fontId="23"/>
  <dataValidations count="4">
    <dataValidation type="list" allowBlank="1" showDropDown="0" showInputMessage="1" showErrorMessage="1" sqref="L17:L21">
      <formula1>"式,台"</formula1>
    </dataValidation>
    <dataValidation type="whole" allowBlank="1" showDropDown="0" showInputMessage="1" showErrorMessage="1" sqref="K17:K21">
      <formula1>1</formula1>
      <formula2>100</formula2>
    </dataValidation>
    <dataValidation imeMode="halfAlpha" allowBlank="1" showDropDown="0" showInputMessage="1" showErrorMessage="1" sqref="M17:R21"/>
    <dataValidation type="whole" allowBlank="1" showDropDown="0" showInputMessage="1" showErrorMessage="1" sqref="D7:D8">
      <formula1>0</formula1>
      <formula2>9999</formula2>
    </dataValidation>
  </dataValidations>
  <pageMargins left="0.70866141732283472" right="0.70866141732283472" top="0.74803149606299213" bottom="0.74803149606299213" header="0.31496062992125984" footer="0.31496062992125984"/>
  <pageSetup paperSize="9" scale="46"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IV52"/>
  <sheetViews>
    <sheetView showGridLines="0" showZeros="0" view="pageBreakPreview" zoomScale="70" zoomScaleNormal="40" zoomScaleSheetLayoutView="70" workbookViewId="0">
      <selection activeCell="X12" sqref="X12"/>
    </sheetView>
  </sheetViews>
  <sheetFormatPr defaultColWidth="8" defaultRowHeight="14.25"/>
  <cols>
    <col min="1" max="1" width="15.625" style="63" customWidth="1"/>
    <col min="2" max="2" width="13.125" style="63" hidden="1" customWidth="1"/>
    <col min="3" max="3" width="28" style="63" bestFit="1" customWidth="1"/>
    <col min="4" max="4" width="25.375" style="63" customWidth="1"/>
    <col min="5" max="5" width="26.08984375" style="63" bestFit="1" customWidth="1"/>
    <col min="6" max="6" width="29.81640625" style="63" hidden="1" bestFit="1" customWidth="1"/>
    <col min="7" max="7" width="14.90625" style="284" bestFit="1" customWidth="1"/>
    <col min="8" max="8" width="30.625" style="284" bestFit="1" customWidth="1"/>
    <col min="9" max="9" width="17.625" style="284" bestFit="1" customWidth="1"/>
    <col min="10" max="10" width="12" style="284" bestFit="1" customWidth="1"/>
    <col min="11" max="11" width="28.125" style="284" bestFit="1" customWidth="1"/>
    <col min="12" max="12" width="26.75" style="284" bestFit="1" customWidth="1"/>
    <col min="13" max="13" width="32.875" style="284" customWidth="1"/>
    <col min="14" max="14" width="32.125" style="284" bestFit="1" customWidth="1"/>
    <col min="15" max="15" width="17.625" style="284" bestFit="1" customWidth="1"/>
    <col min="16" max="16" width="28.5" style="63" bestFit="1" customWidth="1"/>
    <col min="17" max="17" width="35.5" style="63" customWidth="1"/>
    <col min="18" max="18" width="26.625" style="63" customWidth="1"/>
    <col min="19" max="28" width="8" style="63"/>
    <col min="29" max="29" width="3.375" style="63" customWidth="1"/>
    <col min="30" max="30" width="11" style="63" hidden="1" customWidth="1"/>
    <col min="31" max="31" width="11.625" style="63" hidden="1" customWidth="1"/>
    <col min="32" max="32" width="15.875" style="63" customWidth="1"/>
    <col min="33" max="256" width="8" style="63"/>
    <col min="257" max="257" width="15.625" style="60" customWidth="1"/>
    <col min="258" max="258" width="13.125" style="60" customWidth="1"/>
    <col min="259" max="259" width="28" style="60" bestFit="1" customWidth="1"/>
    <col min="260" max="260" width="25.375" style="60" customWidth="1"/>
    <col min="261" max="261" width="32.875" style="60" customWidth="1"/>
    <col min="262" max="262" width="8" style="60" hidden="1" customWidth="1"/>
    <col min="263" max="263" width="25.625" style="60" customWidth="1"/>
    <col min="264" max="264" width="30.625" style="60" bestFit="1" customWidth="1"/>
    <col min="265" max="265" width="17.625" style="60" bestFit="1" customWidth="1"/>
    <col min="266" max="266" width="12" style="60" bestFit="1" customWidth="1"/>
    <col min="267" max="267" width="28.125" style="60" bestFit="1" customWidth="1"/>
    <col min="268" max="268" width="26.75" style="60" bestFit="1" customWidth="1"/>
    <col min="269" max="269" width="32.875" style="60" customWidth="1"/>
    <col min="270" max="270" width="32.125" style="60" bestFit="1" customWidth="1"/>
    <col min="271" max="271" width="17.625" style="60" bestFit="1" customWidth="1"/>
    <col min="272" max="272" width="28.5" style="60" bestFit="1" customWidth="1"/>
    <col min="273" max="273" width="29.875" style="60" customWidth="1"/>
    <col min="274" max="274" width="23.625" style="60" customWidth="1"/>
    <col min="275" max="284" width="8" style="60"/>
    <col min="285" max="288" width="8" style="60" hidden="1" customWidth="1"/>
    <col min="289" max="512" width="8" style="60"/>
    <col min="513" max="513" width="15.625" style="60" customWidth="1"/>
    <col min="514" max="514" width="13.125" style="60" customWidth="1"/>
    <col min="515" max="515" width="28" style="60" bestFit="1" customWidth="1"/>
    <col min="516" max="516" width="25.375" style="60" customWidth="1"/>
    <col min="517" max="517" width="32.875" style="60" customWidth="1"/>
    <col min="518" max="518" width="8" style="60" hidden="1" customWidth="1"/>
    <col min="519" max="519" width="25.625" style="60" customWidth="1"/>
    <col min="520" max="520" width="30.625" style="60" bestFit="1" customWidth="1"/>
    <col min="521" max="521" width="17.625" style="60" bestFit="1" customWidth="1"/>
    <col min="522" max="522" width="12" style="60" bestFit="1" customWidth="1"/>
    <col min="523" max="523" width="28.125" style="60" bestFit="1" customWidth="1"/>
    <col min="524" max="524" width="26.75" style="60" bestFit="1" customWidth="1"/>
    <col min="525" max="525" width="32.875" style="60" customWidth="1"/>
    <col min="526" max="526" width="32.125" style="60" bestFit="1" customWidth="1"/>
    <col min="527" max="527" width="17.625" style="60" bestFit="1" customWidth="1"/>
    <col min="528" max="528" width="28.5" style="60" bestFit="1" customWidth="1"/>
    <col min="529" max="529" width="29.875" style="60" customWidth="1"/>
    <col min="530" max="530" width="23.625" style="60" customWidth="1"/>
    <col min="531" max="540" width="8" style="60"/>
    <col min="541" max="544" width="8" style="60" hidden="1" customWidth="1"/>
    <col min="545" max="768" width="8" style="60"/>
    <col min="769" max="769" width="15.625" style="60" customWidth="1"/>
    <col min="770" max="770" width="13.125" style="60" customWidth="1"/>
    <col min="771" max="771" width="28" style="60" bestFit="1" customWidth="1"/>
    <col min="772" max="772" width="25.375" style="60" customWidth="1"/>
    <col min="773" max="773" width="32.875" style="60" customWidth="1"/>
    <col min="774" max="774" width="8" style="60" hidden="1" customWidth="1"/>
    <col min="775" max="775" width="25.625" style="60" customWidth="1"/>
    <col min="776" max="776" width="30.625" style="60" bestFit="1" customWidth="1"/>
    <col min="777" max="777" width="17.625" style="60" bestFit="1" customWidth="1"/>
    <col min="778" max="778" width="12" style="60" bestFit="1" customWidth="1"/>
    <col min="779" max="779" width="28.125" style="60" bestFit="1" customWidth="1"/>
    <col min="780" max="780" width="26.75" style="60" bestFit="1" customWidth="1"/>
    <col min="781" max="781" width="32.875" style="60" customWidth="1"/>
    <col min="782" max="782" width="32.125" style="60" bestFit="1" customWidth="1"/>
    <col min="783" max="783" width="17.625" style="60" bestFit="1" customWidth="1"/>
    <col min="784" max="784" width="28.5" style="60" bestFit="1" customWidth="1"/>
    <col min="785" max="785" width="29.875" style="60" customWidth="1"/>
    <col min="786" max="786" width="23.625" style="60" customWidth="1"/>
    <col min="787" max="796" width="8" style="60"/>
    <col min="797" max="800" width="8" style="60" hidden="1" customWidth="1"/>
    <col min="801" max="1024" width="8" style="60"/>
    <col min="1025" max="1025" width="15.625" style="60" customWidth="1"/>
    <col min="1026" max="1026" width="13.125" style="60" customWidth="1"/>
    <col min="1027" max="1027" width="28" style="60" bestFit="1" customWidth="1"/>
    <col min="1028" max="1028" width="25.375" style="60" customWidth="1"/>
    <col min="1029" max="1029" width="32.875" style="60" customWidth="1"/>
    <col min="1030" max="1030" width="8" style="60" hidden="1" customWidth="1"/>
    <col min="1031" max="1031" width="25.625" style="60" customWidth="1"/>
    <col min="1032" max="1032" width="30.625" style="60" bestFit="1" customWidth="1"/>
    <col min="1033" max="1033" width="17.625" style="60" bestFit="1" customWidth="1"/>
    <col min="1034" max="1034" width="12" style="60" bestFit="1" customWidth="1"/>
    <col min="1035" max="1035" width="28.125" style="60" bestFit="1" customWidth="1"/>
    <col min="1036" max="1036" width="26.75" style="60" bestFit="1" customWidth="1"/>
    <col min="1037" max="1037" width="32.875" style="60" customWidth="1"/>
    <col min="1038" max="1038" width="32.125" style="60" bestFit="1" customWidth="1"/>
    <col min="1039" max="1039" width="17.625" style="60" bestFit="1" customWidth="1"/>
    <col min="1040" max="1040" width="28.5" style="60" bestFit="1" customWidth="1"/>
    <col min="1041" max="1041" width="29.875" style="60" customWidth="1"/>
    <col min="1042" max="1042" width="23.625" style="60" customWidth="1"/>
    <col min="1043" max="1052" width="8" style="60"/>
    <col min="1053" max="1056" width="8" style="60" hidden="1" customWidth="1"/>
    <col min="1057" max="1280" width="8" style="60"/>
    <col min="1281" max="1281" width="15.625" style="60" customWidth="1"/>
    <col min="1282" max="1282" width="13.125" style="60" customWidth="1"/>
    <col min="1283" max="1283" width="28" style="60" bestFit="1" customWidth="1"/>
    <col min="1284" max="1284" width="25.375" style="60" customWidth="1"/>
    <col min="1285" max="1285" width="32.875" style="60" customWidth="1"/>
    <col min="1286" max="1286" width="8" style="60" hidden="1" customWidth="1"/>
    <col min="1287" max="1287" width="25.625" style="60" customWidth="1"/>
    <col min="1288" max="1288" width="30.625" style="60" bestFit="1" customWidth="1"/>
    <col min="1289" max="1289" width="17.625" style="60" bestFit="1" customWidth="1"/>
    <col min="1290" max="1290" width="12" style="60" bestFit="1" customWidth="1"/>
    <col min="1291" max="1291" width="28.125" style="60" bestFit="1" customWidth="1"/>
    <col min="1292" max="1292" width="26.75" style="60" bestFit="1" customWidth="1"/>
    <col min="1293" max="1293" width="32.875" style="60" customWidth="1"/>
    <col min="1294" max="1294" width="32.125" style="60" bestFit="1" customWidth="1"/>
    <col min="1295" max="1295" width="17.625" style="60" bestFit="1" customWidth="1"/>
    <col min="1296" max="1296" width="28.5" style="60" bestFit="1" customWidth="1"/>
    <col min="1297" max="1297" width="29.875" style="60" customWidth="1"/>
    <col min="1298" max="1298" width="23.625" style="60" customWidth="1"/>
    <col min="1299" max="1308" width="8" style="60"/>
    <col min="1309" max="1312" width="8" style="60" hidden="1" customWidth="1"/>
    <col min="1313" max="1536" width="8" style="60"/>
    <col min="1537" max="1537" width="15.625" style="60" customWidth="1"/>
    <col min="1538" max="1538" width="13.125" style="60" customWidth="1"/>
    <col min="1539" max="1539" width="28" style="60" bestFit="1" customWidth="1"/>
    <col min="1540" max="1540" width="25.375" style="60" customWidth="1"/>
    <col min="1541" max="1541" width="32.875" style="60" customWidth="1"/>
    <col min="1542" max="1542" width="8" style="60" hidden="1" customWidth="1"/>
    <col min="1543" max="1543" width="25.625" style="60" customWidth="1"/>
    <col min="1544" max="1544" width="30.625" style="60" bestFit="1" customWidth="1"/>
    <col min="1545" max="1545" width="17.625" style="60" bestFit="1" customWidth="1"/>
    <col min="1546" max="1546" width="12" style="60" bestFit="1" customWidth="1"/>
    <col min="1547" max="1547" width="28.125" style="60" bestFit="1" customWidth="1"/>
    <col min="1548" max="1548" width="26.75" style="60" bestFit="1" customWidth="1"/>
    <col min="1549" max="1549" width="32.875" style="60" customWidth="1"/>
    <col min="1550" max="1550" width="32.125" style="60" bestFit="1" customWidth="1"/>
    <col min="1551" max="1551" width="17.625" style="60" bestFit="1" customWidth="1"/>
    <col min="1552" max="1552" width="28.5" style="60" bestFit="1" customWidth="1"/>
    <col min="1553" max="1553" width="29.875" style="60" customWidth="1"/>
    <col min="1554" max="1554" width="23.625" style="60" customWidth="1"/>
    <col min="1555" max="1564" width="8" style="60"/>
    <col min="1565" max="1568" width="8" style="60" hidden="1" customWidth="1"/>
    <col min="1569" max="1792" width="8" style="60"/>
    <col min="1793" max="1793" width="15.625" style="60" customWidth="1"/>
    <col min="1794" max="1794" width="13.125" style="60" customWidth="1"/>
    <col min="1795" max="1795" width="28" style="60" bestFit="1" customWidth="1"/>
    <col min="1796" max="1796" width="25.375" style="60" customWidth="1"/>
    <col min="1797" max="1797" width="32.875" style="60" customWidth="1"/>
    <col min="1798" max="1798" width="8" style="60" hidden="1" customWidth="1"/>
    <col min="1799" max="1799" width="25.625" style="60" customWidth="1"/>
    <col min="1800" max="1800" width="30.625" style="60" bestFit="1" customWidth="1"/>
    <col min="1801" max="1801" width="17.625" style="60" bestFit="1" customWidth="1"/>
    <col min="1802" max="1802" width="12" style="60" bestFit="1" customWidth="1"/>
    <col min="1803" max="1803" width="28.125" style="60" bestFit="1" customWidth="1"/>
    <col min="1804" max="1804" width="26.75" style="60" bestFit="1" customWidth="1"/>
    <col min="1805" max="1805" width="32.875" style="60" customWidth="1"/>
    <col min="1806" max="1806" width="32.125" style="60" bestFit="1" customWidth="1"/>
    <col min="1807" max="1807" width="17.625" style="60" bestFit="1" customWidth="1"/>
    <col min="1808" max="1808" width="28.5" style="60" bestFit="1" customWidth="1"/>
    <col min="1809" max="1809" width="29.875" style="60" customWidth="1"/>
    <col min="1810" max="1810" width="23.625" style="60" customWidth="1"/>
    <col min="1811" max="1820" width="8" style="60"/>
    <col min="1821" max="1824" width="8" style="60" hidden="1" customWidth="1"/>
    <col min="1825" max="2048" width="8" style="60"/>
    <col min="2049" max="2049" width="15.625" style="60" customWidth="1"/>
    <col min="2050" max="2050" width="13.125" style="60" customWidth="1"/>
    <col min="2051" max="2051" width="28" style="60" bestFit="1" customWidth="1"/>
    <col min="2052" max="2052" width="25.375" style="60" customWidth="1"/>
    <col min="2053" max="2053" width="32.875" style="60" customWidth="1"/>
    <col min="2054" max="2054" width="8" style="60" hidden="1" customWidth="1"/>
    <col min="2055" max="2055" width="25.625" style="60" customWidth="1"/>
    <col min="2056" max="2056" width="30.625" style="60" bestFit="1" customWidth="1"/>
    <col min="2057" max="2057" width="17.625" style="60" bestFit="1" customWidth="1"/>
    <col min="2058" max="2058" width="12" style="60" bestFit="1" customWidth="1"/>
    <col min="2059" max="2059" width="28.125" style="60" bestFit="1" customWidth="1"/>
    <col min="2060" max="2060" width="26.75" style="60" bestFit="1" customWidth="1"/>
    <col min="2061" max="2061" width="32.875" style="60" customWidth="1"/>
    <col min="2062" max="2062" width="32.125" style="60" bestFit="1" customWidth="1"/>
    <col min="2063" max="2063" width="17.625" style="60" bestFit="1" customWidth="1"/>
    <col min="2064" max="2064" width="28.5" style="60" bestFit="1" customWidth="1"/>
    <col min="2065" max="2065" width="29.875" style="60" customWidth="1"/>
    <col min="2066" max="2066" width="23.625" style="60" customWidth="1"/>
    <col min="2067" max="2076" width="8" style="60"/>
    <col min="2077" max="2080" width="8" style="60" hidden="1" customWidth="1"/>
    <col min="2081" max="2304" width="8" style="60"/>
    <col min="2305" max="2305" width="15.625" style="60" customWidth="1"/>
    <col min="2306" max="2306" width="13.125" style="60" customWidth="1"/>
    <col min="2307" max="2307" width="28" style="60" bestFit="1" customWidth="1"/>
    <col min="2308" max="2308" width="25.375" style="60" customWidth="1"/>
    <col min="2309" max="2309" width="32.875" style="60" customWidth="1"/>
    <col min="2310" max="2310" width="8" style="60" hidden="1" customWidth="1"/>
    <col min="2311" max="2311" width="25.625" style="60" customWidth="1"/>
    <col min="2312" max="2312" width="30.625" style="60" bestFit="1" customWidth="1"/>
    <col min="2313" max="2313" width="17.625" style="60" bestFit="1" customWidth="1"/>
    <col min="2314" max="2314" width="12" style="60" bestFit="1" customWidth="1"/>
    <col min="2315" max="2315" width="28.125" style="60" bestFit="1" customWidth="1"/>
    <col min="2316" max="2316" width="26.75" style="60" bestFit="1" customWidth="1"/>
    <col min="2317" max="2317" width="32.875" style="60" customWidth="1"/>
    <col min="2318" max="2318" width="32.125" style="60" bestFit="1" customWidth="1"/>
    <col min="2319" max="2319" width="17.625" style="60" bestFit="1" customWidth="1"/>
    <col min="2320" max="2320" width="28.5" style="60" bestFit="1" customWidth="1"/>
    <col min="2321" max="2321" width="29.875" style="60" customWidth="1"/>
    <col min="2322" max="2322" width="23.625" style="60" customWidth="1"/>
    <col min="2323" max="2332" width="8" style="60"/>
    <col min="2333" max="2336" width="8" style="60" hidden="1" customWidth="1"/>
    <col min="2337" max="2560" width="8" style="60"/>
    <col min="2561" max="2561" width="15.625" style="60" customWidth="1"/>
    <col min="2562" max="2562" width="13.125" style="60" customWidth="1"/>
    <col min="2563" max="2563" width="28" style="60" bestFit="1" customWidth="1"/>
    <col min="2564" max="2564" width="25.375" style="60" customWidth="1"/>
    <col min="2565" max="2565" width="32.875" style="60" customWidth="1"/>
    <col min="2566" max="2566" width="8" style="60" hidden="1" customWidth="1"/>
    <col min="2567" max="2567" width="25.625" style="60" customWidth="1"/>
    <col min="2568" max="2568" width="30.625" style="60" bestFit="1" customWidth="1"/>
    <col min="2569" max="2569" width="17.625" style="60" bestFit="1" customWidth="1"/>
    <col min="2570" max="2570" width="12" style="60" bestFit="1" customWidth="1"/>
    <col min="2571" max="2571" width="28.125" style="60" bestFit="1" customWidth="1"/>
    <col min="2572" max="2572" width="26.75" style="60" bestFit="1" customWidth="1"/>
    <col min="2573" max="2573" width="32.875" style="60" customWidth="1"/>
    <col min="2574" max="2574" width="32.125" style="60" bestFit="1" customWidth="1"/>
    <col min="2575" max="2575" width="17.625" style="60" bestFit="1" customWidth="1"/>
    <col min="2576" max="2576" width="28.5" style="60" bestFit="1" customWidth="1"/>
    <col min="2577" max="2577" width="29.875" style="60" customWidth="1"/>
    <col min="2578" max="2578" width="23.625" style="60" customWidth="1"/>
    <col min="2579" max="2588" width="8" style="60"/>
    <col min="2589" max="2592" width="8" style="60" hidden="1" customWidth="1"/>
    <col min="2593" max="2816" width="8" style="60"/>
    <col min="2817" max="2817" width="15.625" style="60" customWidth="1"/>
    <col min="2818" max="2818" width="13.125" style="60" customWidth="1"/>
    <col min="2819" max="2819" width="28" style="60" bestFit="1" customWidth="1"/>
    <col min="2820" max="2820" width="25.375" style="60" customWidth="1"/>
    <col min="2821" max="2821" width="32.875" style="60" customWidth="1"/>
    <col min="2822" max="2822" width="8" style="60" hidden="1" customWidth="1"/>
    <col min="2823" max="2823" width="25.625" style="60" customWidth="1"/>
    <col min="2824" max="2824" width="30.625" style="60" bestFit="1" customWidth="1"/>
    <col min="2825" max="2825" width="17.625" style="60" bestFit="1" customWidth="1"/>
    <col min="2826" max="2826" width="12" style="60" bestFit="1" customWidth="1"/>
    <col min="2827" max="2827" width="28.125" style="60" bestFit="1" customWidth="1"/>
    <col min="2828" max="2828" width="26.75" style="60" bestFit="1" customWidth="1"/>
    <col min="2829" max="2829" width="32.875" style="60" customWidth="1"/>
    <col min="2830" max="2830" width="32.125" style="60" bestFit="1" customWidth="1"/>
    <col min="2831" max="2831" width="17.625" style="60" bestFit="1" customWidth="1"/>
    <col min="2832" max="2832" width="28.5" style="60" bestFit="1" customWidth="1"/>
    <col min="2833" max="2833" width="29.875" style="60" customWidth="1"/>
    <col min="2834" max="2834" width="23.625" style="60" customWidth="1"/>
    <col min="2835" max="2844" width="8" style="60"/>
    <col min="2845" max="2848" width="8" style="60" hidden="1" customWidth="1"/>
    <col min="2849" max="3072" width="8" style="60"/>
    <col min="3073" max="3073" width="15.625" style="60" customWidth="1"/>
    <col min="3074" max="3074" width="13.125" style="60" customWidth="1"/>
    <col min="3075" max="3075" width="28" style="60" bestFit="1" customWidth="1"/>
    <col min="3076" max="3076" width="25.375" style="60" customWidth="1"/>
    <col min="3077" max="3077" width="32.875" style="60" customWidth="1"/>
    <col min="3078" max="3078" width="8" style="60" hidden="1" customWidth="1"/>
    <col min="3079" max="3079" width="25.625" style="60" customWidth="1"/>
    <col min="3080" max="3080" width="30.625" style="60" bestFit="1" customWidth="1"/>
    <col min="3081" max="3081" width="17.625" style="60" bestFit="1" customWidth="1"/>
    <col min="3082" max="3082" width="12" style="60" bestFit="1" customWidth="1"/>
    <col min="3083" max="3083" width="28.125" style="60" bestFit="1" customWidth="1"/>
    <col min="3084" max="3084" width="26.75" style="60" bestFit="1" customWidth="1"/>
    <col min="3085" max="3085" width="32.875" style="60" customWidth="1"/>
    <col min="3086" max="3086" width="32.125" style="60" bestFit="1" customWidth="1"/>
    <col min="3087" max="3087" width="17.625" style="60" bestFit="1" customWidth="1"/>
    <col min="3088" max="3088" width="28.5" style="60" bestFit="1" customWidth="1"/>
    <col min="3089" max="3089" width="29.875" style="60" customWidth="1"/>
    <col min="3090" max="3090" width="23.625" style="60" customWidth="1"/>
    <col min="3091" max="3100" width="8" style="60"/>
    <col min="3101" max="3104" width="8" style="60" hidden="1" customWidth="1"/>
    <col min="3105" max="3328" width="8" style="60"/>
    <col min="3329" max="3329" width="15.625" style="60" customWidth="1"/>
    <col min="3330" max="3330" width="13.125" style="60" customWidth="1"/>
    <col min="3331" max="3331" width="28" style="60" bestFit="1" customWidth="1"/>
    <col min="3332" max="3332" width="25.375" style="60" customWidth="1"/>
    <col min="3333" max="3333" width="32.875" style="60" customWidth="1"/>
    <col min="3334" max="3334" width="8" style="60" hidden="1" customWidth="1"/>
    <col min="3335" max="3335" width="25.625" style="60" customWidth="1"/>
    <col min="3336" max="3336" width="30.625" style="60" bestFit="1" customWidth="1"/>
    <col min="3337" max="3337" width="17.625" style="60" bestFit="1" customWidth="1"/>
    <col min="3338" max="3338" width="12" style="60" bestFit="1" customWidth="1"/>
    <col min="3339" max="3339" width="28.125" style="60" bestFit="1" customWidth="1"/>
    <col min="3340" max="3340" width="26.75" style="60" bestFit="1" customWidth="1"/>
    <col min="3341" max="3341" width="32.875" style="60" customWidth="1"/>
    <col min="3342" max="3342" width="32.125" style="60" bestFit="1" customWidth="1"/>
    <col min="3343" max="3343" width="17.625" style="60" bestFit="1" customWidth="1"/>
    <col min="3344" max="3344" width="28.5" style="60" bestFit="1" customWidth="1"/>
    <col min="3345" max="3345" width="29.875" style="60" customWidth="1"/>
    <col min="3346" max="3346" width="23.625" style="60" customWidth="1"/>
    <col min="3347" max="3356" width="8" style="60"/>
    <col min="3357" max="3360" width="8" style="60" hidden="1" customWidth="1"/>
    <col min="3361" max="3584" width="8" style="60"/>
    <col min="3585" max="3585" width="15.625" style="60" customWidth="1"/>
    <col min="3586" max="3586" width="13.125" style="60" customWidth="1"/>
    <col min="3587" max="3587" width="28" style="60" bestFit="1" customWidth="1"/>
    <col min="3588" max="3588" width="25.375" style="60" customWidth="1"/>
    <col min="3589" max="3589" width="32.875" style="60" customWidth="1"/>
    <col min="3590" max="3590" width="8" style="60" hidden="1" customWidth="1"/>
    <col min="3591" max="3591" width="25.625" style="60" customWidth="1"/>
    <col min="3592" max="3592" width="30.625" style="60" bestFit="1" customWidth="1"/>
    <col min="3593" max="3593" width="17.625" style="60" bestFit="1" customWidth="1"/>
    <col min="3594" max="3594" width="12" style="60" bestFit="1" customWidth="1"/>
    <col min="3595" max="3595" width="28.125" style="60" bestFit="1" customWidth="1"/>
    <col min="3596" max="3596" width="26.75" style="60" bestFit="1" customWidth="1"/>
    <col min="3597" max="3597" width="32.875" style="60" customWidth="1"/>
    <col min="3598" max="3598" width="32.125" style="60" bestFit="1" customWidth="1"/>
    <col min="3599" max="3599" width="17.625" style="60" bestFit="1" customWidth="1"/>
    <col min="3600" max="3600" width="28.5" style="60" bestFit="1" customWidth="1"/>
    <col min="3601" max="3601" width="29.875" style="60" customWidth="1"/>
    <col min="3602" max="3602" width="23.625" style="60" customWidth="1"/>
    <col min="3603" max="3612" width="8" style="60"/>
    <col min="3613" max="3616" width="8" style="60" hidden="1" customWidth="1"/>
    <col min="3617" max="3840" width="8" style="60"/>
    <col min="3841" max="3841" width="15.625" style="60" customWidth="1"/>
    <col min="3842" max="3842" width="13.125" style="60" customWidth="1"/>
    <col min="3843" max="3843" width="28" style="60" bestFit="1" customWidth="1"/>
    <col min="3844" max="3844" width="25.375" style="60" customWidth="1"/>
    <col min="3845" max="3845" width="32.875" style="60" customWidth="1"/>
    <col min="3846" max="3846" width="8" style="60" hidden="1" customWidth="1"/>
    <col min="3847" max="3847" width="25.625" style="60" customWidth="1"/>
    <col min="3848" max="3848" width="30.625" style="60" bestFit="1" customWidth="1"/>
    <col min="3849" max="3849" width="17.625" style="60" bestFit="1" customWidth="1"/>
    <col min="3850" max="3850" width="12" style="60" bestFit="1" customWidth="1"/>
    <col min="3851" max="3851" width="28.125" style="60" bestFit="1" customWidth="1"/>
    <col min="3852" max="3852" width="26.75" style="60" bestFit="1" customWidth="1"/>
    <col min="3853" max="3853" width="32.875" style="60" customWidth="1"/>
    <col min="3854" max="3854" width="32.125" style="60" bestFit="1" customWidth="1"/>
    <col min="3855" max="3855" width="17.625" style="60" bestFit="1" customWidth="1"/>
    <col min="3856" max="3856" width="28.5" style="60" bestFit="1" customWidth="1"/>
    <col min="3857" max="3857" width="29.875" style="60" customWidth="1"/>
    <col min="3858" max="3858" width="23.625" style="60" customWidth="1"/>
    <col min="3859" max="3868" width="8" style="60"/>
    <col min="3869" max="3872" width="8" style="60" hidden="1" customWidth="1"/>
    <col min="3873" max="4096" width="8" style="60"/>
    <col min="4097" max="4097" width="15.625" style="60" customWidth="1"/>
    <col min="4098" max="4098" width="13.125" style="60" customWidth="1"/>
    <col min="4099" max="4099" width="28" style="60" bestFit="1" customWidth="1"/>
    <col min="4100" max="4100" width="25.375" style="60" customWidth="1"/>
    <col min="4101" max="4101" width="32.875" style="60" customWidth="1"/>
    <col min="4102" max="4102" width="8" style="60" hidden="1" customWidth="1"/>
    <col min="4103" max="4103" width="25.625" style="60" customWidth="1"/>
    <col min="4104" max="4104" width="30.625" style="60" bestFit="1" customWidth="1"/>
    <col min="4105" max="4105" width="17.625" style="60" bestFit="1" customWidth="1"/>
    <col min="4106" max="4106" width="12" style="60" bestFit="1" customWidth="1"/>
    <col min="4107" max="4107" width="28.125" style="60" bestFit="1" customWidth="1"/>
    <col min="4108" max="4108" width="26.75" style="60" bestFit="1" customWidth="1"/>
    <col min="4109" max="4109" width="32.875" style="60" customWidth="1"/>
    <col min="4110" max="4110" width="32.125" style="60" bestFit="1" customWidth="1"/>
    <col min="4111" max="4111" width="17.625" style="60" bestFit="1" customWidth="1"/>
    <col min="4112" max="4112" width="28.5" style="60" bestFit="1" customWidth="1"/>
    <col min="4113" max="4113" width="29.875" style="60" customWidth="1"/>
    <col min="4114" max="4114" width="23.625" style="60" customWidth="1"/>
    <col min="4115" max="4124" width="8" style="60"/>
    <col min="4125" max="4128" width="8" style="60" hidden="1" customWidth="1"/>
    <col min="4129" max="4352" width="8" style="60"/>
    <col min="4353" max="4353" width="15.625" style="60" customWidth="1"/>
    <col min="4354" max="4354" width="13.125" style="60" customWidth="1"/>
    <col min="4355" max="4355" width="28" style="60" bestFit="1" customWidth="1"/>
    <col min="4356" max="4356" width="25.375" style="60" customWidth="1"/>
    <col min="4357" max="4357" width="32.875" style="60" customWidth="1"/>
    <col min="4358" max="4358" width="8" style="60" hidden="1" customWidth="1"/>
    <col min="4359" max="4359" width="25.625" style="60" customWidth="1"/>
    <col min="4360" max="4360" width="30.625" style="60" bestFit="1" customWidth="1"/>
    <col min="4361" max="4361" width="17.625" style="60" bestFit="1" customWidth="1"/>
    <col min="4362" max="4362" width="12" style="60" bestFit="1" customWidth="1"/>
    <col min="4363" max="4363" width="28.125" style="60" bestFit="1" customWidth="1"/>
    <col min="4364" max="4364" width="26.75" style="60" bestFit="1" customWidth="1"/>
    <col min="4365" max="4365" width="32.875" style="60" customWidth="1"/>
    <col min="4366" max="4366" width="32.125" style="60" bestFit="1" customWidth="1"/>
    <col min="4367" max="4367" width="17.625" style="60" bestFit="1" customWidth="1"/>
    <col min="4368" max="4368" width="28.5" style="60" bestFit="1" customWidth="1"/>
    <col min="4369" max="4369" width="29.875" style="60" customWidth="1"/>
    <col min="4370" max="4370" width="23.625" style="60" customWidth="1"/>
    <col min="4371" max="4380" width="8" style="60"/>
    <col min="4381" max="4384" width="8" style="60" hidden="1" customWidth="1"/>
    <col min="4385" max="4608" width="8" style="60"/>
    <col min="4609" max="4609" width="15.625" style="60" customWidth="1"/>
    <col min="4610" max="4610" width="13.125" style="60" customWidth="1"/>
    <col min="4611" max="4611" width="28" style="60" bestFit="1" customWidth="1"/>
    <col min="4612" max="4612" width="25.375" style="60" customWidth="1"/>
    <col min="4613" max="4613" width="32.875" style="60" customWidth="1"/>
    <col min="4614" max="4614" width="8" style="60" hidden="1" customWidth="1"/>
    <col min="4615" max="4615" width="25.625" style="60" customWidth="1"/>
    <col min="4616" max="4616" width="30.625" style="60" bestFit="1" customWidth="1"/>
    <col min="4617" max="4617" width="17.625" style="60" bestFit="1" customWidth="1"/>
    <col min="4618" max="4618" width="12" style="60" bestFit="1" customWidth="1"/>
    <col min="4619" max="4619" width="28.125" style="60" bestFit="1" customWidth="1"/>
    <col min="4620" max="4620" width="26.75" style="60" bestFit="1" customWidth="1"/>
    <col min="4621" max="4621" width="32.875" style="60" customWidth="1"/>
    <col min="4622" max="4622" width="32.125" style="60" bestFit="1" customWidth="1"/>
    <col min="4623" max="4623" width="17.625" style="60" bestFit="1" customWidth="1"/>
    <col min="4624" max="4624" width="28.5" style="60" bestFit="1" customWidth="1"/>
    <col min="4625" max="4625" width="29.875" style="60" customWidth="1"/>
    <col min="4626" max="4626" width="23.625" style="60" customWidth="1"/>
    <col min="4627" max="4636" width="8" style="60"/>
    <col min="4637" max="4640" width="8" style="60" hidden="1" customWidth="1"/>
    <col min="4641" max="4864" width="8" style="60"/>
    <col min="4865" max="4865" width="15.625" style="60" customWidth="1"/>
    <col min="4866" max="4866" width="13.125" style="60" customWidth="1"/>
    <col min="4867" max="4867" width="28" style="60" bestFit="1" customWidth="1"/>
    <col min="4868" max="4868" width="25.375" style="60" customWidth="1"/>
    <col min="4869" max="4869" width="32.875" style="60" customWidth="1"/>
    <col min="4870" max="4870" width="8" style="60" hidden="1" customWidth="1"/>
    <col min="4871" max="4871" width="25.625" style="60" customWidth="1"/>
    <col min="4872" max="4872" width="30.625" style="60" bestFit="1" customWidth="1"/>
    <col min="4873" max="4873" width="17.625" style="60" bestFit="1" customWidth="1"/>
    <col min="4874" max="4874" width="12" style="60" bestFit="1" customWidth="1"/>
    <col min="4875" max="4875" width="28.125" style="60" bestFit="1" customWidth="1"/>
    <col min="4876" max="4876" width="26.75" style="60" bestFit="1" customWidth="1"/>
    <col min="4877" max="4877" width="32.875" style="60" customWidth="1"/>
    <col min="4878" max="4878" width="32.125" style="60" bestFit="1" customWidth="1"/>
    <col min="4879" max="4879" width="17.625" style="60" bestFit="1" customWidth="1"/>
    <col min="4880" max="4880" width="28.5" style="60" bestFit="1" customWidth="1"/>
    <col min="4881" max="4881" width="29.875" style="60" customWidth="1"/>
    <col min="4882" max="4882" width="23.625" style="60" customWidth="1"/>
    <col min="4883" max="4892" width="8" style="60"/>
    <col min="4893" max="4896" width="8" style="60" hidden="1" customWidth="1"/>
    <col min="4897" max="5120" width="8" style="60"/>
    <col min="5121" max="5121" width="15.625" style="60" customWidth="1"/>
    <col min="5122" max="5122" width="13.125" style="60" customWidth="1"/>
    <col min="5123" max="5123" width="28" style="60" bestFit="1" customWidth="1"/>
    <col min="5124" max="5124" width="25.375" style="60" customWidth="1"/>
    <col min="5125" max="5125" width="32.875" style="60" customWidth="1"/>
    <col min="5126" max="5126" width="8" style="60" hidden="1" customWidth="1"/>
    <col min="5127" max="5127" width="25.625" style="60" customWidth="1"/>
    <col min="5128" max="5128" width="30.625" style="60" bestFit="1" customWidth="1"/>
    <col min="5129" max="5129" width="17.625" style="60" bestFit="1" customWidth="1"/>
    <col min="5130" max="5130" width="12" style="60" bestFit="1" customWidth="1"/>
    <col min="5131" max="5131" width="28.125" style="60" bestFit="1" customWidth="1"/>
    <col min="5132" max="5132" width="26.75" style="60" bestFit="1" customWidth="1"/>
    <col min="5133" max="5133" width="32.875" style="60" customWidth="1"/>
    <col min="5134" max="5134" width="32.125" style="60" bestFit="1" customWidth="1"/>
    <col min="5135" max="5135" width="17.625" style="60" bestFit="1" customWidth="1"/>
    <col min="5136" max="5136" width="28.5" style="60" bestFit="1" customWidth="1"/>
    <col min="5137" max="5137" width="29.875" style="60" customWidth="1"/>
    <col min="5138" max="5138" width="23.625" style="60" customWidth="1"/>
    <col min="5139" max="5148" width="8" style="60"/>
    <col min="5149" max="5152" width="8" style="60" hidden="1" customWidth="1"/>
    <col min="5153" max="5376" width="8" style="60"/>
    <col min="5377" max="5377" width="15.625" style="60" customWidth="1"/>
    <col min="5378" max="5378" width="13.125" style="60" customWidth="1"/>
    <col min="5379" max="5379" width="28" style="60" bestFit="1" customWidth="1"/>
    <col min="5380" max="5380" width="25.375" style="60" customWidth="1"/>
    <col min="5381" max="5381" width="32.875" style="60" customWidth="1"/>
    <col min="5382" max="5382" width="8" style="60" hidden="1" customWidth="1"/>
    <col min="5383" max="5383" width="25.625" style="60" customWidth="1"/>
    <col min="5384" max="5384" width="30.625" style="60" bestFit="1" customWidth="1"/>
    <col min="5385" max="5385" width="17.625" style="60" bestFit="1" customWidth="1"/>
    <col min="5386" max="5386" width="12" style="60" bestFit="1" customWidth="1"/>
    <col min="5387" max="5387" width="28.125" style="60" bestFit="1" customWidth="1"/>
    <col min="5388" max="5388" width="26.75" style="60" bestFit="1" customWidth="1"/>
    <col min="5389" max="5389" width="32.875" style="60" customWidth="1"/>
    <col min="5390" max="5390" width="32.125" style="60" bestFit="1" customWidth="1"/>
    <col min="5391" max="5391" width="17.625" style="60" bestFit="1" customWidth="1"/>
    <col min="5392" max="5392" width="28.5" style="60" bestFit="1" customWidth="1"/>
    <col min="5393" max="5393" width="29.875" style="60" customWidth="1"/>
    <col min="5394" max="5394" width="23.625" style="60" customWidth="1"/>
    <col min="5395" max="5404" width="8" style="60"/>
    <col min="5405" max="5408" width="8" style="60" hidden="1" customWidth="1"/>
    <col min="5409" max="5632" width="8" style="60"/>
    <col min="5633" max="5633" width="15.625" style="60" customWidth="1"/>
    <col min="5634" max="5634" width="13.125" style="60" customWidth="1"/>
    <col min="5635" max="5635" width="28" style="60" bestFit="1" customWidth="1"/>
    <col min="5636" max="5636" width="25.375" style="60" customWidth="1"/>
    <col min="5637" max="5637" width="32.875" style="60" customWidth="1"/>
    <col min="5638" max="5638" width="8" style="60" hidden="1" customWidth="1"/>
    <col min="5639" max="5639" width="25.625" style="60" customWidth="1"/>
    <col min="5640" max="5640" width="30.625" style="60" bestFit="1" customWidth="1"/>
    <col min="5641" max="5641" width="17.625" style="60" bestFit="1" customWidth="1"/>
    <col min="5642" max="5642" width="12" style="60" bestFit="1" customWidth="1"/>
    <col min="5643" max="5643" width="28.125" style="60" bestFit="1" customWidth="1"/>
    <col min="5644" max="5644" width="26.75" style="60" bestFit="1" customWidth="1"/>
    <col min="5645" max="5645" width="32.875" style="60" customWidth="1"/>
    <col min="5646" max="5646" width="32.125" style="60" bestFit="1" customWidth="1"/>
    <col min="5647" max="5647" width="17.625" style="60" bestFit="1" customWidth="1"/>
    <col min="5648" max="5648" width="28.5" style="60" bestFit="1" customWidth="1"/>
    <col min="5649" max="5649" width="29.875" style="60" customWidth="1"/>
    <col min="5650" max="5650" width="23.625" style="60" customWidth="1"/>
    <col min="5651" max="5660" width="8" style="60"/>
    <col min="5661" max="5664" width="8" style="60" hidden="1" customWidth="1"/>
    <col min="5665" max="5888" width="8" style="60"/>
    <col min="5889" max="5889" width="15.625" style="60" customWidth="1"/>
    <col min="5890" max="5890" width="13.125" style="60" customWidth="1"/>
    <col min="5891" max="5891" width="28" style="60" bestFit="1" customWidth="1"/>
    <col min="5892" max="5892" width="25.375" style="60" customWidth="1"/>
    <col min="5893" max="5893" width="32.875" style="60" customWidth="1"/>
    <col min="5894" max="5894" width="8" style="60" hidden="1" customWidth="1"/>
    <col min="5895" max="5895" width="25.625" style="60" customWidth="1"/>
    <col min="5896" max="5896" width="30.625" style="60" bestFit="1" customWidth="1"/>
    <col min="5897" max="5897" width="17.625" style="60" bestFit="1" customWidth="1"/>
    <col min="5898" max="5898" width="12" style="60" bestFit="1" customWidth="1"/>
    <col min="5899" max="5899" width="28.125" style="60" bestFit="1" customWidth="1"/>
    <col min="5900" max="5900" width="26.75" style="60" bestFit="1" customWidth="1"/>
    <col min="5901" max="5901" width="32.875" style="60" customWidth="1"/>
    <col min="5902" max="5902" width="32.125" style="60" bestFit="1" customWidth="1"/>
    <col min="5903" max="5903" width="17.625" style="60" bestFit="1" customWidth="1"/>
    <col min="5904" max="5904" width="28.5" style="60" bestFit="1" customWidth="1"/>
    <col min="5905" max="5905" width="29.875" style="60" customWidth="1"/>
    <col min="5906" max="5906" width="23.625" style="60" customWidth="1"/>
    <col min="5907" max="5916" width="8" style="60"/>
    <col min="5917" max="5920" width="8" style="60" hidden="1" customWidth="1"/>
    <col min="5921" max="6144" width="8" style="60"/>
    <col min="6145" max="6145" width="15.625" style="60" customWidth="1"/>
    <col min="6146" max="6146" width="13.125" style="60" customWidth="1"/>
    <col min="6147" max="6147" width="28" style="60" bestFit="1" customWidth="1"/>
    <col min="6148" max="6148" width="25.375" style="60" customWidth="1"/>
    <col min="6149" max="6149" width="32.875" style="60" customWidth="1"/>
    <col min="6150" max="6150" width="8" style="60" hidden="1" customWidth="1"/>
    <col min="6151" max="6151" width="25.625" style="60" customWidth="1"/>
    <col min="6152" max="6152" width="30.625" style="60" bestFit="1" customWidth="1"/>
    <col min="6153" max="6153" width="17.625" style="60" bestFit="1" customWidth="1"/>
    <col min="6154" max="6154" width="12" style="60" bestFit="1" customWidth="1"/>
    <col min="6155" max="6155" width="28.125" style="60" bestFit="1" customWidth="1"/>
    <col min="6156" max="6156" width="26.75" style="60" bestFit="1" customWidth="1"/>
    <col min="6157" max="6157" width="32.875" style="60" customWidth="1"/>
    <col min="6158" max="6158" width="32.125" style="60" bestFit="1" customWidth="1"/>
    <col min="6159" max="6159" width="17.625" style="60" bestFit="1" customWidth="1"/>
    <col min="6160" max="6160" width="28.5" style="60" bestFit="1" customWidth="1"/>
    <col min="6161" max="6161" width="29.875" style="60" customWidth="1"/>
    <col min="6162" max="6162" width="23.625" style="60" customWidth="1"/>
    <col min="6163" max="6172" width="8" style="60"/>
    <col min="6173" max="6176" width="8" style="60" hidden="1" customWidth="1"/>
    <col min="6177" max="6400" width="8" style="60"/>
    <col min="6401" max="6401" width="15.625" style="60" customWidth="1"/>
    <col min="6402" max="6402" width="13.125" style="60" customWidth="1"/>
    <col min="6403" max="6403" width="28" style="60" bestFit="1" customWidth="1"/>
    <col min="6404" max="6404" width="25.375" style="60" customWidth="1"/>
    <col min="6405" max="6405" width="32.875" style="60" customWidth="1"/>
    <col min="6406" max="6406" width="8" style="60" hidden="1" customWidth="1"/>
    <col min="6407" max="6407" width="25.625" style="60" customWidth="1"/>
    <col min="6408" max="6408" width="30.625" style="60" bestFit="1" customWidth="1"/>
    <col min="6409" max="6409" width="17.625" style="60" bestFit="1" customWidth="1"/>
    <col min="6410" max="6410" width="12" style="60" bestFit="1" customWidth="1"/>
    <col min="6411" max="6411" width="28.125" style="60" bestFit="1" customWidth="1"/>
    <col min="6412" max="6412" width="26.75" style="60" bestFit="1" customWidth="1"/>
    <col min="6413" max="6413" width="32.875" style="60" customWidth="1"/>
    <col min="6414" max="6414" width="32.125" style="60" bestFit="1" customWidth="1"/>
    <col min="6415" max="6415" width="17.625" style="60" bestFit="1" customWidth="1"/>
    <col min="6416" max="6416" width="28.5" style="60" bestFit="1" customWidth="1"/>
    <col min="6417" max="6417" width="29.875" style="60" customWidth="1"/>
    <col min="6418" max="6418" width="23.625" style="60" customWidth="1"/>
    <col min="6419" max="6428" width="8" style="60"/>
    <col min="6429" max="6432" width="8" style="60" hidden="1" customWidth="1"/>
    <col min="6433" max="6656" width="8" style="60"/>
    <col min="6657" max="6657" width="15.625" style="60" customWidth="1"/>
    <col min="6658" max="6658" width="13.125" style="60" customWidth="1"/>
    <col min="6659" max="6659" width="28" style="60" bestFit="1" customWidth="1"/>
    <col min="6660" max="6660" width="25.375" style="60" customWidth="1"/>
    <col min="6661" max="6661" width="32.875" style="60" customWidth="1"/>
    <col min="6662" max="6662" width="8" style="60" hidden="1" customWidth="1"/>
    <col min="6663" max="6663" width="25.625" style="60" customWidth="1"/>
    <col min="6664" max="6664" width="30.625" style="60" bestFit="1" customWidth="1"/>
    <col min="6665" max="6665" width="17.625" style="60" bestFit="1" customWidth="1"/>
    <col min="6666" max="6666" width="12" style="60" bestFit="1" customWidth="1"/>
    <col min="6667" max="6667" width="28.125" style="60" bestFit="1" customWidth="1"/>
    <col min="6668" max="6668" width="26.75" style="60" bestFit="1" customWidth="1"/>
    <col min="6669" max="6669" width="32.875" style="60" customWidth="1"/>
    <col min="6670" max="6670" width="32.125" style="60" bestFit="1" customWidth="1"/>
    <col min="6671" max="6671" width="17.625" style="60" bestFit="1" customWidth="1"/>
    <col min="6672" max="6672" width="28.5" style="60" bestFit="1" customWidth="1"/>
    <col min="6673" max="6673" width="29.875" style="60" customWidth="1"/>
    <col min="6674" max="6674" width="23.625" style="60" customWidth="1"/>
    <col min="6675" max="6684" width="8" style="60"/>
    <col min="6685" max="6688" width="8" style="60" hidden="1" customWidth="1"/>
    <col min="6689" max="6912" width="8" style="60"/>
    <col min="6913" max="6913" width="15.625" style="60" customWidth="1"/>
    <col min="6914" max="6914" width="13.125" style="60" customWidth="1"/>
    <col min="6915" max="6915" width="28" style="60" bestFit="1" customWidth="1"/>
    <col min="6916" max="6916" width="25.375" style="60" customWidth="1"/>
    <col min="6917" max="6917" width="32.875" style="60" customWidth="1"/>
    <col min="6918" max="6918" width="8" style="60" hidden="1" customWidth="1"/>
    <col min="6919" max="6919" width="25.625" style="60" customWidth="1"/>
    <col min="6920" max="6920" width="30.625" style="60" bestFit="1" customWidth="1"/>
    <col min="6921" max="6921" width="17.625" style="60" bestFit="1" customWidth="1"/>
    <col min="6922" max="6922" width="12" style="60" bestFit="1" customWidth="1"/>
    <col min="6923" max="6923" width="28.125" style="60" bestFit="1" customWidth="1"/>
    <col min="6924" max="6924" width="26.75" style="60" bestFit="1" customWidth="1"/>
    <col min="6925" max="6925" width="32.875" style="60" customWidth="1"/>
    <col min="6926" max="6926" width="32.125" style="60" bestFit="1" customWidth="1"/>
    <col min="6927" max="6927" width="17.625" style="60" bestFit="1" customWidth="1"/>
    <col min="6928" max="6928" width="28.5" style="60" bestFit="1" customWidth="1"/>
    <col min="6929" max="6929" width="29.875" style="60" customWidth="1"/>
    <col min="6930" max="6930" width="23.625" style="60" customWidth="1"/>
    <col min="6931" max="6940" width="8" style="60"/>
    <col min="6941" max="6944" width="8" style="60" hidden="1" customWidth="1"/>
    <col min="6945" max="7168" width="8" style="60"/>
    <col min="7169" max="7169" width="15.625" style="60" customWidth="1"/>
    <col min="7170" max="7170" width="13.125" style="60" customWidth="1"/>
    <col min="7171" max="7171" width="28" style="60" bestFit="1" customWidth="1"/>
    <col min="7172" max="7172" width="25.375" style="60" customWidth="1"/>
    <col min="7173" max="7173" width="32.875" style="60" customWidth="1"/>
    <col min="7174" max="7174" width="8" style="60" hidden="1" customWidth="1"/>
    <col min="7175" max="7175" width="25.625" style="60" customWidth="1"/>
    <col min="7176" max="7176" width="30.625" style="60" bestFit="1" customWidth="1"/>
    <col min="7177" max="7177" width="17.625" style="60" bestFit="1" customWidth="1"/>
    <col min="7178" max="7178" width="12" style="60" bestFit="1" customWidth="1"/>
    <col min="7179" max="7179" width="28.125" style="60" bestFit="1" customWidth="1"/>
    <col min="7180" max="7180" width="26.75" style="60" bestFit="1" customWidth="1"/>
    <col min="7181" max="7181" width="32.875" style="60" customWidth="1"/>
    <col min="7182" max="7182" width="32.125" style="60" bestFit="1" customWidth="1"/>
    <col min="7183" max="7183" width="17.625" style="60" bestFit="1" customWidth="1"/>
    <col min="7184" max="7184" width="28.5" style="60" bestFit="1" customWidth="1"/>
    <col min="7185" max="7185" width="29.875" style="60" customWidth="1"/>
    <col min="7186" max="7186" width="23.625" style="60" customWidth="1"/>
    <col min="7187" max="7196" width="8" style="60"/>
    <col min="7197" max="7200" width="8" style="60" hidden="1" customWidth="1"/>
    <col min="7201" max="7424" width="8" style="60"/>
    <col min="7425" max="7425" width="15.625" style="60" customWidth="1"/>
    <col min="7426" max="7426" width="13.125" style="60" customWidth="1"/>
    <col min="7427" max="7427" width="28" style="60" bestFit="1" customWidth="1"/>
    <col min="7428" max="7428" width="25.375" style="60" customWidth="1"/>
    <col min="7429" max="7429" width="32.875" style="60" customWidth="1"/>
    <col min="7430" max="7430" width="8" style="60" hidden="1" customWidth="1"/>
    <col min="7431" max="7431" width="25.625" style="60" customWidth="1"/>
    <col min="7432" max="7432" width="30.625" style="60" bestFit="1" customWidth="1"/>
    <col min="7433" max="7433" width="17.625" style="60" bestFit="1" customWidth="1"/>
    <col min="7434" max="7434" width="12" style="60" bestFit="1" customWidth="1"/>
    <col min="7435" max="7435" width="28.125" style="60" bestFit="1" customWidth="1"/>
    <col min="7436" max="7436" width="26.75" style="60" bestFit="1" customWidth="1"/>
    <col min="7437" max="7437" width="32.875" style="60" customWidth="1"/>
    <col min="7438" max="7438" width="32.125" style="60" bestFit="1" customWidth="1"/>
    <col min="7439" max="7439" width="17.625" style="60" bestFit="1" customWidth="1"/>
    <col min="7440" max="7440" width="28.5" style="60" bestFit="1" customWidth="1"/>
    <col min="7441" max="7441" width="29.875" style="60" customWidth="1"/>
    <col min="7442" max="7442" width="23.625" style="60" customWidth="1"/>
    <col min="7443" max="7452" width="8" style="60"/>
    <col min="7453" max="7456" width="8" style="60" hidden="1" customWidth="1"/>
    <col min="7457" max="7680" width="8" style="60"/>
    <col min="7681" max="7681" width="15.625" style="60" customWidth="1"/>
    <col min="7682" max="7682" width="13.125" style="60" customWidth="1"/>
    <col min="7683" max="7683" width="28" style="60" bestFit="1" customWidth="1"/>
    <col min="7684" max="7684" width="25.375" style="60" customWidth="1"/>
    <col min="7685" max="7685" width="32.875" style="60" customWidth="1"/>
    <col min="7686" max="7686" width="8" style="60" hidden="1" customWidth="1"/>
    <col min="7687" max="7687" width="25.625" style="60" customWidth="1"/>
    <col min="7688" max="7688" width="30.625" style="60" bestFit="1" customWidth="1"/>
    <col min="7689" max="7689" width="17.625" style="60" bestFit="1" customWidth="1"/>
    <col min="7690" max="7690" width="12" style="60" bestFit="1" customWidth="1"/>
    <col min="7691" max="7691" width="28.125" style="60" bestFit="1" customWidth="1"/>
    <col min="7692" max="7692" width="26.75" style="60" bestFit="1" customWidth="1"/>
    <col min="7693" max="7693" width="32.875" style="60" customWidth="1"/>
    <col min="7694" max="7694" width="32.125" style="60" bestFit="1" customWidth="1"/>
    <col min="7695" max="7695" width="17.625" style="60" bestFit="1" customWidth="1"/>
    <col min="7696" max="7696" width="28.5" style="60" bestFit="1" customWidth="1"/>
    <col min="7697" max="7697" width="29.875" style="60" customWidth="1"/>
    <col min="7698" max="7698" width="23.625" style="60" customWidth="1"/>
    <col min="7699" max="7708" width="8" style="60"/>
    <col min="7709" max="7712" width="8" style="60" hidden="1" customWidth="1"/>
    <col min="7713" max="7936" width="8" style="60"/>
    <col min="7937" max="7937" width="15.625" style="60" customWidth="1"/>
    <col min="7938" max="7938" width="13.125" style="60" customWidth="1"/>
    <col min="7939" max="7939" width="28" style="60" bestFit="1" customWidth="1"/>
    <col min="7940" max="7940" width="25.375" style="60" customWidth="1"/>
    <col min="7941" max="7941" width="32.875" style="60" customWidth="1"/>
    <col min="7942" max="7942" width="8" style="60" hidden="1" customWidth="1"/>
    <col min="7943" max="7943" width="25.625" style="60" customWidth="1"/>
    <col min="7944" max="7944" width="30.625" style="60" bestFit="1" customWidth="1"/>
    <col min="7945" max="7945" width="17.625" style="60" bestFit="1" customWidth="1"/>
    <col min="7946" max="7946" width="12" style="60" bestFit="1" customWidth="1"/>
    <col min="7947" max="7947" width="28.125" style="60" bestFit="1" customWidth="1"/>
    <col min="7948" max="7948" width="26.75" style="60" bestFit="1" customWidth="1"/>
    <col min="7949" max="7949" width="32.875" style="60" customWidth="1"/>
    <col min="7950" max="7950" width="32.125" style="60" bestFit="1" customWidth="1"/>
    <col min="7951" max="7951" width="17.625" style="60" bestFit="1" customWidth="1"/>
    <col min="7952" max="7952" width="28.5" style="60" bestFit="1" customWidth="1"/>
    <col min="7953" max="7953" width="29.875" style="60" customWidth="1"/>
    <col min="7954" max="7954" width="23.625" style="60" customWidth="1"/>
    <col min="7955" max="7964" width="8" style="60"/>
    <col min="7965" max="7968" width="8" style="60" hidden="1" customWidth="1"/>
    <col min="7969" max="8192" width="8" style="60"/>
    <col min="8193" max="8193" width="15.625" style="60" customWidth="1"/>
    <col min="8194" max="8194" width="13.125" style="60" customWidth="1"/>
    <col min="8195" max="8195" width="28" style="60" bestFit="1" customWidth="1"/>
    <col min="8196" max="8196" width="25.375" style="60" customWidth="1"/>
    <col min="8197" max="8197" width="32.875" style="60" customWidth="1"/>
    <col min="8198" max="8198" width="8" style="60" hidden="1" customWidth="1"/>
    <col min="8199" max="8199" width="25.625" style="60" customWidth="1"/>
    <col min="8200" max="8200" width="30.625" style="60" bestFit="1" customWidth="1"/>
    <col min="8201" max="8201" width="17.625" style="60" bestFit="1" customWidth="1"/>
    <col min="8202" max="8202" width="12" style="60" bestFit="1" customWidth="1"/>
    <col min="8203" max="8203" width="28.125" style="60" bestFit="1" customWidth="1"/>
    <col min="8204" max="8204" width="26.75" style="60" bestFit="1" customWidth="1"/>
    <col min="8205" max="8205" width="32.875" style="60" customWidth="1"/>
    <col min="8206" max="8206" width="32.125" style="60" bestFit="1" customWidth="1"/>
    <col min="8207" max="8207" width="17.625" style="60" bestFit="1" customWidth="1"/>
    <col min="8208" max="8208" width="28.5" style="60" bestFit="1" customWidth="1"/>
    <col min="8209" max="8209" width="29.875" style="60" customWidth="1"/>
    <col min="8210" max="8210" width="23.625" style="60" customWidth="1"/>
    <col min="8211" max="8220" width="8" style="60"/>
    <col min="8221" max="8224" width="8" style="60" hidden="1" customWidth="1"/>
    <col min="8225" max="8448" width="8" style="60"/>
    <col min="8449" max="8449" width="15.625" style="60" customWidth="1"/>
    <col min="8450" max="8450" width="13.125" style="60" customWidth="1"/>
    <col min="8451" max="8451" width="28" style="60" bestFit="1" customWidth="1"/>
    <col min="8452" max="8452" width="25.375" style="60" customWidth="1"/>
    <col min="8453" max="8453" width="32.875" style="60" customWidth="1"/>
    <col min="8454" max="8454" width="8" style="60" hidden="1" customWidth="1"/>
    <col min="8455" max="8455" width="25.625" style="60" customWidth="1"/>
    <col min="8456" max="8456" width="30.625" style="60" bestFit="1" customWidth="1"/>
    <col min="8457" max="8457" width="17.625" style="60" bestFit="1" customWidth="1"/>
    <col min="8458" max="8458" width="12" style="60" bestFit="1" customWidth="1"/>
    <col min="8459" max="8459" width="28.125" style="60" bestFit="1" customWidth="1"/>
    <col min="8460" max="8460" width="26.75" style="60" bestFit="1" customWidth="1"/>
    <col min="8461" max="8461" width="32.875" style="60" customWidth="1"/>
    <col min="8462" max="8462" width="32.125" style="60" bestFit="1" customWidth="1"/>
    <col min="8463" max="8463" width="17.625" style="60" bestFit="1" customWidth="1"/>
    <col min="8464" max="8464" width="28.5" style="60" bestFit="1" customWidth="1"/>
    <col min="8465" max="8465" width="29.875" style="60" customWidth="1"/>
    <col min="8466" max="8466" width="23.625" style="60" customWidth="1"/>
    <col min="8467" max="8476" width="8" style="60"/>
    <col min="8477" max="8480" width="8" style="60" hidden="1" customWidth="1"/>
    <col min="8481" max="8704" width="8" style="60"/>
    <col min="8705" max="8705" width="15.625" style="60" customWidth="1"/>
    <col min="8706" max="8706" width="13.125" style="60" customWidth="1"/>
    <col min="8707" max="8707" width="28" style="60" bestFit="1" customWidth="1"/>
    <col min="8708" max="8708" width="25.375" style="60" customWidth="1"/>
    <col min="8709" max="8709" width="32.875" style="60" customWidth="1"/>
    <col min="8710" max="8710" width="8" style="60" hidden="1" customWidth="1"/>
    <col min="8711" max="8711" width="25.625" style="60" customWidth="1"/>
    <col min="8712" max="8712" width="30.625" style="60" bestFit="1" customWidth="1"/>
    <col min="8713" max="8713" width="17.625" style="60" bestFit="1" customWidth="1"/>
    <col min="8714" max="8714" width="12" style="60" bestFit="1" customWidth="1"/>
    <col min="8715" max="8715" width="28.125" style="60" bestFit="1" customWidth="1"/>
    <col min="8716" max="8716" width="26.75" style="60" bestFit="1" customWidth="1"/>
    <col min="8717" max="8717" width="32.875" style="60" customWidth="1"/>
    <col min="8718" max="8718" width="32.125" style="60" bestFit="1" customWidth="1"/>
    <col min="8719" max="8719" width="17.625" style="60" bestFit="1" customWidth="1"/>
    <col min="8720" max="8720" width="28.5" style="60" bestFit="1" customWidth="1"/>
    <col min="8721" max="8721" width="29.875" style="60" customWidth="1"/>
    <col min="8722" max="8722" width="23.625" style="60" customWidth="1"/>
    <col min="8723" max="8732" width="8" style="60"/>
    <col min="8733" max="8736" width="8" style="60" hidden="1" customWidth="1"/>
    <col min="8737" max="8960" width="8" style="60"/>
    <col min="8961" max="8961" width="15.625" style="60" customWidth="1"/>
    <col min="8962" max="8962" width="13.125" style="60" customWidth="1"/>
    <col min="8963" max="8963" width="28" style="60" bestFit="1" customWidth="1"/>
    <col min="8964" max="8964" width="25.375" style="60" customWidth="1"/>
    <col min="8965" max="8965" width="32.875" style="60" customWidth="1"/>
    <col min="8966" max="8966" width="8" style="60" hidden="1" customWidth="1"/>
    <col min="8967" max="8967" width="25.625" style="60" customWidth="1"/>
    <col min="8968" max="8968" width="30.625" style="60" bestFit="1" customWidth="1"/>
    <col min="8969" max="8969" width="17.625" style="60" bestFit="1" customWidth="1"/>
    <col min="8970" max="8970" width="12" style="60" bestFit="1" customWidth="1"/>
    <col min="8971" max="8971" width="28.125" style="60" bestFit="1" customWidth="1"/>
    <col min="8972" max="8972" width="26.75" style="60" bestFit="1" customWidth="1"/>
    <col min="8973" max="8973" width="32.875" style="60" customWidth="1"/>
    <col min="8974" max="8974" width="32.125" style="60" bestFit="1" customWidth="1"/>
    <col min="8975" max="8975" width="17.625" style="60" bestFit="1" customWidth="1"/>
    <col min="8976" max="8976" width="28.5" style="60" bestFit="1" customWidth="1"/>
    <col min="8977" max="8977" width="29.875" style="60" customWidth="1"/>
    <col min="8978" max="8978" width="23.625" style="60" customWidth="1"/>
    <col min="8979" max="8988" width="8" style="60"/>
    <col min="8989" max="8992" width="8" style="60" hidden="1" customWidth="1"/>
    <col min="8993" max="9216" width="8" style="60"/>
    <col min="9217" max="9217" width="15.625" style="60" customWidth="1"/>
    <col min="9218" max="9218" width="13.125" style="60" customWidth="1"/>
    <col min="9219" max="9219" width="28" style="60" bestFit="1" customWidth="1"/>
    <col min="9220" max="9220" width="25.375" style="60" customWidth="1"/>
    <col min="9221" max="9221" width="32.875" style="60" customWidth="1"/>
    <col min="9222" max="9222" width="8" style="60" hidden="1" customWidth="1"/>
    <col min="9223" max="9223" width="25.625" style="60" customWidth="1"/>
    <col min="9224" max="9224" width="30.625" style="60" bestFit="1" customWidth="1"/>
    <col min="9225" max="9225" width="17.625" style="60" bestFit="1" customWidth="1"/>
    <col min="9226" max="9226" width="12" style="60" bestFit="1" customWidth="1"/>
    <col min="9227" max="9227" width="28.125" style="60" bestFit="1" customWidth="1"/>
    <col min="9228" max="9228" width="26.75" style="60" bestFit="1" customWidth="1"/>
    <col min="9229" max="9229" width="32.875" style="60" customWidth="1"/>
    <col min="9230" max="9230" width="32.125" style="60" bestFit="1" customWidth="1"/>
    <col min="9231" max="9231" width="17.625" style="60" bestFit="1" customWidth="1"/>
    <col min="9232" max="9232" width="28.5" style="60" bestFit="1" customWidth="1"/>
    <col min="9233" max="9233" width="29.875" style="60" customWidth="1"/>
    <col min="9234" max="9234" width="23.625" style="60" customWidth="1"/>
    <col min="9235" max="9244" width="8" style="60"/>
    <col min="9245" max="9248" width="8" style="60" hidden="1" customWidth="1"/>
    <col min="9249" max="9472" width="8" style="60"/>
    <col min="9473" max="9473" width="15.625" style="60" customWidth="1"/>
    <col min="9474" max="9474" width="13.125" style="60" customWidth="1"/>
    <col min="9475" max="9475" width="28" style="60" bestFit="1" customWidth="1"/>
    <col min="9476" max="9476" width="25.375" style="60" customWidth="1"/>
    <col min="9477" max="9477" width="32.875" style="60" customWidth="1"/>
    <col min="9478" max="9478" width="8" style="60" hidden="1" customWidth="1"/>
    <col min="9479" max="9479" width="25.625" style="60" customWidth="1"/>
    <col min="9480" max="9480" width="30.625" style="60" bestFit="1" customWidth="1"/>
    <col min="9481" max="9481" width="17.625" style="60" bestFit="1" customWidth="1"/>
    <col min="9482" max="9482" width="12" style="60" bestFit="1" customWidth="1"/>
    <col min="9483" max="9483" width="28.125" style="60" bestFit="1" customWidth="1"/>
    <col min="9484" max="9484" width="26.75" style="60" bestFit="1" customWidth="1"/>
    <col min="9485" max="9485" width="32.875" style="60" customWidth="1"/>
    <col min="9486" max="9486" width="32.125" style="60" bestFit="1" customWidth="1"/>
    <col min="9487" max="9487" width="17.625" style="60" bestFit="1" customWidth="1"/>
    <col min="9488" max="9488" width="28.5" style="60" bestFit="1" customWidth="1"/>
    <col min="9489" max="9489" width="29.875" style="60" customWidth="1"/>
    <col min="9490" max="9490" width="23.625" style="60" customWidth="1"/>
    <col min="9491" max="9500" width="8" style="60"/>
    <col min="9501" max="9504" width="8" style="60" hidden="1" customWidth="1"/>
    <col min="9505" max="9728" width="8" style="60"/>
    <col min="9729" max="9729" width="15.625" style="60" customWidth="1"/>
    <col min="9730" max="9730" width="13.125" style="60" customWidth="1"/>
    <col min="9731" max="9731" width="28" style="60" bestFit="1" customWidth="1"/>
    <col min="9732" max="9732" width="25.375" style="60" customWidth="1"/>
    <col min="9733" max="9733" width="32.875" style="60" customWidth="1"/>
    <col min="9734" max="9734" width="8" style="60" hidden="1" customWidth="1"/>
    <col min="9735" max="9735" width="25.625" style="60" customWidth="1"/>
    <col min="9736" max="9736" width="30.625" style="60" bestFit="1" customWidth="1"/>
    <col min="9737" max="9737" width="17.625" style="60" bestFit="1" customWidth="1"/>
    <col min="9738" max="9738" width="12" style="60" bestFit="1" customWidth="1"/>
    <col min="9739" max="9739" width="28.125" style="60" bestFit="1" customWidth="1"/>
    <col min="9740" max="9740" width="26.75" style="60" bestFit="1" customWidth="1"/>
    <col min="9741" max="9741" width="32.875" style="60" customWidth="1"/>
    <col min="9742" max="9742" width="32.125" style="60" bestFit="1" customWidth="1"/>
    <col min="9743" max="9743" width="17.625" style="60" bestFit="1" customWidth="1"/>
    <col min="9744" max="9744" width="28.5" style="60" bestFit="1" customWidth="1"/>
    <col min="9745" max="9745" width="29.875" style="60" customWidth="1"/>
    <col min="9746" max="9746" width="23.625" style="60" customWidth="1"/>
    <col min="9747" max="9756" width="8" style="60"/>
    <col min="9757" max="9760" width="8" style="60" hidden="1" customWidth="1"/>
    <col min="9761" max="9984" width="8" style="60"/>
    <col min="9985" max="9985" width="15.625" style="60" customWidth="1"/>
    <col min="9986" max="9986" width="13.125" style="60" customWidth="1"/>
    <col min="9987" max="9987" width="28" style="60" bestFit="1" customWidth="1"/>
    <col min="9988" max="9988" width="25.375" style="60" customWidth="1"/>
    <col min="9989" max="9989" width="32.875" style="60" customWidth="1"/>
    <col min="9990" max="9990" width="8" style="60" hidden="1" customWidth="1"/>
    <col min="9991" max="9991" width="25.625" style="60" customWidth="1"/>
    <col min="9992" max="9992" width="30.625" style="60" bestFit="1" customWidth="1"/>
    <col min="9993" max="9993" width="17.625" style="60" bestFit="1" customWidth="1"/>
    <col min="9994" max="9994" width="12" style="60" bestFit="1" customWidth="1"/>
    <col min="9995" max="9995" width="28.125" style="60" bestFit="1" customWidth="1"/>
    <col min="9996" max="9996" width="26.75" style="60" bestFit="1" customWidth="1"/>
    <col min="9997" max="9997" width="32.875" style="60" customWidth="1"/>
    <col min="9998" max="9998" width="32.125" style="60" bestFit="1" customWidth="1"/>
    <col min="9999" max="9999" width="17.625" style="60" bestFit="1" customWidth="1"/>
    <col min="10000" max="10000" width="28.5" style="60" bestFit="1" customWidth="1"/>
    <col min="10001" max="10001" width="29.875" style="60" customWidth="1"/>
    <col min="10002" max="10002" width="23.625" style="60" customWidth="1"/>
    <col min="10003" max="10012" width="8" style="60"/>
    <col min="10013" max="10016" width="8" style="60" hidden="1" customWidth="1"/>
    <col min="10017" max="10240" width="8" style="60"/>
    <col min="10241" max="10241" width="15.625" style="60" customWidth="1"/>
    <col min="10242" max="10242" width="13.125" style="60" customWidth="1"/>
    <col min="10243" max="10243" width="28" style="60" bestFit="1" customWidth="1"/>
    <col min="10244" max="10244" width="25.375" style="60" customWidth="1"/>
    <col min="10245" max="10245" width="32.875" style="60" customWidth="1"/>
    <col min="10246" max="10246" width="8" style="60" hidden="1" customWidth="1"/>
    <col min="10247" max="10247" width="25.625" style="60" customWidth="1"/>
    <col min="10248" max="10248" width="30.625" style="60" bestFit="1" customWidth="1"/>
    <col min="10249" max="10249" width="17.625" style="60" bestFit="1" customWidth="1"/>
    <col min="10250" max="10250" width="12" style="60" bestFit="1" customWidth="1"/>
    <col min="10251" max="10251" width="28.125" style="60" bestFit="1" customWidth="1"/>
    <col min="10252" max="10252" width="26.75" style="60" bestFit="1" customWidth="1"/>
    <col min="10253" max="10253" width="32.875" style="60" customWidth="1"/>
    <col min="10254" max="10254" width="32.125" style="60" bestFit="1" customWidth="1"/>
    <col min="10255" max="10255" width="17.625" style="60" bestFit="1" customWidth="1"/>
    <col min="10256" max="10256" width="28.5" style="60" bestFit="1" customWidth="1"/>
    <col min="10257" max="10257" width="29.875" style="60" customWidth="1"/>
    <col min="10258" max="10258" width="23.625" style="60" customWidth="1"/>
    <col min="10259" max="10268" width="8" style="60"/>
    <col min="10269" max="10272" width="8" style="60" hidden="1" customWidth="1"/>
    <col min="10273" max="10496" width="8" style="60"/>
    <col min="10497" max="10497" width="15.625" style="60" customWidth="1"/>
    <col min="10498" max="10498" width="13.125" style="60" customWidth="1"/>
    <col min="10499" max="10499" width="28" style="60" bestFit="1" customWidth="1"/>
    <col min="10500" max="10500" width="25.375" style="60" customWidth="1"/>
    <col min="10501" max="10501" width="32.875" style="60" customWidth="1"/>
    <col min="10502" max="10502" width="8" style="60" hidden="1" customWidth="1"/>
    <col min="10503" max="10503" width="25.625" style="60" customWidth="1"/>
    <col min="10504" max="10504" width="30.625" style="60" bestFit="1" customWidth="1"/>
    <col min="10505" max="10505" width="17.625" style="60" bestFit="1" customWidth="1"/>
    <col min="10506" max="10506" width="12" style="60" bestFit="1" customWidth="1"/>
    <col min="10507" max="10507" width="28.125" style="60" bestFit="1" customWidth="1"/>
    <col min="10508" max="10508" width="26.75" style="60" bestFit="1" customWidth="1"/>
    <col min="10509" max="10509" width="32.875" style="60" customWidth="1"/>
    <col min="10510" max="10510" width="32.125" style="60" bestFit="1" customWidth="1"/>
    <col min="10511" max="10511" width="17.625" style="60" bestFit="1" customWidth="1"/>
    <col min="10512" max="10512" width="28.5" style="60" bestFit="1" customWidth="1"/>
    <col min="10513" max="10513" width="29.875" style="60" customWidth="1"/>
    <col min="10514" max="10514" width="23.625" style="60" customWidth="1"/>
    <col min="10515" max="10524" width="8" style="60"/>
    <col min="10525" max="10528" width="8" style="60" hidden="1" customWidth="1"/>
    <col min="10529" max="10752" width="8" style="60"/>
    <col min="10753" max="10753" width="15.625" style="60" customWidth="1"/>
    <col min="10754" max="10754" width="13.125" style="60" customWidth="1"/>
    <col min="10755" max="10755" width="28" style="60" bestFit="1" customWidth="1"/>
    <col min="10756" max="10756" width="25.375" style="60" customWidth="1"/>
    <col min="10757" max="10757" width="32.875" style="60" customWidth="1"/>
    <col min="10758" max="10758" width="8" style="60" hidden="1" customWidth="1"/>
    <col min="10759" max="10759" width="25.625" style="60" customWidth="1"/>
    <col min="10760" max="10760" width="30.625" style="60" bestFit="1" customWidth="1"/>
    <col min="10761" max="10761" width="17.625" style="60" bestFit="1" customWidth="1"/>
    <col min="10762" max="10762" width="12" style="60" bestFit="1" customWidth="1"/>
    <col min="10763" max="10763" width="28.125" style="60" bestFit="1" customWidth="1"/>
    <col min="10764" max="10764" width="26.75" style="60" bestFit="1" customWidth="1"/>
    <col min="10765" max="10765" width="32.875" style="60" customWidth="1"/>
    <col min="10766" max="10766" width="32.125" style="60" bestFit="1" customWidth="1"/>
    <col min="10767" max="10767" width="17.625" style="60" bestFit="1" customWidth="1"/>
    <col min="10768" max="10768" width="28.5" style="60" bestFit="1" customWidth="1"/>
    <col min="10769" max="10769" width="29.875" style="60" customWidth="1"/>
    <col min="10770" max="10770" width="23.625" style="60" customWidth="1"/>
    <col min="10771" max="10780" width="8" style="60"/>
    <col min="10781" max="10784" width="8" style="60" hidden="1" customWidth="1"/>
    <col min="10785" max="11008" width="8" style="60"/>
    <col min="11009" max="11009" width="15.625" style="60" customWidth="1"/>
    <col min="11010" max="11010" width="13.125" style="60" customWidth="1"/>
    <col min="11011" max="11011" width="28" style="60" bestFit="1" customWidth="1"/>
    <col min="11012" max="11012" width="25.375" style="60" customWidth="1"/>
    <col min="11013" max="11013" width="32.875" style="60" customWidth="1"/>
    <col min="11014" max="11014" width="8" style="60" hidden="1" customWidth="1"/>
    <col min="11015" max="11015" width="25.625" style="60" customWidth="1"/>
    <col min="11016" max="11016" width="30.625" style="60" bestFit="1" customWidth="1"/>
    <col min="11017" max="11017" width="17.625" style="60" bestFit="1" customWidth="1"/>
    <col min="11018" max="11018" width="12" style="60" bestFit="1" customWidth="1"/>
    <col min="11019" max="11019" width="28.125" style="60" bestFit="1" customWidth="1"/>
    <col min="11020" max="11020" width="26.75" style="60" bestFit="1" customWidth="1"/>
    <col min="11021" max="11021" width="32.875" style="60" customWidth="1"/>
    <col min="11022" max="11022" width="32.125" style="60" bestFit="1" customWidth="1"/>
    <col min="11023" max="11023" width="17.625" style="60" bestFit="1" customWidth="1"/>
    <col min="11024" max="11024" width="28.5" style="60" bestFit="1" customWidth="1"/>
    <col min="11025" max="11025" width="29.875" style="60" customWidth="1"/>
    <col min="11026" max="11026" width="23.625" style="60" customWidth="1"/>
    <col min="11027" max="11036" width="8" style="60"/>
    <col min="11037" max="11040" width="8" style="60" hidden="1" customWidth="1"/>
    <col min="11041" max="11264" width="8" style="60"/>
    <col min="11265" max="11265" width="15.625" style="60" customWidth="1"/>
    <col min="11266" max="11266" width="13.125" style="60" customWidth="1"/>
    <col min="11267" max="11267" width="28" style="60" bestFit="1" customWidth="1"/>
    <col min="11268" max="11268" width="25.375" style="60" customWidth="1"/>
    <col min="11269" max="11269" width="32.875" style="60" customWidth="1"/>
    <col min="11270" max="11270" width="8" style="60" hidden="1" customWidth="1"/>
    <col min="11271" max="11271" width="25.625" style="60" customWidth="1"/>
    <col min="11272" max="11272" width="30.625" style="60" bestFit="1" customWidth="1"/>
    <col min="11273" max="11273" width="17.625" style="60" bestFit="1" customWidth="1"/>
    <col min="11274" max="11274" width="12" style="60" bestFit="1" customWidth="1"/>
    <col min="11275" max="11275" width="28.125" style="60" bestFit="1" customWidth="1"/>
    <col min="11276" max="11276" width="26.75" style="60" bestFit="1" customWidth="1"/>
    <col min="11277" max="11277" width="32.875" style="60" customWidth="1"/>
    <col min="11278" max="11278" width="32.125" style="60" bestFit="1" customWidth="1"/>
    <col min="11279" max="11279" width="17.625" style="60" bestFit="1" customWidth="1"/>
    <col min="11280" max="11280" width="28.5" style="60" bestFit="1" customWidth="1"/>
    <col min="11281" max="11281" width="29.875" style="60" customWidth="1"/>
    <col min="11282" max="11282" width="23.625" style="60" customWidth="1"/>
    <col min="11283" max="11292" width="8" style="60"/>
    <col min="11293" max="11296" width="8" style="60" hidden="1" customWidth="1"/>
    <col min="11297" max="11520" width="8" style="60"/>
    <col min="11521" max="11521" width="15.625" style="60" customWidth="1"/>
    <col min="11522" max="11522" width="13.125" style="60" customWidth="1"/>
    <col min="11523" max="11523" width="28" style="60" bestFit="1" customWidth="1"/>
    <col min="11524" max="11524" width="25.375" style="60" customWidth="1"/>
    <col min="11525" max="11525" width="32.875" style="60" customWidth="1"/>
    <col min="11526" max="11526" width="8" style="60" hidden="1" customWidth="1"/>
    <col min="11527" max="11527" width="25.625" style="60" customWidth="1"/>
    <col min="11528" max="11528" width="30.625" style="60" bestFit="1" customWidth="1"/>
    <col min="11529" max="11529" width="17.625" style="60" bestFit="1" customWidth="1"/>
    <col min="11530" max="11530" width="12" style="60" bestFit="1" customWidth="1"/>
    <col min="11531" max="11531" width="28.125" style="60" bestFit="1" customWidth="1"/>
    <col min="11532" max="11532" width="26.75" style="60" bestFit="1" customWidth="1"/>
    <col min="11533" max="11533" width="32.875" style="60" customWidth="1"/>
    <col min="11534" max="11534" width="32.125" style="60" bestFit="1" customWidth="1"/>
    <col min="11535" max="11535" width="17.625" style="60" bestFit="1" customWidth="1"/>
    <col min="11536" max="11536" width="28.5" style="60" bestFit="1" customWidth="1"/>
    <col min="11537" max="11537" width="29.875" style="60" customWidth="1"/>
    <col min="11538" max="11538" width="23.625" style="60" customWidth="1"/>
    <col min="11539" max="11548" width="8" style="60"/>
    <col min="11549" max="11552" width="8" style="60" hidden="1" customWidth="1"/>
    <col min="11553" max="11776" width="8" style="60"/>
    <col min="11777" max="11777" width="15.625" style="60" customWidth="1"/>
    <col min="11778" max="11778" width="13.125" style="60" customWidth="1"/>
    <col min="11779" max="11779" width="28" style="60" bestFit="1" customWidth="1"/>
    <col min="11780" max="11780" width="25.375" style="60" customWidth="1"/>
    <col min="11781" max="11781" width="32.875" style="60" customWidth="1"/>
    <col min="11782" max="11782" width="8" style="60" hidden="1" customWidth="1"/>
    <col min="11783" max="11783" width="25.625" style="60" customWidth="1"/>
    <col min="11784" max="11784" width="30.625" style="60" bestFit="1" customWidth="1"/>
    <col min="11785" max="11785" width="17.625" style="60" bestFit="1" customWidth="1"/>
    <col min="11786" max="11786" width="12" style="60" bestFit="1" customWidth="1"/>
    <col min="11787" max="11787" width="28.125" style="60" bestFit="1" customWidth="1"/>
    <col min="11788" max="11788" width="26.75" style="60" bestFit="1" customWidth="1"/>
    <col min="11789" max="11789" width="32.875" style="60" customWidth="1"/>
    <col min="11790" max="11790" width="32.125" style="60" bestFit="1" customWidth="1"/>
    <col min="11791" max="11791" width="17.625" style="60" bestFit="1" customWidth="1"/>
    <col min="11792" max="11792" width="28.5" style="60" bestFit="1" customWidth="1"/>
    <col min="11793" max="11793" width="29.875" style="60" customWidth="1"/>
    <col min="11794" max="11794" width="23.625" style="60" customWidth="1"/>
    <col min="11795" max="11804" width="8" style="60"/>
    <col min="11805" max="11808" width="8" style="60" hidden="1" customWidth="1"/>
    <col min="11809" max="12032" width="8" style="60"/>
    <col min="12033" max="12033" width="15.625" style="60" customWidth="1"/>
    <col min="12034" max="12034" width="13.125" style="60" customWidth="1"/>
    <col min="12035" max="12035" width="28" style="60" bestFit="1" customWidth="1"/>
    <col min="12036" max="12036" width="25.375" style="60" customWidth="1"/>
    <col min="12037" max="12037" width="32.875" style="60" customWidth="1"/>
    <col min="12038" max="12038" width="8" style="60" hidden="1" customWidth="1"/>
    <col min="12039" max="12039" width="25.625" style="60" customWidth="1"/>
    <col min="12040" max="12040" width="30.625" style="60" bestFit="1" customWidth="1"/>
    <col min="12041" max="12041" width="17.625" style="60" bestFit="1" customWidth="1"/>
    <col min="12042" max="12042" width="12" style="60" bestFit="1" customWidth="1"/>
    <col min="12043" max="12043" width="28.125" style="60" bestFit="1" customWidth="1"/>
    <col min="12044" max="12044" width="26.75" style="60" bestFit="1" customWidth="1"/>
    <col min="12045" max="12045" width="32.875" style="60" customWidth="1"/>
    <col min="12046" max="12046" width="32.125" style="60" bestFit="1" customWidth="1"/>
    <col min="12047" max="12047" width="17.625" style="60" bestFit="1" customWidth="1"/>
    <col min="12048" max="12048" width="28.5" style="60" bestFit="1" customWidth="1"/>
    <col min="12049" max="12049" width="29.875" style="60" customWidth="1"/>
    <col min="12050" max="12050" width="23.625" style="60" customWidth="1"/>
    <col min="12051" max="12060" width="8" style="60"/>
    <col min="12061" max="12064" width="8" style="60" hidden="1" customWidth="1"/>
    <col min="12065" max="12288" width="8" style="60"/>
    <col min="12289" max="12289" width="15.625" style="60" customWidth="1"/>
    <col min="12290" max="12290" width="13.125" style="60" customWidth="1"/>
    <col min="12291" max="12291" width="28" style="60" bestFit="1" customWidth="1"/>
    <col min="12292" max="12292" width="25.375" style="60" customWidth="1"/>
    <col min="12293" max="12293" width="32.875" style="60" customWidth="1"/>
    <col min="12294" max="12294" width="8" style="60" hidden="1" customWidth="1"/>
    <col min="12295" max="12295" width="25.625" style="60" customWidth="1"/>
    <col min="12296" max="12296" width="30.625" style="60" bestFit="1" customWidth="1"/>
    <col min="12297" max="12297" width="17.625" style="60" bestFit="1" customWidth="1"/>
    <col min="12298" max="12298" width="12" style="60" bestFit="1" customWidth="1"/>
    <col min="12299" max="12299" width="28.125" style="60" bestFit="1" customWidth="1"/>
    <col min="12300" max="12300" width="26.75" style="60" bestFit="1" customWidth="1"/>
    <col min="12301" max="12301" width="32.875" style="60" customWidth="1"/>
    <col min="12302" max="12302" width="32.125" style="60" bestFit="1" customWidth="1"/>
    <col min="12303" max="12303" width="17.625" style="60" bestFit="1" customWidth="1"/>
    <col min="12304" max="12304" width="28.5" style="60" bestFit="1" customWidth="1"/>
    <col min="12305" max="12305" width="29.875" style="60" customWidth="1"/>
    <col min="12306" max="12306" width="23.625" style="60" customWidth="1"/>
    <col min="12307" max="12316" width="8" style="60"/>
    <col min="12317" max="12320" width="8" style="60" hidden="1" customWidth="1"/>
    <col min="12321" max="12544" width="8" style="60"/>
    <col min="12545" max="12545" width="15.625" style="60" customWidth="1"/>
    <col min="12546" max="12546" width="13.125" style="60" customWidth="1"/>
    <col min="12547" max="12547" width="28" style="60" bestFit="1" customWidth="1"/>
    <col min="12548" max="12548" width="25.375" style="60" customWidth="1"/>
    <col min="12549" max="12549" width="32.875" style="60" customWidth="1"/>
    <col min="12550" max="12550" width="8" style="60" hidden="1" customWidth="1"/>
    <col min="12551" max="12551" width="25.625" style="60" customWidth="1"/>
    <col min="12552" max="12552" width="30.625" style="60" bestFit="1" customWidth="1"/>
    <col min="12553" max="12553" width="17.625" style="60" bestFit="1" customWidth="1"/>
    <col min="12554" max="12554" width="12" style="60" bestFit="1" customWidth="1"/>
    <col min="12555" max="12555" width="28.125" style="60" bestFit="1" customWidth="1"/>
    <col min="12556" max="12556" width="26.75" style="60" bestFit="1" customWidth="1"/>
    <col min="12557" max="12557" width="32.875" style="60" customWidth="1"/>
    <col min="12558" max="12558" width="32.125" style="60" bestFit="1" customWidth="1"/>
    <col min="12559" max="12559" width="17.625" style="60" bestFit="1" customWidth="1"/>
    <col min="12560" max="12560" width="28.5" style="60" bestFit="1" customWidth="1"/>
    <col min="12561" max="12561" width="29.875" style="60" customWidth="1"/>
    <col min="12562" max="12562" width="23.625" style="60" customWidth="1"/>
    <col min="12563" max="12572" width="8" style="60"/>
    <col min="12573" max="12576" width="8" style="60" hidden="1" customWidth="1"/>
    <col min="12577" max="12800" width="8" style="60"/>
    <col min="12801" max="12801" width="15.625" style="60" customWidth="1"/>
    <col min="12802" max="12802" width="13.125" style="60" customWidth="1"/>
    <col min="12803" max="12803" width="28" style="60" bestFit="1" customWidth="1"/>
    <col min="12804" max="12804" width="25.375" style="60" customWidth="1"/>
    <col min="12805" max="12805" width="32.875" style="60" customWidth="1"/>
    <col min="12806" max="12806" width="8" style="60" hidden="1" customWidth="1"/>
    <col min="12807" max="12807" width="25.625" style="60" customWidth="1"/>
    <col min="12808" max="12808" width="30.625" style="60" bestFit="1" customWidth="1"/>
    <col min="12809" max="12809" width="17.625" style="60" bestFit="1" customWidth="1"/>
    <col min="12810" max="12810" width="12" style="60" bestFit="1" customWidth="1"/>
    <col min="12811" max="12811" width="28.125" style="60" bestFit="1" customWidth="1"/>
    <col min="12812" max="12812" width="26.75" style="60" bestFit="1" customWidth="1"/>
    <col min="12813" max="12813" width="32.875" style="60" customWidth="1"/>
    <col min="12814" max="12814" width="32.125" style="60" bestFit="1" customWidth="1"/>
    <col min="12815" max="12815" width="17.625" style="60" bestFit="1" customWidth="1"/>
    <col min="12816" max="12816" width="28.5" style="60" bestFit="1" customWidth="1"/>
    <col min="12817" max="12817" width="29.875" style="60" customWidth="1"/>
    <col min="12818" max="12818" width="23.625" style="60" customWidth="1"/>
    <col min="12819" max="12828" width="8" style="60"/>
    <col min="12829" max="12832" width="8" style="60" hidden="1" customWidth="1"/>
    <col min="12833" max="13056" width="8" style="60"/>
    <col min="13057" max="13057" width="15.625" style="60" customWidth="1"/>
    <col min="13058" max="13058" width="13.125" style="60" customWidth="1"/>
    <col min="13059" max="13059" width="28" style="60" bestFit="1" customWidth="1"/>
    <col min="13060" max="13060" width="25.375" style="60" customWidth="1"/>
    <col min="13061" max="13061" width="32.875" style="60" customWidth="1"/>
    <col min="13062" max="13062" width="8" style="60" hidden="1" customWidth="1"/>
    <col min="13063" max="13063" width="25.625" style="60" customWidth="1"/>
    <col min="13064" max="13064" width="30.625" style="60" bestFit="1" customWidth="1"/>
    <col min="13065" max="13065" width="17.625" style="60" bestFit="1" customWidth="1"/>
    <col min="13066" max="13066" width="12" style="60" bestFit="1" customWidth="1"/>
    <col min="13067" max="13067" width="28.125" style="60" bestFit="1" customWidth="1"/>
    <col min="13068" max="13068" width="26.75" style="60" bestFit="1" customWidth="1"/>
    <col min="13069" max="13069" width="32.875" style="60" customWidth="1"/>
    <col min="13070" max="13070" width="32.125" style="60" bestFit="1" customWidth="1"/>
    <col min="13071" max="13071" width="17.625" style="60" bestFit="1" customWidth="1"/>
    <col min="13072" max="13072" width="28.5" style="60" bestFit="1" customWidth="1"/>
    <col min="13073" max="13073" width="29.875" style="60" customWidth="1"/>
    <col min="13074" max="13074" width="23.625" style="60" customWidth="1"/>
    <col min="13075" max="13084" width="8" style="60"/>
    <col min="13085" max="13088" width="8" style="60" hidden="1" customWidth="1"/>
    <col min="13089" max="13312" width="8" style="60"/>
    <col min="13313" max="13313" width="15.625" style="60" customWidth="1"/>
    <col min="13314" max="13314" width="13.125" style="60" customWidth="1"/>
    <col min="13315" max="13315" width="28" style="60" bestFit="1" customWidth="1"/>
    <col min="13316" max="13316" width="25.375" style="60" customWidth="1"/>
    <col min="13317" max="13317" width="32.875" style="60" customWidth="1"/>
    <col min="13318" max="13318" width="8" style="60" hidden="1" customWidth="1"/>
    <col min="13319" max="13319" width="25.625" style="60" customWidth="1"/>
    <col min="13320" max="13320" width="30.625" style="60" bestFit="1" customWidth="1"/>
    <col min="13321" max="13321" width="17.625" style="60" bestFit="1" customWidth="1"/>
    <col min="13322" max="13322" width="12" style="60" bestFit="1" customWidth="1"/>
    <col min="13323" max="13323" width="28.125" style="60" bestFit="1" customWidth="1"/>
    <col min="13324" max="13324" width="26.75" style="60" bestFit="1" customWidth="1"/>
    <col min="13325" max="13325" width="32.875" style="60" customWidth="1"/>
    <col min="13326" max="13326" width="32.125" style="60" bestFit="1" customWidth="1"/>
    <col min="13327" max="13327" width="17.625" style="60" bestFit="1" customWidth="1"/>
    <col min="13328" max="13328" width="28.5" style="60" bestFit="1" customWidth="1"/>
    <col min="13329" max="13329" width="29.875" style="60" customWidth="1"/>
    <col min="13330" max="13330" width="23.625" style="60" customWidth="1"/>
    <col min="13331" max="13340" width="8" style="60"/>
    <col min="13341" max="13344" width="8" style="60" hidden="1" customWidth="1"/>
    <col min="13345" max="13568" width="8" style="60"/>
    <col min="13569" max="13569" width="15.625" style="60" customWidth="1"/>
    <col min="13570" max="13570" width="13.125" style="60" customWidth="1"/>
    <col min="13571" max="13571" width="28" style="60" bestFit="1" customWidth="1"/>
    <col min="13572" max="13572" width="25.375" style="60" customWidth="1"/>
    <col min="13573" max="13573" width="32.875" style="60" customWidth="1"/>
    <col min="13574" max="13574" width="8" style="60" hidden="1" customWidth="1"/>
    <col min="13575" max="13575" width="25.625" style="60" customWidth="1"/>
    <col min="13576" max="13576" width="30.625" style="60" bestFit="1" customWidth="1"/>
    <col min="13577" max="13577" width="17.625" style="60" bestFit="1" customWidth="1"/>
    <col min="13578" max="13578" width="12" style="60" bestFit="1" customWidth="1"/>
    <col min="13579" max="13579" width="28.125" style="60" bestFit="1" customWidth="1"/>
    <col min="13580" max="13580" width="26.75" style="60" bestFit="1" customWidth="1"/>
    <col min="13581" max="13581" width="32.875" style="60" customWidth="1"/>
    <col min="13582" max="13582" width="32.125" style="60" bestFit="1" customWidth="1"/>
    <col min="13583" max="13583" width="17.625" style="60" bestFit="1" customWidth="1"/>
    <col min="13584" max="13584" width="28.5" style="60" bestFit="1" customWidth="1"/>
    <col min="13585" max="13585" width="29.875" style="60" customWidth="1"/>
    <col min="13586" max="13586" width="23.625" style="60" customWidth="1"/>
    <col min="13587" max="13596" width="8" style="60"/>
    <col min="13597" max="13600" width="8" style="60" hidden="1" customWidth="1"/>
    <col min="13601" max="13824" width="8" style="60"/>
    <col min="13825" max="13825" width="15.625" style="60" customWidth="1"/>
    <col min="13826" max="13826" width="13.125" style="60" customWidth="1"/>
    <col min="13827" max="13827" width="28" style="60" bestFit="1" customWidth="1"/>
    <col min="13828" max="13828" width="25.375" style="60" customWidth="1"/>
    <col min="13829" max="13829" width="32.875" style="60" customWidth="1"/>
    <col min="13830" max="13830" width="8" style="60" hidden="1" customWidth="1"/>
    <col min="13831" max="13831" width="25.625" style="60" customWidth="1"/>
    <col min="13832" max="13832" width="30.625" style="60" bestFit="1" customWidth="1"/>
    <col min="13833" max="13833" width="17.625" style="60" bestFit="1" customWidth="1"/>
    <col min="13834" max="13834" width="12" style="60" bestFit="1" customWidth="1"/>
    <col min="13835" max="13835" width="28.125" style="60" bestFit="1" customWidth="1"/>
    <col min="13836" max="13836" width="26.75" style="60" bestFit="1" customWidth="1"/>
    <col min="13837" max="13837" width="32.875" style="60" customWidth="1"/>
    <col min="13838" max="13838" width="32.125" style="60" bestFit="1" customWidth="1"/>
    <col min="13839" max="13839" width="17.625" style="60" bestFit="1" customWidth="1"/>
    <col min="13840" max="13840" width="28.5" style="60" bestFit="1" customWidth="1"/>
    <col min="13841" max="13841" width="29.875" style="60" customWidth="1"/>
    <col min="13842" max="13842" width="23.625" style="60" customWidth="1"/>
    <col min="13843" max="13852" width="8" style="60"/>
    <col min="13853" max="13856" width="8" style="60" hidden="1" customWidth="1"/>
    <col min="13857" max="14080" width="8" style="60"/>
    <col min="14081" max="14081" width="15.625" style="60" customWidth="1"/>
    <col min="14082" max="14082" width="13.125" style="60" customWidth="1"/>
    <col min="14083" max="14083" width="28" style="60" bestFit="1" customWidth="1"/>
    <col min="14084" max="14084" width="25.375" style="60" customWidth="1"/>
    <col min="14085" max="14085" width="32.875" style="60" customWidth="1"/>
    <col min="14086" max="14086" width="8" style="60" hidden="1" customWidth="1"/>
    <col min="14087" max="14087" width="25.625" style="60" customWidth="1"/>
    <col min="14088" max="14088" width="30.625" style="60" bestFit="1" customWidth="1"/>
    <col min="14089" max="14089" width="17.625" style="60" bestFit="1" customWidth="1"/>
    <col min="14090" max="14090" width="12" style="60" bestFit="1" customWidth="1"/>
    <col min="14091" max="14091" width="28.125" style="60" bestFit="1" customWidth="1"/>
    <col min="14092" max="14092" width="26.75" style="60" bestFit="1" customWidth="1"/>
    <col min="14093" max="14093" width="32.875" style="60" customWidth="1"/>
    <col min="14094" max="14094" width="32.125" style="60" bestFit="1" customWidth="1"/>
    <col min="14095" max="14095" width="17.625" style="60" bestFit="1" customWidth="1"/>
    <col min="14096" max="14096" width="28.5" style="60" bestFit="1" customWidth="1"/>
    <col min="14097" max="14097" width="29.875" style="60" customWidth="1"/>
    <col min="14098" max="14098" width="23.625" style="60" customWidth="1"/>
    <col min="14099" max="14108" width="8" style="60"/>
    <col min="14109" max="14112" width="8" style="60" hidden="1" customWidth="1"/>
    <col min="14113" max="14336" width="8" style="60"/>
    <col min="14337" max="14337" width="15.625" style="60" customWidth="1"/>
    <col min="14338" max="14338" width="13.125" style="60" customWidth="1"/>
    <col min="14339" max="14339" width="28" style="60" bestFit="1" customWidth="1"/>
    <col min="14340" max="14340" width="25.375" style="60" customWidth="1"/>
    <col min="14341" max="14341" width="32.875" style="60" customWidth="1"/>
    <col min="14342" max="14342" width="8" style="60" hidden="1" customWidth="1"/>
    <col min="14343" max="14343" width="25.625" style="60" customWidth="1"/>
    <col min="14344" max="14344" width="30.625" style="60" bestFit="1" customWidth="1"/>
    <col min="14345" max="14345" width="17.625" style="60" bestFit="1" customWidth="1"/>
    <col min="14346" max="14346" width="12" style="60" bestFit="1" customWidth="1"/>
    <col min="14347" max="14347" width="28.125" style="60" bestFit="1" customWidth="1"/>
    <col min="14348" max="14348" width="26.75" style="60" bestFit="1" customWidth="1"/>
    <col min="14349" max="14349" width="32.875" style="60" customWidth="1"/>
    <col min="14350" max="14350" width="32.125" style="60" bestFit="1" customWidth="1"/>
    <col min="14351" max="14351" width="17.625" style="60" bestFit="1" customWidth="1"/>
    <col min="14352" max="14352" width="28.5" style="60" bestFit="1" customWidth="1"/>
    <col min="14353" max="14353" width="29.875" style="60" customWidth="1"/>
    <col min="14354" max="14354" width="23.625" style="60" customWidth="1"/>
    <col min="14355" max="14364" width="8" style="60"/>
    <col min="14365" max="14368" width="8" style="60" hidden="1" customWidth="1"/>
    <col min="14369" max="14592" width="8" style="60"/>
    <col min="14593" max="14593" width="15.625" style="60" customWidth="1"/>
    <col min="14594" max="14594" width="13.125" style="60" customWidth="1"/>
    <col min="14595" max="14595" width="28" style="60" bestFit="1" customWidth="1"/>
    <col min="14596" max="14596" width="25.375" style="60" customWidth="1"/>
    <col min="14597" max="14597" width="32.875" style="60" customWidth="1"/>
    <col min="14598" max="14598" width="8" style="60" hidden="1" customWidth="1"/>
    <col min="14599" max="14599" width="25.625" style="60" customWidth="1"/>
    <col min="14600" max="14600" width="30.625" style="60" bestFit="1" customWidth="1"/>
    <col min="14601" max="14601" width="17.625" style="60" bestFit="1" customWidth="1"/>
    <col min="14602" max="14602" width="12" style="60" bestFit="1" customWidth="1"/>
    <col min="14603" max="14603" width="28.125" style="60" bestFit="1" customWidth="1"/>
    <col min="14604" max="14604" width="26.75" style="60" bestFit="1" customWidth="1"/>
    <col min="14605" max="14605" width="32.875" style="60" customWidth="1"/>
    <col min="14606" max="14606" width="32.125" style="60" bestFit="1" customWidth="1"/>
    <col min="14607" max="14607" width="17.625" style="60" bestFit="1" customWidth="1"/>
    <col min="14608" max="14608" width="28.5" style="60" bestFit="1" customWidth="1"/>
    <col min="14609" max="14609" width="29.875" style="60" customWidth="1"/>
    <col min="14610" max="14610" width="23.625" style="60" customWidth="1"/>
    <col min="14611" max="14620" width="8" style="60"/>
    <col min="14621" max="14624" width="8" style="60" hidden="1" customWidth="1"/>
    <col min="14625" max="14848" width="8" style="60"/>
    <col min="14849" max="14849" width="15.625" style="60" customWidth="1"/>
    <col min="14850" max="14850" width="13.125" style="60" customWidth="1"/>
    <col min="14851" max="14851" width="28" style="60" bestFit="1" customWidth="1"/>
    <col min="14852" max="14852" width="25.375" style="60" customWidth="1"/>
    <col min="14853" max="14853" width="32.875" style="60" customWidth="1"/>
    <col min="14854" max="14854" width="8" style="60" hidden="1" customWidth="1"/>
    <col min="14855" max="14855" width="25.625" style="60" customWidth="1"/>
    <col min="14856" max="14856" width="30.625" style="60" bestFit="1" customWidth="1"/>
    <col min="14857" max="14857" width="17.625" style="60" bestFit="1" customWidth="1"/>
    <col min="14858" max="14858" width="12" style="60" bestFit="1" customWidth="1"/>
    <col min="14859" max="14859" width="28.125" style="60" bestFit="1" customWidth="1"/>
    <col min="14860" max="14860" width="26.75" style="60" bestFit="1" customWidth="1"/>
    <col min="14861" max="14861" width="32.875" style="60" customWidth="1"/>
    <col min="14862" max="14862" width="32.125" style="60" bestFit="1" customWidth="1"/>
    <col min="14863" max="14863" width="17.625" style="60" bestFit="1" customWidth="1"/>
    <col min="14864" max="14864" width="28.5" style="60" bestFit="1" customWidth="1"/>
    <col min="14865" max="14865" width="29.875" style="60" customWidth="1"/>
    <col min="14866" max="14866" width="23.625" style="60" customWidth="1"/>
    <col min="14867" max="14876" width="8" style="60"/>
    <col min="14877" max="14880" width="8" style="60" hidden="1" customWidth="1"/>
    <col min="14881" max="15104" width="8" style="60"/>
    <col min="15105" max="15105" width="15.625" style="60" customWidth="1"/>
    <col min="15106" max="15106" width="13.125" style="60" customWidth="1"/>
    <col min="15107" max="15107" width="28" style="60" bestFit="1" customWidth="1"/>
    <col min="15108" max="15108" width="25.375" style="60" customWidth="1"/>
    <col min="15109" max="15109" width="32.875" style="60" customWidth="1"/>
    <col min="15110" max="15110" width="8" style="60" hidden="1" customWidth="1"/>
    <col min="15111" max="15111" width="25.625" style="60" customWidth="1"/>
    <col min="15112" max="15112" width="30.625" style="60" bestFit="1" customWidth="1"/>
    <col min="15113" max="15113" width="17.625" style="60" bestFit="1" customWidth="1"/>
    <col min="15114" max="15114" width="12" style="60" bestFit="1" customWidth="1"/>
    <col min="15115" max="15115" width="28.125" style="60" bestFit="1" customWidth="1"/>
    <col min="15116" max="15116" width="26.75" style="60" bestFit="1" customWidth="1"/>
    <col min="15117" max="15117" width="32.875" style="60" customWidth="1"/>
    <col min="15118" max="15118" width="32.125" style="60" bestFit="1" customWidth="1"/>
    <col min="15119" max="15119" width="17.625" style="60" bestFit="1" customWidth="1"/>
    <col min="15120" max="15120" width="28.5" style="60" bestFit="1" customWidth="1"/>
    <col min="15121" max="15121" width="29.875" style="60" customWidth="1"/>
    <col min="15122" max="15122" width="23.625" style="60" customWidth="1"/>
    <col min="15123" max="15132" width="8" style="60"/>
    <col min="15133" max="15136" width="8" style="60" hidden="1" customWidth="1"/>
    <col min="15137" max="15360" width="8" style="60"/>
    <col min="15361" max="15361" width="15.625" style="60" customWidth="1"/>
    <col min="15362" max="15362" width="13.125" style="60" customWidth="1"/>
    <col min="15363" max="15363" width="28" style="60" bestFit="1" customWidth="1"/>
    <col min="15364" max="15364" width="25.375" style="60" customWidth="1"/>
    <col min="15365" max="15365" width="32.875" style="60" customWidth="1"/>
    <col min="15366" max="15366" width="8" style="60" hidden="1" customWidth="1"/>
    <col min="15367" max="15367" width="25.625" style="60" customWidth="1"/>
    <col min="15368" max="15368" width="30.625" style="60" bestFit="1" customWidth="1"/>
    <col min="15369" max="15369" width="17.625" style="60" bestFit="1" customWidth="1"/>
    <col min="15370" max="15370" width="12" style="60" bestFit="1" customWidth="1"/>
    <col min="15371" max="15371" width="28.125" style="60" bestFit="1" customWidth="1"/>
    <col min="15372" max="15372" width="26.75" style="60" bestFit="1" customWidth="1"/>
    <col min="15373" max="15373" width="32.875" style="60" customWidth="1"/>
    <col min="15374" max="15374" width="32.125" style="60" bestFit="1" customWidth="1"/>
    <col min="15375" max="15375" width="17.625" style="60" bestFit="1" customWidth="1"/>
    <col min="15376" max="15376" width="28.5" style="60" bestFit="1" customWidth="1"/>
    <col min="15377" max="15377" width="29.875" style="60" customWidth="1"/>
    <col min="15378" max="15378" width="23.625" style="60" customWidth="1"/>
    <col min="15379" max="15388" width="8" style="60"/>
    <col min="15389" max="15392" width="8" style="60" hidden="1" customWidth="1"/>
    <col min="15393" max="15616" width="8" style="60"/>
    <col min="15617" max="15617" width="15.625" style="60" customWidth="1"/>
    <col min="15618" max="15618" width="13.125" style="60" customWidth="1"/>
    <col min="15619" max="15619" width="28" style="60" bestFit="1" customWidth="1"/>
    <col min="15620" max="15620" width="25.375" style="60" customWidth="1"/>
    <col min="15621" max="15621" width="32.875" style="60" customWidth="1"/>
    <col min="15622" max="15622" width="8" style="60" hidden="1" customWidth="1"/>
    <col min="15623" max="15623" width="25.625" style="60" customWidth="1"/>
    <col min="15624" max="15624" width="30.625" style="60" bestFit="1" customWidth="1"/>
    <col min="15625" max="15625" width="17.625" style="60" bestFit="1" customWidth="1"/>
    <col min="15626" max="15626" width="12" style="60" bestFit="1" customWidth="1"/>
    <col min="15627" max="15627" width="28.125" style="60" bestFit="1" customWidth="1"/>
    <col min="15628" max="15628" width="26.75" style="60" bestFit="1" customWidth="1"/>
    <col min="15629" max="15629" width="32.875" style="60" customWidth="1"/>
    <col min="15630" max="15630" width="32.125" style="60" bestFit="1" customWidth="1"/>
    <col min="15631" max="15631" width="17.625" style="60" bestFit="1" customWidth="1"/>
    <col min="15632" max="15632" width="28.5" style="60" bestFit="1" customWidth="1"/>
    <col min="15633" max="15633" width="29.875" style="60" customWidth="1"/>
    <col min="15634" max="15634" width="23.625" style="60" customWidth="1"/>
    <col min="15635" max="15644" width="8" style="60"/>
    <col min="15645" max="15648" width="8" style="60" hidden="1" customWidth="1"/>
    <col min="15649" max="15872" width="8" style="60"/>
    <col min="15873" max="15873" width="15.625" style="60" customWidth="1"/>
    <col min="15874" max="15874" width="13.125" style="60" customWidth="1"/>
    <col min="15875" max="15875" width="28" style="60" bestFit="1" customWidth="1"/>
    <col min="15876" max="15876" width="25.375" style="60" customWidth="1"/>
    <col min="15877" max="15877" width="32.875" style="60" customWidth="1"/>
    <col min="15878" max="15878" width="8" style="60" hidden="1" customWidth="1"/>
    <col min="15879" max="15879" width="25.625" style="60" customWidth="1"/>
    <col min="15880" max="15880" width="30.625" style="60" bestFit="1" customWidth="1"/>
    <col min="15881" max="15881" width="17.625" style="60" bestFit="1" customWidth="1"/>
    <col min="15882" max="15882" width="12" style="60" bestFit="1" customWidth="1"/>
    <col min="15883" max="15883" width="28.125" style="60" bestFit="1" customWidth="1"/>
    <col min="15884" max="15884" width="26.75" style="60" bestFit="1" customWidth="1"/>
    <col min="15885" max="15885" width="32.875" style="60" customWidth="1"/>
    <col min="15886" max="15886" width="32.125" style="60" bestFit="1" customWidth="1"/>
    <col min="15887" max="15887" width="17.625" style="60" bestFit="1" customWidth="1"/>
    <col min="15888" max="15888" width="28.5" style="60" bestFit="1" customWidth="1"/>
    <col min="15889" max="15889" width="29.875" style="60" customWidth="1"/>
    <col min="15890" max="15890" width="23.625" style="60" customWidth="1"/>
    <col min="15891" max="15900" width="8" style="60"/>
    <col min="15901" max="15904" width="8" style="60" hidden="1" customWidth="1"/>
    <col min="15905" max="16128" width="8" style="60"/>
    <col min="16129" max="16129" width="15.625" style="60" customWidth="1"/>
    <col min="16130" max="16130" width="13.125" style="60" customWidth="1"/>
    <col min="16131" max="16131" width="28" style="60" bestFit="1" customWidth="1"/>
    <col min="16132" max="16132" width="25.375" style="60" customWidth="1"/>
    <col min="16133" max="16133" width="32.875" style="60" customWidth="1"/>
    <col min="16134" max="16134" width="8" style="60" hidden="1" customWidth="1"/>
    <col min="16135" max="16135" width="25.625" style="60" customWidth="1"/>
    <col min="16136" max="16136" width="30.625" style="60" bestFit="1" customWidth="1"/>
    <col min="16137" max="16137" width="17.625" style="60" bestFit="1" customWidth="1"/>
    <col min="16138" max="16138" width="12" style="60" bestFit="1" customWidth="1"/>
    <col min="16139" max="16139" width="28.125" style="60" bestFit="1" customWidth="1"/>
    <col min="16140" max="16140" width="26.75" style="60" bestFit="1" customWidth="1"/>
    <col min="16141" max="16141" width="32.875" style="60" customWidth="1"/>
    <col min="16142" max="16142" width="32.125" style="60" bestFit="1" customWidth="1"/>
    <col min="16143" max="16143" width="17.625" style="60" bestFit="1" customWidth="1"/>
    <col min="16144" max="16144" width="28.5" style="60" bestFit="1" customWidth="1"/>
    <col min="16145" max="16145" width="29.875" style="60" customWidth="1"/>
    <col min="16146" max="16146" width="23.625" style="60" customWidth="1"/>
    <col min="16147" max="16156" width="8" style="60"/>
    <col min="16157" max="16160" width="8" style="60" hidden="1" customWidth="1"/>
    <col min="16161" max="16384" width="8" style="60"/>
  </cols>
  <sheetData>
    <row r="1" spans="1:31" ht="30" customHeight="1">
      <c r="A1" s="285" t="s">
        <v>491</v>
      </c>
      <c r="D1" s="304"/>
      <c r="H1" s="298"/>
      <c r="I1" s="298"/>
      <c r="J1" s="298"/>
      <c r="K1" s="298"/>
      <c r="L1" s="298"/>
      <c r="M1" s="298"/>
      <c r="N1" s="298"/>
      <c r="O1" s="298"/>
    </row>
    <row r="2" spans="1:31" ht="44.25" customHeight="1">
      <c r="A2" s="286" t="s">
        <v>422</v>
      </c>
      <c r="B2" s="286"/>
      <c r="C2" s="286"/>
      <c r="D2" s="286"/>
      <c r="E2" s="286"/>
      <c r="F2" s="286"/>
      <c r="G2" s="286"/>
      <c r="H2" s="286"/>
      <c r="I2" s="286"/>
      <c r="J2" s="286"/>
      <c r="K2" s="286"/>
      <c r="L2" s="286"/>
      <c r="M2" s="286"/>
      <c r="N2" s="286"/>
      <c r="O2" s="286"/>
      <c r="P2" s="286"/>
      <c r="Q2" s="286"/>
      <c r="R2" s="286"/>
    </row>
    <row r="3" spans="1:31" ht="43.5" customHeight="1">
      <c r="G3" s="315"/>
      <c r="H3" s="315"/>
      <c r="I3" s="318"/>
      <c r="J3" s="318"/>
      <c r="K3" s="318"/>
      <c r="L3" s="325"/>
      <c r="M3" s="328"/>
      <c r="N3" s="328"/>
      <c r="O3" s="328"/>
      <c r="R3" s="339" t="s">
        <v>211</v>
      </c>
    </row>
    <row r="4" spans="1:31" ht="108" customHeight="1">
      <c r="A4" s="287" t="s">
        <v>319</v>
      </c>
      <c r="B4" s="294" t="s">
        <v>67</v>
      </c>
      <c r="C4" s="300" t="s">
        <v>57</v>
      </c>
      <c r="D4" s="305" t="s">
        <v>185</v>
      </c>
      <c r="E4" s="309" t="s">
        <v>471</v>
      </c>
      <c r="F4" s="305" t="s">
        <v>483</v>
      </c>
      <c r="G4" s="305" t="s">
        <v>27</v>
      </c>
      <c r="H4" s="300" t="s">
        <v>394</v>
      </c>
      <c r="I4" s="319" t="s">
        <v>112</v>
      </c>
      <c r="J4" s="300" t="s">
        <v>322</v>
      </c>
      <c r="K4" s="300" t="s">
        <v>464</v>
      </c>
      <c r="L4" s="300" t="s">
        <v>16</v>
      </c>
      <c r="M4" s="300" t="s">
        <v>488</v>
      </c>
      <c r="N4" s="300" t="s">
        <v>369</v>
      </c>
      <c r="O4" s="300" t="s">
        <v>490</v>
      </c>
      <c r="P4" s="300" t="s">
        <v>329</v>
      </c>
      <c r="Q4" s="334" t="s">
        <v>126</v>
      </c>
      <c r="R4" s="340" t="s">
        <v>494</v>
      </c>
      <c r="AD4" s="60" t="s">
        <v>273</v>
      </c>
      <c r="AE4" s="60" t="s">
        <v>305</v>
      </c>
    </row>
    <row r="5" spans="1:31" ht="52.5" customHeight="1">
      <c r="A5" s="288" t="s">
        <v>76</v>
      </c>
      <c r="B5" s="295"/>
      <c r="C5" s="301"/>
      <c r="D5" s="306">
        <f>'様式第２号の１（介護ロボット等導入事業計画書) '!C8</f>
        <v>0</v>
      </c>
      <c r="E5" s="310">
        <f>'様式第２号の１（介護ロボット等導入事業計画書) '!C10</f>
        <v>0</v>
      </c>
      <c r="F5" s="313" t="str">
        <f t="shared" ref="F5:F29" si="0">D5&amp;E5</f>
        <v>00</v>
      </c>
      <c r="G5" s="307"/>
      <c r="H5" s="307"/>
      <c r="I5" s="320"/>
      <c r="J5" s="323"/>
      <c r="K5" s="323"/>
      <c r="L5" s="326" t="str">
        <f t="shared" ref="L5:L29" si="1">IFERROR((I5+K5/J5),"")</f>
        <v/>
      </c>
      <c r="M5" s="326" t="str">
        <f t="shared" ref="M5:M29" si="2">IFERROR(_xlfn.IFS(H5="移乗介護",1000000,H5="入浴支援",1000000,H5="移動支援",300000,H5="排泄支援",300000,H5="見守り・コミュニケーション",300000,H5="機能訓練支援",300000,H5="栄養管理支援",300000),"")</f>
        <v/>
      </c>
      <c r="N5" s="326">
        <f t="shared" ref="N5:N29" si="3">MIN(L5:M5)</f>
        <v>0</v>
      </c>
      <c r="O5" s="329">
        <f t="shared" ref="O5:O29" si="4">J5*N5</f>
        <v>0</v>
      </c>
      <c r="P5" s="332">
        <f>SUMIF($F5:$F29,F5,$O5:$O29)</f>
        <v>0</v>
      </c>
      <c r="Q5" s="335" t="str">
        <f>IF(P5&gt;0,IFERROR(VLOOKUP($C5,$AD$5:$AE$28,2,FALSE),""),"")</f>
        <v/>
      </c>
      <c r="R5" s="341">
        <f t="shared" ref="R5:R29" si="5">MIN(P5:Q5)</f>
        <v>0</v>
      </c>
      <c r="AD5" s="60" t="s">
        <v>75</v>
      </c>
      <c r="AE5" s="231">
        <v>2100000</v>
      </c>
    </row>
    <row r="6" spans="1:31" ht="52.5" customHeight="1">
      <c r="A6" s="288" t="s">
        <v>76</v>
      </c>
      <c r="B6" s="295"/>
      <c r="C6" s="301"/>
      <c r="D6" s="306">
        <f>'様式第２号の１（介護ロボット等導入事業計画書) '!C8</f>
        <v>0</v>
      </c>
      <c r="E6" s="310">
        <f>'様式第２号の１（介護ロボット等導入事業計画書) '!C10</f>
        <v>0</v>
      </c>
      <c r="F6" s="313" t="str">
        <f t="shared" si="0"/>
        <v>00</v>
      </c>
      <c r="G6" s="307"/>
      <c r="H6" s="307"/>
      <c r="I6" s="320"/>
      <c r="J6" s="323"/>
      <c r="K6" s="323"/>
      <c r="L6" s="326" t="str">
        <f t="shared" si="1"/>
        <v/>
      </c>
      <c r="M6" s="326" t="str">
        <f t="shared" si="2"/>
        <v/>
      </c>
      <c r="N6" s="326">
        <f t="shared" si="3"/>
        <v>0</v>
      </c>
      <c r="O6" s="329">
        <f t="shared" si="4"/>
        <v>0</v>
      </c>
      <c r="P6" s="332" t="str">
        <f>IF($F$6=$F$5,"",SUMIF($F$5:$F$29,F6,$O$5:$O$29))</f>
        <v/>
      </c>
      <c r="Q6" s="335" t="str">
        <f t="shared" ref="Q6:Q29" si="6">IF($P6="","",IF(P6&gt;0,IFERROR(VLOOKUP($C6,$AD$5:$AE$28,2,FALSE),""),""))</f>
        <v/>
      </c>
      <c r="R6" s="341">
        <f t="shared" si="5"/>
        <v>0</v>
      </c>
      <c r="AD6" s="60" t="s">
        <v>122</v>
      </c>
      <c r="AE6" s="231">
        <v>1500000</v>
      </c>
    </row>
    <row r="7" spans="1:31" ht="52.5" customHeight="1">
      <c r="A7" s="288" t="s">
        <v>76</v>
      </c>
      <c r="B7" s="295"/>
      <c r="C7" s="301"/>
      <c r="D7" s="306">
        <f>'様式第２号の１（介護ロボット等導入事業計画書) '!C8</f>
        <v>0</v>
      </c>
      <c r="E7" s="310">
        <f>'様式第２号の１（介護ロボット等導入事業計画書) '!C10</f>
        <v>0</v>
      </c>
      <c r="F7" s="313" t="str">
        <f t="shared" si="0"/>
        <v>00</v>
      </c>
      <c r="G7" s="307"/>
      <c r="H7" s="307"/>
      <c r="I7" s="320"/>
      <c r="J7" s="323"/>
      <c r="K7" s="323"/>
      <c r="L7" s="326" t="str">
        <f t="shared" si="1"/>
        <v/>
      </c>
      <c r="M7" s="326" t="str">
        <f t="shared" si="2"/>
        <v/>
      </c>
      <c r="N7" s="326">
        <f t="shared" si="3"/>
        <v>0</v>
      </c>
      <c r="O7" s="329">
        <f t="shared" si="4"/>
        <v>0</v>
      </c>
      <c r="P7" s="332" t="str">
        <f>IF(OR(F7=$F$5,F7=$F$6),"",SUMIF($F$5:$F$29,F7,$O$5:$O$29))</f>
        <v/>
      </c>
      <c r="Q7" s="335" t="str">
        <f t="shared" si="6"/>
        <v/>
      </c>
      <c r="R7" s="341">
        <f t="shared" si="5"/>
        <v>0</v>
      </c>
      <c r="AD7" s="60" t="s">
        <v>167</v>
      </c>
      <c r="AE7" s="231">
        <v>1200000</v>
      </c>
    </row>
    <row r="8" spans="1:31" ht="52.5" customHeight="1">
      <c r="A8" s="288" t="s">
        <v>76</v>
      </c>
      <c r="B8" s="295"/>
      <c r="C8" s="301"/>
      <c r="D8" s="306">
        <f>'様式第２号の１（介護ロボット等導入事業計画書) '!C8</f>
        <v>0</v>
      </c>
      <c r="E8" s="310">
        <f>'様式第２号の１（介護ロボット等導入事業計画書) '!C10</f>
        <v>0</v>
      </c>
      <c r="F8" s="313" t="str">
        <f t="shared" si="0"/>
        <v>00</v>
      </c>
      <c r="G8" s="316"/>
      <c r="H8" s="307"/>
      <c r="I8" s="320"/>
      <c r="J8" s="323"/>
      <c r="K8" s="323"/>
      <c r="L8" s="326" t="str">
        <f t="shared" si="1"/>
        <v/>
      </c>
      <c r="M8" s="326" t="str">
        <f t="shared" si="2"/>
        <v/>
      </c>
      <c r="N8" s="326">
        <f t="shared" si="3"/>
        <v>0</v>
      </c>
      <c r="O8" s="329">
        <f t="shared" si="4"/>
        <v>0</v>
      </c>
      <c r="P8" s="332" t="str">
        <f>IF(OR(F8=$F$5,F8=$F$6,F8=$F$7),"",SUMIF($F$5:$F$29,F8,$O$5:$O$29))</f>
        <v/>
      </c>
      <c r="Q8" s="335" t="str">
        <f t="shared" si="6"/>
        <v/>
      </c>
      <c r="R8" s="341">
        <f t="shared" si="5"/>
        <v>0</v>
      </c>
      <c r="AD8" s="60" t="s">
        <v>586</v>
      </c>
      <c r="AE8" s="231">
        <v>1200000</v>
      </c>
    </row>
    <row r="9" spans="1:31" ht="52.5" customHeight="1">
      <c r="A9" s="288" t="s">
        <v>76</v>
      </c>
      <c r="B9" s="295"/>
      <c r="C9" s="301"/>
      <c r="D9" s="306">
        <f>'様式第２号の１（介護ロボット等導入事業計画書) '!C8</f>
        <v>0</v>
      </c>
      <c r="E9" s="310">
        <f>'様式第２号の１（介護ロボット等導入事業計画書) '!C10</f>
        <v>0</v>
      </c>
      <c r="F9" s="313" t="str">
        <f t="shared" si="0"/>
        <v>00</v>
      </c>
      <c r="G9" s="307"/>
      <c r="H9" s="307"/>
      <c r="I9" s="320"/>
      <c r="J9" s="323"/>
      <c r="K9" s="323"/>
      <c r="L9" s="326" t="str">
        <f t="shared" si="1"/>
        <v/>
      </c>
      <c r="M9" s="326" t="str">
        <f t="shared" si="2"/>
        <v/>
      </c>
      <c r="N9" s="326">
        <f t="shared" si="3"/>
        <v>0</v>
      </c>
      <c r="O9" s="329">
        <f t="shared" si="4"/>
        <v>0</v>
      </c>
      <c r="P9" s="332" t="str">
        <f>IF(OR(F9=$F$5,F9=$F$6,F9=$F$7,F9=$F$8),"",SUMIF($F$5:$F$29,F9,$O$5:$O$29))</f>
        <v/>
      </c>
      <c r="Q9" s="335" t="str">
        <f t="shared" si="6"/>
        <v/>
      </c>
      <c r="R9" s="341">
        <f t="shared" si="5"/>
        <v>0</v>
      </c>
      <c r="AD9" s="60" t="s">
        <v>147</v>
      </c>
      <c r="AE9" s="231">
        <v>1200000</v>
      </c>
    </row>
    <row r="10" spans="1:31" ht="52.5" customHeight="1">
      <c r="A10" s="288" t="s">
        <v>76</v>
      </c>
      <c r="B10" s="295"/>
      <c r="C10" s="301"/>
      <c r="D10" s="306">
        <f>'様式第２号の１（介護ロボット等導入事業計画書) '!C8</f>
        <v>0</v>
      </c>
      <c r="E10" s="310">
        <f>'様式第２号の１（介護ロボット等導入事業計画書) '!C10</f>
        <v>0</v>
      </c>
      <c r="F10" s="313" t="str">
        <f t="shared" si="0"/>
        <v>00</v>
      </c>
      <c r="G10" s="316"/>
      <c r="H10" s="307"/>
      <c r="I10" s="320"/>
      <c r="J10" s="323"/>
      <c r="K10" s="323"/>
      <c r="L10" s="326" t="str">
        <f t="shared" si="1"/>
        <v/>
      </c>
      <c r="M10" s="326" t="str">
        <f t="shared" si="2"/>
        <v/>
      </c>
      <c r="N10" s="326">
        <f t="shared" si="3"/>
        <v>0</v>
      </c>
      <c r="O10" s="329">
        <f t="shared" si="4"/>
        <v>0</v>
      </c>
      <c r="P10" s="332" t="str">
        <f>IF(OR(F10=$F$5,F10=$F$6,F10=$F$7,F10=$F$8,F10=$F$9),"",SUMIF($F$5:$F$29,F10,$O$5:$O$29))</f>
        <v/>
      </c>
      <c r="Q10" s="335" t="str">
        <f t="shared" si="6"/>
        <v/>
      </c>
      <c r="R10" s="341">
        <f t="shared" si="5"/>
        <v>0</v>
      </c>
      <c r="AD10" s="63" t="s">
        <v>481</v>
      </c>
      <c r="AE10" s="231">
        <v>1200000</v>
      </c>
    </row>
    <row r="11" spans="1:31" ht="52.5" customHeight="1">
      <c r="A11" s="288" t="s">
        <v>76</v>
      </c>
      <c r="B11" s="295"/>
      <c r="C11" s="301"/>
      <c r="D11" s="306">
        <f>'様式第２号の１（介護ロボット等導入事業計画書) '!C8</f>
        <v>0</v>
      </c>
      <c r="E11" s="310">
        <f>'様式第２号の１（介護ロボット等導入事業計画書) '!C10</f>
        <v>0</v>
      </c>
      <c r="F11" s="313" t="str">
        <f t="shared" si="0"/>
        <v>00</v>
      </c>
      <c r="G11" s="307"/>
      <c r="H11" s="307"/>
      <c r="I11" s="320"/>
      <c r="J11" s="323"/>
      <c r="K11" s="323"/>
      <c r="L11" s="326" t="str">
        <f t="shared" si="1"/>
        <v/>
      </c>
      <c r="M11" s="326" t="str">
        <f t="shared" si="2"/>
        <v/>
      </c>
      <c r="N11" s="326">
        <f t="shared" si="3"/>
        <v>0</v>
      </c>
      <c r="O11" s="329">
        <f t="shared" si="4"/>
        <v>0</v>
      </c>
      <c r="P11" s="332" t="str">
        <f>IF(OR(F11=$F$5,F11=$F$6,F11=$F$7,F11=$F$8,F11=$F$9,F11=$F$10),"",SUMIF($F$5:$F$29,F11,$O$5:$O$29))</f>
        <v/>
      </c>
      <c r="Q11" s="335" t="str">
        <f t="shared" si="6"/>
        <v/>
      </c>
      <c r="R11" s="341">
        <f t="shared" si="5"/>
        <v>0</v>
      </c>
      <c r="AD11" s="63" t="s">
        <v>335</v>
      </c>
      <c r="AE11" s="231">
        <v>1200000</v>
      </c>
    </row>
    <row r="12" spans="1:31" ht="52.5" customHeight="1">
      <c r="A12" s="288" t="s">
        <v>76</v>
      </c>
      <c r="B12" s="295"/>
      <c r="C12" s="301"/>
      <c r="D12" s="306">
        <f>'様式第２号の１（介護ロボット等導入事業計画書) '!C8</f>
        <v>0</v>
      </c>
      <c r="E12" s="310">
        <f>'様式第２号の１（介護ロボット等導入事業計画書) '!C10</f>
        <v>0</v>
      </c>
      <c r="F12" s="313" t="str">
        <f t="shared" si="0"/>
        <v>00</v>
      </c>
      <c r="G12" s="316"/>
      <c r="H12" s="307"/>
      <c r="I12" s="320"/>
      <c r="J12" s="323"/>
      <c r="K12" s="323"/>
      <c r="L12" s="326" t="str">
        <f t="shared" si="1"/>
        <v/>
      </c>
      <c r="M12" s="326" t="str">
        <f t="shared" si="2"/>
        <v/>
      </c>
      <c r="N12" s="326">
        <f t="shared" si="3"/>
        <v>0</v>
      </c>
      <c r="O12" s="329">
        <f t="shared" si="4"/>
        <v>0</v>
      </c>
      <c r="P12" s="332" t="str">
        <f>IF(OR(F12=$F$5,F12=$F$6,F12=$F$7,F12=$F$8,F12=$F$9,F12=$F$10,F12=$F$11),"",SUMIF($F$5:$F$29,F12,$O$5:$O$29))</f>
        <v/>
      </c>
      <c r="Q12" s="335" t="str">
        <f t="shared" si="6"/>
        <v/>
      </c>
      <c r="R12" s="341">
        <f t="shared" si="5"/>
        <v>0</v>
      </c>
      <c r="AD12" s="63" t="s">
        <v>201</v>
      </c>
      <c r="AE12" s="231">
        <v>1200000</v>
      </c>
    </row>
    <row r="13" spans="1:31" ht="17.25" hidden="1">
      <c r="A13" s="289"/>
      <c r="B13" s="295"/>
      <c r="C13" s="301"/>
      <c r="D13" s="307"/>
      <c r="E13" s="311"/>
      <c r="F13" s="313" t="str">
        <f t="shared" si="0"/>
        <v/>
      </c>
      <c r="G13" s="307"/>
      <c r="H13" s="307"/>
      <c r="I13" s="320"/>
      <c r="J13" s="323"/>
      <c r="K13" s="323"/>
      <c r="L13" s="326" t="str">
        <f t="shared" si="1"/>
        <v/>
      </c>
      <c r="M13" s="326" t="str">
        <f t="shared" si="2"/>
        <v/>
      </c>
      <c r="N13" s="326">
        <f t="shared" si="3"/>
        <v>0</v>
      </c>
      <c r="O13" s="329">
        <f t="shared" si="4"/>
        <v>0</v>
      </c>
      <c r="P13" s="332">
        <f>IF(OR(F13=$F$5,F13=$F$6,F13=$F$7,F13=$F$8,F13=$F$9,F13=$F$10,F13=$F$11,F13=$F$12),"",SUMIF($F$5:$F$29,F13,$O$5:$O$29))</f>
        <v>0</v>
      </c>
      <c r="Q13" s="335" t="str">
        <f t="shared" si="6"/>
        <v/>
      </c>
      <c r="R13" s="341">
        <f t="shared" si="5"/>
        <v>0</v>
      </c>
      <c r="AD13" s="63" t="s">
        <v>589</v>
      </c>
      <c r="AE13" s="231">
        <v>1200000</v>
      </c>
    </row>
    <row r="14" spans="1:31" ht="17.25" hidden="1">
      <c r="A14" s="289"/>
      <c r="B14" s="295"/>
      <c r="C14" s="301"/>
      <c r="D14" s="307"/>
      <c r="E14" s="311"/>
      <c r="F14" s="313" t="str">
        <f t="shared" si="0"/>
        <v/>
      </c>
      <c r="G14" s="316"/>
      <c r="H14" s="307"/>
      <c r="I14" s="320"/>
      <c r="J14" s="323"/>
      <c r="K14" s="323"/>
      <c r="L14" s="326" t="str">
        <f t="shared" si="1"/>
        <v/>
      </c>
      <c r="M14" s="326" t="str">
        <f t="shared" si="2"/>
        <v/>
      </c>
      <c r="N14" s="326">
        <f t="shared" si="3"/>
        <v>0</v>
      </c>
      <c r="O14" s="329">
        <f t="shared" si="4"/>
        <v>0</v>
      </c>
      <c r="P14" s="332" t="str">
        <f>IF(OR(F14=$F$5,F14=$F$6,F14=$F$7,F14=$F$8,F14=$F$9,F14=$F$10,F14=$F$11,F14=$F$12,F14=$F$13),"",SUMIF($F$5:$F$29,F14,$O$5:$O$29))</f>
        <v/>
      </c>
      <c r="Q14" s="335" t="str">
        <f t="shared" si="6"/>
        <v/>
      </c>
      <c r="R14" s="341">
        <f t="shared" si="5"/>
        <v>0</v>
      </c>
      <c r="AD14" s="63" t="s">
        <v>590</v>
      </c>
      <c r="AE14" s="231">
        <v>1200000</v>
      </c>
    </row>
    <row r="15" spans="1:31" ht="17.25" hidden="1">
      <c r="A15" s="289"/>
      <c r="B15" s="295"/>
      <c r="C15" s="301"/>
      <c r="D15" s="307"/>
      <c r="E15" s="311"/>
      <c r="F15" s="313" t="str">
        <f t="shared" si="0"/>
        <v/>
      </c>
      <c r="G15" s="307"/>
      <c r="H15" s="307"/>
      <c r="I15" s="320"/>
      <c r="J15" s="323"/>
      <c r="K15" s="323"/>
      <c r="L15" s="326" t="str">
        <f t="shared" si="1"/>
        <v/>
      </c>
      <c r="M15" s="326" t="str">
        <f t="shared" si="2"/>
        <v/>
      </c>
      <c r="N15" s="326">
        <f t="shared" si="3"/>
        <v>0</v>
      </c>
      <c r="O15" s="329">
        <f t="shared" si="4"/>
        <v>0</v>
      </c>
      <c r="P15" s="332" t="str">
        <f>IF(OR(F15=$F$5,F15=$F$6,F15=$F$7,F15=$F$8,F15=$F$9,F15=$F$10,F15=$F$11,F15=$F$12,F15=$F$13,F15=$F$14),"",SUMIF($F$5:$F$29,F15,$O$5:$O$29))</f>
        <v/>
      </c>
      <c r="Q15" s="335" t="str">
        <f t="shared" si="6"/>
        <v/>
      </c>
      <c r="R15" s="341">
        <f t="shared" si="5"/>
        <v>0</v>
      </c>
      <c r="AD15" s="63" t="s">
        <v>574</v>
      </c>
      <c r="AE15" s="231">
        <v>1200000</v>
      </c>
    </row>
    <row r="16" spans="1:31" ht="17.25" hidden="1">
      <c r="A16" s="289"/>
      <c r="B16" s="295"/>
      <c r="C16" s="301"/>
      <c r="D16" s="307"/>
      <c r="E16" s="311"/>
      <c r="F16" s="313" t="str">
        <f t="shared" si="0"/>
        <v/>
      </c>
      <c r="G16" s="316"/>
      <c r="H16" s="307"/>
      <c r="I16" s="320"/>
      <c r="J16" s="323"/>
      <c r="K16" s="323"/>
      <c r="L16" s="326" t="str">
        <f t="shared" si="1"/>
        <v/>
      </c>
      <c r="M16" s="326" t="str">
        <f t="shared" si="2"/>
        <v/>
      </c>
      <c r="N16" s="326">
        <f t="shared" si="3"/>
        <v>0</v>
      </c>
      <c r="O16" s="329">
        <f t="shared" si="4"/>
        <v>0</v>
      </c>
      <c r="P16" s="332" t="str">
        <f>IF(OR(F16=$F$5,F16=$F$6,F16=$F$7,F16=$F$8,F16=$F$9,F16=$F$10,F16=$F$11,F16=$F$12,F16=$F$13,F16=$F$14,F16=$F$15),"",SUMIF($F$5:$F$29,F16,$O$5:$O$29))</f>
        <v/>
      </c>
      <c r="Q16" s="335" t="str">
        <f t="shared" si="6"/>
        <v/>
      </c>
      <c r="R16" s="341">
        <f t="shared" si="5"/>
        <v>0</v>
      </c>
      <c r="AD16" s="63" t="s">
        <v>44</v>
      </c>
      <c r="AE16" s="231">
        <v>1200000</v>
      </c>
    </row>
    <row r="17" spans="1:31" ht="17.25" hidden="1">
      <c r="A17" s="289"/>
      <c r="B17" s="295"/>
      <c r="C17" s="301"/>
      <c r="D17" s="307"/>
      <c r="E17" s="311"/>
      <c r="F17" s="313" t="str">
        <f t="shared" si="0"/>
        <v/>
      </c>
      <c r="G17" s="307"/>
      <c r="H17" s="307"/>
      <c r="I17" s="320"/>
      <c r="J17" s="323"/>
      <c r="K17" s="323"/>
      <c r="L17" s="326" t="str">
        <f t="shared" si="1"/>
        <v/>
      </c>
      <c r="M17" s="326" t="str">
        <f t="shared" si="2"/>
        <v/>
      </c>
      <c r="N17" s="326">
        <f t="shared" si="3"/>
        <v>0</v>
      </c>
      <c r="O17" s="329">
        <f t="shared" si="4"/>
        <v>0</v>
      </c>
      <c r="P17" s="332" t="str">
        <f>IF(OR(F17=$F$5,F17=$F$6,F17=$F$7,F17=$F$8,F17=$F$9,F17=$F$10,F17=$F$11,F17=$F$12,F17=$F$13,F17=$F$14,F17=$F$15,F17=$F$16),"",SUMIF($F$5:$F$29,F17,$O$5:$O$29))</f>
        <v/>
      </c>
      <c r="Q17" s="335" t="str">
        <f t="shared" si="6"/>
        <v/>
      </c>
      <c r="R17" s="341">
        <f t="shared" si="5"/>
        <v>0</v>
      </c>
      <c r="AD17" s="63" t="s">
        <v>482</v>
      </c>
      <c r="AE17" s="231">
        <v>1200000</v>
      </c>
    </row>
    <row r="18" spans="1:31" ht="17.25" hidden="1">
      <c r="A18" s="289"/>
      <c r="B18" s="295"/>
      <c r="C18" s="301"/>
      <c r="D18" s="307"/>
      <c r="E18" s="311"/>
      <c r="F18" s="313" t="str">
        <f t="shared" si="0"/>
        <v/>
      </c>
      <c r="G18" s="307"/>
      <c r="H18" s="307"/>
      <c r="I18" s="320"/>
      <c r="J18" s="323"/>
      <c r="K18" s="323"/>
      <c r="L18" s="326" t="str">
        <f t="shared" si="1"/>
        <v/>
      </c>
      <c r="M18" s="326" t="str">
        <f t="shared" si="2"/>
        <v/>
      </c>
      <c r="N18" s="326">
        <f t="shared" si="3"/>
        <v>0</v>
      </c>
      <c r="O18" s="329">
        <f t="shared" si="4"/>
        <v>0</v>
      </c>
      <c r="P18" s="332" t="str">
        <f>IF(OR(F18=$F$5,F18=$F$6,F18=$F$7,F18=$F$8,F18=$F$9,F18=$F$10,F18=$F$11,F18=$F$12,F18=$F$13,F18=$F$14,F18=$F$15,F18=$F$16,F18=$F$17),"",SUMIF($F$5:$F$29,F18,$O$5:$O$29))</f>
        <v/>
      </c>
      <c r="Q18" s="335" t="str">
        <f t="shared" si="6"/>
        <v/>
      </c>
      <c r="R18" s="341">
        <f t="shared" si="5"/>
        <v>0</v>
      </c>
      <c r="AD18" s="63" t="s">
        <v>485</v>
      </c>
      <c r="AE18" s="231">
        <v>1200000</v>
      </c>
    </row>
    <row r="19" spans="1:31" ht="17.25" hidden="1">
      <c r="A19" s="289"/>
      <c r="B19" s="295"/>
      <c r="C19" s="301"/>
      <c r="D19" s="307"/>
      <c r="E19" s="311"/>
      <c r="F19" s="313" t="str">
        <f t="shared" si="0"/>
        <v/>
      </c>
      <c r="G19" s="307"/>
      <c r="H19" s="307"/>
      <c r="I19" s="320"/>
      <c r="J19" s="323"/>
      <c r="K19" s="323"/>
      <c r="L19" s="326" t="str">
        <f t="shared" si="1"/>
        <v/>
      </c>
      <c r="M19" s="326" t="str">
        <f t="shared" si="2"/>
        <v/>
      </c>
      <c r="N19" s="326">
        <f t="shared" si="3"/>
        <v>0</v>
      </c>
      <c r="O19" s="329">
        <f t="shared" si="4"/>
        <v>0</v>
      </c>
      <c r="P19" s="332" t="str">
        <f>IF(OR(F19=$F$5,F19=$F$6,F19=$F$7,F19=$F$8,F19=$F$9,F19=$F$10,F19=$F$11,F19=$F$12,F19=$F$13,F19=$F$14,F19=$F$15,F19=$F$16,F19=$F$17,F19=$F$18),"",SUMIF($F$5:$F$29,F19,$O$5:$O$29))</f>
        <v/>
      </c>
      <c r="Q19" s="335" t="str">
        <f t="shared" si="6"/>
        <v/>
      </c>
      <c r="R19" s="341">
        <f t="shared" si="5"/>
        <v>0</v>
      </c>
      <c r="AD19" s="63" t="s">
        <v>527</v>
      </c>
      <c r="AE19" s="231">
        <v>1200000</v>
      </c>
    </row>
    <row r="20" spans="1:31" ht="17.25" hidden="1">
      <c r="A20" s="289"/>
      <c r="B20" s="295"/>
      <c r="C20" s="301"/>
      <c r="D20" s="307"/>
      <c r="E20" s="311"/>
      <c r="F20" s="313" t="str">
        <f t="shared" si="0"/>
        <v/>
      </c>
      <c r="G20" s="307"/>
      <c r="H20" s="307"/>
      <c r="I20" s="320"/>
      <c r="J20" s="323"/>
      <c r="K20" s="323"/>
      <c r="L20" s="326" t="str">
        <f t="shared" si="1"/>
        <v/>
      </c>
      <c r="M20" s="326" t="str">
        <f t="shared" si="2"/>
        <v/>
      </c>
      <c r="N20" s="326">
        <f t="shared" si="3"/>
        <v>0</v>
      </c>
      <c r="O20" s="329">
        <f t="shared" si="4"/>
        <v>0</v>
      </c>
      <c r="P20" s="332" t="str">
        <f>IF(OR(F20=$F$5,F20=$F$6,F20=$F$7,F20=$F$8,F20=$F$9,F20=$F$10,F20=$F$11,F20=$F$12,F20=$F$13,F20=$F$14,F20=$F$15,F20=$F$16,F20=$F$17,F20=$F$18,F20=$F$19),"",SUMIF($F$5:$F$29,F20,$O$5:$O$29))</f>
        <v/>
      </c>
      <c r="Q20" s="335" t="str">
        <f t="shared" si="6"/>
        <v/>
      </c>
      <c r="R20" s="341">
        <f t="shared" si="5"/>
        <v>0</v>
      </c>
      <c r="AD20" s="63" t="s">
        <v>467</v>
      </c>
      <c r="AE20" s="231">
        <v>1200000</v>
      </c>
    </row>
    <row r="21" spans="1:31" ht="17.25" hidden="1">
      <c r="A21" s="289"/>
      <c r="B21" s="295"/>
      <c r="C21" s="301"/>
      <c r="D21" s="307"/>
      <c r="E21" s="311"/>
      <c r="F21" s="313" t="str">
        <f t="shared" si="0"/>
        <v/>
      </c>
      <c r="G21" s="307"/>
      <c r="H21" s="307"/>
      <c r="I21" s="320"/>
      <c r="J21" s="323"/>
      <c r="K21" s="323"/>
      <c r="L21" s="326" t="str">
        <f t="shared" si="1"/>
        <v/>
      </c>
      <c r="M21" s="326" t="str">
        <f t="shared" si="2"/>
        <v/>
      </c>
      <c r="N21" s="326">
        <f t="shared" si="3"/>
        <v>0</v>
      </c>
      <c r="O21" s="329">
        <f t="shared" si="4"/>
        <v>0</v>
      </c>
      <c r="P21" s="332" t="str">
        <f>IF(OR(F21=$F$5,F21=$F$6,F21=$F$7,F21=$F$8,F21=$F$9,F21=$F$10,F21=$F$11,F21=$F$12,F21=$F$13,F21=$F$14,F21=$F$15,F21=$F$16,F21=$F$17,F21=$F$18,F21=$F$19,F21=$F$20),"",SUMIF($F$5:$F$29,F21,$O$5:$O$29))</f>
        <v/>
      </c>
      <c r="Q21" s="335" t="str">
        <f t="shared" si="6"/>
        <v/>
      </c>
      <c r="R21" s="341">
        <f t="shared" si="5"/>
        <v>0</v>
      </c>
      <c r="AD21" s="63" t="s">
        <v>588</v>
      </c>
      <c r="AE21" s="231">
        <v>1200000</v>
      </c>
    </row>
    <row r="22" spans="1:31" ht="17.25" hidden="1">
      <c r="A22" s="289"/>
      <c r="B22" s="295"/>
      <c r="C22" s="301"/>
      <c r="D22" s="307"/>
      <c r="E22" s="311"/>
      <c r="F22" s="313" t="str">
        <f t="shared" si="0"/>
        <v/>
      </c>
      <c r="G22" s="307"/>
      <c r="H22" s="307"/>
      <c r="I22" s="320"/>
      <c r="J22" s="323"/>
      <c r="K22" s="323"/>
      <c r="L22" s="326" t="str">
        <f t="shared" si="1"/>
        <v/>
      </c>
      <c r="M22" s="326" t="str">
        <f t="shared" si="2"/>
        <v/>
      </c>
      <c r="N22" s="326">
        <f t="shared" si="3"/>
        <v>0</v>
      </c>
      <c r="O22" s="329">
        <f t="shared" si="4"/>
        <v>0</v>
      </c>
      <c r="P22" s="332" t="str">
        <f>IF(OR(F22=$F$5,F22=$F$6,F22=$F$7,F22=$F$8,F22=$F$9,F22=$F$10,F22=$F$11,F22=$F$12,F22=$F$13,F22=$F$14,F22=$F$15,F22=$F$16,F22=$F$17,F22=$F$18,F22=$F$19,F22=$F$20,F22=$F$21),"",SUMIF($F$5:$F$29,F22,$O$5:$O$29))</f>
        <v/>
      </c>
      <c r="Q22" s="335" t="str">
        <f t="shared" si="6"/>
        <v/>
      </c>
      <c r="R22" s="341">
        <f t="shared" si="5"/>
        <v>0</v>
      </c>
      <c r="AD22" s="63" t="s">
        <v>592</v>
      </c>
      <c r="AE22" s="231">
        <v>1200000</v>
      </c>
    </row>
    <row r="23" spans="1:31" ht="17.25" hidden="1">
      <c r="A23" s="289"/>
      <c r="B23" s="295"/>
      <c r="C23" s="301"/>
      <c r="D23" s="307"/>
      <c r="E23" s="311"/>
      <c r="F23" s="313" t="str">
        <f t="shared" si="0"/>
        <v/>
      </c>
      <c r="G23" s="307"/>
      <c r="H23" s="307"/>
      <c r="I23" s="320"/>
      <c r="J23" s="323"/>
      <c r="K23" s="323"/>
      <c r="L23" s="326" t="str">
        <f t="shared" si="1"/>
        <v/>
      </c>
      <c r="M23" s="326" t="str">
        <f t="shared" si="2"/>
        <v/>
      </c>
      <c r="N23" s="326">
        <f t="shared" si="3"/>
        <v>0</v>
      </c>
      <c r="O23" s="329">
        <f t="shared" si="4"/>
        <v>0</v>
      </c>
      <c r="P23" s="332" t="str">
        <f>IF(OR(F23=$F$5,F23=$F$6,F23=$F$7,F23=$F$8,F23=$F$9,F23=$F$10,F23=$F$11,F23=$F$12,F23=$F$13,F23=$F$14,F23=$F$15,F23=$F$16,F23=$F$17,F23=$F$18,F23=$F$19,F23=$F$20,F23=$F$21,F23=$F$22),"",SUMIF($F$5:$F$29,F23,$O$5:$O$29))</f>
        <v/>
      </c>
      <c r="Q23" s="335" t="str">
        <f t="shared" si="6"/>
        <v/>
      </c>
      <c r="R23" s="341">
        <f t="shared" si="5"/>
        <v>0</v>
      </c>
      <c r="AD23" s="63" t="s">
        <v>251</v>
      </c>
      <c r="AE23" s="231">
        <v>1200000</v>
      </c>
    </row>
    <row r="24" spans="1:31" ht="17.25" hidden="1">
      <c r="A24" s="289"/>
      <c r="B24" s="295"/>
      <c r="C24" s="301"/>
      <c r="D24" s="307"/>
      <c r="E24" s="311"/>
      <c r="F24" s="313" t="str">
        <f t="shared" si="0"/>
        <v/>
      </c>
      <c r="G24" s="307"/>
      <c r="H24" s="307"/>
      <c r="I24" s="320"/>
      <c r="J24" s="323"/>
      <c r="K24" s="323"/>
      <c r="L24" s="326" t="str">
        <f t="shared" si="1"/>
        <v/>
      </c>
      <c r="M24" s="326" t="str">
        <f t="shared" si="2"/>
        <v/>
      </c>
      <c r="N24" s="326">
        <f t="shared" si="3"/>
        <v>0</v>
      </c>
      <c r="O24" s="329">
        <f t="shared" si="4"/>
        <v>0</v>
      </c>
      <c r="P24" s="332" t="str">
        <f>IF(OR(F24=$F$5,F24=$F$6,F24=$F$7,F24=$F$8,F24=$F$9,F24=$F$10,F24=$F$11,F24=$F$12,F24=$F$13,F24=$F$14,F24=$F$15,F24=$F$16,F24=$F$17,F24=$F$18,F24=$F$19,F24=$F$20,F24=$F$21,F24=$F$22,F24=$F$23),"",SUMIF($F$5:$F$29,F24,$O$5:$O$29))</f>
        <v/>
      </c>
      <c r="Q24" s="335" t="str">
        <f t="shared" si="6"/>
        <v/>
      </c>
      <c r="R24" s="341">
        <f t="shared" si="5"/>
        <v>0</v>
      </c>
      <c r="AD24" s="63" t="s">
        <v>22</v>
      </c>
      <c r="AE24" s="231">
        <v>1200000</v>
      </c>
    </row>
    <row r="25" spans="1:31" ht="17.25" hidden="1">
      <c r="A25" s="289"/>
      <c r="B25" s="295"/>
      <c r="C25" s="301"/>
      <c r="D25" s="307"/>
      <c r="E25" s="311"/>
      <c r="F25" s="313" t="str">
        <f t="shared" si="0"/>
        <v/>
      </c>
      <c r="G25" s="307"/>
      <c r="H25" s="307"/>
      <c r="I25" s="320"/>
      <c r="J25" s="323"/>
      <c r="K25" s="323"/>
      <c r="L25" s="326" t="str">
        <f t="shared" si="1"/>
        <v/>
      </c>
      <c r="M25" s="326" t="str">
        <f t="shared" si="2"/>
        <v/>
      </c>
      <c r="N25" s="326">
        <f t="shared" si="3"/>
        <v>0</v>
      </c>
      <c r="O25" s="329">
        <f t="shared" si="4"/>
        <v>0</v>
      </c>
      <c r="P25" s="332" t="str">
        <f>IF(OR(F25=$F$5,F25=$F$6,F25=$F$7,F25=$F$8,F25=$F$9,F25=$F$10,F25=$F$11,F25=$F$12,F25=$F$13,F25=$F$14,F25=$F$15,F25=$F$16,F25=$F$17,F25=$F$18,F25=$F$19,F25=$F$20,F25=$F$21,F25=$F$22,F25=$F$23,F25=$F$24),"",SUMIF($F$5:$F$29,F25,$O$5:$O$29))</f>
        <v/>
      </c>
      <c r="Q25" s="335" t="str">
        <f t="shared" si="6"/>
        <v/>
      </c>
      <c r="R25" s="341">
        <f t="shared" si="5"/>
        <v>0</v>
      </c>
      <c r="AD25" s="63" t="s">
        <v>596</v>
      </c>
      <c r="AE25" s="231">
        <v>1200000</v>
      </c>
    </row>
    <row r="26" spans="1:31" ht="17.25" hidden="1">
      <c r="A26" s="289"/>
      <c r="B26" s="295"/>
      <c r="C26" s="301"/>
      <c r="D26" s="307"/>
      <c r="E26" s="311"/>
      <c r="F26" s="313" t="str">
        <f t="shared" si="0"/>
        <v/>
      </c>
      <c r="G26" s="307"/>
      <c r="H26" s="307"/>
      <c r="I26" s="320"/>
      <c r="J26" s="323"/>
      <c r="K26" s="323"/>
      <c r="L26" s="326" t="str">
        <f t="shared" si="1"/>
        <v/>
      </c>
      <c r="M26" s="326" t="str">
        <f t="shared" si="2"/>
        <v/>
      </c>
      <c r="N26" s="326">
        <f t="shared" si="3"/>
        <v>0</v>
      </c>
      <c r="O26" s="329">
        <f t="shared" si="4"/>
        <v>0</v>
      </c>
      <c r="P26" s="332" t="str">
        <f>IF(OR(F26=$F$5,F26=$F$6,F26=$F$7,F26=$F$8,F26=$F$9,F26=$F$10,F26=$F$11,F26=$F$12,F26=$F$13,F26=$F$14,F26=$F$15,F26=$F$16,F26=$F$17,F26=$F$18,F26=$F$19,F26=$F$20,F26=$F$21,F26=$F$22,F26=$F$23,F26=$F$24,F26=$F$25),"",SUMIF($F$5:$F$29,F26,$O$5:$O$29))</f>
        <v/>
      </c>
      <c r="Q26" s="335" t="str">
        <f t="shared" si="6"/>
        <v/>
      </c>
      <c r="R26" s="341">
        <f t="shared" si="5"/>
        <v>0</v>
      </c>
      <c r="AD26" s="63" t="s">
        <v>573</v>
      </c>
      <c r="AE26" s="231">
        <v>1200000</v>
      </c>
    </row>
    <row r="27" spans="1:31" ht="17.25" hidden="1">
      <c r="A27" s="289"/>
      <c r="B27" s="295"/>
      <c r="C27" s="301"/>
      <c r="D27" s="307"/>
      <c r="E27" s="311"/>
      <c r="F27" s="313" t="str">
        <f t="shared" si="0"/>
        <v/>
      </c>
      <c r="G27" s="307"/>
      <c r="H27" s="307"/>
      <c r="I27" s="320"/>
      <c r="J27" s="323"/>
      <c r="K27" s="323"/>
      <c r="L27" s="326" t="str">
        <f t="shared" si="1"/>
        <v/>
      </c>
      <c r="M27" s="326" t="str">
        <f t="shared" si="2"/>
        <v/>
      </c>
      <c r="N27" s="326">
        <f t="shared" si="3"/>
        <v>0</v>
      </c>
      <c r="O27" s="329">
        <f t="shared" si="4"/>
        <v>0</v>
      </c>
      <c r="P27" s="332" t="str">
        <f>IF(OR(F27=$F$5,F27=$F$6,F27=$F$7,F27=$F$8,F27=$F$9,F27=$F$10,F27=$F$11,F27=$F$12,F27=$F$13,F27=$F$14,F27=$F$15,F27=$F$16,F27=$F$17,F27=$F$18,F27=$F$19,F27=$F$20,F27=$F$21,F27=$F$22,F27=$F$23,F27=$F$24,F27=$F$25,F27=$F$26),"",SUMIF($F$5:$F$29,F27,$O$5:$O$29))</f>
        <v/>
      </c>
      <c r="Q27" s="335" t="str">
        <f t="shared" si="6"/>
        <v/>
      </c>
      <c r="R27" s="341">
        <f t="shared" si="5"/>
        <v>0</v>
      </c>
      <c r="AD27" s="63" t="s">
        <v>473</v>
      </c>
      <c r="AE27" s="231">
        <v>1200000</v>
      </c>
    </row>
    <row r="28" spans="1:31" ht="17.25" hidden="1">
      <c r="A28" s="289"/>
      <c r="B28" s="295"/>
      <c r="C28" s="301"/>
      <c r="D28" s="307"/>
      <c r="E28" s="311"/>
      <c r="F28" s="313" t="str">
        <f t="shared" si="0"/>
        <v/>
      </c>
      <c r="G28" s="307"/>
      <c r="H28" s="307"/>
      <c r="I28" s="320"/>
      <c r="J28" s="323"/>
      <c r="K28" s="323"/>
      <c r="L28" s="326" t="str">
        <f t="shared" si="1"/>
        <v/>
      </c>
      <c r="M28" s="326" t="str">
        <f t="shared" si="2"/>
        <v/>
      </c>
      <c r="N28" s="326">
        <f t="shared" si="3"/>
        <v>0</v>
      </c>
      <c r="O28" s="329">
        <f t="shared" si="4"/>
        <v>0</v>
      </c>
      <c r="P28" s="332" t="str">
        <f>IF(OR(F28=$F$5,F28=$F$6,F28=$F$7,F28=$F$8,F28=$F$9,F28=$F$10,F28=$F$11,F28=$F$12,F28=$F$13,F28=$F$14,F28=$F$15,F28=$F$16,F28=$F$17,F28=$F$18,F28=$F$19,F28=$F$20,F28=$F$21,F28=$F$22,F28=$F$23,F28=$F$24,F28=$F$25,F28=$F$26,F28=$F$27),"",SUMIF($F$5:$F$29,F28,$O$5:$O$29))</f>
        <v/>
      </c>
      <c r="Q28" s="335" t="str">
        <f t="shared" si="6"/>
        <v/>
      </c>
      <c r="R28" s="341">
        <f t="shared" si="5"/>
        <v>0</v>
      </c>
      <c r="AD28" s="63" t="s">
        <v>597</v>
      </c>
      <c r="AE28" s="231">
        <v>1200000</v>
      </c>
    </row>
    <row r="29" spans="1:31" ht="17.25" hidden="1">
      <c r="A29" s="289"/>
      <c r="B29" s="295"/>
      <c r="C29" s="301"/>
      <c r="D29" s="307"/>
      <c r="E29" s="311"/>
      <c r="F29" s="313" t="str">
        <f t="shared" si="0"/>
        <v/>
      </c>
      <c r="G29" s="316"/>
      <c r="H29" s="307"/>
      <c r="I29" s="320"/>
      <c r="J29" s="323"/>
      <c r="K29" s="323"/>
      <c r="L29" s="326" t="str">
        <f t="shared" si="1"/>
        <v/>
      </c>
      <c r="M29" s="326" t="str">
        <f t="shared" si="2"/>
        <v/>
      </c>
      <c r="N29" s="326">
        <f t="shared" si="3"/>
        <v>0</v>
      </c>
      <c r="O29" s="329">
        <f t="shared" si="4"/>
        <v>0</v>
      </c>
      <c r="P29" s="332" t="str">
        <f>IF(OR(F29=$F$5,F29=$F$6,F29=$F$7,F29=$F$8,F29=$F$9,F29=$F$10,F29=$F$11,F29=$F$12,F29=$F$13,F29=$F$14,F29=$F$15,F29=$F$16,F29=$F$17,F29=$F$18,F29=$F$19,F29=$F$20,F29=$F$21,F29=$F$22,F29=$F$23,F29=$F$24,F29=$F$25,F29=$F$26,F29=$F$27,F29=$F$28),"",SUMIF($F$5:$F$29,F29,$O$5:$O$29))</f>
        <v/>
      </c>
      <c r="Q29" s="335" t="str">
        <f t="shared" si="6"/>
        <v/>
      </c>
      <c r="R29" s="341">
        <f t="shared" si="5"/>
        <v>0</v>
      </c>
    </row>
    <row r="30" spans="1:31" ht="52.5" customHeight="1">
      <c r="A30" s="290" t="s">
        <v>472</v>
      </c>
      <c r="B30" s="296"/>
      <c r="C30" s="302"/>
      <c r="D30" s="302"/>
      <c r="E30" s="312"/>
      <c r="F30" s="314"/>
      <c r="G30" s="317"/>
      <c r="H30" s="302"/>
      <c r="I30" s="321"/>
      <c r="J30" s="324"/>
      <c r="K30" s="324"/>
      <c r="L30" s="327"/>
      <c r="M30" s="327"/>
      <c r="N30" s="327"/>
      <c r="O30" s="330">
        <f>SUM(O5:O29)</f>
        <v>0</v>
      </c>
      <c r="P30" s="333">
        <f>SUM(P5:P29)</f>
        <v>0</v>
      </c>
      <c r="Q30" s="336" t="str">
        <f>IF(P30&gt;0,IFERROR(VLOOKUP($C30,$AD$5:$AE$11,2,FALSE),""),"")</f>
        <v/>
      </c>
      <c r="R30" s="342">
        <f>SUM(R5:R29)</f>
        <v>0</v>
      </c>
    </row>
    <row r="31" spans="1:31" ht="17.25">
      <c r="A31" s="291"/>
      <c r="B31" s="291"/>
      <c r="C31" s="303"/>
      <c r="D31" s="303"/>
      <c r="E31" s="303"/>
      <c r="F31" s="303"/>
      <c r="G31" s="291"/>
      <c r="H31" s="303"/>
      <c r="I31" s="322"/>
      <c r="J31" s="322"/>
      <c r="K31" s="322"/>
      <c r="L31" s="322"/>
      <c r="M31" s="322"/>
      <c r="N31" s="322"/>
      <c r="O31" s="322"/>
      <c r="P31" s="322"/>
      <c r="Q31" s="337"/>
      <c r="R31" s="322"/>
    </row>
    <row r="32" spans="1:31" ht="18.75">
      <c r="A32" s="292" t="s">
        <v>128</v>
      </c>
      <c r="B32" s="297" t="s">
        <v>476</v>
      </c>
      <c r="C32" s="297" t="s">
        <v>476</v>
      </c>
      <c r="D32" s="303"/>
      <c r="E32" s="303"/>
      <c r="F32" s="303"/>
      <c r="G32" s="291"/>
      <c r="H32" s="303"/>
      <c r="I32" s="322"/>
      <c r="J32" s="322"/>
      <c r="K32" s="322"/>
      <c r="L32" s="322"/>
      <c r="M32" s="322"/>
      <c r="N32" s="322"/>
      <c r="O32" s="322"/>
      <c r="Q32" s="322"/>
      <c r="R32" s="337"/>
    </row>
    <row r="33" spans="1:27" ht="23.1" customHeight="1">
      <c r="A33" s="293" t="s">
        <v>463</v>
      </c>
      <c r="B33" s="298" t="s">
        <v>478</v>
      </c>
      <c r="C33" s="298" t="s">
        <v>478</v>
      </c>
      <c r="D33" s="308"/>
      <c r="E33" s="308"/>
      <c r="F33" s="308"/>
      <c r="G33" s="304"/>
      <c r="H33" s="304"/>
      <c r="I33" s="304"/>
      <c r="J33" s="304"/>
      <c r="Q33" s="338"/>
    </row>
    <row r="34" spans="1:27" ht="23.1" customHeight="1">
      <c r="A34" s="293" t="s">
        <v>475</v>
      </c>
      <c r="B34" s="298" t="s">
        <v>480</v>
      </c>
      <c r="C34" s="298" t="s">
        <v>480</v>
      </c>
      <c r="D34" s="308"/>
      <c r="E34" s="308"/>
      <c r="F34" s="308"/>
      <c r="G34" s="304"/>
      <c r="H34" s="304"/>
      <c r="I34" s="304"/>
      <c r="J34" s="304"/>
    </row>
    <row r="35" spans="1:27" ht="23.1" customHeight="1">
      <c r="A35" s="293" t="s">
        <v>388</v>
      </c>
      <c r="B35" s="285" t="s">
        <v>62</v>
      </c>
      <c r="C35" s="285" t="s">
        <v>62</v>
      </c>
    </row>
    <row r="36" spans="1:27" ht="17.25" customHeight="1">
      <c r="B36" s="299"/>
      <c r="O36" s="331"/>
    </row>
    <row r="37" spans="1:27" s="284" customFormat="1" ht="45.75" customHeight="1">
      <c r="A37" s="284"/>
      <c r="B37" s="299"/>
      <c r="C37" s="284"/>
      <c r="D37" s="284"/>
      <c r="E37" s="284"/>
      <c r="F37" s="284"/>
      <c r="G37" s="284"/>
      <c r="H37" s="284"/>
      <c r="I37" s="284"/>
      <c r="J37" s="284"/>
      <c r="K37" s="284"/>
      <c r="L37" s="284"/>
      <c r="M37" s="284"/>
      <c r="N37" s="284"/>
      <c r="O37" s="284"/>
      <c r="P37" s="284"/>
      <c r="Q37" s="284"/>
      <c r="R37" s="284"/>
      <c r="S37" s="284"/>
      <c r="T37" s="284"/>
      <c r="U37" s="284"/>
      <c r="V37" s="284"/>
      <c r="W37" s="284"/>
      <c r="X37" s="284"/>
      <c r="Y37" s="284"/>
      <c r="Z37" s="284"/>
      <c r="AA37" s="284"/>
    </row>
    <row r="38" spans="1:27" s="284" customFormat="1" ht="45" customHeight="1">
      <c r="A38" s="284"/>
      <c r="B38" s="284"/>
      <c r="C38" s="284"/>
      <c r="D38" s="284"/>
      <c r="E38" s="284"/>
      <c r="F38" s="284"/>
      <c r="G38" s="284"/>
      <c r="H38" s="284"/>
      <c r="I38" s="284"/>
      <c r="J38" s="284"/>
      <c r="K38" s="284"/>
      <c r="L38" s="284"/>
      <c r="M38" s="284"/>
      <c r="N38" s="284"/>
      <c r="O38" s="284"/>
      <c r="P38" s="284"/>
      <c r="Q38" s="284"/>
      <c r="R38" s="284"/>
      <c r="S38" s="284"/>
      <c r="T38" s="284"/>
      <c r="U38" s="284"/>
      <c r="V38" s="284"/>
      <c r="W38" s="284"/>
      <c r="X38" s="284"/>
      <c r="Y38" s="284"/>
      <c r="Z38" s="284"/>
      <c r="AA38" s="284"/>
    </row>
    <row r="39" spans="1:27" s="284" customFormat="1" ht="24.75" customHeight="1">
      <c r="A39" s="284"/>
      <c r="B39" s="284"/>
      <c r="C39" s="284"/>
      <c r="D39" s="284"/>
      <c r="E39" s="284"/>
      <c r="F39" s="284"/>
      <c r="G39" s="284"/>
      <c r="H39" s="284"/>
      <c r="I39" s="284"/>
      <c r="J39" s="284"/>
      <c r="K39" s="284"/>
      <c r="L39" s="284"/>
      <c r="M39" s="284"/>
      <c r="N39" s="284"/>
      <c r="O39" s="284"/>
      <c r="P39" s="284"/>
      <c r="Q39" s="284"/>
      <c r="R39" s="284"/>
      <c r="S39" s="284"/>
      <c r="T39" s="284"/>
      <c r="U39" s="284"/>
      <c r="V39" s="284"/>
      <c r="W39" s="284"/>
      <c r="X39" s="284"/>
      <c r="Y39" s="284"/>
      <c r="Z39" s="284"/>
      <c r="AA39" s="284"/>
    </row>
    <row r="40" spans="1:27" s="284" customFormat="1" ht="24.75" customHeight="1">
      <c r="A40" s="284"/>
      <c r="B40" s="284"/>
      <c r="C40" s="284"/>
      <c r="D40" s="284"/>
      <c r="E40" s="284"/>
      <c r="F40" s="284"/>
      <c r="G40" s="284"/>
      <c r="H40" s="284"/>
      <c r="I40" s="284"/>
      <c r="J40" s="284"/>
      <c r="K40" s="284"/>
      <c r="L40" s="284"/>
      <c r="M40" s="284"/>
      <c r="N40" s="284"/>
      <c r="O40" s="284"/>
      <c r="P40" s="284"/>
      <c r="Q40" s="284"/>
      <c r="R40" s="284"/>
      <c r="S40" s="284"/>
      <c r="T40" s="284"/>
      <c r="U40" s="284"/>
      <c r="V40" s="284"/>
      <c r="W40" s="284"/>
      <c r="X40" s="284"/>
      <c r="Y40" s="284"/>
      <c r="Z40" s="284"/>
      <c r="AA40" s="284"/>
    </row>
    <row r="41" spans="1:27" s="284" customFormat="1" ht="24.75" customHeight="1">
      <c r="A41" s="284"/>
      <c r="B41" s="284"/>
      <c r="C41" s="284"/>
      <c r="D41" s="284"/>
      <c r="E41" s="284"/>
      <c r="F41" s="284"/>
      <c r="G41" s="284"/>
      <c r="H41" s="284"/>
      <c r="I41" s="284"/>
      <c r="J41" s="284"/>
      <c r="K41" s="284"/>
      <c r="L41" s="284"/>
      <c r="M41" s="284"/>
      <c r="N41" s="284"/>
      <c r="O41" s="284"/>
      <c r="P41" s="284"/>
      <c r="Q41" s="284"/>
      <c r="R41" s="284"/>
      <c r="S41" s="284"/>
      <c r="T41" s="284"/>
      <c r="U41" s="284"/>
      <c r="V41" s="284"/>
      <c r="W41" s="284"/>
      <c r="X41" s="284"/>
      <c r="Y41" s="284"/>
      <c r="Z41" s="284"/>
      <c r="AA41" s="284"/>
    </row>
    <row r="42" spans="1:27" s="284" customFormat="1" ht="24.75" customHeight="1">
      <c r="A42" s="284"/>
      <c r="B42" s="284"/>
      <c r="C42" s="284"/>
      <c r="D42" s="284"/>
      <c r="E42" s="284"/>
      <c r="F42" s="284"/>
      <c r="G42" s="284"/>
      <c r="H42" s="284"/>
      <c r="I42" s="284"/>
      <c r="J42" s="284"/>
      <c r="K42" s="284"/>
      <c r="L42" s="284"/>
      <c r="M42" s="284"/>
      <c r="N42" s="284"/>
      <c r="O42" s="284"/>
      <c r="P42" s="284"/>
      <c r="Q42" s="284"/>
      <c r="R42" s="284"/>
      <c r="S42" s="284"/>
      <c r="T42" s="284"/>
      <c r="U42" s="284"/>
      <c r="V42" s="284"/>
      <c r="W42" s="284"/>
      <c r="X42" s="284"/>
      <c r="Y42" s="284"/>
      <c r="Z42" s="284"/>
      <c r="AA42" s="284"/>
    </row>
    <row r="43" spans="1:27" s="284" customFormat="1" ht="24.75" customHeight="1">
      <c r="A43" s="284"/>
      <c r="B43" s="284"/>
      <c r="C43" s="284"/>
      <c r="D43" s="284"/>
      <c r="E43" s="284"/>
      <c r="F43" s="284"/>
      <c r="G43" s="284"/>
      <c r="H43" s="284"/>
      <c r="I43" s="284"/>
      <c r="J43" s="284"/>
      <c r="K43" s="284"/>
      <c r="L43" s="284"/>
      <c r="M43" s="284"/>
      <c r="N43" s="284"/>
      <c r="O43" s="284"/>
      <c r="P43" s="284"/>
      <c r="Q43" s="284"/>
      <c r="R43" s="284"/>
      <c r="S43" s="284"/>
      <c r="T43" s="284"/>
      <c r="U43" s="284"/>
      <c r="V43" s="284"/>
      <c r="W43" s="284"/>
      <c r="X43" s="284"/>
      <c r="Y43" s="284"/>
      <c r="Z43" s="284"/>
      <c r="AA43" s="284"/>
    </row>
    <row r="44" spans="1:27" s="284" customFormat="1" ht="24.75" customHeight="1">
      <c r="A44" s="284"/>
      <c r="B44" s="284"/>
      <c r="C44" s="284"/>
      <c r="D44" s="284"/>
      <c r="E44" s="284"/>
      <c r="F44" s="284"/>
      <c r="G44" s="284"/>
      <c r="H44" s="284"/>
      <c r="I44" s="284"/>
      <c r="J44" s="284"/>
      <c r="K44" s="284"/>
      <c r="L44" s="284"/>
      <c r="M44" s="284"/>
      <c r="N44" s="284"/>
      <c r="O44" s="284"/>
      <c r="P44" s="284"/>
      <c r="Q44" s="284"/>
      <c r="R44" s="284"/>
      <c r="S44" s="284"/>
      <c r="T44" s="284"/>
      <c r="U44" s="284"/>
      <c r="V44" s="284"/>
      <c r="W44" s="284"/>
      <c r="X44" s="284"/>
      <c r="Y44" s="284"/>
      <c r="Z44" s="284"/>
      <c r="AA44" s="284"/>
    </row>
    <row r="45" spans="1:27" hidden="1">
      <c r="D45" s="284" t="s">
        <v>470</v>
      </c>
      <c r="E45" s="284" t="s">
        <v>122</v>
      </c>
      <c r="F45" s="60" t="s">
        <v>167</v>
      </c>
      <c r="G45" s="60" t="s">
        <v>586</v>
      </c>
      <c r="H45" s="60" t="s">
        <v>147</v>
      </c>
      <c r="I45" s="63" t="s">
        <v>481</v>
      </c>
      <c r="J45" s="63" t="s">
        <v>335</v>
      </c>
      <c r="K45" s="63" t="s">
        <v>201</v>
      </c>
      <c r="L45" s="63" t="s">
        <v>589</v>
      </c>
      <c r="M45" s="63" t="s">
        <v>590</v>
      </c>
      <c r="N45" s="63" t="s">
        <v>574</v>
      </c>
      <c r="O45" s="63" t="s">
        <v>44</v>
      </c>
      <c r="P45" s="63" t="s">
        <v>482</v>
      </c>
      <c r="Q45" s="63" t="s">
        <v>485</v>
      </c>
      <c r="R45" s="63" t="s">
        <v>527</v>
      </c>
      <c r="S45" s="63" t="s">
        <v>467</v>
      </c>
      <c r="T45" s="63" t="s">
        <v>588</v>
      </c>
      <c r="U45" s="63" t="s">
        <v>592</v>
      </c>
      <c r="V45" s="63" t="s">
        <v>251</v>
      </c>
      <c r="W45" s="63" t="s">
        <v>22</v>
      </c>
      <c r="X45" s="63" t="s">
        <v>596</v>
      </c>
      <c r="Y45" s="63" t="s">
        <v>573</v>
      </c>
      <c r="Z45" s="63" t="s">
        <v>473</v>
      </c>
      <c r="AA45" s="63" t="s">
        <v>597</v>
      </c>
    </row>
    <row r="46" spans="1:27" hidden="1">
      <c r="D46" s="284" t="s">
        <v>120</v>
      </c>
      <c r="E46" s="284" t="s">
        <v>120</v>
      </c>
      <c r="F46" s="284" t="s">
        <v>120</v>
      </c>
      <c r="G46" s="284" t="s">
        <v>120</v>
      </c>
      <c r="H46" s="284" t="s">
        <v>120</v>
      </c>
      <c r="I46" s="284" t="s">
        <v>120</v>
      </c>
      <c r="J46" s="284" t="s">
        <v>120</v>
      </c>
      <c r="K46" s="284" t="s">
        <v>120</v>
      </c>
      <c r="L46" s="284" t="s">
        <v>120</v>
      </c>
      <c r="M46" s="284" t="s">
        <v>120</v>
      </c>
      <c r="N46" s="284" t="s">
        <v>120</v>
      </c>
      <c r="O46" s="284" t="s">
        <v>120</v>
      </c>
      <c r="P46" s="284" t="s">
        <v>120</v>
      </c>
      <c r="Q46" s="284" t="s">
        <v>120</v>
      </c>
      <c r="R46" s="284" t="s">
        <v>120</v>
      </c>
      <c r="S46" s="284" t="s">
        <v>120</v>
      </c>
      <c r="T46" s="284" t="s">
        <v>120</v>
      </c>
      <c r="U46" s="284" t="s">
        <v>120</v>
      </c>
      <c r="V46" s="284" t="s">
        <v>120</v>
      </c>
      <c r="W46" s="284" t="s">
        <v>120</v>
      </c>
      <c r="X46" s="284" t="s">
        <v>120</v>
      </c>
      <c r="Y46" s="284" t="s">
        <v>120</v>
      </c>
      <c r="Z46" s="284" t="s">
        <v>120</v>
      </c>
      <c r="AA46" s="284" t="s">
        <v>120</v>
      </c>
    </row>
    <row r="47" spans="1:27" hidden="1">
      <c r="D47" s="284" t="s">
        <v>229</v>
      </c>
      <c r="E47" s="284" t="s">
        <v>229</v>
      </c>
      <c r="F47" s="284" t="s">
        <v>229</v>
      </c>
      <c r="G47" s="284" t="s">
        <v>229</v>
      </c>
      <c r="H47" s="284" t="s">
        <v>229</v>
      </c>
      <c r="I47" s="284" t="s">
        <v>229</v>
      </c>
      <c r="J47" s="284" t="s">
        <v>229</v>
      </c>
      <c r="K47" s="284" t="s">
        <v>229</v>
      </c>
      <c r="L47" s="284" t="s">
        <v>229</v>
      </c>
      <c r="M47" s="284" t="s">
        <v>229</v>
      </c>
      <c r="N47" s="284" t="s">
        <v>229</v>
      </c>
      <c r="O47" s="284" t="s">
        <v>229</v>
      </c>
      <c r="P47" s="284" t="s">
        <v>229</v>
      </c>
      <c r="Q47" s="284" t="s">
        <v>229</v>
      </c>
      <c r="R47" s="284" t="s">
        <v>229</v>
      </c>
      <c r="S47" s="284" t="s">
        <v>229</v>
      </c>
      <c r="T47" s="284" t="s">
        <v>229</v>
      </c>
      <c r="U47" s="284" t="s">
        <v>229</v>
      </c>
      <c r="V47" s="284" t="s">
        <v>229</v>
      </c>
      <c r="W47" s="284" t="s">
        <v>229</v>
      </c>
      <c r="X47" s="284" t="s">
        <v>229</v>
      </c>
      <c r="Y47" s="284" t="s">
        <v>229</v>
      </c>
      <c r="Z47" s="284" t="s">
        <v>229</v>
      </c>
      <c r="AA47" s="284" t="s">
        <v>229</v>
      </c>
    </row>
    <row r="48" spans="1:27" hidden="1">
      <c r="D48" s="284" t="s">
        <v>228</v>
      </c>
      <c r="E48" s="284" t="s">
        <v>228</v>
      </c>
      <c r="F48" s="284" t="s">
        <v>228</v>
      </c>
      <c r="G48" s="284" t="s">
        <v>228</v>
      </c>
      <c r="H48" s="284" t="s">
        <v>228</v>
      </c>
      <c r="I48" s="284" t="s">
        <v>228</v>
      </c>
      <c r="J48" s="284" t="s">
        <v>228</v>
      </c>
      <c r="K48" s="284" t="s">
        <v>228</v>
      </c>
      <c r="L48" s="284" t="s">
        <v>228</v>
      </c>
      <c r="M48" s="284" t="s">
        <v>228</v>
      </c>
      <c r="N48" s="284" t="s">
        <v>228</v>
      </c>
      <c r="O48" s="284" t="s">
        <v>228</v>
      </c>
      <c r="P48" s="284" t="s">
        <v>228</v>
      </c>
      <c r="Q48" s="284" t="s">
        <v>228</v>
      </c>
      <c r="R48" s="284" t="s">
        <v>228</v>
      </c>
      <c r="S48" s="284" t="s">
        <v>228</v>
      </c>
      <c r="T48" s="284" t="s">
        <v>228</v>
      </c>
      <c r="U48" s="284" t="s">
        <v>228</v>
      </c>
      <c r="V48" s="284" t="s">
        <v>228</v>
      </c>
      <c r="W48" s="284" t="s">
        <v>228</v>
      </c>
      <c r="X48" s="284" t="s">
        <v>228</v>
      </c>
      <c r="Y48" s="284" t="s">
        <v>228</v>
      </c>
      <c r="Z48" s="284" t="s">
        <v>228</v>
      </c>
      <c r="AA48" s="284" t="s">
        <v>228</v>
      </c>
    </row>
    <row r="49" spans="4:27" hidden="1">
      <c r="D49" s="284" t="s">
        <v>233</v>
      </c>
      <c r="E49" s="284" t="s">
        <v>233</v>
      </c>
      <c r="F49" s="284" t="s">
        <v>89</v>
      </c>
      <c r="G49" s="284" t="s">
        <v>89</v>
      </c>
      <c r="H49" s="284" t="s">
        <v>89</v>
      </c>
      <c r="I49" s="284" t="s">
        <v>89</v>
      </c>
      <c r="J49" s="284" t="s">
        <v>89</v>
      </c>
      <c r="K49" s="284" t="s">
        <v>89</v>
      </c>
      <c r="L49" s="284" t="s">
        <v>89</v>
      </c>
      <c r="M49" s="284" t="s">
        <v>89</v>
      </c>
      <c r="N49" s="284" t="s">
        <v>89</v>
      </c>
      <c r="O49" s="284" t="s">
        <v>89</v>
      </c>
      <c r="P49" s="284" t="s">
        <v>89</v>
      </c>
      <c r="Q49" s="284" t="s">
        <v>89</v>
      </c>
      <c r="R49" s="284" t="s">
        <v>89</v>
      </c>
      <c r="S49" s="284" t="s">
        <v>89</v>
      </c>
      <c r="T49" s="284" t="s">
        <v>89</v>
      </c>
      <c r="U49" s="284" t="s">
        <v>89</v>
      </c>
      <c r="V49" s="284" t="s">
        <v>89</v>
      </c>
      <c r="W49" s="284" t="s">
        <v>89</v>
      </c>
      <c r="X49" s="284" t="s">
        <v>89</v>
      </c>
      <c r="Y49" s="284" t="s">
        <v>89</v>
      </c>
      <c r="Z49" s="284" t="s">
        <v>89</v>
      </c>
      <c r="AA49" s="284" t="s">
        <v>89</v>
      </c>
    </row>
    <row r="50" spans="4:27" hidden="1">
      <c r="D50" s="284" t="s">
        <v>89</v>
      </c>
      <c r="E50" s="284" t="s">
        <v>89</v>
      </c>
      <c r="F50" s="284" t="s">
        <v>137</v>
      </c>
      <c r="G50" s="284" t="s">
        <v>137</v>
      </c>
      <c r="H50" s="284" t="s">
        <v>137</v>
      </c>
      <c r="I50" s="284" t="s">
        <v>137</v>
      </c>
      <c r="J50" s="284" t="s">
        <v>137</v>
      </c>
      <c r="K50" s="284" t="s">
        <v>137</v>
      </c>
      <c r="L50" s="284" t="s">
        <v>137</v>
      </c>
      <c r="M50" s="284" t="s">
        <v>137</v>
      </c>
      <c r="N50" s="284" t="s">
        <v>137</v>
      </c>
      <c r="O50" s="284" t="s">
        <v>137</v>
      </c>
      <c r="P50" s="284" t="s">
        <v>137</v>
      </c>
      <c r="Q50" s="284" t="s">
        <v>137</v>
      </c>
      <c r="R50" s="284" t="s">
        <v>137</v>
      </c>
      <c r="S50" s="284" t="s">
        <v>137</v>
      </c>
      <c r="T50" s="284" t="s">
        <v>137</v>
      </c>
      <c r="U50" s="284" t="s">
        <v>137</v>
      </c>
      <c r="V50" s="284" t="s">
        <v>137</v>
      </c>
      <c r="W50" s="284" t="s">
        <v>137</v>
      </c>
      <c r="X50" s="284" t="s">
        <v>137</v>
      </c>
      <c r="Y50" s="284" t="s">
        <v>137</v>
      </c>
      <c r="Z50" s="284" t="s">
        <v>137</v>
      </c>
      <c r="AA50" s="284" t="s">
        <v>137</v>
      </c>
    </row>
    <row r="51" spans="4:27" hidden="1">
      <c r="D51" s="63" t="s">
        <v>137</v>
      </c>
      <c r="E51" s="63" t="s">
        <v>137</v>
      </c>
      <c r="F51" s="284" t="s">
        <v>360</v>
      </c>
      <c r="G51" s="284" t="s">
        <v>360</v>
      </c>
      <c r="H51" s="284" t="s">
        <v>360</v>
      </c>
      <c r="I51" s="284" t="s">
        <v>360</v>
      </c>
      <c r="J51" s="284" t="s">
        <v>360</v>
      </c>
      <c r="K51" s="284" t="s">
        <v>360</v>
      </c>
      <c r="L51" s="284" t="s">
        <v>360</v>
      </c>
      <c r="M51" s="284" t="s">
        <v>360</v>
      </c>
      <c r="N51" s="284" t="s">
        <v>360</v>
      </c>
      <c r="O51" s="284" t="s">
        <v>360</v>
      </c>
      <c r="P51" s="284" t="s">
        <v>360</v>
      </c>
      <c r="Q51" s="284" t="s">
        <v>360</v>
      </c>
      <c r="R51" s="284" t="s">
        <v>360</v>
      </c>
      <c r="S51" s="284" t="s">
        <v>360</v>
      </c>
      <c r="T51" s="284" t="s">
        <v>360</v>
      </c>
      <c r="U51" s="284" t="s">
        <v>360</v>
      </c>
      <c r="V51" s="284" t="s">
        <v>360</v>
      </c>
      <c r="W51" s="284" t="s">
        <v>360</v>
      </c>
      <c r="X51" s="284" t="s">
        <v>360</v>
      </c>
      <c r="Y51" s="284" t="s">
        <v>360</v>
      </c>
      <c r="Z51" s="284" t="s">
        <v>360</v>
      </c>
      <c r="AA51" s="284" t="s">
        <v>360</v>
      </c>
    </row>
    <row r="52" spans="4:27" hidden="1">
      <c r="D52" s="63" t="s">
        <v>360</v>
      </c>
      <c r="E52" s="63" t="s">
        <v>360</v>
      </c>
    </row>
  </sheetData>
  <mergeCells count="2">
    <mergeCell ref="A2:R2"/>
    <mergeCell ref="A30:B30"/>
  </mergeCells>
  <phoneticPr fontId="23"/>
  <dataValidations count="4">
    <dataValidation type="list" allowBlank="1" showDropDown="0" showInputMessage="1" showErrorMessage="1" sqref="H5:H29">
      <formula1>INDIRECT($C5)</formula1>
    </dataValidation>
    <dataValidation type="list" allowBlank="1" showDropDown="0" showInputMessage="1" showErrorMessage="1" sqref="WLO983052:WLO983065 WBS983052:WBS983065 VRW983052:VRW983065 VIA983052:VIA983065 UYE983052:UYE983065 UOI983052:UOI983065 UEM983052:UEM983065 TUQ983052:TUQ983065 TKU983052:TKU983065 TAY983052:TAY983065 SRC983052:SRC983065 SHG983052:SHG983065 RXK983052:RXK983065 RNO983052:RNO983065 RDS983052:RDS983065 QTW983052:QTW983065 QKA983052:QKA983065 QAE983052:QAE983065 PQI983052:PQI983065 PGM983052:PGM983065 OWQ983052:OWQ983065 OMU983052:OMU983065 OCY983052:OCY983065 NTC983052:NTC983065 NJG983052:NJG983065 MZK983052:MZK983065 MPO983052:MPO983065 MFS983052:MFS983065 LVW983052:LVW983065 LMA983052:LMA983065 LCE983052:LCE983065 KSI983052:KSI983065 KIM983052:KIM983065 JYQ983052:JYQ983065 JOU983052:JOU983065 JEY983052:JEY983065 IVC983052:IVC983065 ILG983052:ILG983065 IBK983052:IBK983065 HRO983052:HRO983065 HHS983052:HHS983065 GXW983052:GXW983065 GOA983052:GOA983065 GEE983052:GEE983065 FUI983052:FUI983065 FKM983052:FKM983065 FAQ983052:FAQ983065 EQU983052:EQU983065 EGY983052:EGY983065 DXC983052:DXC983065 DNG983052:DNG983065 DDK983052:DDK983065 CTO983052:CTO983065 CJS983052:CJS983065 BZW983052:BZW983065 BQA983052:BQA983065 BGE983052:BGE983065 AWI983052:AWI983065 AMM983052:AMM983065 ACQ983052:ACQ983065 SU983052:SU983065 IY983052:IY983065 C983052:C983065 WVK917516:WVK917529 WLO917516:WLO917529 WBS917516:WBS917529 VRW917516:VRW917529 VIA917516:VIA917529 UYE917516:UYE917529 UOI917516:UOI917529 UEM917516:UEM917529 TUQ917516:TUQ917529 TKU917516:TKU917529 TAY917516:TAY917529 SRC917516:SRC917529 SHG917516:SHG917529 RXK917516:RXK917529 RNO917516:RNO917529 RDS917516:RDS917529 QTW917516:QTW917529 QKA917516:QKA917529 QAE917516:QAE917529 PQI917516:PQI917529 PGM917516:PGM917529 OWQ917516:OWQ917529 OMU917516:OMU917529 OCY917516:OCY917529 NTC917516:NTC917529 NJG917516:NJG917529 MZK917516:MZK917529 MPO917516:MPO917529 MFS917516:MFS917529 LVW917516:LVW917529 LMA917516:LMA917529 LCE917516:LCE917529 KSI917516:KSI917529 KIM917516:KIM917529 JYQ917516:JYQ917529 JOU917516:JOU917529 JEY917516:JEY917529 IVC917516:IVC917529 ILG917516:ILG917529 IBK917516:IBK917529 HRO917516:HRO917529 HHS917516:HHS917529 GXW917516:GXW917529 GOA917516:GOA917529 GEE917516:GEE917529 FUI917516:FUI917529 FKM917516:FKM917529 FAQ917516:FAQ917529 EQU917516:EQU917529 EGY917516:EGY917529 DXC917516:DXC917529 DNG917516:DNG917529 DDK917516:DDK917529 CTO917516:CTO917529 CJS917516:CJS917529 BZW917516:BZW917529 BQA917516:BQA917529 BGE917516:BGE917529 AWI917516:AWI917529 AMM917516:AMM917529 ACQ917516:ACQ917529 SU917516:SU917529 IY917516:IY917529 C917516:C917529 WVK851980:WVK851993 WLO851980:WLO851993 WBS851980:WBS851993 VRW851980:VRW851993 VIA851980:VIA851993 UYE851980:UYE851993 UOI851980:UOI851993 UEM851980:UEM851993 TUQ851980:TUQ851993 TKU851980:TKU851993 TAY851980:TAY851993 SRC851980:SRC851993 SHG851980:SHG851993 RXK851980:RXK851993 RNO851980:RNO851993 RDS851980:RDS851993 QTW851980:QTW851993 QKA851980:QKA851993 QAE851980:QAE851993 PQI851980:PQI851993 PGM851980:PGM851993 OWQ851980:OWQ851993 OMU851980:OMU851993 OCY851980:OCY851993 NTC851980:NTC851993 NJG851980:NJG851993 MZK851980:MZK851993 MPO851980:MPO851993 MFS851980:MFS851993 LVW851980:LVW851993 LMA851980:LMA851993 LCE851980:LCE851993 KSI851980:KSI851993 KIM851980:KIM851993 JYQ851980:JYQ851993 JOU851980:JOU851993 JEY851980:JEY851993 IVC851980:IVC851993 ILG851980:ILG851993 IBK851980:IBK851993 HRO851980:HRO851993 HHS851980:HHS851993 GXW851980:GXW851993 GOA851980:GOA851993 GEE851980:GEE851993 FUI851980:FUI851993 FKM851980:FKM851993 FAQ851980:FAQ851993 EQU851980:EQU851993 EGY851980:EGY851993 DXC851980:DXC851993 DNG851980:DNG851993 DDK851980:DDK851993 CTO851980:CTO851993 CJS851980:CJS851993 BZW851980:BZW851993 BQA851980:BQA851993 BGE851980:BGE851993 AWI851980:AWI851993 AMM851980:AMM851993 ACQ851980:ACQ851993 SU851980:SU851993 IY851980:IY851993 C851980:C851993 WVK786444:WVK786457 WLO786444:WLO786457 WBS786444:WBS786457 VRW786444:VRW786457 VIA786444:VIA786457 UYE786444:UYE786457 UOI786444:UOI786457 UEM786444:UEM786457 TUQ786444:TUQ786457 TKU786444:TKU786457 TAY786444:TAY786457 SRC786444:SRC786457 SHG786444:SHG786457 RXK786444:RXK786457 RNO786444:RNO786457 RDS786444:RDS786457 QTW786444:QTW786457 QKA786444:QKA786457 QAE786444:QAE786457 PQI786444:PQI786457 PGM786444:PGM786457 OWQ786444:OWQ786457 OMU786444:OMU786457 OCY786444:OCY786457 NTC786444:NTC786457 NJG786444:NJG786457 MZK786444:MZK786457 MPO786444:MPO786457 MFS786444:MFS786457 LVW786444:LVW786457 LMA786444:LMA786457 LCE786444:LCE786457 KSI786444:KSI786457 KIM786444:KIM786457 JYQ786444:JYQ786457 JOU786444:JOU786457 JEY786444:JEY786457 IVC786444:IVC786457 ILG786444:ILG786457 IBK786444:IBK786457 HRO786444:HRO786457 HHS786444:HHS786457 GXW786444:GXW786457 GOA786444:GOA786457 GEE786444:GEE786457 FUI786444:FUI786457 FKM786444:FKM786457 FAQ786444:FAQ786457 EQU786444:EQU786457 EGY786444:EGY786457 DXC786444:DXC786457 DNG786444:DNG786457 DDK786444:DDK786457 CTO786444:CTO786457 CJS786444:CJS786457 BZW786444:BZW786457 BQA786444:BQA786457 BGE786444:BGE786457 AWI786444:AWI786457 AMM786444:AMM786457 ACQ786444:ACQ786457 SU786444:SU786457 IY786444:IY786457 C786444:C786457 WVK720908:WVK720921 WLO720908:WLO720921 WBS720908:WBS720921 VRW720908:VRW720921 VIA720908:VIA720921 UYE720908:UYE720921 UOI720908:UOI720921 UEM720908:UEM720921 TUQ720908:TUQ720921 TKU720908:TKU720921 TAY720908:TAY720921 SRC720908:SRC720921 SHG720908:SHG720921 RXK720908:RXK720921 RNO720908:RNO720921 RDS720908:RDS720921 QTW720908:QTW720921 QKA720908:QKA720921 QAE720908:QAE720921 PQI720908:PQI720921 PGM720908:PGM720921 OWQ720908:OWQ720921 OMU720908:OMU720921 OCY720908:OCY720921 NTC720908:NTC720921 NJG720908:NJG720921 MZK720908:MZK720921 MPO720908:MPO720921 MFS720908:MFS720921 LVW720908:LVW720921 LMA720908:LMA720921 LCE720908:LCE720921 KSI720908:KSI720921 KIM720908:KIM720921 JYQ720908:JYQ720921 JOU720908:JOU720921 JEY720908:JEY720921 IVC720908:IVC720921 ILG720908:ILG720921 IBK720908:IBK720921 HRO720908:HRO720921 HHS720908:HHS720921 GXW720908:GXW720921 GOA720908:GOA720921 GEE720908:GEE720921 FUI720908:FUI720921 FKM720908:FKM720921 FAQ720908:FAQ720921 EQU720908:EQU720921 EGY720908:EGY720921 DXC720908:DXC720921 DNG720908:DNG720921 DDK720908:DDK720921 CTO720908:CTO720921 CJS720908:CJS720921 BZW720908:BZW720921 BQA720908:BQA720921 BGE720908:BGE720921 AWI720908:AWI720921 AMM720908:AMM720921 ACQ720908:ACQ720921 SU720908:SU720921 IY720908:IY720921 C720908:C720921 WVK655372:WVK655385 WLO655372:WLO655385 WBS655372:WBS655385 VRW655372:VRW655385 VIA655372:VIA655385 UYE655372:UYE655385 UOI655372:UOI655385 UEM655372:UEM655385 TUQ655372:TUQ655385 TKU655372:TKU655385 TAY655372:TAY655385 SRC655372:SRC655385 SHG655372:SHG655385 RXK655372:RXK655385 RNO655372:RNO655385 RDS655372:RDS655385 QTW655372:QTW655385 QKA655372:QKA655385 QAE655372:QAE655385 PQI655372:PQI655385 PGM655372:PGM655385 OWQ655372:OWQ655385 OMU655372:OMU655385 OCY655372:OCY655385 NTC655372:NTC655385 NJG655372:NJG655385 MZK655372:MZK655385 MPO655372:MPO655385 MFS655372:MFS655385 LVW655372:LVW655385 LMA655372:LMA655385 LCE655372:LCE655385 KSI655372:KSI655385 KIM655372:KIM655385 JYQ655372:JYQ655385 JOU655372:JOU655385 JEY655372:JEY655385 IVC655372:IVC655385 ILG655372:ILG655385 IBK655372:IBK655385 HRO655372:HRO655385 HHS655372:HHS655385 GXW655372:GXW655385 GOA655372:GOA655385 GEE655372:GEE655385 FUI655372:FUI655385 FKM655372:FKM655385 FAQ655372:FAQ655385 EQU655372:EQU655385 EGY655372:EGY655385 DXC655372:DXC655385 DNG655372:DNG655385 DDK655372:DDK655385 CTO655372:CTO655385 CJS655372:CJS655385 BZW655372:BZW655385 BQA655372:BQA655385 BGE655372:BGE655385 AWI655372:AWI655385 AMM655372:AMM655385 ACQ655372:ACQ655385 SU655372:SU655385 IY655372:IY655385 C655372:C655385 WVK589836:WVK589849 WLO589836:WLO589849 WBS589836:WBS589849 VRW589836:VRW589849 VIA589836:VIA589849 UYE589836:UYE589849 UOI589836:UOI589849 UEM589836:UEM589849 TUQ589836:TUQ589849 TKU589836:TKU589849 TAY589836:TAY589849 SRC589836:SRC589849 SHG589836:SHG589849 RXK589836:RXK589849 RNO589836:RNO589849 RDS589836:RDS589849 QTW589836:QTW589849 QKA589836:QKA589849 QAE589836:QAE589849 PQI589836:PQI589849 PGM589836:PGM589849 OWQ589836:OWQ589849 OMU589836:OMU589849 OCY589836:OCY589849 NTC589836:NTC589849 NJG589836:NJG589849 MZK589836:MZK589849 MPO589836:MPO589849 MFS589836:MFS589849 LVW589836:LVW589849 LMA589836:LMA589849 LCE589836:LCE589849 KSI589836:KSI589849 KIM589836:KIM589849 JYQ589836:JYQ589849 JOU589836:JOU589849 JEY589836:JEY589849 IVC589836:IVC589849 ILG589836:ILG589849 IBK589836:IBK589849 HRO589836:HRO589849 HHS589836:HHS589849 GXW589836:GXW589849 GOA589836:GOA589849 GEE589836:GEE589849 FUI589836:FUI589849 FKM589836:FKM589849 FAQ589836:FAQ589849 EQU589836:EQU589849 EGY589836:EGY589849 DXC589836:DXC589849 DNG589836:DNG589849 DDK589836:DDK589849 CTO589836:CTO589849 CJS589836:CJS589849 BZW589836:BZW589849 BQA589836:BQA589849 BGE589836:BGE589849 AWI589836:AWI589849 AMM589836:AMM589849 ACQ589836:ACQ589849 SU589836:SU589849 IY589836:IY589849 C589836:C589849 WVK524300:WVK524313 WLO524300:WLO524313 WBS524300:WBS524313 VRW524300:VRW524313 VIA524300:VIA524313 UYE524300:UYE524313 UOI524300:UOI524313 UEM524300:UEM524313 TUQ524300:TUQ524313 TKU524300:TKU524313 TAY524300:TAY524313 SRC524300:SRC524313 SHG524300:SHG524313 RXK524300:RXK524313 RNO524300:RNO524313 RDS524300:RDS524313 QTW524300:QTW524313 QKA524300:QKA524313 QAE524300:QAE524313 PQI524300:PQI524313 PGM524300:PGM524313 OWQ524300:OWQ524313 OMU524300:OMU524313 OCY524300:OCY524313 NTC524300:NTC524313 NJG524300:NJG524313 MZK524300:MZK524313 MPO524300:MPO524313 MFS524300:MFS524313 LVW524300:LVW524313 LMA524300:LMA524313 LCE524300:LCE524313 KSI524300:KSI524313 KIM524300:KIM524313 JYQ524300:JYQ524313 JOU524300:JOU524313 JEY524300:JEY524313 IVC524300:IVC524313 ILG524300:ILG524313 IBK524300:IBK524313 HRO524300:HRO524313 HHS524300:HHS524313 GXW524300:GXW524313 GOA524300:GOA524313 GEE524300:GEE524313 FUI524300:FUI524313 FKM524300:FKM524313 FAQ524300:FAQ524313 EQU524300:EQU524313 EGY524300:EGY524313 DXC524300:DXC524313 DNG524300:DNG524313 DDK524300:DDK524313 CTO524300:CTO524313 CJS524300:CJS524313 BZW524300:BZW524313 BQA524300:BQA524313 BGE524300:BGE524313 AWI524300:AWI524313 AMM524300:AMM524313 ACQ524300:ACQ524313 SU524300:SU524313 IY524300:IY524313 C524300:C524313 WVK458764:WVK458777 WLO458764:WLO458777 WBS458764:WBS458777 VRW458764:VRW458777 VIA458764:VIA458777 UYE458764:UYE458777 UOI458764:UOI458777 UEM458764:UEM458777 TUQ458764:TUQ458777 TKU458764:TKU458777 TAY458764:TAY458777 SRC458764:SRC458777 SHG458764:SHG458777 RXK458764:RXK458777 RNO458764:RNO458777 RDS458764:RDS458777 QTW458764:QTW458777 QKA458764:QKA458777 QAE458764:QAE458777 PQI458764:PQI458777 PGM458764:PGM458777 OWQ458764:OWQ458777 OMU458764:OMU458777 OCY458764:OCY458777 NTC458764:NTC458777 NJG458764:NJG458777 MZK458764:MZK458777 MPO458764:MPO458777 MFS458764:MFS458777 LVW458764:LVW458777 LMA458764:LMA458777 LCE458764:LCE458777 KSI458764:KSI458777 KIM458764:KIM458777 JYQ458764:JYQ458777 JOU458764:JOU458777 JEY458764:JEY458777 IVC458764:IVC458777 ILG458764:ILG458777 IBK458764:IBK458777 HRO458764:HRO458777 HHS458764:HHS458777 GXW458764:GXW458777 GOA458764:GOA458777 GEE458764:GEE458777 FUI458764:FUI458777 FKM458764:FKM458777 FAQ458764:FAQ458777 EQU458764:EQU458777 EGY458764:EGY458777 DXC458764:DXC458777 DNG458764:DNG458777 DDK458764:DDK458777 CTO458764:CTO458777 CJS458764:CJS458777 BZW458764:BZW458777 BQA458764:BQA458777 BGE458764:BGE458777 AWI458764:AWI458777 AMM458764:AMM458777 ACQ458764:ACQ458777 SU458764:SU458777 IY458764:IY458777 C458764:C458777 WVK393228:WVK393241 WLO393228:WLO393241 WBS393228:WBS393241 VRW393228:VRW393241 VIA393228:VIA393241 UYE393228:UYE393241 UOI393228:UOI393241 UEM393228:UEM393241 TUQ393228:TUQ393241 TKU393228:TKU393241 TAY393228:TAY393241 SRC393228:SRC393241 SHG393228:SHG393241 RXK393228:RXK393241 RNO393228:RNO393241 RDS393228:RDS393241 QTW393228:QTW393241 QKA393228:QKA393241 QAE393228:QAE393241 PQI393228:PQI393241 PGM393228:PGM393241 OWQ393228:OWQ393241 OMU393228:OMU393241 OCY393228:OCY393241 NTC393228:NTC393241 NJG393228:NJG393241 MZK393228:MZK393241 MPO393228:MPO393241 MFS393228:MFS393241 LVW393228:LVW393241 LMA393228:LMA393241 LCE393228:LCE393241 KSI393228:KSI393241 KIM393228:KIM393241 JYQ393228:JYQ393241 JOU393228:JOU393241 JEY393228:JEY393241 IVC393228:IVC393241 ILG393228:ILG393241 IBK393228:IBK393241 HRO393228:HRO393241 HHS393228:HHS393241 GXW393228:GXW393241 GOA393228:GOA393241 GEE393228:GEE393241 FUI393228:FUI393241 FKM393228:FKM393241 FAQ393228:FAQ393241 EQU393228:EQU393241 EGY393228:EGY393241 DXC393228:DXC393241 DNG393228:DNG393241 DDK393228:DDK393241 CTO393228:CTO393241 CJS393228:CJS393241 BZW393228:BZW393241 BQA393228:BQA393241 BGE393228:BGE393241 AWI393228:AWI393241 AMM393228:AMM393241 ACQ393228:ACQ393241 SU393228:SU393241 IY393228:IY393241 C393228:C393241 WVK327692:WVK327705 WLO327692:WLO327705 WBS327692:WBS327705 VRW327692:VRW327705 VIA327692:VIA327705 UYE327692:UYE327705 UOI327692:UOI327705 UEM327692:UEM327705 TUQ327692:TUQ327705 TKU327692:TKU327705 TAY327692:TAY327705 SRC327692:SRC327705 SHG327692:SHG327705 RXK327692:RXK327705 RNO327692:RNO327705 RDS327692:RDS327705 QTW327692:QTW327705 QKA327692:QKA327705 QAE327692:QAE327705 PQI327692:PQI327705 PGM327692:PGM327705 OWQ327692:OWQ327705 OMU327692:OMU327705 OCY327692:OCY327705 NTC327692:NTC327705 NJG327692:NJG327705 MZK327692:MZK327705 MPO327692:MPO327705 MFS327692:MFS327705 LVW327692:LVW327705 LMA327692:LMA327705 LCE327692:LCE327705 KSI327692:KSI327705 KIM327692:KIM327705 JYQ327692:JYQ327705 JOU327692:JOU327705 JEY327692:JEY327705 IVC327692:IVC327705 ILG327692:ILG327705 IBK327692:IBK327705 HRO327692:HRO327705 HHS327692:HHS327705 GXW327692:GXW327705 GOA327692:GOA327705 GEE327692:GEE327705 FUI327692:FUI327705 FKM327692:FKM327705 FAQ327692:FAQ327705 EQU327692:EQU327705 EGY327692:EGY327705 DXC327692:DXC327705 DNG327692:DNG327705 DDK327692:DDK327705 CTO327692:CTO327705 CJS327692:CJS327705 BZW327692:BZW327705 BQA327692:BQA327705 BGE327692:BGE327705 AWI327692:AWI327705 AMM327692:AMM327705 ACQ327692:ACQ327705 SU327692:SU327705 IY327692:IY327705 C327692:C327705 WVK262156:WVK262169 WLO262156:WLO262169 WBS262156:WBS262169 VRW262156:VRW262169 VIA262156:VIA262169 UYE262156:UYE262169 UOI262156:UOI262169 UEM262156:UEM262169 TUQ262156:TUQ262169 TKU262156:TKU262169 TAY262156:TAY262169 SRC262156:SRC262169 SHG262156:SHG262169 RXK262156:RXK262169 RNO262156:RNO262169 RDS262156:RDS262169 QTW262156:QTW262169 QKA262156:QKA262169 QAE262156:QAE262169 PQI262156:PQI262169 PGM262156:PGM262169 OWQ262156:OWQ262169 OMU262156:OMU262169 OCY262156:OCY262169 NTC262156:NTC262169 NJG262156:NJG262169 MZK262156:MZK262169 MPO262156:MPO262169 MFS262156:MFS262169 LVW262156:LVW262169 LMA262156:LMA262169 LCE262156:LCE262169 KSI262156:KSI262169 KIM262156:KIM262169 JYQ262156:JYQ262169 JOU262156:JOU262169 JEY262156:JEY262169 IVC262156:IVC262169 ILG262156:ILG262169 IBK262156:IBK262169 HRO262156:HRO262169 HHS262156:HHS262169 GXW262156:GXW262169 GOA262156:GOA262169 GEE262156:GEE262169 FUI262156:FUI262169 FKM262156:FKM262169 FAQ262156:FAQ262169 EQU262156:EQU262169 EGY262156:EGY262169 DXC262156:DXC262169 DNG262156:DNG262169 DDK262156:DDK262169 CTO262156:CTO262169 CJS262156:CJS262169 BZW262156:BZW262169 BQA262156:BQA262169 BGE262156:BGE262169 AWI262156:AWI262169 AMM262156:AMM262169 ACQ262156:ACQ262169 SU262156:SU262169 IY262156:IY262169 C262156:C262169 WVK196620:WVK196633 WLO196620:WLO196633 WBS196620:WBS196633 VRW196620:VRW196633 VIA196620:VIA196633 UYE196620:UYE196633 UOI196620:UOI196633 UEM196620:UEM196633 TUQ196620:TUQ196633 TKU196620:TKU196633 TAY196620:TAY196633 SRC196620:SRC196633 SHG196620:SHG196633 RXK196620:RXK196633 RNO196620:RNO196633 RDS196620:RDS196633 QTW196620:QTW196633 QKA196620:QKA196633 QAE196620:QAE196633 PQI196620:PQI196633 PGM196620:PGM196633 OWQ196620:OWQ196633 OMU196620:OMU196633 OCY196620:OCY196633 NTC196620:NTC196633 NJG196620:NJG196633 MZK196620:MZK196633 MPO196620:MPO196633 MFS196620:MFS196633 LVW196620:LVW196633 LMA196620:LMA196633 LCE196620:LCE196633 KSI196620:KSI196633 KIM196620:KIM196633 JYQ196620:JYQ196633 JOU196620:JOU196633 JEY196620:JEY196633 IVC196620:IVC196633 ILG196620:ILG196633 IBK196620:IBK196633 HRO196620:HRO196633 HHS196620:HHS196633 GXW196620:GXW196633 GOA196620:GOA196633 GEE196620:GEE196633 FUI196620:FUI196633 FKM196620:FKM196633 FAQ196620:FAQ196633 EQU196620:EQU196633 EGY196620:EGY196633 DXC196620:DXC196633 DNG196620:DNG196633 DDK196620:DDK196633 CTO196620:CTO196633 CJS196620:CJS196633 BZW196620:BZW196633 BQA196620:BQA196633 BGE196620:BGE196633 AWI196620:AWI196633 AMM196620:AMM196633 ACQ196620:ACQ196633 SU196620:SU196633 IY196620:IY196633 C196620:C196633 WVK131084:WVK131097 WLO131084:WLO131097 WBS131084:WBS131097 VRW131084:VRW131097 VIA131084:VIA131097 UYE131084:UYE131097 UOI131084:UOI131097 UEM131084:UEM131097 TUQ131084:TUQ131097 TKU131084:TKU131097 TAY131084:TAY131097 SRC131084:SRC131097 SHG131084:SHG131097 RXK131084:RXK131097 RNO131084:RNO131097 RDS131084:RDS131097 QTW131084:QTW131097 QKA131084:QKA131097 QAE131084:QAE131097 PQI131084:PQI131097 PGM131084:PGM131097 OWQ131084:OWQ131097 OMU131084:OMU131097 OCY131084:OCY131097 NTC131084:NTC131097 NJG131084:NJG131097 MZK131084:MZK131097 MPO131084:MPO131097 MFS131084:MFS131097 LVW131084:LVW131097 LMA131084:LMA131097 LCE131084:LCE131097 KSI131084:KSI131097 KIM131084:KIM131097 JYQ131084:JYQ131097 JOU131084:JOU131097 JEY131084:JEY131097 IVC131084:IVC131097 ILG131084:ILG131097 IBK131084:IBK131097 HRO131084:HRO131097 HHS131084:HHS131097 GXW131084:GXW131097 GOA131084:GOA131097 GEE131084:GEE131097 FUI131084:FUI131097 FKM131084:FKM131097 FAQ131084:FAQ131097 EQU131084:EQU131097 EGY131084:EGY131097 DXC131084:DXC131097 DNG131084:DNG131097 DDK131084:DDK131097 CTO131084:CTO131097 CJS131084:CJS131097 BZW131084:BZW131097 BQA131084:BQA131097 BGE131084:BGE131097 AWI131084:AWI131097 AMM131084:AMM131097 ACQ131084:ACQ131097 SU131084:SU131097 IY131084:IY131097 C131084:C131097 WVK65548:WVK65561 WLO65548:WLO65561 WBS65548:WBS65561 VRW65548:VRW65561 VIA65548:VIA65561 UYE65548:UYE65561 UOI65548:UOI65561 UEM65548:UEM65561 TUQ65548:TUQ65561 TKU65548:TKU65561 TAY65548:TAY65561 SRC65548:SRC65561 SHG65548:SHG65561 RXK65548:RXK65561 RNO65548:RNO65561 RDS65548:RDS65561 QTW65548:QTW65561 QKA65548:QKA65561 QAE65548:QAE65561 PQI65548:PQI65561 PGM65548:PGM65561 OWQ65548:OWQ65561 OMU65548:OMU65561 OCY65548:OCY65561 NTC65548:NTC65561 NJG65548:NJG65561 MZK65548:MZK65561 MPO65548:MPO65561 MFS65548:MFS65561 LVW65548:LVW65561 LMA65548:LMA65561 LCE65548:LCE65561 KSI65548:KSI65561 KIM65548:KIM65561 JYQ65548:JYQ65561 JOU65548:JOU65561 JEY65548:JEY65561 IVC65548:IVC65561 ILG65548:ILG65561 IBK65548:IBK65561 HRO65548:HRO65561 HHS65548:HHS65561 GXW65548:GXW65561 GOA65548:GOA65561 GEE65548:GEE65561 FUI65548:FUI65561 FKM65548:FKM65561 FAQ65548:FAQ65561 EQU65548:EQU65561 EGY65548:EGY65561 DXC65548:DXC65561 DNG65548:DNG65561 DDK65548:DDK65561 CTO65548:CTO65561 CJS65548:CJS65561 BZW65548:BZW65561 BQA65548:BQA65561 BGE65548:BGE65561 AWI65548:AWI65561 AMM65548:AMM65561 ACQ65548:ACQ65561 SU65548:SU65561 IY65548:IY65561 C65548:C65561 WVK983052:WVK983065 IY5:IY29 SU5:SU29 ACQ5:ACQ29 AMM5:AMM29 AWI5:AWI29 BGE5:BGE29 BQA5:BQA29 BZW5:BZW29 CJS5:CJS29 CTO5:CTO29 DDK5:DDK29 DNG5:DNG29 DXC5:DXC29 EGY5:EGY29 EQU5:EQU29 FAQ5:FAQ29 FKM5:FKM29 FUI5:FUI29 GEE5:GEE29 GOA5:GOA29 GXW5:GXW29 HHS5:HHS29 HRO5:HRO29 IBK5:IBK29 ILG5:ILG29 IVC5:IVC29 JEY5:JEY29 JOU5:JOU29 JYQ5:JYQ29 KIM5:KIM29 KSI5:KSI29 LCE5:LCE29 LMA5:LMA29 LVW5:LVW29 MFS5:MFS29 MPO5:MPO29 MZK5:MZK29 NJG5:NJG29 NTC5:NTC29 OCY5:OCY29 OMU5:OMU29 OWQ5:OWQ29 PGM5:PGM29 PQI5:PQI29 QAE5:QAE29 QKA5:QKA29 QTW5:QTW29 RDS5:RDS29 RNO5:RNO29 RXK5:RXK29 SHG5:SHG29 SRC5:SRC29 TAY5:TAY29 TKU5:TKU29 TUQ5:TUQ29 UEM5:UEM29 UOI5:UOI29 UYE5:UYE29 VIA5:VIA29 VRW5:VRW29 WBS5:WBS29 WLO5:WLO29 WVK5:WVK29">
      <formula1>"障害者支援施設,グループホーム,居宅介護,重度訪問介護,短期入所,重度障害者等包括支援,障害児入所施設"</formula1>
    </dataValidation>
    <dataValidation type="list" allowBlank="1" showDropDown="0" showInputMessage="1" showErrorMessage="1" sqref="WLT983052:WLT983065 WBX983052:WBX983065 VSB983052:VSB983065 VIF983052:VIF983065 UYJ983052:UYJ983065 UON983052:UON983065 UER983052:UER983065 TUV983052:TUV983065 TKZ983052:TKZ983065 TBD983052:TBD983065 SRH983052:SRH983065 SHL983052:SHL983065 RXP983052:RXP983065 RNT983052:RNT983065 RDX983052:RDX983065 QUB983052:QUB983065 QKF983052:QKF983065 QAJ983052:QAJ983065 PQN983052:PQN983065 PGR983052:PGR983065 OWV983052:OWV983065 OMZ983052:OMZ983065 ODD983052:ODD983065 NTH983052:NTH983065 NJL983052:NJL983065 MZP983052:MZP983065 MPT983052:MPT983065 MFX983052:MFX983065 LWB983052:LWB983065 LMF983052:LMF983065 LCJ983052:LCJ983065 KSN983052:KSN983065 KIR983052:KIR983065 JYV983052:JYV983065 JOZ983052:JOZ983065 JFD983052:JFD983065 IVH983052:IVH983065 ILL983052:ILL983065 IBP983052:IBP983065 HRT983052:HRT983065 HHX983052:HHX983065 GYB983052:GYB983065 GOF983052:GOF983065 GEJ983052:GEJ983065 FUN983052:FUN983065 FKR983052:FKR983065 FAV983052:FAV983065 EQZ983052:EQZ983065 EHD983052:EHD983065 DXH983052:DXH983065 DNL983052:DNL983065 DDP983052:DDP983065 CTT983052:CTT983065 CJX983052:CJX983065 CAB983052:CAB983065 BQF983052:BQF983065 BGJ983052:BGJ983065 AWN983052:AWN983065 AMR983052:AMR983065 ACV983052:ACV983065 SZ983052:SZ983065 JD983052:JD983065 H983052:H983065 WVP917516:WVP917529 WLT917516:WLT917529 WBX917516:WBX917529 VSB917516:VSB917529 VIF917516:VIF917529 UYJ917516:UYJ917529 UON917516:UON917529 UER917516:UER917529 TUV917516:TUV917529 TKZ917516:TKZ917529 TBD917516:TBD917529 SRH917516:SRH917529 SHL917516:SHL917529 RXP917516:RXP917529 RNT917516:RNT917529 RDX917516:RDX917529 QUB917516:QUB917529 QKF917516:QKF917529 QAJ917516:QAJ917529 PQN917516:PQN917529 PGR917516:PGR917529 OWV917516:OWV917529 OMZ917516:OMZ917529 ODD917516:ODD917529 NTH917516:NTH917529 NJL917516:NJL917529 MZP917516:MZP917529 MPT917516:MPT917529 MFX917516:MFX917529 LWB917516:LWB917529 LMF917516:LMF917529 LCJ917516:LCJ917529 KSN917516:KSN917529 KIR917516:KIR917529 JYV917516:JYV917529 JOZ917516:JOZ917529 JFD917516:JFD917529 IVH917516:IVH917529 ILL917516:ILL917529 IBP917516:IBP917529 HRT917516:HRT917529 HHX917516:HHX917529 GYB917516:GYB917529 GOF917516:GOF917529 GEJ917516:GEJ917529 FUN917516:FUN917529 FKR917516:FKR917529 FAV917516:FAV917529 EQZ917516:EQZ917529 EHD917516:EHD917529 DXH917516:DXH917529 DNL917516:DNL917529 DDP917516:DDP917529 CTT917516:CTT917529 CJX917516:CJX917529 CAB917516:CAB917529 BQF917516:BQF917529 BGJ917516:BGJ917529 AWN917516:AWN917529 AMR917516:AMR917529 ACV917516:ACV917529 SZ917516:SZ917529 JD917516:JD917529 H917516:H917529 WVP851980:WVP851993 WLT851980:WLT851993 WBX851980:WBX851993 VSB851980:VSB851993 VIF851980:VIF851993 UYJ851980:UYJ851993 UON851980:UON851993 UER851980:UER851993 TUV851980:TUV851993 TKZ851980:TKZ851993 TBD851980:TBD851993 SRH851980:SRH851993 SHL851980:SHL851993 RXP851980:RXP851993 RNT851980:RNT851993 RDX851980:RDX851993 QUB851980:QUB851993 QKF851980:QKF851993 QAJ851980:QAJ851993 PQN851980:PQN851993 PGR851980:PGR851993 OWV851980:OWV851993 OMZ851980:OMZ851993 ODD851980:ODD851993 NTH851980:NTH851993 NJL851980:NJL851993 MZP851980:MZP851993 MPT851980:MPT851993 MFX851980:MFX851993 LWB851980:LWB851993 LMF851980:LMF851993 LCJ851980:LCJ851993 KSN851980:KSN851993 KIR851980:KIR851993 JYV851980:JYV851993 JOZ851980:JOZ851993 JFD851980:JFD851993 IVH851980:IVH851993 ILL851980:ILL851993 IBP851980:IBP851993 HRT851980:HRT851993 HHX851980:HHX851993 GYB851980:GYB851993 GOF851980:GOF851993 GEJ851980:GEJ851993 FUN851980:FUN851993 FKR851980:FKR851993 FAV851980:FAV851993 EQZ851980:EQZ851993 EHD851980:EHD851993 DXH851980:DXH851993 DNL851980:DNL851993 DDP851980:DDP851993 CTT851980:CTT851993 CJX851980:CJX851993 CAB851980:CAB851993 BQF851980:BQF851993 BGJ851980:BGJ851993 AWN851980:AWN851993 AMR851980:AMR851993 ACV851980:ACV851993 SZ851980:SZ851993 JD851980:JD851993 H851980:H851993 WVP786444:WVP786457 WLT786444:WLT786457 WBX786444:WBX786457 VSB786444:VSB786457 VIF786444:VIF786457 UYJ786444:UYJ786457 UON786444:UON786457 UER786444:UER786457 TUV786444:TUV786457 TKZ786444:TKZ786457 TBD786444:TBD786457 SRH786444:SRH786457 SHL786444:SHL786457 RXP786444:RXP786457 RNT786444:RNT786457 RDX786444:RDX786457 QUB786444:QUB786457 QKF786444:QKF786457 QAJ786444:QAJ786457 PQN786444:PQN786457 PGR786444:PGR786457 OWV786444:OWV786457 OMZ786444:OMZ786457 ODD786444:ODD786457 NTH786444:NTH786457 NJL786444:NJL786457 MZP786444:MZP786457 MPT786444:MPT786457 MFX786444:MFX786457 LWB786444:LWB786457 LMF786444:LMF786457 LCJ786444:LCJ786457 KSN786444:KSN786457 KIR786444:KIR786457 JYV786444:JYV786457 JOZ786444:JOZ786457 JFD786444:JFD786457 IVH786444:IVH786457 ILL786444:ILL786457 IBP786444:IBP786457 HRT786444:HRT786457 HHX786444:HHX786457 GYB786444:GYB786457 GOF786444:GOF786457 GEJ786444:GEJ786457 FUN786444:FUN786457 FKR786444:FKR786457 FAV786444:FAV786457 EQZ786444:EQZ786457 EHD786444:EHD786457 DXH786444:DXH786457 DNL786444:DNL786457 DDP786444:DDP786457 CTT786444:CTT786457 CJX786444:CJX786457 CAB786444:CAB786457 BQF786444:BQF786457 BGJ786444:BGJ786457 AWN786444:AWN786457 AMR786444:AMR786457 ACV786444:ACV786457 SZ786444:SZ786457 JD786444:JD786457 H786444:H786457 WVP720908:WVP720921 WLT720908:WLT720921 WBX720908:WBX720921 VSB720908:VSB720921 VIF720908:VIF720921 UYJ720908:UYJ720921 UON720908:UON720921 UER720908:UER720921 TUV720908:TUV720921 TKZ720908:TKZ720921 TBD720908:TBD720921 SRH720908:SRH720921 SHL720908:SHL720921 RXP720908:RXP720921 RNT720908:RNT720921 RDX720908:RDX720921 QUB720908:QUB720921 QKF720908:QKF720921 QAJ720908:QAJ720921 PQN720908:PQN720921 PGR720908:PGR720921 OWV720908:OWV720921 OMZ720908:OMZ720921 ODD720908:ODD720921 NTH720908:NTH720921 NJL720908:NJL720921 MZP720908:MZP720921 MPT720908:MPT720921 MFX720908:MFX720921 LWB720908:LWB720921 LMF720908:LMF720921 LCJ720908:LCJ720921 KSN720908:KSN720921 KIR720908:KIR720921 JYV720908:JYV720921 JOZ720908:JOZ720921 JFD720908:JFD720921 IVH720908:IVH720921 ILL720908:ILL720921 IBP720908:IBP720921 HRT720908:HRT720921 HHX720908:HHX720921 GYB720908:GYB720921 GOF720908:GOF720921 GEJ720908:GEJ720921 FUN720908:FUN720921 FKR720908:FKR720921 FAV720908:FAV720921 EQZ720908:EQZ720921 EHD720908:EHD720921 DXH720908:DXH720921 DNL720908:DNL720921 DDP720908:DDP720921 CTT720908:CTT720921 CJX720908:CJX720921 CAB720908:CAB720921 BQF720908:BQF720921 BGJ720908:BGJ720921 AWN720908:AWN720921 AMR720908:AMR720921 ACV720908:ACV720921 SZ720908:SZ720921 JD720908:JD720921 H720908:H720921 WVP655372:WVP655385 WLT655372:WLT655385 WBX655372:WBX655385 VSB655372:VSB655385 VIF655372:VIF655385 UYJ655372:UYJ655385 UON655372:UON655385 UER655372:UER655385 TUV655372:TUV655385 TKZ655372:TKZ655385 TBD655372:TBD655385 SRH655372:SRH655385 SHL655372:SHL655385 RXP655372:RXP655385 RNT655372:RNT655385 RDX655372:RDX655385 QUB655372:QUB655385 QKF655372:QKF655385 QAJ655372:QAJ655385 PQN655372:PQN655385 PGR655372:PGR655385 OWV655372:OWV655385 OMZ655372:OMZ655385 ODD655372:ODD655385 NTH655372:NTH655385 NJL655372:NJL655385 MZP655372:MZP655385 MPT655372:MPT655385 MFX655372:MFX655385 LWB655372:LWB655385 LMF655372:LMF655385 LCJ655372:LCJ655385 KSN655372:KSN655385 KIR655372:KIR655385 JYV655372:JYV655385 JOZ655372:JOZ655385 JFD655372:JFD655385 IVH655372:IVH655385 ILL655372:ILL655385 IBP655372:IBP655385 HRT655372:HRT655385 HHX655372:HHX655385 GYB655372:GYB655385 GOF655372:GOF655385 GEJ655372:GEJ655385 FUN655372:FUN655385 FKR655372:FKR655385 FAV655372:FAV655385 EQZ655372:EQZ655385 EHD655372:EHD655385 DXH655372:DXH655385 DNL655372:DNL655385 DDP655372:DDP655385 CTT655372:CTT655385 CJX655372:CJX655385 CAB655372:CAB655385 BQF655372:BQF655385 BGJ655372:BGJ655385 AWN655372:AWN655385 AMR655372:AMR655385 ACV655372:ACV655385 SZ655372:SZ655385 JD655372:JD655385 H655372:H655385 WVP589836:WVP589849 WLT589836:WLT589849 WBX589836:WBX589849 VSB589836:VSB589849 VIF589836:VIF589849 UYJ589836:UYJ589849 UON589836:UON589849 UER589836:UER589849 TUV589836:TUV589849 TKZ589836:TKZ589849 TBD589836:TBD589849 SRH589836:SRH589849 SHL589836:SHL589849 RXP589836:RXP589849 RNT589836:RNT589849 RDX589836:RDX589849 QUB589836:QUB589849 QKF589836:QKF589849 QAJ589836:QAJ589849 PQN589836:PQN589849 PGR589836:PGR589849 OWV589836:OWV589849 OMZ589836:OMZ589849 ODD589836:ODD589849 NTH589836:NTH589849 NJL589836:NJL589849 MZP589836:MZP589849 MPT589836:MPT589849 MFX589836:MFX589849 LWB589836:LWB589849 LMF589836:LMF589849 LCJ589836:LCJ589849 KSN589836:KSN589849 KIR589836:KIR589849 JYV589836:JYV589849 JOZ589836:JOZ589849 JFD589836:JFD589849 IVH589836:IVH589849 ILL589836:ILL589849 IBP589836:IBP589849 HRT589836:HRT589849 HHX589836:HHX589849 GYB589836:GYB589849 GOF589836:GOF589849 GEJ589836:GEJ589849 FUN589836:FUN589849 FKR589836:FKR589849 FAV589836:FAV589849 EQZ589836:EQZ589849 EHD589836:EHD589849 DXH589836:DXH589849 DNL589836:DNL589849 DDP589836:DDP589849 CTT589836:CTT589849 CJX589836:CJX589849 CAB589836:CAB589849 BQF589836:BQF589849 BGJ589836:BGJ589849 AWN589836:AWN589849 AMR589836:AMR589849 ACV589836:ACV589849 SZ589836:SZ589849 JD589836:JD589849 H589836:H589849 WVP524300:WVP524313 WLT524300:WLT524313 WBX524300:WBX524313 VSB524300:VSB524313 VIF524300:VIF524313 UYJ524300:UYJ524313 UON524300:UON524313 UER524300:UER524313 TUV524300:TUV524313 TKZ524300:TKZ524313 TBD524300:TBD524313 SRH524300:SRH524313 SHL524300:SHL524313 RXP524300:RXP524313 RNT524300:RNT524313 RDX524300:RDX524313 QUB524300:QUB524313 QKF524300:QKF524313 QAJ524300:QAJ524313 PQN524300:PQN524313 PGR524300:PGR524313 OWV524300:OWV524313 OMZ524300:OMZ524313 ODD524300:ODD524313 NTH524300:NTH524313 NJL524300:NJL524313 MZP524300:MZP524313 MPT524300:MPT524313 MFX524300:MFX524313 LWB524300:LWB524313 LMF524300:LMF524313 LCJ524300:LCJ524313 KSN524300:KSN524313 KIR524300:KIR524313 JYV524300:JYV524313 JOZ524300:JOZ524313 JFD524300:JFD524313 IVH524300:IVH524313 ILL524300:ILL524313 IBP524300:IBP524313 HRT524300:HRT524313 HHX524300:HHX524313 GYB524300:GYB524313 GOF524300:GOF524313 GEJ524300:GEJ524313 FUN524300:FUN524313 FKR524300:FKR524313 FAV524300:FAV524313 EQZ524300:EQZ524313 EHD524300:EHD524313 DXH524300:DXH524313 DNL524300:DNL524313 DDP524300:DDP524313 CTT524300:CTT524313 CJX524300:CJX524313 CAB524300:CAB524313 BQF524300:BQF524313 BGJ524300:BGJ524313 AWN524300:AWN524313 AMR524300:AMR524313 ACV524300:ACV524313 SZ524300:SZ524313 JD524300:JD524313 H524300:H524313 WVP458764:WVP458777 WLT458764:WLT458777 WBX458764:WBX458777 VSB458764:VSB458777 VIF458764:VIF458777 UYJ458764:UYJ458777 UON458764:UON458777 UER458764:UER458777 TUV458764:TUV458777 TKZ458764:TKZ458777 TBD458764:TBD458777 SRH458764:SRH458777 SHL458764:SHL458777 RXP458764:RXP458777 RNT458764:RNT458777 RDX458764:RDX458777 QUB458764:QUB458777 QKF458764:QKF458777 QAJ458764:QAJ458777 PQN458764:PQN458777 PGR458764:PGR458777 OWV458764:OWV458777 OMZ458764:OMZ458777 ODD458764:ODD458777 NTH458764:NTH458777 NJL458764:NJL458777 MZP458764:MZP458777 MPT458764:MPT458777 MFX458764:MFX458777 LWB458764:LWB458777 LMF458764:LMF458777 LCJ458764:LCJ458777 KSN458764:KSN458777 KIR458764:KIR458777 JYV458764:JYV458777 JOZ458764:JOZ458777 JFD458764:JFD458777 IVH458764:IVH458777 ILL458764:ILL458777 IBP458764:IBP458777 HRT458764:HRT458777 HHX458764:HHX458777 GYB458764:GYB458777 GOF458764:GOF458777 GEJ458764:GEJ458777 FUN458764:FUN458777 FKR458764:FKR458777 FAV458764:FAV458777 EQZ458764:EQZ458777 EHD458764:EHD458777 DXH458764:DXH458777 DNL458764:DNL458777 DDP458764:DDP458777 CTT458764:CTT458777 CJX458764:CJX458777 CAB458764:CAB458777 BQF458764:BQF458777 BGJ458764:BGJ458777 AWN458764:AWN458777 AMR458764:AMR458777 ACV458764:ACV458777 SZ458764:SZ458777 JD458764:JD458777 H458764:H458777 WVP393228:WVP393241 WLT393228:WLT393241 WBX393228:WBX393241 VSB393228:VSB393241 VIF393228:VIF393241 UYJ393228:UYJ393241 UON393228:UON393241 UER393228:UER393241 TUV393228:TUV393241 TKZ393228:TKZ393241 TBD393228:TBD393241 SRH393228:SRH393241 SHL393228:SHL393241 RXP393228:RXP393241 RNT393228:RNT393241 RDX393228:RDX393241 QUB393228:QUB393241 QKF393228:QKF393241 QAJ393228:QAJ393241 PQN393228:PQN393241 PGR393228:PGR393241 OWV393228:OWV393241 OMZ393228:OMZ393241 ODD393228:ODD393241 NTH393228:NTH393241 NJL393228:NJL393241 MZP393228:MZP393241 MPT393228:MPT393241 MFX393228:MFX393241 LWB393228:LWB393241 LMF393228:LMF393241 LCJ393228:LCJ393241 KSN393228:KSN393241 KIR393228:KIR393241 JYV393228:JYV393241 JOZ393228:JOZ393241 JFD393228:JFD393241 IVH393228:IVH393241 ILL393228:ILL393241 IBP393228:IBP393241 HRT393228:HRT393241 HHX393228:HHX393241 GYB393228:GYB393241 GOF393228:GOF393241 GEJ393228:GEJ393241 FUN393228:FUN393241 FKR393228:FKR393241 FAV393228:FAV393241 EQZ393228:EQZ393241 EHD393228:EHD393241 DXH393228:DXH393241 DNL393228:DNL393241 DDP393228:DDP393241 CTT393228:CTT393241 CJX393228:CJX393241 CAB393228:CAB393241 BQF393228:BQF393241 BGJ393228:BGJ393241 AWN393228:AWN393241 AMR393228:AMR393241 ACV393228:ACV393241 SZ393228:SZ393241 JD393228:JD393241 H393228:H393241 WVP327692:WVP327705 WLT327692:WLT327705 WBX327692:WBX327705 VSB327692:VSB327705 VIF327692:VIF327705 UYJ327692:UYJ327705 UON327692:UON327705 UER327692:UER327705 TUV327692:TUV327705 TKZ327692:TKZ327705 TBD327692:TBD327705 SRH327692:SRH327705 SHL327692:SHL327705 RXP327692:RXP327705 RNT327692:RNT327705 RDX327692:RDX327705 QUB327692:QUB327705 QKF327692:QKF327705 QAJ327692:QAJ327705 PQN327692:PQN327705 PGR327692:PGR327705 OWV327692:OWV327705 OMZ327692:OMZ327705 ODD327692:ODD327705 NTH327692:NTH327705 NJL327692:NJL327705 MZP327692:MZP327705 MPT327692:MPT327705 MFX327692:MFX327705 LWB327692:LWB327705 LMF327692:LMF327705 LCJ327692:LCJ327705 KSN327692:KSN327705 KIR327692:KIR327705 JYV327692:JYV327705 JOZ327692:JOZ327705 JFD327692:JFD327705 IVH327692:IVH327705 ILL327692:ILL327705 IBP327692:IBP327705 HRT327692:HRT327705 HHX327692:HHX327705 GYB327692:GYB327705 GOF327692:GOF327705 GEJ327692:GEJ327705 FUN327692:FUN327705 FKR327692:FKR327705 FAV327692:FAV327705 EQZ327692:EQZ327705 EHD327692:EHD327705 DXH327692:DXH327705 DNL327692:DNL327705 DDP327692:DDP327705 CTT327692:CTT327705 CJX327692:CJX327705 CAB327692:CAB327705 BQF327692:BQF327705 BGJ327692:BGJ327705 AWN327692:AWN327705 AMR327692:AMR327705 ACV327692:ACV327705 SZ327692:SZ327705 JD327692:JD327705 H327692:H327705 WVP262156:WVP262169 WLT262156:WLT262169 WBX262156:WBX262169 VSB262156:VSB262169 VIF262156:VIF262169 UYJ262156:UYJ262169 UON262156:UON262169 UER262156:UER262169 TUV262156:TUV262169 TKZ262156:TKZ262169 TBD262156:TBD262169 SRH262156:SRH262169 SHL262156:SHL262169 RXP262156:RXP262169 RNT262156:RNT262169 RDX262156:RDX262169 QUB262156:QUB262169 QKF262156:QKF262169 QAJ262156:QAJ262169 PQN262156:PQN262169 PGR262156:PGR262169 OWV262156:OWV262169 OMZ262156:OMZ262169 ODD262156:ODD262169 NTH262156:NTH262169 NJL262156:NJL262169 MZP262156:MZP262169 MPT262156:MPT262169 MFX262156:MFX262169 LWB262156:LWB262169 LMF262156:LMF262169 LCJ262156:LCJ262169 KSN262156:KSN262169 KIR262156:KIR262169 JYV262156:JYV262169 JOZ262156:JOZ262169 JFD262156:JFD262169 IVH262156:IVH262169 ILL262156:ILL262169 IBP262156:IBP262169 HRT262156:HRT262169 HHX262156:HHX262169 GYB262156:GYB262169 GOF262156:GOF262169 GEJ262156:GEJ262169 FUN262156:FUN262169 FKR262156:FKR262169 FAV262156:FAV262169 EQZ262156:EQZ262169 EHD262156:EHD262169 DXH262156:DXH262169 DNL262156:DNL262169 DDP262156:DDP262169 CTT262156:CTT262169 CJX262156:CJX262169 CAB262156:CAB262169 BQF262156:BQF262169 BGJ262156:BGJ262169 AWN262156:AWN262169 AMR262156:AMR262169 ACV262156:ACV262169 SZ262156:SZ262169 JD262156:JD262169 H262156:H262169 WVP196620:WVP196633 WLT196620:WLT196633 WBX196620:WBX196633 VSB196620:VSB196633 VIF196620:VIF196633 UYJ196620:UYJ196633 UON196620:UON196633 UER196620:UER196633 TUV196620:TUV196633 TKZ196620:TKZ196633 TBD196620:TBD196633 SRH196620:SRH196633 SHL196620:SHL196633 RXP196620:RXP196633 RNT196620:RNT196633 RDX196620:RDX196633 QUB196620:QUB196633 QKF196620:QKF196633 QAJ196620:QAJ196633 PQN196620:PQN196633 PGR196620:PGR196633 OWV196620:OWV196633 OMZ196620:OMZ196633 ODD196620:ODD196633 NTH196620:NTH196633 NJL196620:NJL196633 MZP196620:MZP196633 MPT196620:MPT196633 MFX196620:MFX196633 LWB196620:LWB196633 LMF196620:LMF196633 LCJ196620:LCJ196633 KSN196620:KSN196633 KIR196620:KIR196633 JYV196620:JYV196633 JOZ196620:JOZ196633 JFD196620:JFD196633 IVH196620:IVH196633 ILL196620:ILL196633 IBP196620:IBP196633 HRT196620:HRT196633 HHX196620:HHX196633 GYB196620:GYB196633 GOF196620:GOF196633 GEJ196620:GEJ196633 FUN196620:FUN196633 FKR196620:FKR196633 FAV196620:FAV196633 EQZ196620:EQZ196633 EHD196620:EHD196633 DXH196620:DXH196633 DNL196620:DNL196633 DDP196620:DDP196633 CTT196620:CTT196633 CJX196620:CJX196633 CAB196620:CAB196633 BQF196620:BQF196633 BGJ196620:BGJ196633 AWN196620:AWN196633 AMR196620:AMR196633 ACV196620:ACV196633 SZ196620:SZ196633 JD196620:JD196633 H196620:H196633 WVP131084:WVP131097 WLT131084:WLT131097 WBX131084:WBX131097 VSB131084:VSB131097 VIF131084:VIF131097 UYJ131084:UYJ131097 UON131084:UON131097 UER131084:UER131097 TUV131084:TUV131097 TKZ131084:TKZ131097 TBD131084:TBD131097 SRH131084:SRH131097 SHL131084:SHL131097 RXP131084:RXP131097 RNT131084:RNT131097 RDX131084:RDX131097 QUB131084:QUB131097 QKF131084:QKF131097 QAJ131084:QAJ131097 PQN131084:PQN131097 PGR131084:PGR131097 OWV131084:OWV131097 OMZ131084:OMZ131097 ODD131084:ODD131097 NTH131084:NTH131097 NJL131084:NJL131097 MZP131084:MZP131097 MPT131084:MPT131097 MFX131084:MFX131097 LWB131084:LWB131097 LMF131084:LMF131097 LCJ131084:LCJ131097 KSN131084:KSN131097 KIR131084:KIR131097 JYV131084:JYV131097 JOZ131084:JOZ131097 JFD131084:JFD131097 IVH131084:IVH131097 ILL131084:ILL131097 IBP131084:IBP131097 HRT131084:HRT131097 HHX131084:HHX131097 GYB131084:GYB131097 GOF131084:GOF131097 GEJ131084:GEJ131097 FUN131084:FUN131097 FKR131084:FKR131097 FAV131084:FAV131097 EQZ131084:EQZ131097 EHD131084:EHD131097 DXH131084:DXH131097 DNL131084:DNL131097 DDP131084:DDP131097 CTT131084:CTT131097 CJX131084:CJX131097 CAB131084:CAB131097 BQF131084:BQF131097 BGJ131084:BGJ131097 AWN131084:AWN131097 AMR131084:AMR131097 ACV131084:ACV131097 SZ131084:SZ131097 JD131084:JD131097 H131084:H131097 WVP65548:WVP65561 WLT65548:WLT65561 WBX65548:WBX65561 VSB65548:VSB65561 VIF65548:VIF65561 UYJ65548:UYJ65561 UON65548:UON65561 UER65548:UER65561 TUV65548:TUV65561 TKZ65548:TKZ65561 TBD65548:TBD65561 SRH65548:SRH65561 SHL65548:SHL65561 RXP65548:RXP65561 RNT65548:RNT65561 RDX65548:RDX65561 QUB65548:QUB65561 QKF65548:QKF65561 QAJ65548:QAJ65561 PQN65548:PQN65561 PGR65548:PGR65561 OWV65548:OWV65561 OMZ65548:OMZ65561 ODD65548:ODD65561 NTH65548:NTH65561 NJL65548:NJL65561 MZP65548:MZP65561 MPT65548:MPT65561 MFX65548:MFX65561 LWB65548:LWB65561 LMF65548:LMF65561 LCJ65548:LCJ65561 KSN65548:KSN65561 KIR65548:KIR65561 JYV65548:JYV65561 JOZ65548:JOZ65561 JFD65548:JFD65561 IVH65548:IVH65561 ILL65548:ILL65561 IBP65548:IBP65561 HRT65548:HRT65561 HHX65548:HHX65561 GYB65548:GYB65561 GOF65548:GOF65561 GEJ65548:GEJ65561 FUN65548:FUN65561 FKR65548:FKR65561 FAV65548:FAV65561 EQZ65548:EQZ65561 EHD65548:EHD65561 DXH65548:DXH65561 DNL65548:DNL65561 DDP65548:DDP65561 CTT65548:CTT65561 CJX65548:CJX65561 CAB65548:CAB65561 BQF65548:BQF65561 BGJ65548:BGJ65561 AWN65548:AWN65561 AMR65548:AMR65561 ACV65548:ACV65561 SZ65548:SZ65561 JD65548:JD65561 H65548:H65561 WVP983052:WVP983065 JD5:JD29 SZ5:SZ29 ACV5:ACV29 AMR5:AMR29 AWN5:AWN29 BGJ5:BGJ29 BQF5:BQF29 CAB5:CAB29 CJX5:CJX29 CTT5:CTT29 DDP5:DDP29 DNL5:DNL29 DXH5:DXH29 EHD5:EHD29 EQZ5:EQZ29 FAV5:FAV29 FKR5:FKR29 FUN5:FUN29 GEJ5:GEJ29 GOF5:GOF29 GYB5:GYB29 HHX5:HHX29 HRT5:HRT29 IBP5:IBP29 ILL5:ILL29 IVH5:IVH29 JFD5:JFD29 JOZ5:JOZ29 JYV5:JYV29 KIR5:KIR29 KSN5:KSN29 LCJ5:LCJ29 LMF5:LMF29 LWB5:LWB29 MFX5:MFX29 MPT5:MPT29 MZP5:MZP29 NJL5:NJL29 NTH5:NTH29 ODD5:ODD29 OMZ5:OMZ29 OWV5:OWV29 PGR5:PGR29 PQN5:PQN29 QAJ5:QAJ29 QKF5:QKF29 QUB5:QUB29 RDX5:RDX29 RNT5:RNT29 RXP5:RXP29 SHL5:SHL29 SRH5:SRH29 TBD5:TBD29 TKZ5:TKZ29 TUV5:TUV29 UER5:UER29 UON5:UON29 UYJ5:UYJ29 VIF5:VIF29 VSB5:VSB29 WBX5:WBX29 WLT5:WLT29 WVP5:WVP29">
      <formula1>"移乗介護,移動支援,排泄支援,見守り・コミュニケーション,入浴支援"</formula1>
    </dataValidation>
    <dataValidation type="list" allowBlank="1" showDropDown="0" showInputMessage="1" showErrorMessage="1" sqref="C5:C29">
      <formula1>$AD$5:$AD$28</formula1>
    </dataValidation>
  </dataValidations>
  <printOptions horizontalCentered="1"/>
  <pageMargins left="0.19685039370078741" right="0.19685039370078741" top="0.39370078740157483" bottom="0.39370078740157483" header="0.51181102362204722" footer="0.51181102362204722"/>
  <pageSetup paperSize="9" scale="35" fitToWidth="1" fitToHeight="1" orientation="landscape" usePrinterDefaults="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dimension ref="A1:AA107"/>
  <sheetViews>
    <sheetView showGridLines="0" view="pageBreakPreview" zoomScale="70" zoomScaleNormal="25" zoomScaleSheetLayoutView="70" workbookViewId="0">
      <selection activeCell="B2" sqref="B2:L2"/>
    </sheetView>
  </sheetViews>
  <sheetFormatPr defaultColWidth="8" defaultRowHeight="14.25"/>
  <cols>
    <col min="1" max="1" width="1.5" style="1" customWidth="1"/>
    <col min="2" max="2" width="3.25" style="2" customWidth="1"/>
    <col min="3" max="3" width="25.125" style="57" customWidth="1"/>
    <col min="4" max="4" width="26.75" style="57" customWidth="1"/>
    <col min="5" max="5" width="20" style="57" customWidth="1"/>
    <col min="6" max="6" width="26.75" style="57" customWidth="1"/>
    <col min="7" max="7" width="16" style="57" customWidth="1"/>
    <col min="8" max="10" width="25.625" style="57" customWidth="1"/>
    <col min="11" max="11" width="19.08984375" style="1" customWidth="1"/>
    <col min="12" max="16384" width="8" style="1"/>
  </cols>
  <sheetData>
    <row r="1" spans="1:14" ht="33.75" customHeight="1">
      <c r="A1" s="308" t="s">
        <v>323</v>
      </c>
      <c r="C1" s="63"/>
      <c r="D1" s="60"/>
      <c r="E1" s="60"/>
      <c r="F1" s="60"/>
      <c r="G1" s="60"/>
      <c r="H1" s="60"/>
      <c r="I1" s="60"/>
      <c r="J1" s="60"/>
      <c r="K1" s="60"/>
      <c r="L1" s="60"/>
    </row>
    <row r="2" spans="1:14" ht="24" customHeight="1">
      <c r="B2" s="59" t="s">
        <v>562</v>
      </c>
      <c r="C2" s="59"/>
      <c r="D2" s="59"/>
      <c r="E2" s="59"/>
      <c r="F2" s="59"/>
      <c r="G2" s="59"/>
      <c r="H2" s="59"/>
      <c r="I2" s="59"/>
      <c r="J2" s="59"/>
      <c r="K2" s="59"/>
      <c r="L2" s="59"/>
    </row>
    <row r="3" spans="1:14" ht="15" customHeight="1">
      <c r="B3" s="60"/>
      <c r="C3" s="59"/>
      <c r="D3" s="59"/>
      <c r="E3" s="59"/>
      <c r="F3" s="59"/>
      <c r="G3" s="59"/>
      <c r="H3" s="59"/>
      <c r="I3" s="59"/>
      <c r="J3" s="59"/>
      <c r="K3" s="59"/>
      <c r="L3" s="59"/>
    </row>
    <row r="4" spans="1:14" ht="33" customHeight="1">
      <c r="B4" s="60"/>
      <c r="C4" s="65" t="s">
        <v>181</v>
      </c>
      <c r="D4" s="60"/>
      <c r="E4" s="60"/>
      <c r="F4" s="60"/>
      <c r="G4" s="60"/>
      <c r="H4" s="60"/>
      <c r="I4" s="60"/>
      <c r="J4" s="60"/>
      <c r="K4" s="60"/>
      <c r="L4" s="60"/>
    </row>
    <row r="5" spans="1:14" ht="17" customHeight="1">
      <c r="B5" s="60"/>
      <c r="C5" s="66" t="s">
        <v>184</v>
      </c>
      <c r="D5" s="92"/>
      <c r="E5" s="121"/>
      <c r="F5" s="121"/>
      <c r="G5" s="121"/>
      <c r="H5" s="121"/>
      <c r="I5" s="121"/>
      <c r="J5" s="121"/>
      <c r="K5" s="213"/>
      <c r="L5" s="62"/>
    </row>
    <row r="6" spans="1:14" ht="35" customHeight="1">
      <c r="B6" s="60"/>
      <c r="C6" s="67" t="s">
        <v>185</v>
      </c>
      <c r="D6" s="93"/>
      <c r="E6" s="122"/>
      <c r="F6" s="122"/>
      <c r="G6" s="122"/>
      <c r="H6" s="122"/>
      <c r="I6" s="122"/>
      <c r="J6" s="122"/>
      <c r="K6" s="214"/>
      <c r="L6" s="62"/>
    </row>
    <row r="7" spans="1:14" ht="17.25" customHeight="1">
      <c r="B7" s="60"/>
      <c r="C7" s="68" t="s">
        <v>184</v>
      </c>
      <c r="D7" s="94"/>
      <c r="E7" s="123"/>
      <c r="F7" s="123"/>
      <c r="G7" s="123"/>
      <c r="H7" s="123"/>
      <c r="I7" s="123"/>
      <c r="J7" s="123"/>
      <c r="K7" s="215"/>
      <c r="L7" s="62"/>
    </row>
    <row r="8" spans="1:14" ht="33" customHeight="1">
      <c r="B8" s="60"/>
      <c r="C8" s="67" t="s">
        <v>187</v>
      </c>
      <c r="D8" s="80"/>
      <c r="E8" s="124"/>
      <c r="F8" s="124"/>
      <c r="G8" s="124"/>
      <c r="H8" s="124"/>
      <c r="I8" s="124"/>
      <c r="J8" s="124"/>
      <c r="K8" s="216"/>
      <c r="L8" s="62"/>
    </row>
    <row r="9" spans="1:14" ht="33" customHeight="1">
      <c r="B9" s="60"/>
      <c r="C9" s="69" t="s">
        <v>133</v>
      </c>
      <c r="D9" s="95"/>
      <c r="E9" s="95"/>
      <c r="F9" s="95"/>
      <c r="G9" s="95"/>
      <c r="H9" s="95"/>
      <c r="I9" s="95"/>
      <c r="J9" s="95"/>
      <c r="K9" s="217"/>
      <c r="L9" s="223"/>
    </row>
    <row r="10" spans="1:14" ht="48.75" customHeight="1">
      <c r="B10" s="60"/>
      <c r="C10" s="70"/>
      <c r="D10" s="96"/>
      <c r="E10" s="96"/>
      <c r="F10" s="96"/>
      <c r="G10" s="96"/>
      <c r="H10" s="96"/>
      <c r="I10" s="96"/>
      <c r="J10" s="96"/>
      <c r="K10" s="218"/>
      <c r="L10" s="224"/>
    </row>
    <row r="11" spans="1:14" ht="33" customHeight="1">
      <c r="B11" s="60"/>
      <c r="C11" s="71" t="s">
        <v>279</v>
      </c>
      <c r="D11" s="97"/>
      <c r="E11" s="97"/>
      <c r="F11" s="97"/>
      <c r="G11" s="97"/>
      <c r="H11" s="97"/>
      <c r="I11" s="97"/>
      <c r="J11" s="97"/>
      <c r="K11" s="219"/>
      <c r="L11" s="223"/>
    </row>
    <row r="12" spans="1:14" ht="33" customHeight="1">
      <c r="B12" s="60"/>
      <c r="C12" s="72"/>
      <c r="D12" s="98"/>
      <c r="E12" s="98"/>
      <c r="F12" s="98"/>
      <c r="G12" s="98"/>
      <c r="H12" s="98"/>
      <c r="I12" s="98"/>
      <c r="J12" s="98"/>
      <c r="K12" s="220"/>
      <c r="L12" s="225"/>
    </row>
    <row r="13" spans="1:14" ht="33" customHeight="1">
      <c r="B13" s="60"/>
      <c r="C13" s="71" t="s">
        <v>130</v>
      </c>
      <c r="D13" s="97"/>
      <c r="E13" s="97"/>
      <c r="F13" s="97"/>
      <c r="G13" s="97"/>
      <c r="H13" s="97"/>
      <c r="I13" s="97"/>
      <c r="J13" s="97"/>
      <c r="K13" s="219"/>
      <c r="L13" s="223"/>
    </row>
    <row r="14" spans="1:14" ht="33" customHeight="1">
      <c r="B14" s="60"/>
      <c r="C14" s="73" t="s">
        <v>195</v>
      </c>
      <c r="D14" s="99"/>
      <c r="E14" s="125" t="s">
        <v>198</v>
      </c>
      <c r="F14" s="144"/>
      <c r="G14" s="385"/>
      <c r="H14" s="162"/>
      <c r="I14" s="162"/>
      <c r="J14" s="162"/>
      <c r="K14" s="221"/>
      <c r="L14" s="226"/>
    </row>
    <row r="15" spans="1:14" ht="18" customHeight="1">
      <c r="B15" s="60"/>
      <c r="C15" s="60"/>
      <c r="D15" s="60"/>
      <c r="E15" s="60"/>
      <c r="F15" s="60"/>
      <c r="G15" s="60"/>
      <c r="H15" s="60"/>
      <c r="I15" s="60"/>
      <c r="J15" s="60"/>
      <c r="K15" s="60"/>
      <c r="L15" s="60"/>
    </row>
    <row r="16" spans="1:14" ht="30.75" customHeight="1">
      <c r="B16" s="61"/>
      <c r="C16" s="74" t="s">
        <v>564</v>
      </c>
      <c r="D16" s="74"/>
      <c r="E16" s="126"/>
      <c r="F16" s="126"/>
      <c r="G16" s="126"/>
      <c r="H16" s="126"/>
      <c r="I16" s="126"/>
      <c r="J16" s="126"/>
      <c r="K16" s="126"/>
      <c r="L16" s="126"/>
      <c r="M16" s="126"/>
      <c r="N16" s="61"/>
    </row>
    <row r="17" spans="2:14" s="61" customFormat="1" ht="23.25" customHeight="1">
      <c r="B17" s="343"/>
      <c r="C17" s="100" t="s">
        <v>123</v>
      </c>
      <c r="D17" s="357"/>
      <c r="E17" s="357"/>
      <c r="F17" s="357"/>
      <c r="G17" s="357"/>
      <c r="H17" s="357"/>
      <c r="I17" s="357"/>
      <c r="J17" s="343"/>
    </row>
    <row r="18" spans="2:14" ht="30" customHeight="1">
      <c r="B18" s="61"/>
      <c r="C18" s="100" t="s">
        <v>519</v>
      </c>
      <c r="E18" s="61"/>
      <c r="F18" s="61"/>
      <c r="G18" s="61"/>
      <c r="H18" s="61"/>
      <c r="I18" s="61"/>
      <c r="J18" s="61"/>
      <c r="K18" s="100"/>
      <c r="L18" s="100"/>
      <c r="M18" s="61"/>
      <c r="N18" s="61"/>
    </row>
    <row r="19" spans="2:14" ht="30" customHeight="1">
      <c r="B19" s="61"/>
      <c r="C19" s="344" t="s">
        <v>36</v>
      </c>
      <c r="D19" s="344"/>
      <c r="E19" s="344"/>
      <c r="F19" s="344"/>
      <c r="G19" s="344"/>
      <c r="H19" s="344"/>
      <c r="I19" s="344"/>
      <c r="J19" s="344"/>
      <c r="K19" s="101"/>
      <c r="L19" s="101"/>
      <c r="M19" s="101"/>
      <c r="N19" s="101"/>
    </row>
    <row r="20" spans="2:14" ht="30" customHeight="1">
      <c r="B20" s="61"/>
      <c r="C20" s="100" t="s">
        <v>8</v>
      </c>
      <c r="E20" s="61"/>
      <c r="F20" s="61"/>
      <c r="G20" s="61"/>
      <c r="H20" s="61"/>
      <c r="I20" s="61"/>
      <c r="J20" s="61"/>
      <c r="K20" s="100"/>
      <c r="L20" s="100"/>
      <c r="M20" s="61"/>
      <c r="N20" s="61"/>
    </row>
    <row r="21" spans="2:14" ht="30" customHeight="1">
      <c r="B21" s="61"/>
      <c r="C21" s="100" t="s">
        <v>206</v>
      </c>
      <c r="E21" s="61"/>
      <c r="F21" s="61"/>
      <c r="G21" s="61"/>
      <c r="H21" s="61"/>
      <c r="I21" s="308"/>
      <c r="J21" s="61"/>
      <c r="K21" s="100"/>
      <c r="L21" s="100"/>
      <c r="M21" s="61"/>
      <c r="N21" s="61"/>
    </row>
    <row r="22" spans="2:14" ht="30" customHeight="1">
      <c r="B22" s="61"/>
      <c r="C22" s="100"/>
      <c r="E22" s="61"/>
      <c r="F22" s="61"/>
      <c r="G22" s="61"/>
      <c r="H22" s="61"/>
      <c r="I22" s="61"/>
      <c r="J22" s="61"/>
      <c r="K22" s="100"/>
      <c r="L22" s="100"/>
      <c r="M22" s="61"/>
      <c r="N22" s="61"/>
    </row>
    <row r="23" spans="2:14" ht="30" customHeight="1">
      <c r="B23" s="61" t="s">
        <v>51</v>
      </c>
      <c r="D23" s="100"/>
      <c r="E23" s="61"/>
      <c r="F23" s="61"/>
      <c r="G23" s="61"/>
      <c r="H23" s="61"/>
      <c r="I23" s="61"/>
      <c r="J23" s="61"/>
      <c r="K23" s="100"/>
      <c r="L23" s="100"/>
      <c r="M23" s="61"/>
      <c r="N23" s="61"/>
    </row>
    <row r="24" spans="2:14" ht="30" customHeight="1">
      <c r="B24" s="61"/>
      <c r="C24" s="57" t="s">
        <v>409</v>
      </c>
      <c r="D24" s="100"/>
      <c r="E24" s="61"/>
      <c r="F24" s="61"/>
      <c r="G24" s="61"/>
      <c r="H24" s="61"/>
      <c r="I24" s="61"/>
      <c r="J24" s="61"/>
      <c r="K24" s="100"/>
      <c r="L24" s="100"/>
      <c r="M24" s="61"/>
      <c r="N24" s="61"/>
    </row>
    <row r="25" spans="2:14" ht="18" customHeight="1">
      <c r="B25" s="60"/>
      <c r="C25" s="60"/>
      <c r="D25" s="60"/>
      <c r="E25" s="60"/>
      <c r="F25" s="60"/>
      <c r="G25" s="60"/>
      <c r="H25" s="60"/>
      <c r="I25" s="60"/>
      <c r="J25" s="60"/>
      <c r="K25" s="60"/>
      <c r="L25" s="60"/>
    </row>
    <row r="26" spans="2:14" s="57" customFormat="1" ht="33" customHeight="1">
      <c r="B26" s="60"/>
      <c r="C26" s="65" t="s">
        <v>209</v>
      </c>
      <c r="D26" s="60"/>
      <c r="E26" s="60"/>
      <c r="F26" s="60"/>
      <c r="G26" s="60"/>
      <c r="H26" s="60"/>
      <c r="I26" s="60"/>
      <c r="J26" s="60"/>
      <c r="K26" s="60"/>
      <c r="L26" s="60"/>
    </row>
    <row r="27" spans="2:14" s="57" customFormat="1" ht="33" customHeight="1">
      <c r="B27" s="60"/>
      <c r="C27" s="60" t="s">
        <v>58</v>
      </c>
      <c r="D27" s="60"/>
      <c r="E27" s="127">
        <f>'様式第３号の２（ＩＣＴの導入積算内訳）'!E10</f>
        <v>0</v>
      </c>
      <c r="F27" s="145"/>
      <c r="G27" s="163"/>
      <c r="H27" s="60" t="s">
        <v>32</v>
      </c>
      <c r="I27" s="60"/>
      <c r="J27" s="60"/>
      <c r="K27" s="60"/>
      <c r="L27" s="60"/>
    </row>
    <row r="28" spans="2:14" s="57" customFormat="1" ht="25.5" customHeight="1">
      <c r="B28" s="60"/>
      <c r="C28" s="60" t="s">
        <v>565</v>
      </c>
      <c r="D28" s="60"/>
      <c r="E28" s="372"/>
      <c r="F28" s="372"/>
      <c r="G28" s="372"/>
      <c r="H28" s="128"/>
      <c r="I28" s="128"/>
      <c r="J28" s="60"/>
      <c r="K28" s="60"/>
      <c r="L28" s="60"/>
    </row>
    <row r="29" spans="2:14" s="57" customFormat="1" ht="33" customHeight="1">
      <c r="B29" s="60"/>
      <c r="C29" s="60" t="s">
        <v>212</v>
      </c>
      <c r="D29" s="60"/>
      <c r="E29" s="129">
        <f>IF(E27&gt;1000000,1000000,E27)</f>
        <v>0</v>
      </c>
      <c r="F29" s="146"/>
      <c r="G29" s="164"/>
      <c r="H29" s="60" t="s">
        <v>32</v>
      </c>
      <c r="I29" s="128"/>
      <c r="J29" s="60"/>
      <c r="K29" s="60"/>
      <c r="L29" s="60"/>
    </row>
    <row r="30" spans="2:14" s="57" customFormat="1" ht="25.5" customHeight="1">
      <c r="B30" s="60"/>
      <c r="C30" s="75" t="s">
        <v>331</v>
      </c>
      <c r="D30" s="60"/>
      <c r="E30" s="128"/>
      <c r="F30" s="128"/>
      <c r="G30" s="128"/>
      <c r="H30" s="128"/>
      <c r="I30" s="128"/>
      <c r="J30" s="60"/>
      <c r="K30" s="60"/>
      <c r="L30" s="60"/>
    </row>
    <row r="31" spans="2:14" s="57" customFormat="1" ht="33" customHeight="1">
      <c r="B31" s="60"/>
      <c r="C31" s="60" t="s">
        <v>218</v>
      </c>
      <c r="D31" s="60"/>
      <c r="E31" s="130">
        <f>ROUNDDOWN($E$29*3/4,-3)</f>
        <v>0</v>
      </c>
      <c r="F31" s="147"/>
      <c r="G31" s="165"/>
      <c r="H31" s="60" t="s">
        <v>32</v>
      </c>
      <c r="I31" s="187">
        <f>IF(E27&lt;=E29,1,0)</f>
        <v>1</v>
      </c>
      <c r="J31" s="60"/>
      <c r="K31" s="60"/>
      <c r="L31" s="60"/>
    </row>
    <row r="32" spans="2:14" s="57" customFormat="1" ht="26.1" customHeight="1">
      <c r="B32" s="60"/>
      <c r="C32" s="75" t="s">
        <v>221</v>
      </c>
      <c r="D32" s="60"/>
      <c r="E32" s="128"/>
      <c r="F32" s="128"/>
      <c r="G32" s="128"/>
      <c r="H32" s="128"/>
      <c r="I32" s="128"/>
      <c r="J32" s="60"/>
      <c r="K32" s="60"/>
      <c r="L32" s="60"/>
    </row>
    <row r="33" spans="2:12" s="57" customFormat="1" ht="33" customHeight="1">
      <c r="B33" s="60"/>
      <c r="C33" s="60" t="s">
        <v>153</v>
      </c>
      <c r="D33" s="60"/>
      <c r="E33" s="130">
        <f>ROUNDDOWN($E$31*2/3,-3)</f>
        <v>0</v>
      </c>
      <c r="F33" s="147"/>
      <c r="G33" s="165"/>
      <c r="H33" s="60" t="s">
        <v>32</v>
      </c>
      <c r="I33" s="60"/>
      <c r="J33" s="60"/>
      <c r="K33" s="60"/>
      <c r="L33" s="60"/>
    </row>
    <row r="34" spans="2:12" s="57" customFormat="1" ht="25.5" customHeight="1">
      <c r="B34" s="60"/>
      <c r="C34" s="76" t="s">
        <v>618</v>
      </c>
      <c r="D34" s="60"/>
      <c r="E34" s="128"/>
      <c r="F34" s="128"/>
      <c r="G34" s="128"/>
      <c r="H34" s="128"/>
      <c r="I34" s="128"/>
      <c r="J34" s="60"/>
      <c r="K34" s="60"/>
      <c r="L34" s="60"/>
    </row>
    <row r="35" spans="2:12" s="57" customFormat="1" ht="33" customHeight="1">
      <c r="B35" s="60"/>
      <c r="C35" s="60" t="s">
        <v>269</v>
      </c>
      <c r="D35" s="60"/>
      <c r="E35" s="131"/>
      <c r="F35" s="131"/>
      <c r="G35" s="131"/>
      <c r="H35" s="131"/>
      <c r="I35" s="131"/>
      <c r="J35" s="60"/>
      <c r="K35" s="60"/>
      <c r="L35" s="60"/>
    </row>
    <row r="36" spans="2:12" s="57" customFormat="1" ht="24.95" customHeight="1">
      <c r="B36" s="60"/>
      <c r="C36" s="60"/>
      <c r="D36" s="60" t="s">
        <v>56</v>
      </c>
      <c r="E36" s="60"/>
      <c r="F36" s="60" t="s">
        <v>4</v>
      </c>
      <c r="G36" s="60"/>
      <c r="H36" s="60"/>
      <c r="I36" s="60"/>
      <c r="J36" s="60"/>
      <c r="K36" s="60"/>
      <c r="L36" s="60"/>
    </row>
    <row r="37" spans="2:12" s="57" customFormat="1" ht="24.95" customHeight="1">
      <c r="B37" s="60"/>
      <c r="C37" s="60"/>
      <c r="D37" s="60" t="s">
        <v>327</v>
      </c>
      <c r="E37" s="60"/>
      <c r="F37" s="60" t="s">
        <v>3</v>
      </c>
      <c r="G37" s="60"/>
      <c r="H37" s="60"/>
      <c r="I37" s="60"/>
      <c r="J37" s="60"/>
      <c r="K37" s="60"/>
      <c r="L37" s="60"/>
    </row>
    <row r="38" spans="2:12" s="57" customFormat="1" ht="24.95" customHeight="1">
      <c r="B38" s="60"/>
      <c r="C38" s="60"/>
      <c r="D38" s="60" t="s">
        <v>428</v>
      </c>
      <c r="E38" s="60"/>
      <c r="F38" s="60"/>
      <c r="G38" s="60"/>
      <c r="H38" s="60"/>
      <c r="I38" s="60"/>
      <c r="J38" s="60"/>
      <c r="K38" s="60"/>
      <c r="L38" s="60"/>
    </row>
    <row r="39" spans="2:12" s="57" customFormat="1" ht="24.95" customHeight="1">
      <c r="B39" s="60"/>
      <c r="C39" s="60"/>
      <c r="D39" s="60" t="s">
        <v>301</v>
      </c>
      <c r="E39" s="60"/>
      <c r="F39" s="60"/>
      <c r="G39" s="60"/>
      <c r="H39" s="60"/>
      <c r="I39" s="60"/>
      <c r="J39" s="60"/>
      <c r="K39" s="60"/>
      <c r="L39" s="60"/>
    </row>
    <row r="40" spans="2:12" s="57" customFormat="1" ht="24.95" customHeight="1">
      <c r="B40" s="60"/>
      <c r="C40" s="60"/>
      <c r="D40" s="60" t="s">
        <v>142</v>
      </c>
      <c r="E40" s="60"/>
      <c r="F40" s="60"/>
      <c r="G40" s="60"/>
      <c r="H40" s="60"/>
      <c r="I40" s="60"/>
      <c r="J40" s="60"/>
      <c r="K40" s="60"/>
      <c r="L40" s="60"/>
    </row>
    <row r="41" spans="2:12" s="57" customFormat="1" ht="57.75" customHeight="1">
      <c r="B41" s="60"/>
      <c r="C41" s="60"/>
      <c r="D41" s="60"/>
      <c r="E41" s="60"/>
      <c r="F41" s="60"/>
      <c r="G41" s="60"/>
      <c r="H41" s="60"/>
      <c r="I41" s="60"/>
      <c r="J41" s="60"/>
      <c r="K41" s="60"/>
      <c r="L41" s="60"/>
    </row>
    <row r="42" spans="2:12" s="57" customFormat="1" ht="24.95" customHeight="1">
      <c r="B42" s="60"/>
      <c r="C42" s="60"/>
      <c r="D42" s="60" t="s">
        <v>299</v>
      </c>
      <c r="E42" s="60"/>
      <c r="F42" s="60"/>
      <c r="G42" s="60"/>
      <c r="H42" s="60"/>
      <c r="I42" s="60"/>
      <c r="J42" s="60"/>
      <c r="K42" s="60"/>
      <c r="L42" s="60"/>
    </row>
    <row r="43" spans="2:12" s="57" customFormat="1" ht="24.95" customHeight="1">
      <c r="B43" s="60"/>
      <c r="C43" s="60"/>
      <c r="D43" s="60" t="s">
        <v>334</v>
      </c>
      <c r="E43" s="60"/>
      <c r="F43" s="60"/>
      <c r="G43" s="60"/>
      <c r="H43" s="60"/>
      <c r="I43" s="60"/>
      <c r="J43" s="60"/>
      <c r="K43" s="60"/>
      <c r="L43" s="60"/>
    </row>
    <row r="44" spans="2:12" s="57" customFormat="1" ht="24.95" customHeight="1">
      <c r="B44" s="60"/>
      <c r="C44" s="60"/>
      <c r="D44" s="60" t="s">
        <v>336</v>
      </c>
      <c r="E44" s="60"/>
      <c r="F44" s="60"/>
      <c r="G44" s="60"/>
      <c r="H44" s="60"/>
      <c r="I44" s="60"/>
      <c r="J44" s="60"/>
      <c r="K44" s="60"/>
      <c r="L44" s="60"/>
    </row>
    <row r="45" spans="2:12" s="57" customFormat="1" ht="18" customHeight="1">
      <c r="B45" s="60"/>
      <c r="C45" s="60"/>
      <c r="D45" s="60"/>
      <c r="E45" s="128"/>
      <c r="F45" s="128"/>
      <c r="G45" s="128"/>
      <c r="H45" s="128"/>
      <c r="I45" s="128"/>
      <c r="J45" s="60"/>
      <c r="K45" s="60"/>
      <c r="L45" s="60"/>
    </row>
    <row r="46" spans="2:12" s="57" customFormat="1" ht="33" customHeight="1">
      <c r="B46" s="60"/>
      <c r="C46" s="65" t="s">
        <v>200</v>
      </c>
      <c r="D46" s="60"/>
      <c r="E46" s="60"/>
      <c r="F46" s="60"/>
      <c r="G46" s="60"/>
      <c r="H46" s="60"/>
      <c r="I46" s="60"/>
      <c r="J46" s="60"/>
      <c r="K46" s="60"/>
      <c r="L46" s="60"/>
    </row>
    <row r="47" spans="2:12" s="57" customFormat="1" ht="33" customHeight="1">
      <c r="B47" s="60"/>
      <c r="C47" s="60" t="s">
        <v>339</v>
      </c>
      <c r="D47" s="60"/>
      <c r="E47" s="60"/>
      <c r="F47" s="60"/>
      <c r="G47" s="60"/>
      <c r="H47" s="60"/>
      <c r="I47" s="60"/>
      <c r="J47" s="60"/>
      <c r="K47" s="60"/>
      <c r="L47" s="60"/>
    </row>
    <row r="48" spans="2:12" s="57" customFormat="1" ht="33" customHeight="1">
      <c r="B48" s="60"/>
      <c r="C48" s="60"/>
      <c r="D48" s="60" t="s">
        <v>340</v>
      </c>
      <c r="E48" s="60"/>
      <c r="F48" s="60"/>
      <c r="G48" s="60"/>
      <c r="H48" s="60"/>
      <c r="I48" s="60"/>
      <c r="J48" s="60"/>
      <c r="K48" s="60"/>
      <c r="L48" s="60"/>
    </row>
    <row r="49" spans="2:27" s="2" customFormat="1" ht="33" customHeight="1">
      <c r="B49" s="60"/>
      <c r="C49" s="60"/>
      <c r="D49" s="60" t="s">
        <v>59</v>
      </c>
      <c r="E49" s="60"/>
      <c r="F49" s="60"/>
      <c r="G49" s="60"/>
      <c r="H49" s="60"/>
      <c r="I49" s="60"/>
      <c r="J49" s="60"/>
      <c r="K49" s="60"/>
      <c r="L49" s="60"/>
      <c r="M49" s="2"/>
      <c r="N49" s="2"/>
      <c r="R49" s="2"/>
      <c r="S49" s="2"/>
      <c r="T49" s="2"/>
      <c r="U49" s="2"/>
      <c r="V49" s="2"/>
      <c r="W49" s="2"/>
      <c r="X49" s="2"/>
      <c r="Y49" s="2"/>
      <c r="Z49" s="2"/>
      <c r="AA49" s="2"/>
    </row>
    <row r="50" spans="2:27" s="2" customFormat="1" ht="33" customHeight="1">
      <c r="B50" s="60"/>
      <c r="C50" s="60"/>
      <c r="D50" s="60" t="s">
        <v>343</v>
      </c>
      <c r="E50" s="60"/>
      <c r="F50" s="60"/>
      <c r="G50" s="60"/>
      <c r="H50" s="60"/>
      <c r="I50" s="60"/>
      <c r="J50" s="60"/>
      <c r="K50" s="60"/>
      <c r="L50" s="60"/>
      <c r="M50" s="2"/>
      <c r="N50" s="2"/>
      <c r="R50" s="2"/>
      <c r="S50" s="2"/>
      <c r="T50" s="2"/>
      <c r="U50" s="2"/>
      <c r="V50" s="2"/>
      <c r="W50" s="2"/>
      <c r="X50" s="2"/>
      <c r="Y50" s="2"/>
      <c r="Z50" s="2"/>
      <c r="AA50" s="2"/>
    </row>
    <row r="51" spans="2:27" s="2" customFormat="1" ht="33" customHeight="1">
      <c r="B51" s="60"/>
      <c r="C51" s="60"/>
      <c r="D51" s="60" t="s">
        <v>345</v>
      </c>
      <c r="E51" s="60"/>
      <c r="F51" s="60"/>
      <c r="G51" s="60"/>
      <c r="H51" s="60"/>
      <c r="I51" s="60"/>
      <c r="J51" s="60"/>
      <c r="K51" s="60"/>
      <c r="L51" s="60"/>
      <c r="M51" s="2"/>
      <c r="N51" s="2"/>
      <c r="R51" s="2"/>
      <c r="S51" s="2"/>
      <c r="T51" s="2"/>
      <c r="U51" s="2"/>
      <c r="V51" s="2"/>
      <c r="W51" s="2"/>
      <c r="X51" s="2"/>
      <c r="Y51" s="2"/>
      <c r="Z51" s="2"/>
      <c r="AA51" s="2"/>
    </row>
    <row r="52" spans="2:27" s="2" customFormat="1" ht="25.5" customHeight="1">
      <c r="B52" s="60"/>
      <c r="C52" s="60"/>
      <c r="D52" s="60"/>
      <c r="E52" s="60"/>
      <c r="F52" s="60"/>
      <c r="G52" s="60"/>
      <c r="H52" s="60"/>
      <c r="I52" s="60"/>
      <c r="J52" s="60"/>
      <c r="K52" s="60"/>
      <c r="L52" s="60"/>
      <c r="M52" s="2"/>
      <c r="N52" s="2"/>
      <c r="R52" s="2"/>
      <c r="S52" s="2"/>
      <c r="T52" s="2"/>
      <c r="U52" s="2"/>
      <c r="V52" s="2"/>
      <c r="W52" s="2"/>
      <c r="X52" s="2"/>
      <c r="Y52" s="2"/>
      <c r="Z52" s="2"/>
      <c r="AA52" s="2"/>
    </row>
    <row r="53" spans="2:27">
      <c r="C53" s="63" t="s">
        <v>498</v>
      </c>
      <c r="D53" s="60"/>
      <c r="R53" s="61"/>
    </row>
    <row r="54" spans="2:27" ht="18.75" customHeight="1">
      <c r="C54" s="345" t="s">
        <v>240</v>
      </c>
      <c r="D54" s="358"/>
      <c r="E54" s="358"/>
      <c r="F54" s="358"/>
      <c r="G54" s="347"/>
      <c r="H54" s="345" t="s">
        <v>243</v>
      </c>
      <c r="I54" s="358"/>
      <c r="J54" s="358"/>
      <c r="K54" s="400"/>
      <c r="M54" s="60"/>
      <c r="N54" s="60"/>
      <c r="R54" s="61"/>
    </row>
    <row r="55" spans="2:27" ht="20.100000000000001" customHeight="1">
      <c r="C55" s="346"/>
      <c r="D55" s="351"/>
      <c r="E55" s="351"/>
      <c r="F55" s="351"/>
      <c r="G55" s="347"/>
      <c r="H55" s="346"/>
      <c r="I55" s="351"/>
      <c r="J55" s="351"/>
      <c r="K55" s="401"/>
      <c r="R55" s="61"/>
    </row>
    <row r="56" spans="2:27" ht="20.100000000000001" customHeight="1">
      <c r="C56" s="347"/>
      <c r="G56" s="347"/>
      <c r="H56" s="347"/>
      <c r="K56" s="402"/>
      <c r="R56" s="61"/>
    </row>
    <row r="57" spans="2:27" ht="20.100000000000001" customHeight="1">
      <c r="C57" s="347"/>
      <c r="G57" s="347"/>
      <c r="H57" s="347"/>
      <c r="K57" s="402"/>
      <c r="R57" s="61"/>
      <c r="S57" s="100"/>
      <c r="T57" s="100"/>
      <c r="U57" s="100"/>
      <c r="V57" s="100"/>
      <c r="W57" s="100"/>
      <c r="X57" s="100"/>
      <c r="Y57" s="100"/>
      <c r="Z57" s="100"/>
      <c r="AA57" s="100"/>
    </row>
    <row r="58" spans="2:27" ht="20.100000000000001" customHeight="1">
      <c r="C58" s="347"/>
      <c r="E58" s="60"/>
      <c r="G58" s="347"/>
      <c r="H58" s="347"/>
      <c r="K58" s="402"/>
      <c r="R58" s="61"/>
    </row>
    <row r="59" spans="2:27" ht="20.100000000000001" customHeight="1">
      <c r="C59" s="80" t="s">
        <v>495</v>
      </c>
      <c r="D59" s="124"/>
      <c r="E59" s="124"/>
      <c r="F59" s="124"/>
      <c r="G59" s="347"/>
      <c r="H59" s="388" t="s">
        <v>496</v>
      </c>
      <c r="I59" s="392"/>
      <c r="J59" s="392"/>
      <c r="K59" s="403"/>
      <c r="R59" s="61"/>
    </row>
    <row r="60" spans="2:27" ht="20.100000000000001" customHeight="1">
      <c r="D60" s="128"/>
      <c r="E60" s="128"/>
      <c r="F60" s="128"/>
      <c r="G60" s="128"/>
      <c r="H60" s="128"/>
    </row>
    <row r="61" spans="2:27" s="2" customFormat="1" ht="33" customHeight="1">
      <c r="B61" s="60"/>
      <c r="C61" s="60"/>
      <c r="D61" s="60"/>
      <c r="E61" s="60"/>
      <c r="F61" s="60"/>
      <c r="G61" s="60"/>
      <c r="H61" s="60"/>
      <c r="I61" s="60"/>
      <c r="J61" s="60"/>
      <c r="K61" s="60"/>
      <c r="L61" s="60"/>
      <c r="M61" s="2"/>
      <c r="N61" s="2"/>
      <c r="R61" s="2"/>
      <c r="S61" s="2"/>
      <c r="T61" s="2"/>
      <c r="U61" s="2"/>
      <c r="V61" s="2"/>
      <c r="W61" s="2"/>
      <c r="X61" s="2"/>
      <c r="Y61" s="2"/>
      <c r="Z61" s="2"/>
      <c r="AA61" s="2"/>
    </row>
    <row r="62" spans="2:27" s="2" customFormat="1" ht="33" customHeight="1">
      <c r="B62" s="60"/>
      <c r="C62" s="62" t="s">
        <v>566</v>
      </c>
      <c r="D62" s="60"/>
      <c r="E62" s="60"/>
      <c r="F62" s="60"/>
      <c r="G62" s="60"/>
      <c r="H62" s="60"/>
      <c r="I62" s="60"/>
      <c r="J62" s="60"/>
      <c r="K62" s="60"/>
      <c r="L62" s="60"/>
      <c r="M62" s="2"/>
      <c r="N62" s="2"/>
      <c r="R62" s="2"/>
      <c r="S62" s="2"/>
      <c r="T62" s="2"/>
      <c r="U62" s="2"/>
      <c r="V62" s="2"/>
      <c r="W62" s="2"/>
      <c r="X62" s="2"/>
      <c r="Y62" s="2"/>
      <c r="Z62" s="2"/>
      <c r="AA62" s="2"/>
    </row>
    <row r="63" spans="2:27" s="2" customFormat="1" ht="115.5" customHeight="1">
      <c r="B63" s="60"/>
      <c r="C63" s="81"/>
      <c r="D63" s="110"/>
      <c r="E63" s="110"/>
      <c r="F63" s="110"/>
      <c r="G63" s="110"/>
      <c r="H63" s="110"/>
      <c r="I63" s="110"/>
      <c r="J63" s="110"/>
      <c r="K63" s="229"/>
      <c r="L63" s="404"/>
      <c r="M63" s="2"/>
      <c r="N63" s="2"/>
      <c r="R63" s="2"/>
      <c r="S63" s="2"/>
      <c r="T63" s="2"/>
      <c r="U63" s="2"/>
      <c r="V63" s="2"/>
      <c r="W63" s="2"/>
      <c r="X63" s="2"/>
      <c r="Y63" s="2"/>
      <c r="Z63" s="2"/>
      <c r="AA63" s="2"/>
    </row>
    <row r="64" spans="2:27" s="2" customFormat="1" ht="33" customHeight="1">
      <c r="B64" s="60"/>
      <c r="C64" s="60" t="s">
        <v>567</v>
      </c>
      <c r="D64" s="60"/>
      <c r="E64" s="60"/>
      <c r="F64" s="60"/>
      <c r="G64" s="60"/>
      <c r="H64" s="60"/>
      <c r="I64" s="60"/>
      <c r="J64" s="60"/>
      <c r="K64" s="60"/>
      <c r="L64" s="60"/>
      <c r="M64" s="2"/>
      <c r="N64" s="2"/>
      <c r="R64" s="2"/>
      <c r="S64" s="2"/>
      <c r="T64" s="2"/>
      <c r="U64" s="2"/>
      <c r="V64" s="2"/>
      <c r="W64" s="2"/>
      <c r="X64" s="2"/>
      <c r="Y64" s="2"/>
      <c r="Z64" s="2"/>
      <c r="AA64" s="2"/>
    </row>
    <row r="65" spans="2:12" s="2" customFormat="1" ht="124.5" customHeight="1">
      <c r="B65" s="60"/>
      <c r="C65" s="81"/>
      <c r="D65" s="110"/>
      <c r="E65" s="110"/>
      <c r="F65" s="110"/>
      <c r="G65" s="110"/>
      <c r="H65" s="110"/>
      <c r="I65" s="110"/>
      <c r="J65" s="110"/>
      <c r="K65" s="229"/>
      <c r="L65" s="404"/>
    </row>
    <row r="66" spans="2:12" s="2" customFormat="1" ht="18.600000000000001" customHeight="1">
      <c r="B66" s="60"/>
      <c r="C66" s="60"/>
      <c r="D66" s="60"/>
      <c r="E66" s="128"/>
      <c r="F66" s="128"/>
      <c r="G66" s="128"/>
      <c r="H66" s="128"/>
      <c r="I66" s="128"/>
      <c r="J66" s="60"/>
      <c r="K66" s="60"/>
      <c r="L66" s="60"/>
    </row>
    <row r="67" spans="2:12" s="2" customFormat="1" ht="33" customHeight="1">
      <c r="B67" s="60"/>
      <c r="C67" s="60" t="s">
        <v>278</v>
      </c>
      <c r="D67" s="60"/>
      <c r="E67" s="60"/>
      <c r="F67" s="60"/>
      <c r="G67" s="60"/>
      <c r="H67" s="60"/>
      <c r="I67" s="60"/>
      <c r="J67" s="60"/>
      <c r="K67" s="60"/>
      <c r="L67" s="60"/>
    </row>
    <row r="68" spans="2:12" s="2" customFormat="1" ht="17.45" customHeight="1">
      <c r="B68" s="60"/>
      <c r="C68" s="60" t="s">
        <v>568</v>
      </c>
      <c r="D68" s="239"/>
      <c r="E68" s="60"/>
      <c r="F68" s="60"/>
      <c r="G68" s="60"/>
      <c r="H68" s="2"/>
      <c r="I68" s="2"/>
      <c r="J68" s="60"/>
      <c r="K68" s="60"/>
      <c r="L68" s="60"/>
    </row>
    <row r="69" spans="2:12" s="2" customFormat="1" ht="33" customHeight="1">
      <c r="B69" s="60"/>
      <c r="C69" s="348" t="s">
        <v>274</v>
      </c>
      <c r="D69" s="348" t="s">
        <v>34</v>
      </c>
      <c r="E69" s="373" t="s">
        <v>281</v>
      </c>
      <c r="F69" s="380"/>
      <c r="G69" s="386" t="s">
        <v>348</v>
      </c>
      <c r="H69" s="386" t="s">
        <v>349</v>
      </c>
      <c r="I69" s="386" t="s">
        <v>350</v>
      </c>
      <c r="J69" s="60"/>
      <c r="K69" s="60"/>
      <c r="L69" s="60"/>
    </row>
    <row r="70" spans="2:12" s="2" customFormat="1" ht="33" customHeight="1">
      <c r="B70" s="60"/>
      <c r="C70" s="349"/>
      <c r="D70" s="349"/>
      <c r="E70" s="348" t="s">
        <v>114</v>
      </c>
      <c r="F70" s="381" t="s">
        <v>351</v>
      </c>
      <c r="G70" s="387"/>
      <c r="H70" s="387"/>
      <c r="I70" s="393"/>
      <c r="J70" s="60"/>
      <c r="K70" s="60"/>
      <c r="L70" s="60"/>
    </row>
    <row r="71" spans="2:12" s="2" customFormat="1" ht="33" customHeight="1">
      <c r="B71" s="60"/>
      <c r="C71" s="114" t="s">
        <v>500</v>
      </c>
      <c r="D71" s="359"/>
      <c r="E71" s="157"/>
      <c r="F71" s="382">
        <f>E71*12</f>
        <v>0</v>
      </c>
      <c r="G71" s="186"/>
      <c r="H71" s="389">
        <f>$F$71*$G$71/60</f>
        <v>0</v>
      </c>
      <c r="I71" s="394" t="e">
        <f>$H$71/$D$71</f>
        <v>#DIV/0!</v>
      </c>
      <c r="J71" s="60"/>
      <c r="K71" s="60"/>
      <c r="L71" s="60"/>
    </row>
    <row r="72" spans="2:12" s="2" customFormat="1" ht="33" customHeight="1">
      <c r="B72" s="60"/>
      <c r="C72" s="115" t="s">
        <v>156</v>
      </c>
      <c r="D72" s="360"/>
      <c r="E72" s="154"/>
      <c r="F72" s="383">
        <f>E72*12</f>
        <v>0</v>
      </c>
      <c r="G72" s="180"/>
      <c r="H72" s="390">
        <f>$F$72*$G$72/60</f>
        <v>0</v>
      </c>
      <c r="I72" s="390" t="e">
        <f>$H$72/$D$72</f>
        <v>#DIV/0!</v>
      </c>
      <c r="J72" s="60"/>
      <c r="K72" s="60"/>
      <c r="L72" s="60"/>
    </row>
    <row r="73" spans="2:12" s="2" customFormat="1" ht="33" customHeight="1">
      <c r="B73" s="60"/>
      <c r="C73" s="115" t="s">
        <v>325</v>
      </c>
      <c r="D73" s="361"/>
      <c r="E73" s="374"/>
      <c r="F73" s="383">
        <f>E73*12</f>
        <v>0</v>
      </c>
      <c r="G73" s="180"/>
      <c r="H73" s="390">
        <f>$F$73*$G$73/60</f>
        <v>0</v>
      </c>
      <c r="I73" s="395" t="e">
        <f>H73/D73</f>
        <v>#DIV/0!</v>
      </c>
      <c r="J73" s="60"/>
      <c r="K73" s="60"/>
      <c r="L73" s="60"/>
    </row>
    <row r="74" spans="2:12" s="2" customFormat="1" ht="33" customHeight="1">
      <c r="B74" s="60"/>
      <c r="C74" s="115" t="s">
        <v>499</v>
      </c>
      <c r="D74" s="362"/>
      <c r="E74" s="156"/>
      <c r="F74" s="383">
        <f>E74*12</f>
        <v>0</v>
      </c>
      <c r="G74" s="180"/>
      <c r="H74" s="390">
        <f>$F$74*$G$74/60</f>
        <v>0</v>
      </c>
      <c r="I74" s="396" t="e">
        <f>H74/D74</f>
        <v>#DIV/0!</v>
      </c>
      <c r="J74" s="60"/>
      <c r="K74" s="60"/>
      <c r="L74" s="60"/>
    </row>
    <row r="75" spans="2:12" s="2" customFormat="1" ht="33" customHeight="1">
      <c r="B75" s="60"/>
      <c r="C75" s="350"/>
      <c r="D75" s="363"/>
      <c r="E75" s="159">
        <f>SUM(E71:E74)</f>
        <v>0</v>
      </c>
      <c r="F75" s="384">
        <f>SUM(F71:F74)</f>
        <v>0</v>
      </c>
      <c r="G75" s="184">
        <f>SUM(G71:G74)</f>
        <v>0</v>
      </c>
      <c r="H75" s="391">
        <f>SUM(H71:H74)</f>
        <v>0</v>
      </c>
      <c r="I75" s="397" t="e">
        <f>SUM(I71:I74)</f>
        <v>#DIV/0!</v>
      </c>
      <c r="J75" s="60"/>
      <c r="K75" s="60"/>
      <c r="L75" s="60"/>
    </row>
    <row r="76" spans="2:12" s="2" customFormat="1" ht="24.95" customHeight="1">
      <c r="B76" s="60"/>
      <c r="C76" s="351" t="s">
        <v>569</v>
      </c>
      <c r="D76" s="2"/>
      <c r="E76" s="60"/>
      <c r="F76" s="60"/>
      <c r="G76" s="2"/>
      <c r="H76" s="60"/>
      <c r="I76" s="2"/>
      <c r="J76" s="60"/>
      <c r="K76" s="60"/>
      <c r="L76" s="60"/>
    </row>
    <row r="77" spans="2:12" s="2" customFormat="1" ht="33" customHeight="1">
      <c r="B77" s="60"/>
      <c r="C77" s="348" t="s">
        <v>274</v>
      </c>
      <c r="D77" s="348" t="s">
        <v>34</v>
      </c>
      <c r="E77" s="373" t="s">
        <v>281</v>
      </c>
      <c r="F77" s="380"/>
      <c r="G77" s="386" t="s">
        <v>348</v>
      </c>
      <c r="H77" s="386" t="s">
        <v>349</v>
      </c>
      <c r="I77" s="386" t="s">
        <v>350</v>
      </c>
      <c r="J77" s="60"/>
      <c r="K77" s="60"/>
      <c r="L77" s="60"/>
    </row>
    <row r="78" spans="2:12" s="2" customFormat="1" ht="33" customHeight="1">
      <c r="B78" s="60"/>
      <c r="C78" s="349"/>
      <c r="D78" s="349"/>
      <c r="E78" s="348" t="s">
        <v>114</v>
      </c>
      <c r="F78" s="381" t="s">
        <v>351</v>
      </c>
      <c r="G78" s="387"/>
      <c r="H78" s="387"/>
      <c r="I78" s="393"/>
      <c r="J78" s="60"/>
      <c r="K78" s="60"/>
      <c r="L78" s="60"/>
    </row>
    <row r="79" spans="2:12" s="2" customFormat="1" ht="33" customHeight="1">
      <c r="B79" s="60"/>
      <c r="C79" s="114" t="s">
        <v>500</v>
      </c>
      <c r="D79" s="359"/>
      <c r="E79" s="157"/>
      <c r="F79" s="382">
        <f>E79*12</f>
        <v>0</v>
      </c>
      <c r="G79" s="180"/>
      <c r="H79" s="390">
        <f>F79*G79/60</f>
        <v>0</v>
      </c>
      <c r="I79" s="398" t="e">
        <f>H79/D79</f>
        <v>#DIV/0!</v>
      </c>
      <c r="J79" s="60"/>
      <c r="K79" s="60"/>
      <c r="L79" s="60"/>
    </row>
    <row r="80" spans="2:12" s="2" customFormat="1" ht="33" customHeight="1">
      <c r="B80" s="60"/>
      <c r="C80" s="115" t="s">
        <v>156</v>
      </c>
      <c r="D80" s="360"/>
      <c r="E80" s="154"/>
      <c r="F80" s="383">
        <f>E80*12</f>
        <v>0</v>
      </c>
      <c r="G80" s="180"/>
      <c r="H80" s="390">
        <f>F80*G80/60</f>
        <v>0</v>
      </c>
      <c r="I80" s="390" t="e">
        <f>H80/D80</f>
        <v>#DIV/0!</v>
      </c>
      <c r="J80" s="60"/>
      <c r="K80" s="60"/>
      <c r="L80" s="60"/>
    </row>
    <row r="81" spans="2:12" s="2" customFormat="1" ht="33" customHeight="1">
      <c r="B81" s="60"/>
      <c r="C81" s="115" t="s">
        <v>325</v>
      </c>
      <c r="D81" s="360"/>
      <c r="E81" s="154"/>
      <c r="F81" s="383">
        <f>E81*12</f>
        <v>0</v>
      </c>
      <c r="G81" s="180"/>
      <c r="H81" s="390">
        <f>F81*G81/60</f>
        <v>0</v>
      </c>
      <c r="I81" s="390" t="e">
        <f>H81/D81</f>
        <v>#DIV/0!</v>
      </c>
      <c r="J81" s="60"/>
      <c r="K81" s="60"/>
      <c r="L81" s="60"/>
    </row>
    <row r="82" spans="2:12" s="2" customFormat="1" ht="33" customHeight="1">
      <c r="B82" s="60"/>
      <c r="C82" s="115" t="s">
        <v>499</v>
      </c>
      <c r="D82" s="364"/>
      <c r="E82" s="154"/>
      <c r="F82" s="383">
        <f>E82*12</f>
        <v>0</v>
      </c>
      <c r="G82" s="180"/>
      <c r="H82" s="390">
        <f>F82*G82/60</f>
        <v>0</v>
      </c>
      <c r="I82" s="399" t="e">
        <f>H82/D82</f>
        <v>#DIV/0!</v>
      </c>
      <c r="J82" s="60"/>
      <c r="K82" s="60"/>
      <c r="L82" s="60"/>
    </row>
    <row r="83" spans="2:12" s="2" customFormat="1" ht="33" customHeight="1">
      <c r="B83" s="60"/>
      <c r="C83" s="350"/>
      <c r="D83" s="363"/>
      <c r="E83" s="159">
        <f>SUM(E79:E82)</f>
        <v>0</v>
      </c>
      <c r="F83" s="384">
        <f>SUM(F79:F82)</f>
        <v>0</v>
      </c>
      <c r="G83" s="184">
        <f>SUM(G79:G82)</f>
        <v>0</v>
      </c>
      <c r="H83" s="391">
        <f>SUM(H79:H82)</f>
        <v>0</v>
      </c>
      <c r="I83" s="391" t="e">
        <f>SUM(I80:I82)</f>
        <v>#DIV/0!</v>
      </c>
      <c r="J83" s="60"/>
      <c r="K83" s="60"/>
      <c r="L83" s="60"/>
    </row>
    <row r="84" spans="2:12" s="2" customFormat="1" ht="33" customHeight="1">
      <c r="B84" s="60"/>
      <c r="C84" s="200" t="s">
        <v>295</v>
      </c>
      <c r="D84" s="60"/>
      <c r="E84" s="60"/>
      <c r="F84" s="60"/>
      <c r="G84" s="60"/>
      <c r="H84" s="60"/>
      <c r="I84" s="60"/>
      <c r="J84" s="60"/>
      <c r="K84" s="60"/>
      <c r="L84" s="60"/>
    </row>
    <row r="85" spans="2:12" s="2" customFormat="1" ht="33" customHeight="1">
      <c r="B85" s="60"/>
      <c r="C85" s="60"/>
      <c r="D85" s="365" t="e">
        <f>($H$75-$H$83)/$H$75</f>
        <v>#DIV/0!</v>
      </c>
      <c r="E85" s="60"/>
      <c r="F85" s="60"/>
      <c r="G85" s="60"/>
      <c r="H85" s="60"/>
      <c r="I85" s="60"/>
      <c r="J85" s="60"/>
      <c r="K85" s="60"/>
      <c r="L85" s="60"/>
    </row>
    <row r="86" spans="2:12" s="2" customFormat="1" ht="33" customHeight="1">
      <c r="B86" s="60"/>
      <c r="C86" s="60" t="s">
        <v>162</v>
      </c>
      <c r="D86" s="366"/>
      <c r="E86" s="60"/>
      <c r="F86" s="60"/>
      <c r="G86" s="60"/>
      <c r="H86" s="60"/>
      <c r="I86" s="60"/>
      <c r="J86" s="60"/>
      <c r="K86" s="60"/>
      <c r="L86" s="60"/>
    </row>
    <row r="87" spans="2:12" s="2" customFormat="1" ht="33" customHeight="1">
      <c r="B87" s="60"/>
      <c r="C87" s="60"/>
      <c r="D87" s="366"/>
      <c r="E87" s="60"/>
      <c r="F87" s="60"/>
      <c r="G87" s="60"/>
      <c r="H87" s="60"/>
      <c r="I87" s="60"/>
      <c r="J87" s="60"/>
      <c r="K87" s="60"/>
      <c r="L87" s="60"/>
    </row>
    <row r="88" spans="2:12" s="2" customFormat="1" ht="33" customHeight="1">
      <c r="B88" s="60"/>
      <c r="C88" s="60" t="s">
        <v>570</v>
      </c>
      <c r="D88" s="60"/>
      <c r="E88" s="60"/>
      <c r="F88" s="60"/>
      <c r="G88" s="60"/>
      <c r="H88" s="60"/>
      <c r="I88" s="60"/>
      <c r="J88" s="60"/>
      <c r="K88" s="60"/>
      <c r="L88" s="60"/>
    </row>
    <row r="89" spans="2:12" s="2" customFormat="1" ht="33" customHeight="1">
      <c r="B89" s="60"/>
      <c r="C89" s="352" t="s">
        <v>165</v>
      </c>
      <c r="D89" s="367" t="s">
        <v>193</v>
      </c>
      <c r="E89" s="375"/>
      <c r="F89" s="60"/>
      <c r="G89" s="60"/>
      <c r="H89" s="60"/>
      <c r="I89" s="60"/>
      <c r="J89" s="60"/>
      <c r="K89" s="60"/>
      <c r="L89" s="60"/>
    </row>
    <row r="90" spans="2:12" s="2" customFormat="1" ht="33" customHeight="1">
      <c r="B90" s="60"/>
      <c r="C90" s="353"/>
      <c r="D90" s="368" t="s">
        <v>114</v>
      </c>
      <c r="E90" s="376" t="s">
        <v>352</v>
      </c>
      <c r="F90" s="60"/>
      <c r="G90" s="60"/>
      <c r="H90" s="60"/>
      <c r="I90" s="60"/>
      <c r="J90" s="60"/>
      <c r="K90" s="60"/>
      <c r="L90" s="60"/>
    </row>
    <row r="91" spans="2:12" s="2" customFormat="1" ht="33" customHeight="1">
      <c r="B91" s="60"/>
      <c r="C91" s="114" t="s">
        <v>365</v>
      </c>
      <c r="D91" s="369"/>
      <c r="E91" s="377">
        <f>D91*12</f>
        <v>0</v>
      </c>
      <c r="F91" s="60"/>
      <c r="G91" s="60"/>
      <c r="H91" s="60"/>
      <c r="I91" s="60"/>
      <c r="J91" s="60"/>
      <c r="K91" s="60"/>
      <c r="L91" s="60"/>
    </row>
    <row r="92" spans="2:12" s="2" customFormat="1" ht="33" customHeight="1">
      <c r="B92" s="60"/>
      <c r="C92" s="115" t="s">
        <v>502</v>
      </c>
      <c r="D92" s="370"/>
      <c r="E92" s="378">
        <f>D92*12</f>
        <v>0</v>
      </c>
      <c r="F92" s="60"/>
      <c r="G92" s="60"/>
      <c r="H92" s="60"/>
      <c r="I92" s="60"/>
      <c r="J92" s="60"/>
      <c r="K92" s="60"/>
      <c r="L92" s="60"/>
    </row>
    <row r="93" spans="2:12" s="2" customFormat="1" ht="33" customHeight="1">
      <c r="B93" s="60"/>
      <c r="C93" s="115" t="s">
        <v>501</v>
      </c>
      <c r="D93" s="370"/>
      <c r="E93" s="378">
        <f>D93*12</f>
        <v>0</v>
      </c>
      <c r="F93" s="60"/>
      <c r="G93" s="60"/>
      <c r="H93" s="60"/>
      <c r="I93" s="60"/>
      <c r="J93" s="60"/>
      <c r="K93" s="60"/>
      <c r="L93" s="60"/>
    </row>
    <row r="94" spans="2:12" s="2" customFormat="1" ht="33" customHeight="1">
      <c r="B94" s="60"/>
      <c r="C94" s="354"/>
      <c r="D94" s="371">
        <f>SUM(D91:D93)</f>
        <v>0</v>
      </c>
      <c r="E94" s="379">
        <f>SUM(E91:E93)</f>
        <v>0</v>
      </c>
      <c r="F94" s="60"/>
      <c r="G94" s="60"/>
      <c r="H94" s="60"/>
      <c r="I94" s="60"/>
      <c r="J94" s="60"/>
      <c r="K94" s="60"/>
      <c r="L94" s="60"/>
    </row>
    <row r="95" spans="2:12" s="2" customFormat="1" ht="33" customHeight="1">
      <c r="B95" s="60"/>
      <c r="C95" s="351" t="s">
        <v>571</v>
      </c>
      <c r="D95" s="60"/>
      <c r="E95" s="60"/>
      <c r="F95" s="60"/>
      <c r="G95" s="60"/>
      <c r="H95" s="60"/>
      <c r="I95" s="60"/>
      <c r="J95" s="60"/>
      <c r="K95" s="60"/>
      <c r="L95" s="60"/>
    </row>
    <row r="96" spans="2:12" s="2" customFormat="1" ht="33" customHeight="1">
      <c r="B96" s="60"/>
      <c r="C96" s="355" t="s">
        <v>165</v>
      </c>
      <c r="D96" s="367" t="s">
        <v>307</v>
      </c>
      <c r="E96" s="375"/>
      <c r="F96" s="60"/>
      <c r="G96" s="60"/>
      <c r="H96" s="60"/>
      <c r="I96" s="60"/>
      <c r="J96" s="60"/>
      <c r="K96" s="60"/>
      <c r="L96" s="60"/>
    </row>
    <row r="97" spans="2:12" s="2" customFormat="1" ht="33" customHeight="1">
      <c r="B97" s="60"/>
      <c r="C97" s="356"/>
      <c r="D97" s="368" t="s">
        <v>114</v>
      </c>
      <c r="E97" s="376" t="s">
        <v>352</v>
      </c>
      <c r="F97" s="60"/>
      <c r="G97" s="60"/>
      <c r="H97" s="60"/>
      <c r="I97" s="60"/>
      <c r="J97" s="60"/>
      <c r="K97" s="60"/>
      <c r="L97" s="60"/>
    </row>
    <row r="98" spans="2:12" s="2" customFormat="1" ht="29.1" customHeight="1">
      <c r="B98" s="60"/>
      <c r="C98" s="114" t="s">
        <v>365</v>
      </c>
      <c r="D98" s="369"/>
      <c r="E98" s="377">
        <f>D98*12</f>
        <v>0</v>
      </c>
      <c r="F98" s="60"/>
      <c r="G98" s="60"/>
      <c r="H98" s="60"/>
      <c r="I98" s="60"/>
      <c r="J98" s="60"/>
      <c r="K98" s="60"/>
      <c r="L98" s="60"/>
    </row>
    <row r="99" spans="2:12" ht="29.1" customHeight="1">
      <c r="B99" s="60"/>
      <c r="C99" s="115" t="s">
        <v>502</v>
      </c>
      <c r="D99" s="370"/>
      <c r="E99" s="378">
        <f>D99*12</f>
        <v>0</v>
      </c>
      <c r="F99" s="60"/>
      <c r="G99" s="60"/>
      <c r="H99" s="60"/>
      <c r="I99" s="60"/>
      <c r="J99" s="60"/>
      <c r="K99" s="60"/>
      <c r="L99" s="60"/>
    </row>
    <row r="100" spans="2:12" ht="29.1" customHeight="1">
      <c r="B100" s="60"/>
      <c r="C100" s="115" t="s">
        <v>501</v>
      </c>
      <c r="D100" s="370"/>
      <c r="E100" s="378">
        <f>D100*12</f>
        <v>0</v>
      </c>
      <c r="F100" s="60"/>
      <c r="G100" s="60"/>
      <c r="H100" s="60"/>
      <c r="I100" s="60"/>
      <c r="J100" s="60"/>
      <c r="K100" s="60"/>
      <c r="L100" s="60"/>
    </row>
    <row r="101" spans="2:12" ht="33.6" customHeight="1">
      <c r="B101" s="60"/>
      <c r="C101" s="354"/>
      <c r="D101" s="371">
        <f>SUM(D98:D100)</f>
        <v>0</v>
      </c>
      <c r="E101" s="379">
        <f>SUM(E98:E100)</f>
        <v>0</v>
      </c>
      <c r="F101" s="60"/>
      <c r="G101" s="60"/>
      <c r="H101" s="60"/>
      <c r="I101" s="60"/>
      <c r="J101" s="60"/>
      <c r="K101" s="60"/>
      <c r="L101" s="60"/>
    </row>
    <row r="102" spans="2:12">
      <c r="B102" s="60"/>
      <c r="C102" s="200" t="s">
        <v>262</v>
      </c>
      <c r="D102" s="60"/>
      <c r="E102" s="60"/>
      <c r="F102" s="60"/>
      <c r="G102" s="60"/>
      <c r="H102" s="60"/>
      <c r="I102" s="60"/>
      <c r="J102" s="60"/>
      <c r="K102" s="60"/>
      <c r="L102" s="60"/>
    </row>
    <row r="103" spans="2:12" ht="23.25" customHeight="1">
      <c r="B103" s="60"/>
      <c r="C103" s="60"/>
      <c r="D103" s="365" t="e">
        <f>($E$94-$E$101)/E94</f>
        <v>#DIV/0!</v>
      </c>
      <c r="E103" s="60"/>
      <c r="F103" s="60"/>
      <c r="G103" s="60"/>
      <c r="H103" s="60"/>
      <c r="I103" s="60"/>
      <c r="J103" s="60"/>
      <c r="K103" s="60"/>
      <c r="L103" s="60"/>
    </row>
    <row r="104" spans="2:12" ht="27.75" customHeight="1">
      <c r="B104" s="60"/>
      <c r="C104" s="60"/>
      <c r="D104" s="60"/>
      <c r="E104" s="60"/>
      <c r="F104" s="60"/>
      <c r="G104" s="60"/>
      <c r="H104" s="60"/>
      <c r="I104" s="60"/>
      <c r="J104" s="60"/>
      <c r="K104" s="60"/>
      <c r="L104" s="60"/>
    </row>
    <row r="105" spans="2:12">
      <c r="B105" s="60"/>
      <c r="C105" s="60" t="s">
        <v>572</v>
      </c>
      <c r="D105" s="60"/>
      <c r="E105" s="60"/>
      <c r="F105" s="60"/>
      <c r="G105" s="60"/>
      <c r="H105" s="60"/>
      <c r="I105" s="60"/>
      <c r="J105" s="60"/>
      <c r="K105" s="60"/>
      <c r="L105" s="60"/>
    </row>
    <row r="106" spans="2:12" ht="88.5" customHeight="1">
      <c r="B106" s="60"/>
      <c r="C106" s="91"/>
      <c r="D106" s="120"/>
      <c r="E106" s="120"/>
      <c r="F106" s="120"/>
      <c r="G106" s="120"/>
      <c r="H106" s="120"/>
      <c r="I106" s="120"/>
      <c r="J106" s="120"/>
      <c r="K106" s="230"/>
      <c r="L106" s="405"/>
    </row>
    <row r="107" spans="2:12">
      <c r="B107" s="60"/>
      <c r="C107" s="60"/>
      <c r="D107" s="60"/>
      <c r="E107" s="60"/>
      <c r="F107" s="60"/>
      <c r="G107" s="60"/>
      <c r="H107" s="60"/>
      <c r="I107" s="60"/>
      <c r="J107" s="60"/>
      <c r="K107" s="60"/>
      <c r="L107" s="60"/>
    </row>
  </sheetData>
  <mergeCells count="43">
    <mergeCell ref="B2:L2"/>
    <mergeCell ref="D5:K5"/>
    <mergeCell ref="D6:K6"/>
    <mergeCell ref="D7:K7"/>
    <mergeCell ref="D8:K8"/>
    <mergeCell ref="C9:K9"/>
    <mergeCell ref="C10:K10"/>
    <mergeCell ref="C11:K11"/>
    <mergeCell ref="C12:K12"/>
    <mergeCell ref="C13:K13"/>
    <mergeCell ref="E14:F14"/>
    <mergeCell ref="G14:K14"/>
    <mergeCell ref="C19:J19"/>
    <mergeCell ref="E27:G27"/>
    <mergeCell ref="E29:G29"/>
    <mergeCell ref="E31:G31"/>
    <mergeCell ref="E32:G32"/>
    <mergeCell ref="E33:G33"/>
    <mergeCell ref="E34:G34"/>
    <mergeCell ref="C54:F54"/>
    <mergeCell ref="H54:K54"/>
    <mergeCell ref="S57:AA57"/>
    <mergeCell ref="C59:F59"/>
    <mergeCell ref="C63:K63"/>
    <mergeCell ref="C65:K65"/>
    <mergeCell ref="E69:F69"/>
    <mergeCell ref="E76:F76"/>
    <mergeCell ref="E77:F77"/>
    <mergeCell ref="D89:E89"/>
    <mergeCell ref="D96:E96"/>
    <mergeCell ref="C106:K106"/>
    <mergeCell ref="C69:C70"/>
    <mergeCell ref="D69:D70"/>
    <mergeCell ref="G69:G70"/>
    <mergeCell ref="H69:H70"/>
    <mergeCell ref="I69:I70"/>
    <mergeCell ref="C77:C78"/>
    <mergeCell ref="D77:D78"/>
    <mergeCell ref="G77:G78"/>
    <mergeCell ref="H77:H78"/>
    <mergeCell ref="I77:I78"/>
    <mergeCell ref="C89:C90"/>
    <mergeCell ref="C96:C97"/>
  </mergeCells>
  <phoneticPr fontId="23"/>
  <conditionalFormatting sqref="D14">
    <cfRule type="expression" dxfId="36" priority="3" stopIfTrue="1">
      <formula>NOT(ISERROR(SEARCH("あり",D14)))</formula>
    </cfRule>
    <cfRule type="expression" dxfId="35" priority="4" stopIfTrue="1">
      <formula>NOT(ISERROR(SEARCH("なし",D14)))</formula>
    </cfRule>
    <cfRule type="expression" dxfId="34" priority="5" stopIfTrue="1">
      <formula>NOT(ISERROR(SEARCH("あり",D14)))</formula>
    </cfRule>
  </conditionalFormatting>
  <conditionalFormatting sqref="E31:G31">
    <cfRule type="expression" dxfId="33" priority="2">
      <formula>$I$31=0</formula>
    </cfRule>
  </conditionalFormatting>
  <conditionalFormatting sqref="E33:G33">
    <cfRule type="expression" dxfId="32" priority="1">
      <formula>$I$31=0</formula>
    </cfRule>
  </conditionalFormatting>
  <dataValidations count="5">
    <dataValidation imeMode="halfKatakana" allowBlank="1" showDropDown="0" showInputMessage="1" showErrorMessage="1" sqref="D7:I7 D5"/>
    <dataValidation type="list" allowBlank="1" showDropDown="0" showInputMessage="1" showErrorMessage="1" sqref="D14">
      <formula1>"あり,なし"</formula1>
    </dataValidation>
    <dataValidation type="list" allowBlank="1" showDropDown="0" showInputMessage="1" showErrorMessage="1" sqref="L10">
      <formula1>"療養介護,生活介護,自立訓練,就労移行支援,就労継続支援A型,就労継続支援B型,就労定着支援,自立生活援助,児童発達支援,医療型児童発達支援,放課後等デイサービス,短期入所.施設入所支援,共同生活援助,福祉型障害児入所施設,医療型障害児入所施設,居宅介護,重度訪問介護,同行援護,行動援護,居宅訪問型児童発達支援,保育所等訪問支援,計画相談支援,地域移行支援,地域定着支援,障害児相談支援"</formula1>
    </dataValidation>
    <dataValidation imeMode="halfAlpha" allowBlank="1" showDropDown="0" showInputMessage="1" showErrorMessage="1" sqref="C12:L12 G14:N14"/>
    <dataValidation type="list" allowBlank="1" showDropDown="0" showInputMessage="1" showErrorMessage="1" sqref="C10:K10">
      <formula1>"療養介護,生活介護,自立訓練,就労移行支援,就労継続支援A型,就労継続支援B型,就労定着支援,就労選択支援,自立生活援助,短期入所,施設入所支援,共同生活援助,居宅介護,重度訪問介護,同行援護,行動援護,計画相談支援,地域移行支援,地域定着支援"</formula1>
    </dataValidation>
  </dataValidations>
  <pageMargins left="0.70866141732283472" right="0.70866141732283472" top="0.74803149606299213" bottom="0.74803149606299213" header="0.31496062992125984" footer="0.31496062992125984"/>
  <pageSetup paperSize="9" scale="39" fitToWidth="1" fitToHeight="0" orientation="portrait" usePrinterDefaults="1" r:id="rId1"/>
  <rowBreaks count="1" manualBreakCount="1">
    <brk id="60" max="11" man="1"/>
  </rowBreaks>
  <drawing r:id="rId2"/>
  <legacyDrawing r:id="rId3"/>
  <mc:AlternateContent>
    <mc:Choice xmlns:x14="http://schemas.microsoft.com/office/spreadsheetml/2009/9/main" Requires="x14">
      <controls>
        <mc:AlternateContent>
          <mc:Choice Requires="x14">
            <control shapeId="60422" r:id="rId4" name="チェック 27">
              <controlPr defaultSize="0" autoFill="0" autoLine="0" autoPict="0">
                <anchor moveWithCells="1" sizeWithCells="1">
                  <from xmlns:xdr="http://schemas.openxmlformats.org/drawingml/2006/spreadsheetDrawing">
                    <xdr:col>2</xdr:col>
                    <xdr:colOff>797560</xdr:colOff>
                    <xdr:row>47</xdr:row>
                    <xdr:rowOff>36195</xdr:rowOff>
                  </from>
                  <to xmlns:xdr="http://schemas.openxmlformats.org/drawingml/2006/spreadsheetDrawing">
                    <xdr:col>2</xdr:col>
                    <xdr:colOff>1115695</xdr:colOff>
                    <xdr:row>48</xdr:row>
                    <xdr:rowOff>19685</xdr:rowOff>
                  </to>
                </anchor>
              </controlPr>
            </control>
          </mc:Choice>
        </mc:AlternateContent>
        <mc:AlternateContent>
          <mc:Choice Requires="x14">
            <control shapeId="60423" r:id="rId5" name="チェック 28">
              <controlPr defaultSize="0" autoFill="0" autoLine="0" autoPict="0">
                <anchor moveWithCells="1" sizeWithCells="1">
                  <from xmlns:xdr="http://schemas.openxmlformats.org/drawingml/2006/spreadsheetDrawing">
                    <xdr:col>2</xdr:col>
                    <xdr:colOff>797560</xdr:colOff>
                    <xdr:row>47</xdr:row>
                    <xdr:rowOff>408940</xdr:rowOff>
                  </from>
                  <to xmlns:xdr="http://schemas.openxmlformats.org/drawingml/2006/spreadsheetDrawing">
                    <xdr:col>2</xdr:col>
                    <xdr:colOff>1115695</xdr:colOff>
                    <xdr:row>48</xdr:row>
                    <xdr:rowOff>377825</xdr:rowOff>
                  </to>
                </anchor>
              </controlPr>
            </control>
          </mc:Choice>
        </mc:AlternateContent>
        <mc:AlternateContent>
          <mc:Choice Requires="x14">
            <control shapeId="60431" r:id="rId6" name="チェック 535">
              <controlPr defaultSize="0" autoFill="0" autoLine="0" autoPict="0">
                <anchor moveWithCells="1" sizeWithCells="1">
                  <from xmlns:xdr="http://schemas.openxmlformats.org/drawingml/2006/spreadsheetDrawing">
                    <xdr:col>2</xdr:col>
                    <xdr:colOff>812165</xdr:colOff>
                    <xdr:row>40</xdr:row>
                    <xdr:rowOff>699135</xdr:rowOff>
                  </from>
                  <to xmlns:xdr="http://schemas.openxmlformats.org/drawingml/2006/spreadsheetDrawing">
                    <xdr:col>2</xdr:col>
                    <xdr:colOff>1098550</xdr:colOff>
                    <xdr:row>42</xdr:row>
                    <xdr:rowOff>62230</xdr:rowOff>
                  </to>
                </anchor>
              </controlPr>
            </control>
          </mc:Choice>
        </mc:AlternateContent>
        <mc:AlternateContent>
          <mc:Choice Requires="x14">
            <control shapeId="60432" r:id="rId7" name="チェック 536">
              <controlPr defaultSize="0" autoFill="0" autoLine="0" autoPict="0">
                <anchor moveWithCells="1" sizeWithCells="1">
                  <from xmlns:xdr="http://schemas.openxmlformats.org/drawingml/2006/spreadsheetDrawing">
                    <xdr:col>2</xdr:col>
                    <xdr:colOff>812165</xdr:colOff>
                    <xdr:row>41</xdr:row>
                    <xdr:rowOff>278130</xdr:rowOff>
                  </from>
                  <to xmlns:xdr="http://schemas.openxmlformats.org/drawingml/2006/spreadsheetDrawing">
                    <xdr:col>2</xdr:col>
                    <xdr:colOff>1098550</xdr:colOff>
                    <xdr:row>43</xdr:row>
                    <xdr:rowOff>43180</xdr:rowOff>
                  </to>
                </anchor>
              </controlPr>
            </control>
          </mc:Choice>
        </mc:AlternateContent>
        <mc:AlternateContent>
          <mc:Choice Requires="x14">
            <control shapeId="60433" r:id="rId8" name="チェック 559">
              <controlPr defaultSize="0" autoFill="0" autoLine="0" autoPict="0">
                <anchor moveWithCells="1" sizeWithCells="1">
                  <from xmlns:xdr="http://schemas.openxmlformats.org/drawingml/2006/spreadsheetDrawing">
                    <xdr:col>2</xdr:col>
                    <xdr:colOff>806450</xdr:colOff>
                    <xdr:row>42</xdr:row>
                    <xdr:rowOff>254635</xdr:rowOff>
                  </from>
                  <to xmlns:xdr="http://schemas.openxmlformats.org/drawingml/2006/spreadsheetDrawing">
                    <xdr:col>2</xdr:col>
                    <xdr:colOff>1092835</xdr:colOff>
                    <xdr:row>44</xdr:row>
                    <xdr:rowOff>19050</xdr:rowOff>
                  </to>
                </anchor>
              </controlPr>
            </control>
          </mc:Choice>
        </mc:AlternateContent>
        <mc:AlternateContent>
          <mc:Choice Requires="x14">
            <control shapeId="60435" r:id="rId9" name="チェック 613">
              <controlPr defaultSize="0" autoFill="0" autoLine="0" autoPict="0">
                <anchor moveWithCells="1" sizeWithCells="1">
                  <from xmlns:xdr="http://schemas.openxmlformats.org/drawingml/2006/spreadsheetDrawing">
                    <xdr:col>2</xdr:col>
                    <xdr:colOff>789940</xdr:colOff>
                    <xdr:row>48</xdr:row>
                    <xdr:rowOff>410845</xdr:rowOff>
                  </from>
                  <to xmlns:xdr="http://schemas.openxmlformats.org/drawingml/2006/spreadsheetDrawing">
                    <xdr:col>2</xdr:col>
                    <xdr:colOff>1106170</xdr:colOff>
                    <xdr:row>50</xdr:row>
                    <xdr:rowOff>16510</xdr:rowOff>
                  </to>
                </anchor>
              </controlPr>
            </control>
          </mc:Choice>
        </mc:AlternateContent>
        <mc:AlternateContent>
          <mc:Choice Requires="x14">
            <control shapeId="60436" r:id="rId10" name="チェック 614">
              <controlPr defaultSize="0" autoFill="0" autoLine="0" autoPict="0">
                <anchor moveWithCells="1" sizeWithCells="1">
                  <from xmlns:xdr="http://schemas.openxmlformats.org/drawingml/2006/spreadsheetDrawing">
                    <xdr:col>2</xdr:col>
                    <xdr:colOff>789940</xdr:colOff>
                    <xdr:row>49</xdr:row>
                    <xdr:rowOff>402590</xdr:rowOff>
                  </from>
                  <to xmlns:xdr="http://schemas.openxmlformats.org/drawingml/2006/spreadsheetDrawing">
                    <xdr:col>2</xdr:col>
                    <xdr:colOff>1106170</xdr:colOff>
                    <xdr:row>50</xdr:row>
                    <xdr:rowOff>410845</xdr:rowOff>
                  </to>
                </anchor>
              </controlPr>
            </control>
          </mc:Choice>
        </mc:AlternateContent>
        <mc:AlternateContent>
          <mc:Choice Requires="x14">
            <control shapeId="60440" r:id="rId11" name="チェック 1281">
              <controlPr defaultSize="0" autoFill="0" autoLine="0" autoPict="0">
                <anchor moveWithCells="1" sizeWithCells="1">
                  <from xmlns:xdr="http://schemas.openxmlformats.org/drawingml/2006/spreadsheetDrawing">
                    <xdr:col>2</xdr:col>
                    <xdr:colOff>782320</xdr:colOff>
                    <xdr:row>34</xdr:row>
                    <xdr:rowOff>323850</xdr:rowOff>
                  </from>
                  <to xmlns:xdr="http://schemas.openxmlformats.org/drawingml/2006/spreadsheetDrawing">
                    <xdr:col>2</xdr:col>
                    <xdr:colOff>1087120</xdr:colOff>
                    <xdr:row>36</xdr:row>
                    <xdr:rowOff>83185</xdr:rowOff>
                  </to>
                </anchor>
              </controlPr>
            </control>
          </mc:Choice>
        </mc:AlternateContent>
        <mc:AlternateContent>
          <mc:Choice Requires="x14">
            <control shapeId="60441" r:id="rId12" name="チェック 1282">
              <controlPr defaultSize="0" autoFill="0" autoLine="0" autoPict="0">
                <anchor moveWithCells="1" sizeWithCells="1">
                  <from xmlns:xdr="http://schemas.openxmlformats.org/drawingml/2006/spreadsheetDrawing">
                    <xdr:col>2</xdr:col>
                    <xdr:colOff>782320</xdr:colOff>
                    <xdr:row>35</xdr:row>
                    <xdr:rowOff>217170</xdr:rowOff>
                  </from>
                  <to xmlns:xdr="http://schemas.openxmlformats.org/drawingml/2006/spreadsheetDrawing">
                    <xdr:col>2</xdr:col>
                    <xdr:colOff>1087120</xdr:colOff>
                    <xdr:row>37</xdr:row>
                    <xdr:rowOff>78105</xdr:rowOff>
                  </to>
                </anchor>
              </controlPr>
            </control>
          </mc:Choice>
        </mc:AlternateContent>
        <mc:AlternateContent>
          <mc:Choice Requires="x14">
            <control shapeId="60443" r:id="rId13" name="チェック 1283">
              <controlPr defaultSize="0" autoFill="0" autoLine="0" autoPict="0">
                <anchor moveWithCells="1" sizeWithCells="1">
                  <from xmlns:xdr="http://schemas.openxmlformats.org/drawingml/2006/spreadsheetDrawing">
                    <xdr:col>2</xdr:col>
                    <xdr:colOff>806450</xdr:colOff>
                    <xdr:row>38</xdr:row>
                    <xdr:rowOff>38735</xdr:rowOff>
                  </from>
                  <to xmlns:xdr="http://schemas.openxmlformats.org/drawingml/2006/spreadsheetDrawing">
                    <xdr:col>2</xdr:col>
                    <xdr:colOff>1057275</xdr:colOff>
                    <xdr:row>39</xdr:row>
                    <xdr:rowOff>58420</xdr:rowOff>
                  </to>
                </anchor>
              </controlPr>
            </control>
          </mc:Choice>
        </mc:AlternateContent>
        <mc:AlternateContent>
          <mc:Choice Requires="x14">
            <control shapeId="60444" r:id="rId14" name="チェック 1284">
              <controlPr defaultSize="0" autoFill="0" autoLine="0" autoPict="0">
                <anchor moveWithCells="1" sizeWithCells="1">
                  <from xmlns:xdr="http://schemas.openxmlformats.org/drawingml/2006/spreadsheetDrawing">
                    <xdr:col>2</xdr:col>
                    <xdr:colOff>806450</xdr:colOff>
                    <xdr:row>39</xdr:row>
                    <xdr:rowOff>58420</xdr:rowOff>
                  </from>
                  <to xmlns:xdr="http://schemas.openxmlformats.org/drawingml/2006/spreadsheetDrawing">
                    <xdr:col>2</xdr:col>
                    <xdr:colOff>1057275</xdr:colOff>
                    <xdr:row>40</xdr:row>
                    <xdr:rowOff>77470</xdr:rowOff>
                  </to>
                </anchor>
              </controlPr>
            </control>
          </mc:Choice>
        </mc:AlternateContent>
        <mc:AlternateContent>
          <mc:Choice Requires="x14">
            <control shapeId="60445" r:id="rId15" name="チェック 1868">
              <controlPr defaultSize="0" autoPict="0">
                <anchor moveWithCells="1">
                  <from xmlns:xdr="http://schemas.openxmlformats.org/drawingml/2006/spreadsheetDrawing">
                    <xdr:col>1</xdr:col>
                    <xdr:colOff>0</xdr:colOff>
                    <xdr:row>19</xdr:row>
                    <xdr:rowOff>381000</xdr:rowOff>
                  </from>
                  <to xmlns:xdr="http://schemas.openxmlformats.org/drawingml/2006/spreadsheetDrawing">
                    <xdr:col>2</xdr:col>
                    <xdr:colOff>542925</xdr:colOff>
                    <xdr:row>20</xdr:row>
                    <xdr:rowOff>372110</xdr:rowOff>
                  </to>
                </anchor>
              </controlPr>
            </control>
          </mc:Choice>
        </mc:AlternateContent>
        <mc:AlternateContent>
          <mc:Choice Requires="x14">
            <control shapeId="60446" r:id="rId16" name="チェック 1865">
              <controlPr defaultSize="0" autoPict="0">
                <anchor moveWithCells="1" sizeWithCells="1">
                  <from xmlns:xdr="http://schemas.openxmlformats.org/drawingml/2006/spreadsheetDrawing">
                    <xdr:col>1</xdr:col>
                    <xdr:colOff>0</xdr:colOff>
                    <xdr:row>17</xdr:row>
                    <xdr:rowOff>0</xdr:rowOff>
                  </from>
                  <to xmlns:xdr="http://schemas.openxmlformats.org/drawingml/2006/spreadsheetDrawing">
                    <xdr:col>2</xdr:col>
                    <xdr:colOff>542925</xdr:colOff>
                    <xdr:row>17</xdr:row>
                    <xdr:rowOff>361315</xdr:rowOff>
                  </to>
                </anchor>
              </controlPr>
            </control>
          </mc:Choice>
        </mc:AlternateContent>
        <mc:AlternateContent>
          <mc:Choice Requires="x14">
            <control shapeId="60447" r:id="rId17" name="チェック 1866">
              <controlPr defaultSize="0" autoPict="0">
                <anchor moveWithCells="1" sizeWithCells="1">
                  <from xmlns:xdr="http://schemas.openxmlformats.org/drawingml/2006/spreadsheetDrawing">
                    <xdr:col>1</xdr:col>
                    <xdr:colOff>0</xdr:colOff>
                    <xdr:row>18</xdr:row>
                    <xdr:rowOff>0</xdr:rowOff>
                  </from>
                  <to xmlns:xdr="http://schemas.openxmlformats.org/drawingml/2006/spreadsheetDrawing">
                    <xdr:col>2</xdr:col>
                    <xdr:colOff>542925</xdr:colOff>
                    <xdr:row>18</xdr:row>
                    <xdr:rowOff>372110</xdr:rowOff>
                  </to>
                </anchor>
              </controlPr>
            </control>
          </mc:Choice>
        </mc:AlternateContent>
        <mc:AlternateContent>
          <mc:Choice Requires="x14">
            <control shapeId="60448" r:id="rId18" name="チェック 1867">
              <controlPr defaultSize="0" autoPict="0">
                <anchor moveWithCells="1" sizeWithCells="1">
                  <from xmlns:xdr="http://schemas.openxmlformats.org/drawingml/2006/spreadsheetDrawing">
                    <xdr:col>1</xdr:col>
                    <xdr:colOff>0</xdr:colOff>
                    <xdr:row>19</xdr:row>
                    <xdr:rowOff>0</xdr:rowOff>
                  </from>
                  <to xmlns:xdr="http://schemas.openxmlformats.org/drawingml/2006/spreadsheetDrawing">
                    <xdr:col>2</xdr:col>
                    <xdr:colOff>542925</xdr:colOff>
                    <xdr:row>19</xdr:row>
                    <xdr:rowOff>372110</xdr:rowOff>
                  </to>
                </anchor>
              </controlPr>
            </control>
          </mc:Choice>
        </mc:AlternateContent>
        <mc:AlternateContent>
          <mc:Choice Requires="x14">
            <control shapeId="60449" r:id="rId19" name="チェック 1869">
              <controlPr defaultSize="0" autoPict="0">
                <anchor moveWithCells="1" sizeWithCells="1">
                  <from xmlns:xdr="http://schemas.openxmlformats.org/drawingml/2006/spreadsheetDrawing">
                    <xdr:col>1</xdr:col>
                    <xdr:colOff>0</xdr:colOff>
                    <xdr:row>20</xdr:row>
                    <xdr:rowOff>0</xdr:rowOff>
                  </from>
                  <to xmlns:xdr="http://schemas.openxmlformats.org/drawingml/2006/spreadsheetDrawing">
                    <xdr:col>2</xdr:col>
                    <xdr:colOff>542925</xdr:colOff>
                    <xdr:row>20</xdr:row>
                    <xdr:rowOff>372110</xdr:rowOff>
                  </to>
                </anchor>
              </controlPr>
            </control>
          </mc:Choice>
        </mc:AlternateContent>
        <mc:AlternateContent>
          <mc:Choice Requires="x14">
            <control shapeId="60450" r:id="rId20" name="チェック 1872">
              <controlPr defaultSize="0" autoPict="0">
                <anchor moveWithCells="1" sizeWithCells="1">
                  <from xmlns:xdr="http://schemas.openxmlformats.org/drawingml/2006/spreadsheetDrawing">
                    <xdr:col>1</xdr:col>
                    <xdr:colOff>0</xdr:colOff>
                    <xdr:row>23</xdr:row>
                    <xdr:rowOff>0</xdr:rowOff>
                  </from>
                  <to xmlns:xdr="http://schemas.openxmlformats.org/drawingml/2006/spreadsheetDrawing">
                    <xdr:col>2</xdr:col>
                    <xdr:colOff>542925</xdr:colOff>
                    <xdr:row>23</xdr:row>
                    <xdr:rowOff>372110</xdr:rowOff>
                  </to>
                </anchor>
              </controlPr>
            </control>
          </mc:Choice>
        </mc:AlternateContent>
        <mc:AlternateContent>
          <mc:Choice Requires="x14">
            <control shapeId="60451" r:id="rId21" name="チェック 1874">
              <controlPr defaultSize="0" autoPict="0">
                <anchor moveWithCells="1" sizeWithCells="1">
                  <from xmlns:xdr="http://schemas.openxmlformats.org/drawingml/2006/spreadsheetDrawing">
                    <xdr:col>1</xdr:col>
                    <xdr:colOff>0</xdr:colOff>
                    <xdr:row>18</xdr:row>
                    <xdr:rowOff>0</xdr:rowOff>
                  </from>
                  <to xmlns:xdr="http://schemas.openxmlformats.org/drawingml/2006/spreadsheetDrawing">
                    <xdr:col>2</xdr:col>
                    <xdr:colOff>542925</xdr:colOff>
                    <xdr:row>18</xdr:row>
                    <xdr:rowOff>361315</xdr:rowOff>
                  </to>
                </anchor>
              </controlPr>
            </control>
          </mc:Choice>
        </mc:AlternateContent>
        <mc:AlternateContent>
          <mc:Choice Requires="x14">
            <control shapeId="60454" r:id="rId22" name="チェック 38">
              <controlPr defaultSize="0" autoFill="0" autoLine="0" autoPict="0">
                <anchor moveWithCells="1">
                  <from xmlns:xdr="http://schemas.openxmlformats.org/drawingml/2006/spreadsheetDrawing">
                    <xdr:col>0</xdr:col>
                    <xdr:colOff>104775</xdr:colOff>
                    <xdr:row>15</xdr:row>
                    <xdr:rowOff>196215</xdr:rowOff>
                  </from>
                  <to xmlns:xdr="http://schemas.openxmlformats.org/drawingml/2006/spreadsheetDrawing">
                    <xdr:col>2</xdr:col>
                    <xdr:colOff>160655</xdr:colOff>
                    <xdr:row>17</xdr:row>
                    <xdr:rowOff>144780</xdr:rowOff>
                  </to>
                </anchor>
              </controlPr>
            </control>
          </mc:Choice>
        </mc:AlternateContent>
        <mc:AlternateContent>
          <mc:Choice Requires="x14">
            <control shapeId="60461" r:id="rId23" name="チェック 1281">
              <controlPr defaultSize="0" autoFill="0" autoLine="0" autoPict="0">
                <anchor moveWithCells="1" sizeWithCells="1">
                  <from xmlns:xdr="http://schemas.openxmlformats.org/drawingml/2006/spreadsheetDrawing">
                    <xdr:col>4</xdr:col>
                    <xdr:colOff>245745</xdr:colOff>
                    <xdr:row>34</xdr:row>
                    <xdr:rowOff>307340</xdr:rowOff>
                  </from>
                  <to xmlns:xdr="http://schemas.openxmlformats.org/drawingml/2006/spreadsheetDrawing">
                    <xdr:col>4</xdr:col>
                    <xdr:colOff>551180</xdr:colOff>
                    <xdr:row>36</xdr:row>
                    <xdr:rowOff>59690</xdr:rowOff>
                  </to>
                </anchor>
              </controlPr>
            </control>
          </mc:Choice>
        </mc:AlternateContent>
        <mc:AlternateContent>
          <mc:Choice Requires="x14">
            <control shapeId="60462" r:id="rId24" name="チェック 1282">
              <controlPr defaultSize="0" autoFill="0" autoLine="0" autoPict="0">
                <anchor moveWithCells="1" sizeWithCells="1">
                  <from xmlns:xdr="http://schemas.openxmlformats.org/drawingml/2006/spreadsheetDrawing">
                    <xdr:col>4</xdr:col>
                    <xdr:colOff>245745</xdr:colOff>
                    <xdr:row>35</xdr:row>
                    <xdr:rowOff>193675</xdr:rowOff>
                  </from>
                  <to xmlns:xdr="http://schemas.openxmlformats.org/drawingml/2006/spreadsheetDrawing">
                    <xdr:col>4</xdr:col>
                    <xdr:colOff>551180</xdr:colOff>
                    <xdr:row>37</xdr:row>
                    <xdr:rowOff>54610</xdr:rowOff>
                  </to>
                </anchor>
              </controlPr>
            </control>
          </mc:Choice>
        </mc:AlternateContent>
        <mc:AlternateContent>
          <mc:Choice Requires="x14">
            <control shapeId="60463" r:id="rId25" name="チェック 1281">
              <controlPr defaultSize="0" autoFill="0" autoLine="0" autoPict="0">
                <anchor moveWithCells="1" sizeWithCells="1">
                  <from xmlns:xdr="http://schemas.openxmlformats.org/drawingml/2006/spreadsheetDrawing">
                    <xdr:col>2</xdr:col>
                    <xdr:colOff>780415</xdr:colOff>
                    <xdr:row>36</xdr:row>
                    <xdr:rowOff>220980</xdr:rowOff>
                  </from>
                  <to xmlns:xdr="http://schemas.openxmlformats.org/drawingml/2006/spreadsheetDrawing">
                    <xdr:col>2</xdr:col>
                    <xdr:colOff>1085215</xdr:colOff>
                    <xdr:row>38</xdr:row>
                    <xdr:rowOff>74295</xdr:rowOff>
                  </to>
                </anchor>
              </controlPr>
            </control>
          </mc:Choice>
        </mc:AlternateContent>
        <mc:AlternateContent>
          <mc:Choice Requires="x14">
            <control shapeId="60464" r:id="rId26" name="チェック 48">
              <controlPr defaultSize="0" autoFill="0" autoLine="0" autoPict="0">
                <anchor moveWithCells="1">
                  <from xmlns:xdr="http://schemas.openxmlformats.org/drawingml/2006/spreadsheetDrawing">
                    <xdr:col>2</xdr:col>
                    <xdr:colOff>69215</xdr:colOff>
                    <xdr:row>54</xdr:row>
                    <xdr:rowOff>0</xdr:rowOff>
                  </from>
                  <to xmlns:xdr="http://schemas.openxmlformats.org/drawingml/2006/spreadsheetDrawing">
                    <xdr:col>3</xdr:col>
                    <xdr:colOff>318770</xdr:colOff>
                    <xdr:row>55</xdr:row>
                    <xdr:rowOff>0</xdr:rowOff>
                  </to>
                </anchor>
              </controlPr>
            </control>
          </mc:Choice>
        </mc:AlternateContent>
        <mc:AlternateContent>
          <mc:Choice Requires="x14">
            <control shapeId="60465" r:id="rId27" name="チェック 49">
              <controlPr defaultSize="0" autoFill="0" autoLine="0" autoPict="0">
                <anchor moveWithCells="1">
                  <from xmlns:xdr="http://schemas.openxmlformats.org/drawingml/2006/spreadsheetDrawing">
                    <xdr:col>2</xdr:col>
                    <xdr:colOff>69215</xdr:colOff>
                    <xdr:row>54</xdr:row>
                    <xdr:rowOff>219075</xdr:rowOff>
                  </from>
                  <to xmlns:xdr="http://schemas.openxmlformats.org/drawingml/2006/spreadsheetDrawing">
                    <xdr:col>3</xdr:col>
                    <xdr:colOff>548005</xdr:colOff>
                    <xdr:row>55</xdr:row>
                    <xdr:rowOff>219075</xdr:rowOff>
                  </to>
                </anchor>
              </controlPr>
            </control>
          </mc:Choice>
        </mc:AlternateContent>
        <mc:AlternateContent>
          <mc:Choice Requires="x14">
            <control shapeId="60466" r:id="rId28" name="チェック 50">
              <controlPr defaultSize="0" autoFill="0" autoLine="0" autoPict="0">
                <anchor moveWithCells="1">
                  <from xmlns:xdr="http://schemas.openxmlformats.org/drawingml/2006/spreadsheetDrawing">
                    <xdr:col>2</xdr:col>
                    <xdr:colOff>69215</xdr:colOff>
                    <xdr:row>55</xdr:row>
                    <xdr:rowOff>208915</xdr:rowOff>
                  </from>
                  <to xmlns:xdr="http://schemas.openxmlformats.org/drawingml/2006/spreadsheetDrawing">
                    <xdr:col>3</xdr:col>
                    <xdr:colOff>358775</xdr:colOff>
                    <xdr:row>56</xdr:row>
                    <xdr:rowOff>219075</xdr:rowOff>
                  </to>
                </anchor>
              </controlPr>
            </control>
          </mc:Choice>
        </mc:AlternateContent>
        <mc:AlternateContent>
          <mc:Choice Requires="x14">
            <control shapeId="60467" r:id="rId29" name="チェック 51">
              <controlPr defaultSize="0" autoFill="0" autoLine="0" autoPict="0">
                <anchor moveWithCells="1">
                  <from xmlns:xdr="http://schemas.openxmlformats.org/drawingml/2006/spreadsheetDrawing">
                    <xdr:col>3</xdr:col>
                    <xdr:colOff>1145540</xdr:colOff>
                    <xdr:row>54</xdr:row>
                    <xdr:rowOff>10160</xdr:rowOff>
                  </from>
                  <to xmlns:xdr="http://schemas.openxmlformats.org/drawingml/2006/spreadsheetDrawing">
                    <xdr:col>5</xdr:col>
                    <xdr:colOff>5715</xdr:colOff>
                    <xdr:row>55</xdr:row>
                    <xdr:rowOff>0</xdr:rowOff>
                  </to>
                </anchor>
              </controlPr>
            </control>
          </mc:Choice>
        </mc:AlternateContent>
        <mc:AlternateContent>
          <mc:Choice Requires="x14">
            <control shapeId="60468" r:id="rId30" name="チェック 52">
              <controlPr defaultSize="0" autoFill="0" autoLine="0" autoPict="0">
                <anchor moveWithCells="1">
                  <from xmlns:xdr="http://schemas.openxmlformats.org/drawingml/2006/spreadsheetDrawing">
                    <xdr:col>3</xdr:col>
                    <xdr:colOff>1145540</xdr:colOff>
                    <xdr:row>54</xdr:row>
                    <xdr:rowOff>227965</xdr:rowOff>
                  </from>
                  <to xmlns:xdr="http://schemas.openxmlformats.org/drawingml/2006/spreadsheetDrawing">
                    <xdr:col>5</xdr:col>
                    <xdr:colOff>5715</xdr:colOff>
                    <xdr:row>55</xdr:row>
                    <xdr:rowOff>227965</xdr:rowOff>
                  </to>
                </anchor>
              </controlPr>
            </control>
          </mc:Choice>
        </mc:AlternateContent>
        <mc:AlternateContent>
          <mc:Choice Requires="x14">
            <control shapeId="60469" r:id="rId31" name="チェック 53">
              <controlPr defaultSize="0" autoFill="0" autoLine="0" autoPict="0">
                <anchor moveWithCells="1">
                  <from xmlns:xdr="http://schemas.openxmlformats.org/drawingml/2006/spreadsheetDrawing">
                    <xdr:col>3</xdr:col>
                    <xdr:colOff>1145540</xdr:colOff>
                    <xdr:row>55</xdr:row>
                    <xdr:rowOff>227965</xdr:rowOff>
                  </from>
                  <to xmlns:xdr="http://schemas.openxmlformats.org/drawingml/2006/spreadsheetDrawing">
                    <xdr:col>5</xdr:col>
                    <xdr:colOff>5715</xdr:colOff>
                    <xdr:row>56</xdr:row>
                    <xdr:rowOff>227965</xdr:rowOff>
                  </to>
                </anchor>
              </controlPr>
            </control>
          </mc:Choice>
        </mc:AlternateContent>
        <mc:AlternateContent>
          <mc:Choice Requires="x14">
            <control shapeId="60470" r:id="rId32" name="チェック 54">
              <controlPr defaultSize="0" autoFill="0" autoLine="0" autoPict="0">
                <anchor moveWithCells="1">
                  <from xmlns:xdr="http://schemas.openxmlformats.org/drawingml/2006/spreadsheetDrawing">
                    <xdr:col>2</xdr:col>
                    <xdr:colOff>69215</xdr:colOff>
                    <xdr:row>56</xdr:row>
                    <xdr:rowOff>219075</xdr:rowOff>
                  </from>
                  <to xmlns:xdr="http://schemas.openxmlformats.org/drawingml/2006/spreadsheetDrawing">
                    <xdr:col>2</xdr:col>
                    <xdr:colOff>1115695</xdr:colOff>
                    <xdr:row>57</xdr:row>
                    <xdr:rowOff>227965</xdr:rowOff>
                  </to>
                </anchor>
              </controlPr>
            </control>
          </mc:Choice>
        </mc:AlternateContent>
        <mc:AlternateContent>
          <mc:Choice Requires="x14">
            <control shapeId="60471" r:id="rId33" name="チェック 55">
              <controlPr defaultSize="0" autoFill="0" autoLine="0" autoPict="0">
                <anchor moveWithCells="1">
                  <from xmlns:xdr="http://schemas.openxmlformats.org/drawingml/2006/spreadsheetDrawing">
                    <xdr:col>7</xdr:col>
                    <xdr:colOff>74295</xdr:colOff>
                    <xdr:row>54</xdr:row>
                    <xdr:rowOff>38100</xdr:rowOff>
                  </from>
                  <to xmlns:xdr="http://schemas.openxmlformats.org/drawingml/2006/spreadsheetDrawing">
                    <xdr:col>7</xdr:col>
                    <xdr:colOff>1318895</xdr:colOff>
                    <xdr:row>54</xdr:row>
                    <xdr:rowOff>227965</xdr:rowOff>
                  </to>
                </anchor>
              </controlPr>
            </control>
          </mc:Choice>
        </mc:AlternateContent>
        <mc:AlternateContent>
          <mc:Choice Requires="x14">
            <control shapeId="60472" r:id="rId34" name="チェック 56">
              <controlPr defaultSize="0" autoFill="0" autoLine="0" autoPict="0">
                <anchor moveWithCells="1">
                  <from xmlns:xdr="http://schemas.openxmlformats.org/drawingml/2006/spreadsheetDrawing">
                    <xdr:col>9</xdr:col>
                    <xdr:colOff>313055</xdr:colOff>
                    <xdr:row>55</xdr:row>
                    <xdr:rowOff>123825</xdr:rowOff>
                  </from>
                  <to xmlns:xdr="http://schemas.openxmlformats.org/drawingml/2006/spreadsheetDrawing">
                    <xdr:col>11</xdr:col>
                    <xdr:colOff>73660</xdr:colOff>
                    <xdr:row>56</xdr:row>
                    <xdr:rowOff>123825</xdr:rowOff>
                  </to>
                </anchor>
              </controlPr>
            </control>
          </mc:Choice>
        </mc:AlternateContent>
        <mc:AlternateContent>
          <mc:Choice Requires="x14">
            <control shapeId="60473" r:id="rId35" name="チェック 57">
              <controlPr defaultSize="0" autoFill="0" autoLine="0" autoPict="0">
                <anchor moveWithCells="1">
                  <from xmlns:xdr="http://schemas.openxmlformats.org/drawingml/2006/spreadsheetDrawing">
                    <xdr:col>9</xdr:col>
                    <xdr:colOff>313055</xdr:colOff>
                    <xdr:row>56</xdr:row>
                    <xdr:rowOff>76200</xdr:rowOff>
                  </from>
                  <to xmlns:xdr="http://schemas.openxmlformats.org/drawingml/2006/spreadsheetDrawing">
                    <xdr:col>10</xdr:col>
                    <xdr:colOff>835660</xdr:colOff>
                    <xdr:row>57</xdr:row>
                    <xdr:rowOff>29210</xdr:rowOff>
                  </to>
                </anchor>
              </controlPr>
            </control>
          </mc:Choice>
        </mc:AlternateContent>
        <mc:AlternateContent>
          <mc:Choice Requires="x14">
            <control shapeId="60474" r:id="rId36" name="チェック 58">
              <controlPr defaultSize="0" autoFill="0" autoLine="0" autoPict="0">
                <anchor moveWithCells="1">
                  <from xmlns:xdr="http://schemas.openxmlformats.org/drawingml/2006/spreadsheetDrawing">
                    <xdr:col>9</xdr:col>
                    <xdr:colOff>313055</xdr:colOff>
                    <xdr:row>57</xdr:row>
                    <xdr:rowOff>29210</xdr:rowOff>
                  </from>
                  <to xmlns:xdr="http://schemas.openxmlformats.org/drawingml/2006/spreadsheetDrawing">
                    <xdr:col>9</xdr:col>
                    <xdr:colOff>1254125</xdr:colOff>
                    <xdr:row>58</xdr:row>
                    <xdr:rowOff>48260</xdr:rowOff>
                  </to>
                </anchor>
              </controlPr>
            </control>
          </mc:Choice>
        </mc:AlternateContent>
        <mc:AlternateContent>
          <mc:Choice Requires="x14">
            <control shapeId="60475" r:id="rId37" name="チェック 59">
              <controlPr defaultSize="0" autoFill="0" autoLine="0" autoPict="0">
                <anchor moveWithCells="1">
                  <from xmlns:xdr="http://schemas.openxmlformats.org/drawingml/2006/spreadsheetDrawing">
                    <xdr:col>7</xdr:col>
                    <xdr:colOff>74295</xdr:colOff>
                    <xdr:row>57</xdr:row>
                    <xdr:rowOff>10160</xdr:rowOff>
                  </from>
                  <to xmlns:xdr="http://schemas.openxmlformats.org/drawingml/2006/spreadsheetDrawing">
                    <xdr:col>8</xdr:col>
                    <xdr:colOff>610870</xdr:colOff>
                    <xdr:row>58</xdr:row>
                    <xdr:rowOff>10160</xdr:rowOff>
                  </to>
                </anchor>
              </controlPr>
            </control>
          </mc:Choice>
        </mc:AlternateContent>
        <mc:AlternateContent>
          <mc:Choice Requires="x14">
            <control shapeId="60477" r:id="rId38" name="チェック 61">
              <controlPr defaultSize="0" autoFill="0" autoLine="0" autoPict="0">
                <anchor moveWithCells="1">
                  <from xmlns:xdr="http://schemas.openxmlformats.org/drawingml/2006/spreadsheetDrawing">
                    <xdr:col>7</xdr:col>
                    <xdr:colOff>83820</xdr:colOff>
                    <xdr:row>55</xdr:row>
                    <xdr:rowOff>57150</xdr:rowOff>
                  </from>
                  <to xmlns:xdr="http://schemas.openxmlformats.org/drawingml/2006/spreadsheetDrawing">
                    <xdr:col>7</xdr:col>
                    <xdr:colOff>1269365</xdr:colOff>
                    <xdr:row>56</xdr:row>
                    <xdr:rowOff>57150</xdr:rowOff>
                  </to>
                </anchor>
              </controlPr>
            </control>
          </mc:Choice>
        </mc:AlternateContent>
        <mc:AlternateContent>
          <mc:Choice Requires="x14">
            <control shapeId="60478" r:id="rId39" name="チェック 62">
              <controlPr defaultSize="0" autoFill="0" autoLine="0" autoPict="0">
                <anchor moveWithCells="1">
                  <from xmlns:xdr="http://schemas.openxmlformats.org/drawingml/2006/spreadsheetDrawing">
                    <xdr:col>7</xdr:col>
                    <xdr:colOff>74295</xdr:colOff>
                    <xdr:row>56</xdr:row>
                    <xdr:rowOff>67310</xdr:rowOff>
                  </from>
                  <to xmlns:xdr="http://schemas.openxmlformats.org/drawingml/2006/spreadsheetDrawing">
                    <xdr:col>7</xdr:col>
                    <xdr:colOff>1176020</xdr:colOff>
                    <xdr:row>57</xdr:row>
                    <xdr:rowOff>10160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W56"/>
  <sheetViews>
    <sheetView showGridLines="0" view="pageBreakPreview" zoomScale="50" zoomScaleNormal="38" zoomScaleSheetLayoutView="50" workbookViewId="0">
      <selection activeCell="D7" sqref="D7:E7"/>
    </sheetView>
  </sheetViews>
  <sheetFormatPr defaultColWidth="8" defaultRowHeight="14.25"/>
  <cols>
    <col min="1" max="1" width="6.25" style="1" customWidth="1"/>
    <col min="2" max="2" width="10.875" style="2" customWidth="1"/>
    <col min="3" max="3" width="15.625" style="57" customWidth="1"/>
    <col min="4" max="4" width="5.5" style="57" customWidth="1"/>
    <col min="5" max="7" width="10.875" style="57" customWidth="1"/>
    <col min="8" max="8" width="13.25" style="57" customWidth="1"/>
    <col min="9" max="9" width="7.375" style="57" customWidth="1"/>
    <col min="10" max="10" width="7.125" style="1" customWidth="1"/>
    <col min="11" max="11" width="10.875" style="1" customWidth="1"/>
    <col min="12" max="13" width="5.75" style="1" customWidth="1"/>
    <col min="14" max="15" width="7.875" style="1" customWidth="1"/>
    <col min="16" max="18" width="7.5" style="1" customWidth="1"/>
    <col min="19" max="21" width="7.125" style="1" customWidth="1"/>
    <col min="22" max="22" width="5.75" style="1" customWidth="1"/>
    <col min="23" max="23" width="8" style="1" bestFit="1" customWidth="0"/>
    <col min="24" max="16384" width="8" style="1"/>
  </cols>
  <sheetData>
    <row r="1" spans="1:23" ht="32.1" customHeight="1">
      <c r="A1" s="58" t="s">
        <v>353</v>
      </c>
      <c r="B1" s="233"/>
      <c r="C1" s="233"/>
      <c r="D1" s="233"/>
      <c r="E1" s="233"/>
      <c r="F1" s="233"/>
      <c r="G1" s="233"/>
      <c r="H1" s="233"/>
      <c r="I1" s="233"/>
      <c r="J1" s="233"/>
      <c r="K1" s="233"/>
      <c r="L1" s="233"/>
      <c r="M1" s="233"/>
      <c r="N1" s="233"/>
      <c r="O1" s="233"/>
      <c r="P1" s="233"/>
      <c r="Q1" s="233"/>
      <c r="R1" s="233"/>
      <c r="S1" s="233"/>
      <c r="T1" s="233"/>
      <c r="U1" s="233"/>
      <c r="V1" s="233"/>
      <c r="W1" s="233"/>
    </row>
    <row r="2" spans="1:23" ht="33" customHeight="1">
      <c r="A2" s="232" t="s">
        <v>503</v>
      </c>
      <c r="B2" s="232"/>
      <c r="C2" s="232"/>
      <c r="D2" s="232"/>
      <c r="E2" s="232"/>
      <c r="F2" s="232"/>
      <c r="G2" s="232"/>
      <c r="H2" s="232"/>
      <c r="I2" s="232"/>
      <c r="J2" s="232"/>
      <c r="K2" s="232"/>
      <c r="L2" s="232"/>
      <c r="M2" s="232"/>
      <c r="N2" s="232"/>
      <c r="O2" s="232"/>
      <c r="P2" s="232"/>
      <c r="Q2" s="232"/>
      <c r="R2" s="232"/>
      <c r="S2" s="232"/>
      <c r="T2" s="232"/>
      <c r="U2" s="232"/>
      <c r="V2" s="232"/>
      <c r="W2" s="233"/>
    </row>
    <row r="3" spans="1:23" ht="39" customHeight="1">
      <c r="A3" s="232"/>
      <c r="B3" s="232"/>
      <c r="C3" s="232"/>
      <c r="D3" s="232"/>
      <c r="E3" s="232"/>
      <c r="F3" s="232"/>
      <c r="G3" s="232"/>
      <c r="H3" s="232"/>
      <c r="I3" s="232"/>
      <c r="J3" s="232"/>
      <c r="K3" s="232"/>
      <c r="L3" s="232"/>
      <c r="M3" s="232"/>
      <c r="N3" s="232"/>
      <c r="O3" s="232"/>
      <c r="P3" s="232"/>
      <c r="Q3" s="232"/>
      <c r="R3" s="232"/>
      <c r="S3" s="232"/>
      <c r="T3" s="232"/>
      <c r="U3" s="232"/>
      <c r="V3" s="232"/>
      <c r="W3" s="233"/>
    </row>
    <row r="4" spans="1:23" ht="40.15" customHeight="1">
      <c r="A4" s="60"/>
      <c r="B4" s="60"/>
      <c r="C4" s="239" t="s">
        <v>181</v>
      </c>
      <c r="D4" s="60"/>
      <c r="E4" s="60"/>
      <c r="F4" s="60"/>
      <c r="G4" s="60"/>
      <c r="H4" s="60"/>
      <c r="I4" s="60"/>
      <c r="J4" s="60"/>
      <c r="K4" s="60"/>
      <c r="L4" s="60"/>
      <c r="M4" s="60"/>
      <c r="N4" s="60"/>
      <c r="O4" s="60"/>
      <c r="P4" s="60"/>
      <c r="Q4" s="60"/>
      <c r="R4" s="60"/>
      <c r="S4" s="60"/>
      <c r="T4" s="60"/>
      <c r="U4" s="60"/>
      <c r="V4" s="60"/>
      <c r="W4" s="60"/>
    </row>
    <row r="5" spans="1:23" ht="40.15" customHeight="1">
      <c r="A5" s="60"/>
      <c r="B5" s="60"/>
      <c r="C5" s="240" t="s">
        <v>185</v>
      </c>
      <c r="D5" s="247">
        <f>'様式第３号の１（ＩＣＴの導入事業計画書）'!D6</f>
        <v>0</v>
      </c>
      <c r="E5" s="254"/>
      <c r="F5" s="254"/>
      <c r="G5" s="254"/>
      <c r="H5" s="254"/>
      <c r="I5" s="254"/>
      <c r="J5" s="254"/>
      <c r="K5" s="271"/>
      <c r="L5" s="60"/>
      <c r="M5" s="60"/>
      <c r="N5" s="60"/>
      <c r="O5" s="60"/>
      <c r="P5" s="60"/>
      <c r="Q5" s="60"/>
      <c r="R5" s="60"/>
      <c r="S5" s="60"/>
      <c r="T5" s="60"/>
      <c r="U5" s="60"/>
      <c r="V5" s="60"/>
      <c r="W5" s="60"/>
    </row>
    <row r="6" spans="1:23" s="57" customFormat="1" ht="39.6" customHeight="1">
      <c r="A6" s="60"/>
      <c r="B6" s="60"/>
      <c r="C6" s="241" t="s">
        <v>187</v>
      </c>
      <c r="D6" s="248">
        <f>'様式第３号の１（ＩＣＴの導入事業計画書）'!D8</f>
        <v>0</v>
      </c>
      <c r="E6" s="255"/>
      <c r="F6" s="255"/>
      <c r="G6" s="255"/>
      <c r="H6" s="255"/>
      <c r="I6" s="255"/>
      <c r="J6" s="255"/>
      <c r="K6" s="272"/>
      <c r="L6" s="60"/>
      <c r="M6" s="60"/>
      <c r="N6" s="60"/>
      <c r="O6" s="60"/>
      <c r="P6" s="60"/>
      <c r="Q6" s="60"/>
      <c r="R6" s="60"/>
      <c r="S6" s="60"/>
      <c r="T6" s="60"/>
      <c r="U6" s="60"/>
      <c r="V6" s="60"/>
      <c r="W6" s="60"/>
    </row>
    <row r="7" spans="1:23" s="57" customFormat="1" ht="40.15" customHeight="1">
      <c r="A7" s="60"/>
      <c r="B7" s="60"/>
      <c r="C7" s="242" t="s">
        <v>93</v>
      </c>
      <c r="D7" s="249"/>
      <c r="E7" s="256"/>
      <c r="F7" s="262" t="s">
        <v>300</v>
      </c>
      <c r="G7" s="262"/>
      <c r="H7" s="262"/>
      <c r="I7" s="262"/>
      <c r="J7" s="262"/>
      <c r="K7" s="273"/>
      <c r="L7" s="60"/>
      <c r="M7" s="60"/>
      <c r="N7" s="60"/>
      <c r="O7" s="60"/>
      <c r="P7" s="60"/>
      <c r="Q7" s="60"/>
      <c r="R7" s="60"/>
      <c r="S7" s="60"/>
      <c r="T7" s="60"/>
      <c r="U7" s="60"/>
      <c r="V7" s="60"/>
      <c r="W7" s="60"/>
    </row>
    <row r="8" spans="1:23" s="57" customFormat="1" ht="40.15" customHeight="1">
      <c r="A8" s="60"/>
      <c r="B8" s="60"/>
      <c r="C8" s="243" t="s">
        <v>41</v>
      </c>
      <c r="D8" s="250"/>
      <c r="E8" s="257"/>
      <c r="F8" s="263" t="s">
        <v>300</v>
      </c>
      <c r="G8" s="263"/>
      <c r="H8" s="263"/>
      <c r="I8" s="263"/>
      <c r="J8" s="263"/>
      <c r="K8" s="274"/>
      <c r="L8" s="60"/>
      <c r="M8" s="60"/>
      <c r="N8" s="60"/>
      <c r="O8" s="60"/>
      <c r="P8" s="60"/>
      <c r="Q8" s="60"/>
      <c r="R8" s="60"/>
      <c r="S8" s="60"/>
      <c r="T8" s="60"/>
      <c r="U8" s="60"/>
      <c r="V8" s="60"/>
      <c r="W8" s="60"/>
    </row>
    <row r="9" spans="1:23" s="57" customFormat="1" ht="22.5" customHeight="1">
      <c r="A9" s="233"/>
      <c r="B9" s="233"/>
      <c r="C9" s="233"/>
      <c r="D9" s="233"/>
      <c r="E9" s="233"/>
      <c r="F9" s="233"/>
      <c r="G9" s="233"/>
      <c r="H9" s="233"/>
      <c r="I9" s="233"/>
      <c r="J9" s="233"/>
      <c r="K9" s="233"/>
      <c r="L9" s="233"/>
      <c r="M9" s="233"/>
      <c r="N9" s="233"/>
      <c r="O9" s="233"/>
      <c r="P9" s="233"/>
      <c r="Q9" s="233"/>
      <c r="R9" s="233"/>
      <c r="S9" s="233"/>
      <c r="T9" s="233"/>
      <c r="U9" s="233"/>
      <c r="V9" s="233"/>
      <c r="W9" s="233"/>
    </row>
    <row r="10" spans="1:23" s="57" customFormat="1" ht="17.45" customHeight="1">
      <c r="A10" s="233"/>
      <c r="B10" s="235" t="s">
        <v>60</v>
      </c>
      <c r="C10" s="235"/>
      <c r="D10" s="235"/>
      <c r="E10" s="258">
        <f>$C$14+$E$14-$G$14</f>
        <v>0</v>
      </c>
      <c r="F10" s="264"/>
      <c r="G10" s="264"/>
      <c r="H10" s="264"/>
      <c r="I10" s="264"/>
      <c r="J10" s="270" t="s">
        <v>32</v>
      </c>
      <c r="K10" s="270"/>
      <c r="L10" s="233"/>
      <c r="M10" s="233"/>
      <c r="N10" s="233"/>
      <c r="O10" s="233"/>
      <c r="P10" s="233"/>
      <c r="Q10" s="233"/>
      <c r="R10" s="233"/>
      <c r="S10" s="233"/>
      <c r="T10" s="61"/>
      <c r="U10" s="61"/>
      <c r="V10" s="233"/>
      <c r="W10" s="233"/>
    </row>
    <row r="11" spans="1:23" s="57" customFormat="1" ht="17.45" customHeight="1">
      <c r="A11" s="233"/>
      <c r="B11" s="235"/>
      <c r="C11" s="235"/>
      <c r="D11" s="235"/>
      <c r="E11" s="259"/>
      <c r="F11" s="259"/>
      <c r="G11" s="259"/>
      <c r="H11" s="259"/>
      <c r="I11" s="259"/>
      <c r="J11" s="270"/>
      <c r="K11" s="270"/>
      <c r="L11" s="233"/>
      <c r="M11" s="233"/>
      <c r="N11" s="233"/>
      <c r="O11" s="233"/>
      <c r="P11" s="233"/>
      <c r="Q11" s="233"/>
      <c r="R11" s="233"/>
      <c r="S11" s="233"/>
      <c r="T11" s="61"/>
      <c r="U11" s="61"/>
      <c r="V11" s="233"/>
      <c r="W11" s="233"/>
    </row>
    <row r="12" spans="1:23" s="57" customFormat="1" ht="24" customHeight="1">
      <c r="A12" s="233"/>
      <c r="B12" s="233"/>
      <c r="C12" s="233"/>
      <c r="D12" s="233"/>
      <c r="E12" s="233"/>
      <c r="F12" s="233"/>
      <c r="G12" s="233"/>
      <c r="H12" s="233"/>
      <c r="I12" s="233"/>
      <c r="J12" s="233"/>
      <c r="K12" s="233"/>
      <c r="L12" s="233"/>
      <c r="M12" s="233"/>
      <c r="N12" s="233"/>
      <c r="O12" s="233"/>
      <c r="P12" s="233"/>
      <c r="Q12" s="233"/>
      <c r="R12" s="233"/>
      <c r="S12" s="233"/>
      <c r="T12" s="233"/>
      <c r="U12" s="233"/>
      <c r="V12" s="233"/>
      <c r="W12" s="233"/>
    </row>
    <row r="13" spans="1:23" s="57" customFormat="1" ht="54" customHeight="1">
      <c r="A13" s="233"/>
      <c r="B13" s="233"/>
      <c r="C13" s="244" t="s">
        <v>194</v>
      </c>
      <c r="D13" s="244"/>
      <c r="E13" s="260" t="s">
        <v>303</v>
      </c>
      <c r="F13" s="265"/>
      <c r="G13" s="260" t="s">
        <v>107</v>
      </c>
      <c r="H13" s="265"/>
      <c r="I13" s="234"/>
      <c r="J13" s="234"/>
      <c r="K13" s="233"/>
      <c r="L13" s="233"/>
      <c r="M13" s="233"/>
      <c r="N13" s="233"/>
      <c r="O13" s="233"/>
      <c r="P13" s="233"/>
      <c r="Q13" s="233"/>
      <c r="R13" s="233"/>
      <c r="S13" s="233"/>
      <c r="T13" s="233"/>
      <c r="U13" s="233"/>
      <c r="V13" s="233"/>
      <c r="W13" s="233"/>
    </row>
    <row r="14" spans="1:23" s="57" customFormat="1" ht="28.5" customHeight="1">
      <c r="A14" s="233"/>
      <c r="B14" s="233"/>
      <c r="C14" s="245">
        <f>$P$27</f>
        <v>0</v>
      </c>
      <c r="D14" s="251"/>
      <c r="E14" s="261">
        <f>$S$27</f>
        <v>0</v>
      </c>
      <c r="F14" s="266"/>
      <c r="G14" s="267"/>
      <c r="H14" s="268"/>
      <c r="I14" s="269"/>
      <c r="J14" s="269"/>
      <c r="K14" s="233"/>
      <c r="L14" s="233"/>
      <c r="M14" s="233"/>
      <c r="N14" s="233"/>
      <c r="O14" s="233"/>
      <c r="P14" s="233"/>
      <c r="Q14" s="233"/>
      <c r="R14" s="233"/>
      <c r="S14" s="233"/>
      <c r="T14" s="233"/>
      <c r="U14" s="233"/>
      <c r="V14" s="233"/>
      <c r="W14" s="233"/>
    </row>
    <row r="15" spans="1:23" s="57" customFormat="1" ht="26.1" customHeight="1">
      <c r="A15" s="233"/>
      <c r="B15" s="233"/>
      <c r="C15" s="233"/>
      <c r="D15" s="233"/>
      <c r="E15" s="233"/>
      <c r="F15" s="233"/>
      <c r="G15" s="233"/>
      <c r="H15" s="233"/>
      <c r="I15" s="233"/>
      <c r="J15" s="233"/>
      <c r="K15" s="233"/>
      <c r="L15" s="233"/>
      <c r="M15" s="233"/>
      <c r="N15" s="233"/>
      <c r="O15" s="233"/>
      <c r="P15" s="233"/>
      <c r="Q15" s="233"/>
      <c r="R15" s="233"/>
      <c r="S15" s="233"/>
      <c r="T15" s="233"/>
      <c r="U15" s="233"/>
      <c r="V15" s="233"/>
      <c r="W15" s="233"/>
    </row>
    <row r="16" spans="1:23" s="57" customFormat="1" ht="44.25" customHeight="1">
      <c r="A16" s="234"/>
      <c r="B16" s="236" t="s">
        <v>216</v>
      </c>
      <c r="C16" s="236" t="s">
        <v>304</v>
      </c>
      <c r="D16" s="236"/>
      <c r="E16" s="236"/>
      <c r="F16" s="236"/>
      <c r="G16" s="236"/>
      <c r="H16" s="236"/>
      <c r="I16" s="236"/>
      <c r="J16" s="236"/>
      <c r="K16" s="236" t="s">
        <v>306</v>
      </c>
      <c r="L16" s="236"/>
      <c r="M16" s="236" t="s">
        <v>309</v>
      </c>
      <c r="N16" s="236"/>
      <c r="O16" s="236"/>
      <c r="P16" s="236" t="s">
        <v>311</v>
      </c>
      <c r="Q16" s="236"/>
      <c r="R16" s="236"/>
      <c r="S16" s="244" t="s">
        <v>312</v>
      </c>
      <c r="T16" s="244"/>
      <c r="U16" s="244"/>
      <c r="V16" s="234"/>
      <c r="W16" s="234"/>
    </row>
    <row r="17" spans="1:23" s="57" customFormat="1" ht="30.95" customHeight="1">
      <c r="A17" s="233"/>
      <c r="B17" s="237">
        <v>1</v>
      </c>
      <c r="C17" s="246"/>
      <c r="D17" s="246"/>
      <c r="E17" s="246"/>
      <c r="F17" s="246"/>
      <c r="G17" s="246"/>
      <c r="H17" s="246"/>
      <c r="I17" s="246"/>
      <c r="J17" s="246"/>
      <c r="K17" s="275"/>
      <c r="L17" s="276"/>
      <c r="M17" s="277"/>
      <c r="N17" s="277"/>
      <c r="O17" s="277"/>
      <c r="P17" s="279">
        <f t="shared" ref="P17:P26" si="0">K17*M17</f>
        <v>0</v>
      </c>
      <c r="Q17" s="279"/>
      <c r="R17" s="279"/>
      <c r="S17" s="277"/>
      <c r="T17" s="277"/>
      <c r="U17" s="277"/>
      <c r="V17" s="233"/>
      <c r="W17" s="233"/>
    </row>
    <row r="18" spans="1:23" s="2" customFormat="1" ht="33" customHeight="1">
      <c r="A18" s="233"/>
      <c r="B18" s="237">
        <v>2</v>
      </c>
      <c r="C18" s="246"/>
      <c r="D18" s="246"/>
      <c r="E18" s="246"/>
      <c r="F18" s="246"/>
      <c r="G18" s="246"/>
      <c r="H18" s="246"/>
      <c r="I18" s="246"/>
      <c r="J18" s="246"/>
      <c r="K18" s="275"/>
      <c r="L18" s="276"/>
      <c r="M18" s="277"/>
      <c r="N18" s="277"/>
      <c r="O18" s="277"/>
      <c r="P18" s="279">
        <f t="shared" si="0"/>
        <v>0</v>
      </c>
      <c r="Q18" s="279"/>
      <c r="R18" s="279"/>
      <c r="S18" s="277"/>
      <c r="T18" s="277"/>
      <c r="U18" s="277"/>
      <c r="V18" s="233"/>
      <c r="W18" s="233"/>
    </row>
    <row r="19" spans="1:23" s="2" customFormat="1" ht="33" customHeight="1">
      <c r="A19" s="233"/>
      <c r="B19" s="237">
        <v>3</v>
      </c>
      <c r="C19" s="246"/>
      <c r="D19" s="246"/>
      <c r="E19" s="246"/>
      <c r="F19" s="246"/>
      <c r="G19" s="246"/>
      <c r="H19" s="246"/>
      <c r="I19" s="246"/>
      <c r="J19" s="246"/>
      <c r="K19" s="275"/>
      <c r="L19" s="276"/>
      <c r="M19" s="277"/>
      <c r="N19" s="277"/>
      <c r="O19" s="277"/>
      <c r="P19" s="279">
        <f t="shared" si="0"/>
        <v>0</v>
      </c>
      <c r="Q19" s="279"/>
      <c r="R19" s="279"/>
      <c r="S19" s="277"/>
      <c r="T19" s="277"/>
      <c r="U19" s="277"/>
      <c r="V19" s="233"/>
      <c r="W19" s="233"/>
    </row>
    <row r="20" spans="1:23" s="2" customFormat="1" ht="33" customHeight="1">
      <c r="A20" s="233"/>
      <c r="B20" s="237">
        <v>4</v>
      </c>
      <c r="C20" s="246"/>
      <c r="D20" s="246"/>
      <c r="E20" s="246"/>
      <c r="F20" s="246"/>
      <c r="G20" s="246"/>
      <c r="H20" s="246"/>
      <c r="I20" s="246"/>
      <c r="J20" s="246"/>
      <c r="K20" s="275"/>
      <c r="L20" s="276"/>
      <c r="M20" s="277"/>
      <c r="N20" s="277"/>
      <c r="O20" s="277"/>
      <c r="P20" s="279">
        <f t="shared" si="0"/>
        <v>0</v>
      </c>
      <c r="Q20" s="279"/>
      <c r="R20" s="279"/>
      <c r="S20" s="277"/>
      <c r="T20" s="277"/>
      <c r="U20" s="277"/>
      <c r="V20" s="233"/>
      <c r="W20" s="233"/>
    </row>
    <row r="21" spans="1:23" s="2" customFormat="1" ht="33" customHeight="1">
      <c r="A21" s="233"/>
      <c r="B21" s="237">
        <v>5</v>
      </c>
      <c r="C21" s="246"/>
      <c r="D21" s="246"/>
      <c r="E21" s="246"/>
      <c r="F21" s="246"/>
      <c r="G21" s="246"/>
      <c r="H21" s="246"/>
      <c r="I21" s="246"/>
      <c r="J21" s="246"/>
      <c r="K21" s="275"/>
      <c r="L21" s="276"/>
      <c r="M21" s="277"/>
      <c r="N21" s="277"/>
      <c r="O21" s="277"/>
      <c r="P21" s="279">
        <f t="shared" si="0"/>
        <v>0</v>
      </c>
      <c r="Q21" s="279"/>
      <c r="R21" s="279"/>
      <c r="S21" s="277"/>
      <c r="T21" s="277"/>
      <c r="U21" s="277"/>
      <c r="V21" s="233"/>
      <c r="W21" s="233"/>
    </row>
    <row r="22" spans="1:23" s="2" customFormat="1" ht="33" customHeight="1">
      <c r="A22" s="233"/>
      <c r="B22" s="237">
        <v>6</v>
      </c>
      <c r="C22" s="246"/>
      <c r="D22" s="246"/>
      <c r="E22" s="246"/>
      <c r="F22" s="246"/>
      <c r="G22" s="246"/>
      <c r="H22" s="246"/>
      <c r="I22" s="246"/>
      <c r="J22" s="246"/>
      <c r="K22" s="275"/>
      <c r="L22" s="276"/>
      <c r="M22" s="277"/>
      <c r="N22" s="277"/>
      <c r="O22" s="277"/>
      <c r="P22" s="279">
        <f t="shared" si="0"/>
        <v>0</v>
      </c>
      <c r="Q22" s="279"/>
      <c r="R22" s="279"/>
      <c r="S22" s="277"/>
      <c r="T22" s="277"/>
      <c r="U22" s="277"/>
      <c r="V22" s="233"/>
      <c r="W22" s="233"/>
    </row>
    <row r="23" spans="1:23" s="2" customFormat="1" ht="33" customHeight="1">
      <c r="A23" s="233"/>
      <c r="B23" s="237">
        <v>7</v>
      </c>
      <c r="C23" s="246"/>
      <c r="D23" s="246"/>
      <c r="E23" s="246"/>
      <c r="F23" s="246"/>
      <c r="G23" s="246"/>
      <c r="H23" s="246"/>
      <c r="I23" s="246"/>
      <c r="J23" s="246"/>
      <c r="K23" s="275"/>
      <c r="L23" s="276"/>
      <c r="M23" s="277"/>
      <c r="N23" s="277"/>
      <c r="O23" s="277"/>
      <c r="P23" s="279">
        <f t="shared" si="0"/>
        <v>0</v>
      </c>
      <c r="Q23" s="279"/>
      <c r="R23" s="279"/>
      <c r="S23" s="277"/>
      <c r="T23" s="277"/>
      <c r="U23" s="277"/>
      <c r="V23" s="233"/>
      <c r="W23" s="233"/>
    </row>
    <row r="24" spans="1:23" s="2" customFormat="1" ht="33" customHeight="1">
      <c r="A24" s="233"/>
      <c r="B24" s="237">
        <v>8</v>
      </c>
      <c r="C24" s="246"/>
      <c r="D24" s="246"/>
      <c r="E24" s="246"/>
      <c r="F24" s="246"/>
      <c r="G24" s="246"/>
      <c r="H24" s="246"/>
      <c r="I24" s="246"/>
      <c r="J24" s="246"/>
      <c r="K24" s="275"/>
      <c r="L24" s="276"/>
      <c r="M24" s="277"/>
      <c r="N24" s="277"/>
      <c r="O24" s="277"/>
      <c r="P24" s="279">
        <f t="shared" si="0"/>
        <v>0</v>
      </c>
      <c r="Q24" s="279"/>
      <c r="R24" s="279"/>
      <c r="S24" s="277"/>
      <c r="T24" s="277"/>
      <c r="U24" s="277"/>
      <c r="V24" s="233"/>
      <c r="W24" s="233"/>
    </row>
    <row r="25" spans="1:23" s="2" customFormat="1" ht="33" customHeight="1">
      <c r="A25" s="233"/>
      <c r="B25" s="237">
        <v>9</v>
      </c>
      <c r="C25" s="246"/>
      <c r="D25" s="246"/>
      <c r="E25" s="246"/>
      <c r="F25" s="246"/>
      <c r="G25" s="246"/>
      <c r="H25" s="246"/>
      <c r="I25" s="246"/>
      <c r="J25" s="246"/>
      <c r="K25" s="275"/>
      <c r="L25" s="276"/>
      <c r="M25" s="277"/>
      <c r="N25" s="277"/>
      <c r="O25" s="277"/>
      <c r="P25" s="279">
        <f t="shared" si="0"/>
        <v>0</v>
      </c>
      <c r="Q25" s="279"/>
      <c r="R25" s="279"/>
      <c r="S25" s="277"/>
      <c r="T25" s="277"/>
      <c r="U25" s="277"/>
      <c r="V25" s="233"/>
      <c r="W25" s="233"/>
    </row>
    <row r="26" spans="1:23" s="2" customFormat="1" ht="33" customHeight="1">
      <c r="A26" s="233"/>
      <c r="B26" s="237">
        <v>10</v>
      </c>
      <c r="C26" s="246"/>
      <c r="D26" s="246"/>
      <c r="E26" s="246"/>
      <c r="F26" s="246"/>
      <c r="G26" s="246"/>
      <c r="H26" s="246"/>
      <c r="I26" s="246"/>
      <c r="J26" s="246"/>
      <c r="K26" s="275"/>
      <c r="L26" s="276"/>
      <c r="M26" s="277"/>
      <c r="N26" s="277"/>
      <c r="O26" s="277"/>
      <c r="P26" s="279">
        <f t="shared" si="0"/>
        <v>0</v>
      </c>
      <c r="Q26" s="279"/>
      <c r="R26" s="279"/>
      <c r="S26" s="277"/>
      <c r="T26" s="277"/>
      <c r="U26" s="277"/>
      <c r="V26" s="233"/>
      <c r="W26" s="233"/>
    </row>
    <row r="27" spans="1:23" s="2" customFormat="1" ht="33" customHeight="1">
      <c r="A27" s="233"/>
      <c r="B27" s="233"/>
      <c r="C27" s="233"/>
      <c r="D27" s="233"/>
      <c r="E27" s="233"/>
      <c r="F27" s="233"/>
      <c r="G27" s="233"/>
      <c r="H27" s="233"/>
      <c r="I27" s="233"/>
      <c r="J27" s="233"/>
      <c r="K27" s="233"/>
      <c r="L27" s="233"/>
      <c r="M27" s="236" t="s">
        <v>313</v>
      </c>
      <c r="N27" s="236"/>
      <c r="O27" s="236"/>
      <c r="P27" s="280">
        <f>SUM(P17:R26)</f>
        <v>0</v>
      </c>
      <c r="Q27" s="282"/>
      <c r="R27" s="283"/>
      <c r="S27" s="280">
        <f>SUM(S17:U26)</f>
        <v>0</v>
      </c>
      <c r="T27" s="282"/>
      <c r="U27" s="283"/>
      <c r="V27" s="233"/>
      <c r="W27" s="233"/>
    </row>
    <row r="28" spans="1:23" s="2" customFormat="1" ht="33" customHeight="1">
      <c r="A28" s="233"/>
      <c r="B28" s="233"/>
      <c r="C28" s="233"/>
      <c r="D28" s="233"/>
      <c r="E28" s="233"/>
      <c r="F28" s="233"/>
      <c r="G28" s="233"/>
      <c r="H28" s="233"/>
      <c r="I28" s="233"/>
      <c r="J28" s="233"/>
      <c r="K28" s="233"/>
      <c r="L28" s="233"/>
      <c r="M28" s="233"/>
      <c r="N28" s="233"/>
      <c r="O28" s="233"/>
      <c r="P28" s="233"/>
      <c r="Q28" s="233"/>
      <c r="R28" s="233"/>
      <c r="S28" s="233"/>
      <c r="T28" s="233"/>
      <c r="U28" s="233"/>
      <c r="V28" s="233"/>
      <c r="W28" s="233"/>
    </row>
    <row r="29" spans="1:23" s="2" customFormat="1" ht="42.95" customHeight="1">
      <c r="A29" s="233"/>
      <c r="B29" s="238" t="s">
        <v>297</v>
      </c>
      <c r="C29" s="236"/>
      <c r="D29" s="252"/>
      <c r="E29" s="252"/>
      <c r="F29" s="252"/>
      <c r="G29" s="252"/>
      <c r="H29" s="252"/>
      <c r="I29" s="252"/>
      <c r="J29" s="252"/>
      <c r="K29" s="252"/>
      <c r="L29" s="252"/>
      <c r="M29" s="252"/>
      <c r="N29" s="252"/>
      <c r="O29" s="252"/>
      <c r="P29" s="252"/>
      <c r="Q29" s="252"/>
      <c r="R29" s="252"/>
      <c r="S29" s="252"/>
      <c r="T29" s="252"/>
      <c r="U29" s="252"/>
      <c r="V29" s="233"/>
      <c r="W29" s="233"/>
    </row>
    <row r="30" spans="1:23" s="2" customFormat="1" ht="42.95" customHeight="1">
      <c r="A30" s="233"/>
      <c r="B30" s="236"/>
      <c r="C30" s="236"/>
      <c r="D30" s="252"/>
      <c r="E30" s="252"/>
      <c r="F30" s="252"/>
      <c r="G30" s="252"/>
      <c r="H30" s="252"/>
      <c r="I30" s="252"/>
      <c r="J30" s="252"/>
      <c r="K30" s="252"/>
      <c r="L30" s="252"/>
      <c r="M30" s="252"/>
      <c r="N30" s="252"/>
      <c r="O30" s="252"/>
      <c r="P30" s="252"/>
      <c r="Q30" s="252"/>
      <c r="R30" s="252"/>
      <c r="S30" s="252"/>
      <c r="T30" s="252"/>
      <c r="U30" s="252"/>
      <c r="V30" s="233"/>
      <c r="W30" s="233"/>
    </row>
    <row r="31" spans="1:23" s="2" customFormat="1" ht="42.95" customHeight="1">
      <c r="A31" s="233"/>
      <c r="B31" s="236"/>
      <c r="C31" s="236"/>
      <c r="D31" s="252"/>
      <c r="E31" s="252"/>
      <c r="F31" s="252"/>
      <c r="G31" s="252"/>
      <c r="H31" s="252"/>
      <c r="I31" s="252"/>
      <c r="J31" s="252"/>
      <c r="K31" s="252"/>
      <c r="L31" s="252"/>
      <c r="M31" s="252"/>
      <c r="N31" s="252"/>
      <c r="O31" s="252"/>
      <c r="P31" s="252"/>
      <c r="Q31" s="252"/>
      <c r="R31" s="252"/>
      <c r="S31" s="252"/>
      <c r="T31" s="252"/>
      <c r="U31" s="252"/>
      <c r="V31" s="233"/>
      <c r="W31" s="233"/>
    </row>
    <row r="32" spans="1:23" s="2" customFormat="1" ht="42.95" customHeight="1">
      <c r="A32" s="233"/>
      <c r="B32" s="236"/>
      <c r="C32" s="236"/>
      <c r="D32" s="252"/>
      <c r="E32" s="252"/>
      <c r="F32" s="252"/>
      <c r="G32" s="252"/>
      <c r="H32" s="252"/>
      <c r="I32" s="252"/>
      <c r="J32" s="252"/>
      <c r="K32" s="252"/>
      <c r="L32" s="252"/>
      <c r="M32" s="252"/>
      <c r="N32" s="252"/>
      <c r="O32" s="252"/>
      <c r="P32" s="252"/>
      <c r="Q32" s="252"/>
      <c r="R32" s="252"/>
      <c r="S32" s="252"/>
      <c r="T32" s="252"/>
      <c r="U32" s="252"/>
      <c r="V32" s="233"/>
      <c r="W32" s="233"/>
    </row>
    <row r="33" spans="1:23" s="2" customFormat="1" ht="33" customHeight="1">
      <c r="A33" s="406"/>
      <c r="B33" s="407" t="s">
        <v>575</v>
      </c>
      <c r="C33" s="408"/>
      <c r="D33" s="408"/>
      <c r="E33" s="408"/>
      <c r="F33" s="408"/>
      <c r="G33" s="408"/>
      <c r="H33" s="408"/>
      <c r="I33" s="408"/>
      <c r="J33" s="408"/>
      <c r="K33" s="408"/>
      <c r="L33" s="408"/>
      <c r="M33" s="408"/>
      <c r="N33" s="408"/>
      <c r="O33" s="408"/>
      <c r="P33" s="408"/>
      <c r="Q33" s="408"/>
      <c r="R33" s="408"/>
      <c r="S33" s="408"/>
      <c r="T33" s="408"/>
      <c r="U33" s="408"/>
      <c r="V33" s="233"/>
      <c r="W33" s="233"/>
    </row>
    <row r="34" spans="1:23" s="2" customFormat="1" ht="33" customHeight="1">
      <c r="A34" s="2"/>
      <c r="B34" s="407" t="s">
        <v>354</v>
      </c>
      <c r="C34" s="408"/>
      <c r="D34" s="408"/>
      <c r="E34" s="408"/>
      <c r="F34" s="408"/>
      <c r="G34" s="408"/>
      <c r="H34" s="408"/>
      <c r="I34" s="408"/>
      <c r="J34" s="408"/>
      <c r="K34" s="408"/>
      <c r="L34" s="408"/>
      <c r="M34" s="408"/>
      <c r="N34" s="408"/>
      <c r="O34" s="408"/>
      <c r="P34" s="408"/>
      <c r="Q34" s="408"/>
      <c r="R34" s="408"/>
      <c r="S34" s="408"/>
      <c r="T34" s="408"/>
      <c r="U34" s="408"/>
      <c r="V34" s="2"/>
      <c r="W34" s="2"/>
    </row>
    <row r="35" spans="1:23" s="2" customFormat="1" ht="33" customHeight="1">
      <c r="A35" s="2"/>
      <c r="B35" s="408"/>
      <c r="C35" s="408"/>
      <c r="D35" s="408"/>
      <c r="E35" s="408"/>
      <c r="F35" s="408"/>
      <c r="G35" s="408"/>
      <c r="H35" s="408"/>
      <c r="I35" s="408"/>
      <c r="J35" s="408"/>
      <c r="K35" s="408"/>
      <c r="L35" s="408"/>
      <c r="M35" s="408"/>
      <c r="N35" s="408"/>
      <c r="O35" s="408"/>
      <c r="P35" s="408"/>
      <c r="Q35" s="408"/>
      <c r="R35" s="408"/>
      <c r="S35" s="408"/>
      <c r="T35" s="408"/>
      <c r="U35" s="408"/>
      <c r="V35" s="2"/>
      <c r="W35" s="2"/>
    </row>
    <row r="36" spans="1:23" s="2" customFormat="1" ht="33" customHeight="1">
      <c r="A36" s="2"/>
      <c r="B36" s="2"/>
      <c r="C36" s="57"/>
      <c r="D36" s="57"/>
      <c r="E36" s="57"/>
      <c r="F36" s="57"/>
      <c r="G36" s="57"/>
      <c r="H36" s="57"/>
      <c r="I36" s="57"/>
      <c r="J36" s="2"/>
      <c r="K36" s="2"/>
      <c r="L36" s="2"/>
      <c r="M36" s="2"/>
      <c r="N36" s="2"/>
      <c r="O36" s="2"/>
      <c r="P36" s="2"/>
      <c r="Q36" s="2"/>
      <c r="R36" s="2"/>
      <c r="S36" s="2"/>
      <c r="T36" s="2"/>
      <c r="U36" s="2"/>
      <c r="V36" s="2"/>
      <c r="W36" s="2"/>
    </row>
    <row r="37" spans="1:23" s="2" customFormat="1" ht="33" customHeight="1">
      <c r="A37" s="2"/>
      <c r="B37" s="2"/>
      <c r="C37" s="57"/>
      <c r="D37" s="57"/>
      <c r="E37" s="57"/>
      <c r="F37" s="57"/>
      <c r="G37" s="57"/>
      <c r="H37" s="57"/>
      <c r="I37" s="57"/>
      <c r="J37" s="2"/>
      <c r="K37" s="2"/>
      <c r="L37" s="2"/>
      <c r="M37" s="2"/>
      <c r="N37" s="2"/>
      <c r="O37" s="2"/>
      <c r="P37" s="2"/>
      <c r="Q37" s="2"/>
      <c r="R37" s="2"/>
      <c r="S37" s="2"/>
      <c r="T37" s="2"/>
      <c r="U37" s="2"/>
      <c r="V37" s="2"/>
      <c r="W37" s="2"/>
    </row>
    <row r="38" spans="1:23" s="2" customFormat="1" ht="33" customHeight="1">
      <c r="A38" s="2"/>
      <c r="B38" s="2"/>
      <c r="C38" s="57"/>
      <c r="D38" s="57"/>
      <c r="E38" s="57"/>
      <c r="F38" s="57"/>
      <c r="G38" s="57"/>
      <c r="H38" s="57"/>
      <c r="I38" s="57"/>
      <c r="J38" s="2"/>
      <c r="K38" s="2"/>
      <c r="L38" s="2"/>
      <c r="M38" s="2"/>
      <c r="N38" s="2"/>
      <c r="O38" s="2"/>
      <c r="P38" s="2"/>
      <c r="Q38" s="2"/>
      <c r="R38" s="2"/>
      <c r="S38" s="2"/>
      <c r="T38" s="2"/>
      <c r="U38" s="2"/>
      <c r="V38" s="2"/>
      <c r="W38" s="2"/>
    </row>
    <row r="39" spans="1:23" s="2" customFormat="1" ht="33" customHeight="1">
      <c r="A39" s="2"/>
      <c r="B39" s="2"/>
      <c r="C39" s="57"/>
      <c r="D39" s="57"/>
      <c r="E39" s="57"/>
      <c r="F39" s="57"/>
      <c r="G39" s="57"/>
      <c r="H39" s="57"/>
      <c r="I39" s="57"/>
      <c r="J39" s="2"/>
      <c r="K39" s="2"/>
      <c r="L39" s="2"/>
      <c r="M39" s="2"/>
      <c r="N39" s="2"/>
      <c r="O39" s="2"/>
      <c r="P39" s="2"/>
      <c r="Q39" s="2"/>
      <c r="R39" s="2"/>
      <c r="S39" s="2"/>
      <c r="T39" s="2"/>
      <c r="U39" s="2"/>
      <c r="V39" s="2"/>
      <c r="W39" s="2"/>
    </row>
    <row r="40" spans="1:23" s="2" customFormat="1" ht="33" customHeight="1">
      <c r="A40" s="2"/>
      <c r="B40" s="2"/>
      <c r="C40" s="57"/>
      <c r="D40" s="57"/>
      <c r="E40" s="57"/>
      <c r="F40" s="57"/>
      <c r="G40" s="57"/>
      <c r="H40" s="57"/>
      <c r="I40" s="57"/>
      <c r="J40" s="2"/>
      <c r="K40" s="2"/>
      <c r="L40" s="2"/>
      <c r="M40" s="2"/>
      <c r="N40" s="2"/>
      <c r="O40" s="2"/>
      <c r="P40" s="2"/>
      <c r="Q40" s="2"/>
      <c r="R40" s="2"/>
      <c r="S40" s="2"/>
      <c r="T40" s="2"/>
      <c r="U40" s="2"/>
      <c r="V40" s="2"/>
      <c r="W40" s="2"/>
    </row>
    <row r="41" spans="1:23" s="2" customFormat="1" ht="33" customHeight="1">
      <c r="A41" s="2"/>
      <c r="B41" s="2"/>
      <c r="C41" s="57"/>
      <c r="D41" s="57"/>
      <c r="E41" s="57"/>
      <c r="F41" s="57"/>
      <c r="G41" s="57"/>
      <c r="H41" s="57"/>
      <c r="I41" s="57"/>
      <c r="J41" s="2"/>
      <c r="K41" s="2"/>
      <c r="L41" s="2"/>
      <c r="M41" s="2"/>
      <c r="N41" s="2"/>
      <c r="O41" s="2"/>
      <c r="P41" s="2"/>
      <c r="Q41" s="2"/>
      <c r="R41" s="2"/>
      <c r="S41" s="2"/>
      <c r="T41" s="2"/>
      <c r="U41" s="2"/>
      <c r="V41" s="2"/>
      <c r="W41" s="2"/>
    </row>
    <row r="42" spans="1:23" s="2" customFormat="1" ht="33" customHeight="1">
      <c r="A42" s="2"/>
      <c r="B42" s="2"/>
      <c r="C42" s="57"/>
      <c r="D42" s="57"/>
      <c r="E42" s="57"/>
      <c r="F42" s="57"/>
      <c r="G42" s="57"/>
      <c r="H42" s="57"/>
      <c r="I42" s="57"/>
      <c r="J42" s="2"/>
      <c r="K42" s="2"/>
      <c r="L42" s="2"/>
      <c r="M42" s="2"/>
      <c r="N42" s="2"/>
      <c r="O42" s="2"/>
      <c r="P42" s="2"/>
      <c r="Q42" s="2"/>
      <c r="R42" s="2"/>
      <c r="S42" s="2"/>
      <c r="T42" s="2"/>
      <c r="U42" s="2"/>
      <c r="V42" s="2"/>
      <c r="W42" s="2"/>
    </row>
    <row r="43" spans="1:23" s="2" customFormat="1" ht="33" customHeight="1">
      <c r="A43" s="2"/>
      <c r="B43" s="2"/>
      <c r="C43" s="57"/>
      <c r="D43" s="57"/>
      <c r="E43" s="57"/>
      <c r="F43" s="57"/>
      <c r="G43" s="57"/>
      <c r="H43" s="57"/>
      <c r="I43" s="57"/>
      <c r="J43" s="2"/>
      <c r="K43" s="2"/>
      <c r="L43" s="2"/>
      <c r="M43" s="2"/>
      <c r="N43" s="2"/>
      <c r="O43" s="2"/>
      <c r="P43" s="2"/>
      <c r="Q43" s="2"/>
      <c r="R43" s="2"/>
      <c r="S43" s="2"/>
      <c r="T43" s="2"/>
      <c r="U43" s="2"/>
      <c r="V43" s="2"/>
      <c r="W43" s="2"/>
    </row>
    <row r="44" spans="1:23" s="2" customFormat="1" ht="33" customHeight="1">
      <c r="A44" s="2"/>
      <c r="B44" s="2"/>
      <c r="C44" s="57"/>
      <c r="D44" s="57"/>
      <c r="E44" s="57"/>
      <c r="F44" s="57"/>
      <c r="G44" s="57"/>
      <c r="H44" s="57"/>
      <c r="I44" s="57"/>
      <c r="J44" s="2"/>
      <c r="K44" s="2"/>
      <c r="L44" s="2"/>
      <c r="M44" s="2"/>
      <c r="N44" s="2"/>
      <c r="O44" s="2"/>
      <c r="P44" s="2"/>
      <c r="Q44" s="2"/>
      <c r="R44" s="2"/>
      <c r="S44" s="2"/>
      <c r="T44" s="2"/>
      <c r="U44" s="2"/>
      <c r="V44" s="2"/>
      <c r="W44" s="2"/>
    </row>
    <row r="45" spans="1:23" s="2" customFormat="1" ht="33" customHeight="1">
      <c r="A45" s="2"/>
      <c r="B45" s="2"/>
      <c r="C45" s="57"/>
      <c r="D45" s="57"/>
      <c r="E45" s="57"/>
      <c r="F45" s="57"/>
      <c r="G45" s="57"/>
      <c r="H45" s="57"/>
      <c r="I45" s="57"/>
      <c r="J45" s="2"/>
      <c r="K45" s="2"/>
      <c r="L45" s="2"/>
      <c r="M45" s="2"/>
      <c r="N45" s="2"/>
      <c r="O45" s="2"/>
      <c r="P45" s="2"/>
      <c r="Q45" s="2"/>
      <c r="R45" s="2"/>
      <c r="S45" s="2"/>
      <c r="T45" s="2"/>
      <c r="U45" s="2"/>
      <c r="V45" s="2"/>
      <c r="W45" s="2"/>
    </row>
    <row r="46" spans="1:23" s="2" customFormat="1" ht="33" customHeight="1">
      <c r="A46" s="2"/>
      <c r="B46" s="2"/>
      <c r="C46" s="57"/>
      <c r="D46" s="57"/>
      <c r="E46" s="57"/>
      <c r="F46" s="57"/>
      <c r="G46" s="57"/>
      <c r="H46" s="57"/>
      <c r="I46" s="57"/>
      <c r="J46" s="2"/>
      <c r="K46" s="2"/>
      <c r="L46" s="2"/>
      <c r="M46" s="2"/>
      <c r="N46" s="2"/>
      <c r="O46" s="2"/>
      <c r="P46" s="2"/>
      <c r="Q46" s="2"/>
      <c r="R46" s="2"/>
      <c r="S46" s="2"/>
      <c r="T46" s="2"/>
      <c r="U46" s="2"/>
      <c r="V46" s="2"/>
      <c r="W46" s="2"/>
    </row>
    <row r="47" spans="1:23" s="2" customFormat="1" ht="33" customHeight="1">
      <c r="A47" s="2"/>
      <c r="B47" s="2"/>
      <c r="C47" s="57"/>
      <c r="D47" s="57"/>
      <c r="E47" s="57"/>
      <c r="F47" s="57"/>
      <c r="G47" s="57"/>
      <c r="H47" s="57"/>
      <c r="I47" s="57"/>
      <c r="J47" s="2"/>
      <c r="K47" s="2"/>
      <c r="L47" s="2"/>
      <c r="M47" s="2"/>
      <c r="N47" s="2"/>
      <c r="O47" s="2"/>
      <c r="P47" s="2"/>
      <c r="Q47" s="2"/>
      <c r="R47" s="2"/>
      <c r="S47" s="2"/>
      <c r="T47" s="2"/>
      <c r="U47" s="2"/>
      <c r="V47" s="2"/>
      <c r="W47" s="2"/>
    </row>
    <row r="48" spans="1:23" s="2" customFormat="1" ht="33" customHeight="1">
      <c r="A48" s="2"/>
      <c r="B48" s="2"/>
      <c r="C48" s="57"/>
      <c r="D48" s="57"/>
      <c r="E48" s="57"/>
      <c r="F48" s="57"/>
      <c r="G48" s="57"/>
      <c r="H48" s="57"/>
      <c r="I48" s="57"/>
      <c r="J48" s="2"/>
      <c r="K48" s="2"/>
      <c r="L48" s="2"/>
      <c r="M48" s="2"/>
      <c r="N48" s="2"/>
      <c r="O48" s="2"/>
      <c r="P48" s="2"/>
      <c r="Q48" s="2"/>
      <c r="R48" s="2"/>
      <c r="S48" s="2"/>
      <c r="T48" s="2"/>
      <c r="U48" s="2"/>
      <c r="V48" s="2"/>
      <c r="W48" s="2"/>
    </row>
    <row r="49" spans="3:9" s="2" customFormat="1" ht="33" customHeight="1">
      <c r="C49" s="57"/>
      <c r="D49" s="57"/>
      <c r="E49" s="57"/>
      <c r="F49" s="57"/>
      <c r="G49" s="57"/>
      <c r="H49" s="57"/>
      <c r="I49" s="57"/>
    </row>
    <row r="50" spans="3:9" s="2" customFormat="1" ht="33" customHeight="1">
      <c r="C50" s="57"/>
      <c r="D50" s="57"/>
      <c r="E50" s="57"/>
      <c r="F50" s="57"/>
      <c r="G50" s="57"/>
      <c r="H50" s="57"/>
      <c r="I50" s="57"/>
    </row>
    <row r="51" spans="3:9" s="2" customFormat="1" ht="33" customHeight="1">
      <c r="C51" s="57"/>
      <c r="D51" s="57"/>
      <c r="E51" s="57"/>
      <c r="F51" s="57"/>
      <c r="G51" s="57"/>
      <c r="H51" s="57"/>
      <c r="I51" s="57"/>
    </row>
    <row r="52" spans="3:9" s="2" customFormat="1" ht="33" customHeight="1">
      <c r="C52" s="57"/>
      <c r="D52" s="57"/>
      <c r="E52" s="57"/>
      <c r="F52" s="57"/>
      <c r="G52" s="57"/>
      <c r="H52" s="57"/>
      <c r="I52" s="57"/>
    </row>
    <row r="53" spans="3:9" s="2" customFormat="1" ht="33" customHeight="1">
      <c r="C53" s="57"/>
      <c r="D53" s="57"/>
      <c r="E53" s="57"/>
      <c r="F53" s="57"/>
      <c r="G53" s="57"/>
      <c r="H53" s="57"/>
      <c r="I53" s="57"/>
    </row>
    <row r="54" spans="3:9" s="2" customFormat="1" ht="33" customHeight="1">
      <c r="C54" s="57"/>
      <c r="D54" s="57"/>
      <c r="E54" s="57"/>
      <c r="F54" s="57"/>
      <c r="G54" s="57"/>
      <c r="H54" s="57"/>
      <c r="I54" s="57"/>
    </row>
    <row r="55" spans="3:9" s="2" customFormat="1" ht="33" customHeight="1">
      <c r="C55" s="57"/>
      <c r="D55" s="57"/>
      <c r="E55" s="57"/>
      <c r="F55" s="57"/>
      <c r="G55" s="57"/>
      <c r="H55" s="57"/>
      <c r="I55" s="57"/>
    </row>
    <row r="56" spans="3:9" s="2" customFormat="1" ht="33" customHeight="1">
      <c r="C56" s="57"/>
      <c r="D56" s="57"/>
      <c r="E56" s="57"/>
      <c r="F56" s="57"/>
      <c r="G56" s="57"/>
      <c r="H56" s="57"/>
      <c r="I56" s="57"/>
    </row>
  </sheetData>
  <mergeCells count="70">
    <mergeCell ref="D5:K5"/>
    <mergeCell ref="D6:K6"/>
    <mergeCell ref="D7:E7"/>
    <mergeCell ref="F7:K7"/>
    <mergeCell ref="D8:E8"/>
    <mergeCell ref="F8:K8"/>
    <mergeCell ref="M10:R10"/>
    <mergeCell ref="M11:R11"/>
    <mergeCell ref="C13:D13"/>
    <mergeCell ref="E13:F13"/>
    <mergeCell ref="G13:H13"/>
    <mergeCell ref="C14:D14"/>
    <mergeCell ref="E14:F14"/>
    <mergeCell ref="G14:H14"/>
    <mergeCell ref="C16:J16"/>
    <mergeCell ref="K16:L16"/>
    <mergeCell ref="M16:O16"/>
    <mergeCell ref="P16:R16"/>
    <mergeCell ref="S16:U16"/>
    <mergeCell ref="C17:J17"/>
    <mergeCell ref="M17:O17"/>
    <mergeCell ref="P17:R17"/>
    <mergeCell ref="S17:U17"/>
    <mergeCell ref="C18:J18"/>
    <mergeCell ref="M18:O18"/>
    <mergeCell ref="P18:R18"/>
    <mergeCell ref="S18:U18"/>
    <mergeCell ref="C19:J19"/>
    <mergeCell ref="M19:O19"/>
    <mergeCell ref="P19:R19"/>
    <mergeCell ref="S19:U19"/>
    <mergeCell ref="C20:J20"/>
    <mergeCell ref="M20:O20"/>
    <mergeCell ref="P20:R20"/>
    <mergeCell ref="S20:U20"/>
    <mergeCell ref="C21:J21"/>
    <mergeCell ref="M21:O21"/>
    <mergeCell ref="P21:R21"/>
    <mergeCell ref="S21:U21"/>
    <mergeCell ref="C22:J22"/>
    <mergeCell ref="M22:O22"/>
    <mergeCell ref="P22:R22"/>
    <mergeCell ref="S22:U22"/>
    <mergeCell ref="C23:J23"/>
    <mergeCell ref="M23:O23"/>
    <mergeCell ref="P23:R23"/>
    <mergeCell ref="S23:U23"/>
    <mergeCell ref="C24:J24"/>
    <mergeCell ref="M24:O24"/>
    <mergeCell ref="P24:R24"/>
    <mergeCell ref="S24:U24"/>
    <mergeCell ref="C25:J25"/>
    <mergeCell ref="M25:O25"/>
    <mergeCell ref="P25:R25"/>
    <mergeCell ref="S25:U25"/>
    <mergeCell ref="C26:J26"/>
    <mergeCell ref="M26:O26"/>
    <mergeCell ref="P26:R26"/>
    <mergeCell ref="S26:U26"/>
    <mergeCell ref="M27:O27"/>
    <mergeCell ref="P27:R27"/>
    <mergeCell ref="S27:U27"/>
    <mergeCell ref="B33:U33"/>
    <mergeCell ref="A2:V3"/>
    <mergeCell ref="B10:D11"/>
    <mergeCell ref="E10:I11"/>
    <mergeCell ref="J10:K11"/>
    <mergeCell ref="B29:C32"/>
    <mergeCell ref="D29:U32"/>
    <mergeCell ref="B34:U35"/>
  </mergeCells>
  <phoneticPr fontId="23"/>
  <dataValidations count="4">
    <dataValidation type="whole" allowBlank="1" showDropDown="0" showInputMessage="1" showErrorMessage="1" sqref="D7:D8">
      <formula1>0</formula1>
      <formula2>9999</formula2>
    </dataValidation>
    <dataValidation imeMode="halfAlpha" allowBlank="1" showDropDown="0" showInputMessage="1" showErrorMessage="1" sqref="M17:R26"/>
    <dataValidation type="whole" allowBlank="1" showDropDown="0" showInputMessage="1" showErrorMessage="1" sqref="K17:K26">
      <formula1>1</formula1>
      <formula2>100</formula2>
    </dataValidation>
    <dataValidation type="list" allowBlank="1" showDropDown="0" showInputMessage="1" showErrorMessage="1" sqref="L17:L26">
      <formula1>"式,台"</formula1>
    </dataValidation>
  </dataValidations>
  <pageMargins left="0.70866141732283472" right="0.70866141732283472" top="0.74803149606299213" bottom="0.74803149606299213" header="0.31496062992125984" footer="0.31496062992125984"/>
  <pageSetup paperSize="9" scale="46" fitToWidth="1" fitToHeight="1" orientation="portrait" usePrinterDefaults="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dimension ref="A1:Z127"/>
  <sheetViews>
    <sheetView showGridLines="0" view="pageBreakPreview" topLeftCell="A19" zoomScale="85" zoomScaleNormal="32" zoomScaleSheetLayoutView="85" workbookViewId="0">
      <selection activeCell="B31" sqref="B31"/>
    </sheetView>
  </sheetViews>
  <sheetFormatPr defaultRowHeight="13.5"/>
  <cols>
    <col min="1" max="1" width="3.375" style="60" customWidth="1"/>
    <col min="2" max="2" width="12.75" style="60" customWidth="1"/>
    <col min="3" max="3" width="27.375" style="60" customWidth="1"/>
    <col min="4" max="4" width="16" style="60" customWidth="1"/>
    <col min="5" max="5" width="14.375" style="60" customWidth="1"/>
    <col min="6" max="7" width="10.54296875" style="60" customWidth="1"/>
    <col min="8" max="8" width="7.125" style="60" customWidth="1"/>
    <col min="9" max="10" width="12.625" style="60" customWidth="1"/>
    <col min="11" max="11" width="12.25" style="60" customWidth="1"/>
    <col min="12" max="12" width="8.7265625" style="60" customWidth="1"/>
    <col min="13" max="13" width="18.125" style="60" customWidth="1"/>
    <col min="14" max="14" width="2.25" style="60" customWidth="1"/>
    <col min="15" max="15" width="15" style="60" customWidth="1"/>
    <col min="16" max="16" width="2.25" style="60" customWidth="1"/>
    <col min="17" max="17" width="8.7265625" style="60" customWidth="1"/>
    <col min="18" max="18" width="8.7265625" style="60" hidden="1" customWidth="1"/>
    <col min="19" max="16384" width="8.7265625" style="60" customWidth="1"/>
  </cols>
  <sheetData>
    <row r="1" spans="1:13" ht="17.25">
      <c r="A1" s="58" t="s">
        <v>80</v>
      </c>
      <c r="B1" s="63"/>
      <c r="C1" s="63"/>
    </row>
    <row r="2" spans="1:13" ht="58.5" customHeight="1">
      <c r="B2" s="286" t="s">
        <v>68</v>
      </c>
      <c r="C2" s="286"/>
      <c r="D2" s="286"/>
      <c r="E2" s="286"/>
      <c r="F2" s="286"/>
      <c r="G2" s="286"/>
      <c r="H2" s="286"/>
      <c r="I2" s="286"/>
      <c r="J2" s="286"/>
      <c r="K2" s="286"/>
      <c r="L2" s="286"/>
      <c r="M2" s="286"/>
    </row>
    <row r="3" spans="1:13" ht="23.1" customHeight="1">
      <c r="B3" s="286"/>
      <c r="C3" s="286"/>
      <c r="D3" s="286"/>
      <c r="E3" s="286"/>
      <c r="F3" s="286"/>
      <c r="G3" s="286"/>
      <c r="H3" s="286"/>
      <c r="I3" s="286"/>
      <c r="J3" s="286"/>
      <c r="K3" s="286"/>
      <c r="L3" s="286"/>
      <c r="M3" s="286"/>
    </row>
    <row r="4" spans="1:13" ht="18.75">
      <c r="B4" s="409"/>
      <c r="C4" s="409"/>
      <c r="D4" s="409"/>
      <c r="E4" s="409"/>
      <c r="F4" s="409"/>
      <c r="G4" s="409"/>
      <c r="H4" s="409"/>
      <c r="I4" s="409"/>
      <c r="J4" s="409"/>
      <c r="K4" s="513"/>
      <c r="L4" s="523"/>
      <c r="M4" s="523"/>
    </row>
    <row r="5" spans="1:13" ht="15">
      <c r="B5" s="65" t="s">
        <v>181</v>
      </c>
      <c r="C5" s="65"/>
    </row>
    <row r="6" spans="1:13" ht="24.95" customHeight="1">
      <c r="B6" s="410" t="s">
        <v>184</v>
      </c>
      <c r="C6" s="432"/>
      <c r="D6" s="450"/>
      <c r="E6" s="466"/>
      <c r="F6" s="466"/>
      <c r="G6" s="466"/>
      <c r="H6" s="466"/>
      <c r="I6" s="466"/>
      <c r="J6" s="466"/>
      <c r="K6" s="466"/>
      <c r="L6" s="466"/>
      <c r="M6" s="532"/>
    </row>
    <row r="7" spans="1:13" ht="30" customHeight="1">
      <c r="B7" s="411" t="s">
        <v>185</v>
      </c>
      <c r="C7" s="433"/>
      <c r="D7" s="451"/>
      <c r="E7" s="467"/>
      <c r="F7" s="467"/>
      <c r="G7" s="467"/>
      <c r="H7" s="467"/>
      <c r="I7" s="467"/>
      <c r="J7" s="467"/>
      <c r="K7" s="467"/>
      <c r="L7" s="467"/>
      <c r="M7" s="533"/>
    </row>
    <row r="8" spans="1:13" ht="24.95" customHeight="1">
      <c r="B8" s="412" t="s">
        <v>184</v>
      </c>
      <c r="C8" s="434"/>
      <c r="D8" s="452"/>
      <c r="E8" s="468"/>
      <c r="F8" s="468"/>
      <c r="G8" s="468"/>
      <c r="H8" s="468"/>
      <c r="I8" s="468"/>
      <c r="J8" s="468"/>
      <c r="K8" s="468"/>
      <c r="L8" s="468"/>
      <c r="M8" s="534"/>
    </row>
    <row r="9" spans="1:13" ht="30" customHeight="1">
      <c r="B9" s="411" t="s">
        <v>187</v>
      </c>
      <c r="C9" s="433"/>
      <c r="D9" s="453"/>
      <c r="E9" s="469"/>
      <c r="F9" s="469"/>
      <c r="G9" s="469"/>
      <c r="H9" s="469"/>
      <c r="I9" s="469"/>
      <c r="J9" s="469"/>
      <c r="K9" s="469"/>
      <c r="L9" s="469"/>
      <c r="M9" s="535"/>
    </row>
    <row r="10" spans="1:13" ht="24.95" customHeight="1">
      <c r="B10" s="413" t="s">
        <v>170</v>
      </c>
      <c r="C10" s="435"/>
      <c r="D10" s="435"/>
      <c r="E10" s="435"/>
      <c r="F10" s="435"/>
      <c r="G10" s="435"/>
      <c r="H10" s="435"/>
      <c r="I10" s="435"/>
      <c r="J10" s="435"/>
      <c r="K10" s="435"/>
      <c r="L10" s="435"/>
      <c r="M10" s="536"/>
    </row>
    <row r="11" spans="1:13" ht="30" customHeight="1">
      <c r="B11" s="70"/>
      <c r="C11" s="96"/>
      <c r="D11" s="96"/>
      <c r="E11" s="96"/>
      <c r="F11" s="96"/>
      <c r="G11" s="96"/>
      <c r="H11" s="96"/>
      <c r="I11" s="96"/>
      <c r="J11" s="96"/>
      <c r="K11" s="96"/>
      <c r="L11" s="96"/>
      <c r="M11" s="218"/>
    </row>
    <row r="12" spans="1:13" ht="24.95" customHeight="1">
      <c r="B12" s="414" t="s">
        <v>458</v>
      </c>
      <c r="C12" s="436"/>
      <c r="D12" s="436"/>
      <c r="E12" s="436"/>
      <c r="F12" s="436"/>
      <c r="G12" s="436"/>
      <c r="H12" s="436"/>
      <c r="I12" s="436"/>
      <c r="J12" s="436"/>
      <c r="K12" s="436"/>
      <c r="L12" s="436"/>
      <c r="M12" s="537"/>
    </row>
    <row r="13" spans="1:13" ht="30" customHeight="1">
      <c r="B13" s="72"/>
      <c r="C13" s="98"/>
      <c r="D13" s="98"/>
      <c r="E13" s="98"/>
      <c r="F13" s="98"/>
      <c r="G13" s="98"/>
      <c r="H13" s="98"/>
      <c r="I13" s="98"/>
      <c r="J13" s="98"/>
      <c r="K13" s="98"/>
      <c r="L13" s="98"/>
      <c r="M13" s="220"/>
    </row>
    <row r="14" spans="1:13" ht="24.95" customHeight="1">
      <c r="B14" s="414" t="s">
        <v>40</v>
      </c>
      <c r="C14" s="414"/>
      <c r="D14" s="436"/>
      <c r="E14" s="436"/>
      <c r="F14" s="436"/>
      <c r="G14" s="436"/>
      <c r="H14" s="436"/>
      <c r="I14" s="436"/>
      <c r="J14" s="436"/>
      <c r="K14" s="436"/>
      <c r="L14" s="436"/>
      <c r="M14" s="537"/>
    </row>
    <row r="15" spans="1:13" ht="30" customHeight="1">
      <c r="B15" s="73" t="s">
        <v>195</v>
      </c>
      <c r="C15" s="437"/>
      <c r="D15" s="454"/>
      <c r="E15" s="125" t="s">
        <v>198</v>
      </c>
      <c r="F15" s="481"/>
      <c r="G15" s="481"/>
      <c r="H15" s="144"/>
      <c r="I15" s="495"/>
      <c r="J15" s="495"/>
      <c r="K15" s="495"/>
      <c r="L15" s="495"/>
      <c r="M15" s="538"/>
    </row>
    <row r="16" spans="1:13" ht="9.75" customHeight="1">
      <c r="B16" s="415"/>
      <c r="C16" s="415"/>
      <c r="D16" s="226"/>
      <c r="E16" s="415"/>
      <c r="F16" s="415"/>
      <c r="G16" s="415"/>
      <c r="H16" s="415"/>
      <c r="I16" s="226"/>
      <c r="J16" s="226"/>
      <c r="K16" s="226"/>
      <c r="L16" s="226"/>
      <c r="M16" s="226"/>
    </row>
    <row r="17" spans="2:13" s="61" customFormat="1" ht="18" customHeight="1">
      <c r="B17" s="416" t="s">
        <v>146</v>
      </c>
      <c r="C17" s="416"/>
      <c r="D17" s="357"/>
      <c r="E17" s="357"/>
      <c r="F17" s="357"/>
      <c r="G17" s="357"/>
      <c r="H17" s="357"/>
      <c r="I17" s="357"/>
      <c r="J17" s="357"/>
      <c r="K17" s="357"/>
      <c r="L17" s="357"/>
      <c r="M17" s="343"/>
    </row>
    <row r="18" spans="2:13" s="61" customFormat="1" ht="30.75" customHeight="1">
      <c r="B18" s="100" t="s">
        <v>172</v>
      </c>
      <c r="C18" s="417"/>
      <c r="D18" s="343"/>
      <c r="E18" s="343"/>
      <c r="F18" s="343"/>
      <c r="G18" s="343"/>
      <c r="H18" s="343"/>
      <c r="I18" s="343"/>
      <c r="J18" s="417"/>
      <c r="K18" s="417"/>
      <c r="L18" s="343"/>
      <c r="M18" s="343"/>
    </row>
    <row r="19" spans="2:13" s="61" customFormat="1" ht="30.75" customHeight="1">
      <c r="B19" s="100" t="s">
        <v>220</v>
      </c>
      <c r="C19" s="100"/>
      <c r="J19" s="100"/>
      <c r="K19" s="100"/>
    </row>
    <row r="20" spans="2:13" s="61" customFormat="1" ht="33.75" customHeight="1">
      <c r="B20" s="101" t="s">
        <v>559</v>
      </c>
      <c r="C20" s="101"/>
      <c r="D20" s="455"/>
      <c r="E20" s="455"/>
      <c r="F20" s="455"/>
      <c r="G20" s="455"/>
      <c r="H20" s="455"/>
      <c r="I20" s="455"/>
      <c r="J20" s="455"/>
      <c r="K20" s="455"/>
      <c r="L20" s="455"/>
      <c r="M20" s="455"/>
    </row>
    <row r="21" spans="2:13" s="61" customFormat="1" ht="30.75" customHeight="1">
      <c r="B21" s="100" t="s">
        <v>341</v>
      </c>
      <c r="C21" s="100"/>
      <c r="J21" s="100"/>
      <c r="K21" s="100"/>
    </row>
    <row r="22" spans="2:13" s="61" customFormat="1" ht="30.75" customHeight="1">
      <c r="B22" s="417" t="s">
        <v>236</v>
      </c>
      <c r="C22" s="417"/>
      <c r="D22" s="343"/>
      <c r="E22" s="343"/>
      <c r="F22" s="343"/>
      <c r="G22" s="343"/>
      <c r="H22" s="343"/>
      <c r="I22" s="343"/>
      <c r="J22" s="417"/>
      <c r="K22" s="417"/>
      <c r="L22" s="343"/>
      <c r="M22" s="343"/>
    </row>
    <row r="23" spans="2:13" s="57" customFormat="1" ht="33" customHeight="1">
      <c r="B23" s="65" t="s">
        <v>209</v>
      </c>
      <c r="D23" s="60"/>
      <c r="E23" s="60"/>
      <c r="F23" s="60"/>
      <c r="G23" s="60"/>
      <c r="H23" s="60"/>
      <c r="I23" s="60"/>
      <c r="J23" s="60"/>
      <c r="K23" s="60"/>
      <c r="L23" s="60"/>
    </row>
    <row r="24" spans="2:13" s="57" customFormat="1" ht="33" customHeight="1">
      <c r="B24" s="60" t="s">
        <v>536</v>
      </c>
      <c r="D24" s="60"/>
      <c r="E24" s="127">
        <f>'様式第４号の２（パッケージ型導入支援積算内訳）'!E12</f>
        <v>0</v>
      </c>
      <c r="F24" s="145"/>
      <c r="G24" s="163"/>
      <c r="H24" s="60" t="s">
        <v>32</v>
      </c>
      <c r="I24" s="60"/>
      <c r="J24" s="60"/>
      <c r="K24" s="60"/>
      <c r="L24" s="60"/>
    </row>
    <row r="25" spans="2:13" s="57" customFormat="1" ht="25.5" customHeight="1">
      <c r="B25" s="60" t="s">
        <v>140</v>
      </c>
      <c r="D25" s="60"/>
      <c r="E25" s="128"/>
      <c r="F25" s="128"/>
      <c r="G25" s="128"/>
      <c r="H25" s="128"/>
      <c r="I25" s="128"/>
      <c r="J25" s="60"/>
      <c r="K25" s="60"/>
      <c r="L25" s="60"/>
    </row>
    <row r="26" spans="2:13" s="57" customFormat="1" ht="33" customHeight="1">
      <c r="B26" s="60" t="s">
        <v>212</v>
      </c>
      <c r="D26" s="60"/>
      <c r="E26" s="129">
        <f>IF(E24&gt;10000000,10000000,E24)</f>
        <v>0</v>
      </c>
      <c r="F26" s="146"/>
      <c r="G26" s="164"/>
      <c r="H26" s="60" t="s">
        <v>32</v>
      </c>
      <c r="I26" s="128"/>
      <c r="J26" s="60"/>
      <c r="K26" s="60"/>
      <c r="L26" s="60"/>
    </row>
    <row r="27" spans="2:13" s="57" customFormat="1" ht="25.5" customHeight="1">
      <c r="B27" s="75" t="s">
        <v>399</v>
      </c>
      <c r="D27" s="60"/>
      <c r="E27" s="128"/>
      <c r="F27" s="128"/>
      <c r="G27" s="128"/>
      <c r="H27" s="128"/>
      <c r="I27" s="128"/>
      <c r="J27" s="60"/>
      <c r="K27" s="60"/>
      <c r="L27" s="60"/>
    </row>
    <row r="28" spans="2:13" s="57" customFormat="1" ht="33" customHeight="1">
      <c r="B28" s="60" t="s">
        <v>218</v>
      </c>
      <c r="D28" s="60"/>
      <c r="E28" s="127">
        <f>ROUNDDOWN($E$26*3/4,-3)</f>
        <v>0</v>
      </c>
      <c r="F28" s="145"/>
      <c r="G28" s="163"/>
      <c r="H28" s="60" t="s">
        <v>32</v>
      </c>
      <c r="I28" s="187">
        <f>IF(E24&lt;=E26,1,0)</f>
        <v>1</v>
      </c>
      <c r="J28" s="60"/>
      <c r="K28" s="60"/>
      <c r="L28" s="60"/>
    </row>
    <row r="29" spans="2:13" s="57" customFormat="1" ht="26.1" customHeight="1">
      <c r="B29" s="75" t="s">
        <v>221</v>
      </c>
      <c r="D29" s="60"/>
      <c r="E29" s="128"/>
      <c r="F29" s="128"/>
      <c r="G29" s="128"/>
      <c r="H29" s="128"/>
      <c r="I29" s="128"/>
      <c r="J29" s="60"/>
      <c r="K29" s="60"/>
      <c r="L29" s="60"/>
    </row>
    <row r="30" spans="2:13" s="57" customFormat="1" ht="33" customHeight="1">
      <c r="B30" s="60" t="s">
        <v>153</v>
      </c>
      <c r="D30" s="60"/>
      <c r="E30" s="127">
        <f>ROUNDDOWN($E$28*2/3,-3)</f>
        <v>0</v>
      </c>
      <c r="F30" s="145"/>
      <c r="G30" s="163"/>
      <c r="H30" s="60" t="s">
        <v>32</v>
      </c>
      <c r="I30" s="60"/>
      <c r="J30" s="60"/>
      <c r="K30" s="60"/>
      <c r="L30" s="60"/>
    </row>
    <row r="31" spans="2:13" s="57" customFormat="1" ht="25.5" customHeight="1">
      <c r="B31" s="76" t="s">
        <v>618</v>
      </c>
      <c r="D31" s="60"/>
      <c r="E31" s="128"/>
      <c r="F31" s="128"/>
      <c r="G31" s="128"/>
      <c r="H31" s="128"/>
      <c r="I31" s="128"/>
      <c r="J31" s="60"/>
      <c r="K31" s="60"/>
      <c r="L31" s="60"/>
    </row>
    <row r="32" spans="2:13" ht="14.25">
      <c r="B32" s="63"/>
      <c r="C32" s="63"/>
      <c r="D32" s="63"/>
      <c r="E32" s="63"/>
      <c r="F32" s="63"/>
      <c r="G32" s="63"/>
      <c r="H32" s="63"/>
      <c r="I32" s="63"/>
      <c r="J32" s="63"/>
      <c r="K32" s="63"/>
      <c r="L32" s="63"/>
      <c r="M32" s="63"/>
    </row>
    <row r="33" spans="2:18" ht="14.25">
      <c r="B33" s="65" t="s">
        <v>200</v>
      </c>
      <c r="C33" s="65"/>
      <c r="D33" s="63"/>
      <c r="E33" s="63"/>
      <c r="F33" s="63"/>
      <c r="G33" s="63"/>
      <c r="H33" s="63"/>
      <c r="I33" s="63"/>
      <c r="J33" s="63"/>
      <c r="K33" s="63"/>
      <c r="L33" s="63"/>
      <c r="M33" s="63"/>
    </row>
    <row r="34" spans="2:18" s="60" customFormat="1" ht="18" customHeight="1">
      <c r="B34" s="60" t="s">
        <v>484</v>
      </c>
      <c r="C34" s="63"/>
      <c r="D34" s="63"/>
      <c r="E34" s="470"/>
      <c r="F34" s="470"/>
      <c r="G34" s="470"/>
      <c r="H34" s="470"/>
      <c r="I34" s="470"/>
      <c r="J34" s="470"/>
      <c r="K34" s="470"/>
      <c r="L34" s="63"/>
      <c r="M34" s="63"/>
      <c r="N34" s="60"/>
      <c r="O34" s="60"/>
      <c r="Q34" s="60"/>
      <c r="R34" s="60"/>
    </row>
    <row r="35" spans="2:18" s="60" customFormat="1" ht="18" customHeight="1">
      <c r="B35" s="60" t="s">
        <v>250</v>
      </c>
      <c r="C35" s="63"/>
      <c r="D35" s="63"/>
      <c r="E35" s="470"/>
      <c r="F35" s="470"/>
      <c r="G35" s="470"/>
      <c r="H35" s="470"/>
      <c r="I35" s="470"/>
      <c r="J35" s="470"/>
      <c r="K35" s="470"/>
      <c r="L35" s="63"/>
      <c r="M35" s="63"/>
      <c r="N35" s="60"/>
      <c r="O35" s="60"/>
      <c r="Q35" s="60"/>
      <c r="R35" s="60"/>
    </row>
    <row r="36" spans="2:18" s="60" customFormat="1" ht="3" customHeight="1">
      <c r="B36" s="63"/>
      <c r="C36" s="63"/>
      <c r="D36" s="63"/>
      <c r="E36" s="470"/>
      <c r="F36" s="470"/>
      <c r="G36" s="470"/>
      <c r="H36" s="470"/>
      <c r="I36" s="470"/>
      <c r="J36" s="470"/>
      <c r="K36" s="470"/>
      <c r="L36" s="63"/>
      <c r="M36" s="63"/>
      <c r="N36" s="60"/>
      <c r="O36" s="60"/>
      <c r="Q36" s="60"/>
      <c r="R36" s="60"/>
    </row>
    <row r="37" spans="2:18" s="60" customFormat="1" ht="18" customHeight="1">
      <c r="B37" s="418" t="s">
        <v>38</v>
      </c>
      <c r="C37" s="60" t="s">
        <v>426</v>
      </c>
      <c r="D37" s="60" t="s">
        <v>228</v>
      </c>
      <c r="E37" s="60"/>
      <c r="F37" s="60" t="s">
        <v>89</v>
      </c>
      <c r="G37" s="63"/>
      <c r="H37" s="63"/>
      <c r="I37" s="63"/>
      <c r="J37" s="63"/>
      <c r="K37" s="63"/>
      <c r="L37" s="63"/>
      <c r="M37" s="63"/>
      <c r="N37" s="60"/>
      <c r="O37" s="60"/>
      <c r="Q37" s="60"/>
      <c r="R37" s="60" t="b">
        <v>0</v>
      </c>
    </row>
    <row r="38" spans="2:18" s="60" customFormat="1" ht="18" customHeight="1">
      <c r="B38" s="63"/>
      <c r="C38" s="60" t="s">
        <v>468</v>
      </c>
      <c r="D38" s="60" t="s">
        <v>233</v>
      </c>
      <c r="E38" s="63"/>
      <c r="F38" s="60" t="s">
        <v>137</v>
      </c>
      <c r="G38" s="63"/>
      <c r="H38" s="63"/>
      <c r="I38" s="60" t="s">
        <v>360</v>
      </c>
      <c r="J38" s="63"/>
      <c r="K38" s="63"/>
      <c r="L38" s="63"/>
      <c r="M38" s="63"/>
      <c r="N38" s="60"/>
      <c r="O38" s="60"/>
      <c r="Q38" s="60"/>
      <c r="R38" s="60" t="b">
        <v>0</v>
      </c>
    </row>
    <row r="39" spans="2:18" s="60" customFormat="1" ht="11.25" customHeight="1">
      <c r="B39" s="63"/>
      <c r="C39" s="63"/>
      <c r="D39" s="63"/>
      <c r="E39" s="63"/>
      <c r="F39" s="63"/>
      <c r="G39" s="63"/>
      <c r="H39" s="63"/>
      <c r="I39" s="63"/>
      <c r="J39" s="63"/>
      <c r="K39" s="63"/>
      <c r="L39" s="63"/>
      <c r="M39" s="63"/>
      <c r="N39" s="60"/>
      <c r="O39" s="60"/>
      <c r="Q39" s="60"/>
      <c r="R39" s="60" t="b">
        <v>0</v>
      </c>
    </row>
    <row r="40" spans="2:18" s="60" customFormat="1" ht="20.100000000000001" customHeight="1">
      <c r="B40" s="62" t="s">
        <v>489</v>
      </c>
      <c r="C40" s="438"/>
      <c r="D40" s="456"/>
      <c r="E40" s="456"/>
      <c r="F40" s="456"/>
      <c r="G40" s="456"/>
      <c r="H40" s="456"/>
      <c r="I40" s="456"/>
      <c r="J40" s="502"/>
      <c r="K40" s="63"/>
      <c r="L40" s="63"/>
      <c r="M40" s="63"/>
      <c r="N40" s="60"/>
      <c r="O40" s="60"/>
      <c r="Q40" s="60"/>
      <c r="R40" s="60" t="b">
        <v>0</v>
      </c>
    </row>
    <row r="41" spans="2:18" s="60" customFormat="1" ht="14.25">
      <c r="B41" s="63"/>
      <c r="C41" s="63"/>
      <c r="D41" s="63"/>
      <c r="E41" s="63"/>
      <c r="F41" s="63"/>
      <c r="G41" s="63"/>
      <c r="H41" s="63"/>
      <c r="I41" s="63"/>
      <c r="J41" s="63"/>
      <c r="K41" s="63"/>
      <c r="L41" s="63"/>
      <c r="M41" s="63"/>
      <c r="N41" s="60"/>
      <c r="O41" s="60"/>
      <c r="Q41" s="60"/>
      <c r="R41" s="60" t="b">
        <v>0</v>
      </c>
    </row>
    <row r="42" spans="2:18" s="60" customFormat="1" ht="24.95" customHeight="1">
      <c r="B42" s="62" t="s">
        <v>237</v>
      </c>
      <c r="C42" s="439"/>
      <c r="D42" s="457"/>
      <c r="E42" s="457"/>
      <c r="F42" s="457"/>
      <c r="G42" s="457"/>
      <c r="H42" s="457"/>
      <c r="I42" s="457"/>
      <c r="J42" s="457"/>
      <c r="K42" s="457"/>
      <c r="L42" s="457"/>
      <c r="M42" s="539"/>
      <c r="N42" s="62"/>
      <c r="O42" s="62"/>
      <c r="Q42" s="60"/>
      <c r="R42" s="60" t="b">
        <v>0</v>
      </c>
    </row>
    <row r="43" spans="2:18" s="60" customFormat="1" ht="24.95" customHeight="1">
      <c r="B43" s="63"/>
      <c r="C43" s="440"/>
      <c r="D43" s="458"/>
      <c r="E43" s="458"/>
      <c r="F43" s="458"/>
      <c r="G43" s="458"/>
      <c r="H43" s="458"/>
      <c r="I43" s="458"/>
      <c r="J43" s="458"/>
      <c r="K43" s="458"/>
      <c r="L43" s="458"/>
      <c r="M43" s="540"/>
      <c r="N43" s="62"/>
      <c r="O43" s="62"/>
      <c r="Q43" s="60"/>
      <c r="R43" s="60" t="b">
        <v>0</v>
      </c>
    </row>
    <row r="44" spans="2:18" s="60" customFormat="1" ht="24.95" customHeight="1">
      <c r="B44" s="63"/>
      <c r="C44" s="441"/>
      <c r="D44" s="459"/>
      <c r="E44" s="459"/>
      <c r="F44" s="459"/>
      <c r="G44" s="459"/>
      <c r="H44" s="459"/>
      <c r="I44" s="459"/>
      <c r="J44" s="459"/>
      <c r="K44" s="459"/>
      <c r="L44" s="459"/>
      <c r="M44" s="541"/>
      <c r="N44" s="62"/>
      <c r="O44" s="62"/>
      <c r="Q44" s="60"/>
      <c r="R44" s="60" t="b">
        <v>0</v>
      </c>
    </row>
    <row r="45" spans="2:18" s="60" customFormat="1" ht="18.75" customHeight="1">
      <c r="B45" s="63"/>
      <c r="C45" s="442"/>
      <c r="D45" s="442"/>
      <c r="E45" s="442"/>
      <c r="F45" s="442"/>
      <c r="G45" s="442"/>
      <c r="H45" s="442"/>
      <c r="I45" s="442"/>
      <c r="J45" s="442"/>
      <c r="K45" s="442"/>
      <c r="L45" s="442"/>
      <c r="M45" s="442"/>
      <c r="N45" s="62"/>
      <c r="O45" s="62"/>
      <c r="Q45" s="60"/>
      <c r="R45" s="60"/>
    </row>
    <row r="46" spans="2:18" s="60" customFormat="1" ht="18" customHeight="1">
      <c r="B46" s="60" t="s">
        <v>247</v>
      </c>
      <c r="C46" s="443" t="s">
        <v>373</v>
      </c>
      <c r="D46" s="444" t="s">
        <v>4</v>
      </c>
      <c r="E46" s="443" t="s">
        <v>327</v>
      </c>
      <c r="F46" s="443" t="s">
        <v>144</v>
      </c>
      <c r="G46" s="489" t="s">
        <v>3</v>
      </c>
      <c r="H46" s="489"/>
      <c r="I46" s="443"/>
      <c r="J46" s="443"/>
      <c r="K46" s="443"/>
      <c r="L46" s="442"/>
      <c r="M46" s="442"/>
      <c r="N46" s="62"/>
      <c r="O46" s="62"/>
      <c r="Q46" s="60"/>
      <c r="R46" s="60"/>
    </row>
    <row r="47" spans="2:18" s="60" customFormat="1" ht="18" customHeight="1">
      <c r="B47" s="63"/>
      <c r="C47" s="444" t="s">
        <v>508</v>
      </c>
      <c r="D47" s="444"/>
      <c r="E47" s="443"/>
      <c r="F47" s="443"/>
      <c r="G47" s="443"/>
      <c r="H47" s="443"/>
      <c r="I47" s="443"/>
      <c r="J47" s="443"/>
      <c r="K47" s="443"/>
      <c r="L47" s="442"/>
      <c r="M47" s="442"/>
      <c r="N47" s="62"/>
      <c r="O47" s="62"/>
      <c r="Q47" s="60"/>
      <c r="R47" s="60"/>
    </row>
    <row r="48" spans="2:18" s="60" customFormat="1" ht="18" customHeight="1">
      <c r="B48" s="63"/>
      <c r="C48" s="444" t="s">
        <v>241</v>
      </c>
      <c r="D48" s="444"/>
      <c r="E48" s="443"/>
      <c r="F48" s="443"/>
      <c r="G48" s="443"/>
      <c r="H48" s="443"/>
      <c r="I48" s="443"/>
      <c r="J48" s="443"/>
      <c r="K48" s="443"/>
      <c r="L48" s="442"/>
      <c r="M48" s="442"/>
      <c r="N48" s="62"/>
      <c r="O48" s="62"/>
      <c r="Q48" s="60"/>
      <c r="R48" s="60"/>
    </row>
    <row r="49" spans="2:26" s="60" customFormat="1" ht="18" customHeight="1">
      <c r="B49" s="63"/>
      <c r="C49" s="444" t="s">
        <v>561</v>
      </c>
      <c r="D49" s="444"/>
      <c r="E49" s="443"/>
      <c r="F49" s="443"/>
      <c r="G49" s="443"/>
      <c r="H49" s="443"/>
      <c r="I49" s="443"/>
      <c r="J49" s="443"/>
      <c r="K49" s="443"/>
      <c r="L49" s="442"/>
      <c r="M49" s="442"/>
      <c r="N49" s="62"/>
      <c r="O49" s="62"/>
      <c r="Q49" s="60"/>
      <c r="R49" s="60"/>
      <c r="S49" s="60"/>
      <c r="T49" s="60"/>
      <c r="U49" s="60"/>
      <c r="V49" s="60"/>
      <c r="W49" s="60"/>
      <c r="X49" s="60"/>
      <c r="Y49" s="60"/>
      <c r="Z49" s="60"/>
    </row>
    <row r="50" spans="2:26" s="60" customFormat="1" ht="12" customHeight="1">
      <c r="B50" s="63"/>
      <c r="C50" s="443"/>
      <c r="D50" s="444"/>
      <c r="E50" s="443"/>
      <c r="F50" s="443"/>
      <c r="G50" s="443"/>
      <c r="H50" s="443"/>
      <c r="I50" s="443"/>
      <c r="J50" s="443"/>
      <c r="K50" s="443"/>
      <c r="L50" s="442"/>
      <c r="M50" s="442"/>
      <c r="N50" s="62"/>
      <c r="O50" s="62"/>
      <c r="Q50" s="60"/>
      <c r="R50" s="60"/>
      <c r="S50" s="60"/>
      <c r="T50" s="60"/>
      <c r="U50" s="60"/>
      <c r="V50" s="60"/>
      <c r="W50" s="60"/>
      <c r="X50" s="60"/>
      <c r="Y50" s="60"/>
      <c r="Z50" s="60"/>
    </row>
    <row r="51" spans="2:26" s="60" customFormat="1" ht="18" customHeight="1">
      <c r="B51" s="63"/>
      <c r="C51" s="444" t="s">
        <v>437</v>
      </c>
      <c r="D51" s="443"/>
      <c r="E51" s="443"/>
      <c r="F51" s="443"/>
      <c r="G51" s="443"/>
      <c r="H51" s="443"/>
      <c r="I51" s="443"/>
      <c r="J51" s="443"/>
      <c r="K51" s="443"/>
      <c r="L51" s="442"/>
      <c r="M51" s="442"/>
      <c r="N51" s="62"/>
      <c r="O51" s="62"/>
      <c r="Q51" s="60"/>
      <c r="R51" s="60"/>
      <c r="S51" s="60"/>
      <c r="T51" s="60"/>
      <c r="U51" s="60"/>
      <c r="V51" s="60"/>
      <c r="W51" s="60"/>
      <c r="X51" s="60"/>
      <c r="Y51" s="60"/>
      <c r="Z51" s="60"/>
    </row>
    <row r="52" spans="2:26" s="60" customFormat="1" ht="18" customHeight="1">
      <c r="B52" s="63"/>
      <c r="C52" s="444" t="s">
        <v>381</v>
      </c>
      <c r="D52" s="443"/>
      <c r="E52" s="443"/>
      <c r="F52" s="443"/>
      <c r="G52" s="443"/>
      <c r="H52" s="443"/>
      <c r="I52" s="443"/>
      <c r="J52" s="443"/>
      <c r="K52" s="443"/>
      <c r="L52" s="442"/>
      <c r="M52" s="442"/>
      <c r="N52" s="62"/>
      <c r="O52" s="62"/>
      <c r="Q52" s="60"/>
      <c r="R52" s="60"/>
      <c r="S52" s="60"/>
      <c r="T52" s="60"/>
      <c r="U52" s="60"/>
      <c r="V52" s="60"/>
      <c r="W52" s="60"/>
      <c r="X52" s="60"/>
      <c r="Y52" s="60"/>
      <c r="Z52" s="60"/>
    </row>
    <row r="53" spans="2:26" s="60" customFormat="1" ht="9.75" customHeight="1">
      <c r="B53" s="63"/>
      <c r="C53" s="444"/>
      <c r="D53" s="443"/>
      <c r="E53" s="443"/>
      <c r="F53" s="443"/>
      <c r="G53" s="443"/>
      <c r="H53" s="443"/>
      <c r="I53" s="443"/>
      <c r="J53" s="443"/>
      <c r="K53" s="443"/>
      <c r="L53" s="442"/>
      <c r="M53" s="442"/>
      <c r="N53" s="62"/>
      <c r="O53" s="62"/>
      <c r="Q53" s="60"/>
      <c r="R53" s="60"/>
      <c r="S53" s="60"/>
      <c r="T53" s="60"/>
      <c r="U53" s="60"/>
      <c r="V53" s="60"/>
      <c r="W53" s="60"/>
      <c r="X53" s="60"/>
      <c r="Y53" s="60"/>
      <c r="Z53" s="60"/>
    </row>
    <row r="54" spans="2:26" s="60" customFormat="1" ht="18" customHeight="1">
      <c r="B54" s="63"/>
      <c r="C54" s="62" t="s">
        <v>282</v>
      </c>
      <c r="D54" s="106"/>
      <c r="E54" s="106"/>
      <c r="F54" s="106"/>
      <c r="G54" s="106"/>
      <c r="H54" s="106"/>
      <c r="I54" s="106"/>
      <c r="J54" s="106"/>
      <c r="K54" s="106"/>
      <c r="L54" s="458"/>
      <c r="M54" s="458"/>
      <c r="N54" s="62"/>
      <c r="O54" s="62"/>
      <c r="Q54" s="60"/>
      <c r="R54" s="60"/>
      <c r="S54" s="60"/>
      <c r="T54" s="60"/>
      <c r="U54" s="60"/>
      <c r="V54" s="60"/>
      <c r="W54" s="60"/>
      <c r="X54" s="60"/>
      <c r="Y54" s="60"/>
      <c r="Z54" s="60"/>
    </row>
    <row r="55" spans="2:26" s="60" customFormat="1" ht="18.75" customHeight="1">
      <c r="B55" s="63"/>
      <c r="C55" s="106"/>
      <c r="D55" s="106"/>
      <c r="E55" s="106"/>
      <c r="F55" s="106"/>
      <c r="G55" s="106"/>
      <c r="H55" s="106"/>
      <c r="I55" s="106"/>
      <c r="J55" s="106"/>
      <c r="K55" s="106"/>
      <c r="L55" s="458"/>
      <c r="M55" s="458"/>
      <c r="N55" s="62"/>
      <c r="O55" s="62"/>
      <c r="Q55" s="60"/>
      <c r="R55" s="60"/>
      <c r="S55" s="60"/>
      <c r="T55" s="60"/>
      <c r="U55" s="60"/>
      <c r="V55" s="60"/>
      <c r="W55" s="60"/>
      <c r="X55" s="60"/>
      <c r="Y55" s="60"/>
      <c r="Z55" s="60"/>
    </row>
    <row r="56" spans="2:26" ht="14.25">
      <c r="B56" s="60" t="s">
        <v>498</v>
      </c>
      <c r="C56" s="63"/>
      <c r="D56" s="63"/>
      <c r="E56" s="63"/>
      <c r="F56" s="63"/>
      <c r="G56" s="63"/>
      <c r="H56" s="63"/>
      <c r="I56" s="63"/>
      <c r="J56" s="63"/>
      <c r="K56" s="63"/>
      <c r="L56" s="63"/>
      <c r="M56" s="63"/>
      <c r="Q56" s="61"/>
      <c r="R56" s="60" t="b">
        <v>0</v>
      </c>
    </row>
    <row r="57" spans="2:26" ht="18.75" customHeight="1">
      <c r="B57" s="419" t="s">
        <v>240</v>
      </c>
      <c r="C57" s="445"/>
      <c r="D57" s="445"/>
      <c r="E57" s="445"/>
      <c r="F57" s="421"/>
      <c r="G57" s="419" t="s">
        <v>243</v>
      </c>
      <c r="H57" s="445"/>
      <c r="I57" s="445"/>
      <c r="J57" s="445"/>
      <c r="K57" s="445"/>
      <c r="L57" s="445"/>
      <c r="M57" s="542"/>
      <c r="Q57" s="61"/>
      <c r="R57" s="60" t="b">
        <v>0</v>
      </c>
    </row>
    <row r="58" spans="2:26" ht="18.75" customHeight="1">
      <c r="B58" s="420"/>
      <c r="C58" s="446"/>
      <c r="D58" s="446"/>
      <c r="E58" s="446"/>
      <c r="F58" s="421"/>
      <c r="G58" s="420"/>
      <c r="H58" s="446"/>
      <c r="I58" s="446"/>
      <c r="J58" s="446"/>
      <c r="K58" s="446"/>
      <c r="L58" s="446"/>
      <c r="M58" s="543"/>
      <c r="Q58" s="61"/>
      <c r="R58" s="60" t="b">
        <v>0</v>
      </c>
    </row>
    <row r="59" spans="2:26" ht="18.75" customHeight="1">
      <c r="B59" s="421"/>
      <c r="C59" s="63"/>
      <c r="D59" s="63"/>
      <c r="E59" s="63"/>
      <c r="F59" s="421"/>
      <c r="G59" s="421"/>
      <c r="H59" s="63"/>
      <c r="I59" s="63"/>
      <c r="J59" s="63"/>
      <c r="K59" s="63"/>
      <c r="L59" s="63"/>
      <c r="M59" s="544"/>
      <c r="Q59" s="61"/>
      <c r="R59" s="60" t="b">
        <v>0</v>
      </c>
    </row>
    <row r="60" spans="2:26" ht="14.25">
      <c r="B60" s="421"/>
      <c r="C60" s="63"/>
      <c r="D60" s="63"/>
      <c r="E60" s="63"/>
      <c r="F60" s="421"/>
      <c r="G60" s="421"/>
      <c r="H60" s="63"/>
      <c r="I60" s="63"/>
      <c r="J60" s="63"/>
      <c r="K60" s="63"/>
      <c r="L60" s="63"/>
      <c r="M60" s="544"/>
      <c r="Q60" s="61"/>
      <c r="R60" s="100"/>
      <c r="S60" s="100"/>
      <c r="T60" s="100"/>
      <c r="U60" s="100"/>
      <c r="V60" s="100"/>
      <c r="W60" s="100"/>
      <c r="X60" s="100"/>
      <c r="Y60" s="100"/>
      <c r="Z60" s="100"/>
    </row>
    <row r="61" spans="2:26" ht="18.75" customHeight="1">
      <c r="B61" s="421"/>
      <c r="C61" s="63"/>
      <c r="D61" s="63"/>
      <c r="E61" s="63"/>
      <c r="F61" s="421"/>
      <c r="G61" s="421"/>
      <c r="H61" s="63"/>
      <c r="I61" s="63"/>
      <c r="J61" s="63"/>
      <c r="K61" s="63"/>
      <c r="L61" s="63"/>
      <c r="M61" s="544"/>
      <c r="Q61" s="61"/>
    </row>
    <row r="62" spans="2:26" ht="18.75" customHeight="1">
      <c r="B62" s="80" t="s">
        <v>495</v>
      </c>
      <c r="C62" s="124"/>
      <c r="D62" s="124"/>
      <c r="E62" s="124"/>
      <c r="F62" s="421"/>
      <c r="G62" s="80" t="s">
        <v>496</v>
      </c>
      <c r="H62" s="124"/>
      <c r="I62" s="124"/>
      <c r="J62" s="124"/>
      <c r="K62" s="124"/>
      <c r="L62" s="124"/>
      <c r="M62" s="545"/>
      <c r="Q62" s="61"/>
    </row>
    <row r="63" spans="2:26" ht="14.25" customHeight="1">
      <c r="B63" s="63"/>
      <c r="C63" s="63"/>
      <c r="D63" s="63"/>
      <c r="E63" s="471"/>
      <c r="F63" s="471"/>
      <c r="G63" s="471"/>
      <c r="H63" s="471"/>
      <c r="I63" s="471"/>
      <c r="J63" s="471"/>
      <c r="K63" s="471"/>
      <c r="L63" s="63"/>
      <c r="M63" s="63"/>
      <c r="Q63" s="61"/>
    </row>
    <row r="64" spans="2:26" ht="14.25">
      <c r="B64" s="62" t="s">
        <v>317</v>
      </c>
      <c r="C64" s="284"/>
      <c r="D64" s="63"/>
      <c r="E64" s="63"/>
      <c r="F64" s="63"/>
      <c r="G64" s="63"/>
      <c r="H64" s="63"/>
      <c r="I64" s="63"/>
      <c r="J64" s="63"/>
      <c r="K64" s="63"/>
      <c r="L64" s="63"/>
      <c r="M64" s="63"/>
      <c r="Q64" s="61"/>
    </row>
    <row r="65" spans="2:26" ht="80.099999999999994" customHeight="1">
      <c r="B65" s="422"/>
      <c r="C65" s="422"/>
      <c r="D65" s="422"/>
      <c r="E65" s="422"/>
      <c r="F65" s="422"/>
      <c r="G65" s="422"/>
      <c r="H65" s="422"/>
      <c r="I65" s="422"/>
      <c r="J65" s="422"/>
      <c r="K65" s="422"/>
      <c r="L65" s="422"/>
      <c r="M65" s="422"/>
      <c r="Q65" s="61"/>
    </row>
    <row r="66" spans="2:26" ht="6" customHeight="1">
      <c r="B66" s="63"/>
      <c r="C66" s="63"/>
      <c r="D66" s="63"/>
      <c r="E66" s="471"/>
      <c r="F66" s="471"/>
      <c r="G66" s="471"/>
      <c r="H66" s="471"/>
      <c r="I66" s="471"/>
      <c r="J66" s="471"/>
      <c r="K66" s="471"/>
      <c r="L66" s="63"/>
      <c r="M66" s="63"/>
      <c r="Q66" s="61"/>
    </row>
    <row r="67" spans="2:26" ht="14.25">
      <c r="B67" s="63" t="s">
        <v>42</v>
      </c>
      <c r="C67" s="63"/>
      <c r="D67" s="63"/>
      <c r="E67" s="63"/>
      <c r="F67" s="63"/>
      <c r="G67" s="63"/>
      <c r="H67" s="63"/>
      <c r="I67" s="63"/>
      <c r="J67" s="63"/>
      <c r="K67" s="63"/>
      <c r="L67" s="63"/>
      <c r="M67" s="63"/>
      <c r="Q67" s="61"/>
      <c r="R67" s="100"/>
      <c r="S67" s="100"/>
      <c r="T67" s="100"/>
      <c r="U67" s="100"/>
      <c r="V67" s="100"/>
      <c r="W67" s="100"/>
      <c r="X67" s="100"/>
      <c r="Y67" s="100"/>
      <c r="Z67" s="100"/>
    </row>
    <row r="68" spans="2:26" ht="80.099999999999994" customHeight="1">
      <c r="B68" s="422"/>
      <c r="C68" s="422"/>
      <c r="D68" s="422"/>
      <c r="E68" s="422"/>
      <c r="F68" s="422"/>
      <c r="G68" s="422"/>
      <c r="H68" s="422"/>
      <c r="I68" s="422"/>
      <c r="J68" s="422"/>
      <c r="K68" s="422"/>
      <c r="L68" s="422"/>
      <c r="M68" s="422"/>
    </row>
    <row r="69" spans="2:26" ht="6" customHeight="1">
      <c r="B69" s="63"/>
      <c r="C69" s="63"/>
      <c r="D69" s="63"/>
      <c r="E69" s="471"/>
      <c r="F69" s="471"/>
      <c r="G69" s="471"/>
      <c r="H69" s="471"/>
      <c r="I69" s="471"/>
      <c r="J69" s="471"/>
      <c r="K69" s="471"/>
      <c r="L69" s="63"/>
      <c r="M69" s="63"/>
    </row>
    <row r="70" spans="2:26" ht="14.25">
      <c r="B70" s="60" t="s">
        <v>286</v>
      </c>
      <c r="C70" s="63"/>
      <c r="D70" s="63"/>
      <c r="E70" s="63"/>
      <c r="F70" s="63"/>
      <c r="G70" s="63"/>
      <c r="H70" s="63"/>
      <c r="I70" s="63"/>
      <c r="J70" s="63"/>
      <c r="K70" s="63"/>
      <c r="L70" s="63"/>
      <c r="M70" s="63"/>
      <c r="Q70" s="61"/>
      <c r="R70" s="100"/>
      <c r="S70" s="100"/>
      <c r="T70" s="100"/>
      <c r="U70" s="100"/>
      <c r="V70" s="100"/>
      <c r="W70" s="100"/>
      <c r="X70" s="100"/>
      <c r="Y70" s="100"/>
      <c r="Z70" s="100"/>
    </row>
    <row r="71" spans="2:26" ht="80.099999999999994" customHeight="1">
      <c r="B71" s="422"/>
      <c r="C71" s="422"/>
      <c r="D71" s="422"/>
      <c r="E71" s="422"/>
      <c r="F71" s="422"/>
      <c r="G71" s="422"/>
      <c r="H71" s="422"/>
      <c r="I71" s="422"/>
      <c r="J71" s="422"/>
      <c r="K71" s="422"/>
      <c r="L71" s="422"/>
      <c r="M71" s="422"/>
    </row>
    <row r="72" spans="2:26" ht="6" customHeight="1">
      <c r="E72" s="128"/>
      <c r="F72" s="128"/>
      <c r="G72" s="128"/>
      <c r="H72" s="128"/>
      <c r="I72" s="128"/>
      <c r="J72" s="128"/>
      <c r="K72" s="128"/>
    </row>
    <row r="73" spans="2:26" s="60" customFormat="1" ht="18.75" customHeight="1">
      <c r="B73" s="60" t="s">
        <v>504</v>
      </c>
      <c r="C73" s="63"/>
      <c r="D73" s="63"/>
      <c r="E73" s="63"/>
      <c r="F73" s="63"/>
      <c r="G73" s="63"/>
      <c r="H73" s="63"/>
      <c r="I73" s="63"/>
      <c r="J73" s="63"/>
      <c r="K73" s="63"/>
      <c r="L73" s="63"/>
      <c r="M73" s="63"/>
      <c r="N73" s="60"/>
      <c r="O73" s="60"/>
      <c r="Q73" s="60"/>
      <c r="R73" s="60"/>
      <c r="S73" s="60"/>
      <c r="T73" s="60"/>
      <c r="U73" s="60"/>
      <c r="V73" s="60"/>
      <c r="W73" s="60"/>
      <c r="X73" s="60"/>
      <c r="Y73" s="60"/>
      <c r="Z73" s="60"/>
    </row>
    <row r="74" spans="2:26" s="60" customFormat="1" ht="9.75" customHeight="1">
      <c r="B74" s="63"/>
      <c r="C74" s="63"/>
      <c r="D74" s="63"/>
      <c r="E74" s="63"/>
      <c r="F74" s="63"/>
      <c r="G74" s="63"/>
      <c r="H74" s="63"/>
      <c r="I74" s="63"/>
      <c r="J74" s="63"/>
      <c r="K74" s="63"/>
      <c r="L74" s="63"/>
      <c r="M74" s="63"/>
      <c r="N74" s="60"/>
      <c r="O74" s="60"/>
      <c r="Q74" s="60"/>
      <c r="R74" s="60"/>
      <c r="S74" s="60"/>
      <c r="T74" s="60"/>
      <c r="U74" s="60"/>
      <c r="V74" s="60"/>
      <c r="W74" s="60"/>
      <c r="X74" s="60"/>
      <c r="Y74" s="60"/>
      <c r="Z74" s="60"/>
    </row>
    <row r="75" spans="2:26" s="60" customFormat="1" ht="14.25">
      <c r="B75" s="60" t="s">
        <v>505</v>
      </c>
      <c r="C75" s="63"/>
      <c r="D75" s="111"/>
      <c r="E75" s="63"/>
      <c r="F75" s="63"/>
      <c r="G75" s="63"/>
      <c r="H75" s="63"/>
      <c r="I75" s="63"/>
      <c r="J75" s="63"/>
      <c r="K75" s="63"/>
      <c r="L75" s="63"/>
      <c r="M75" s="63"/>
      <c r="N75" s="60"/>
      <c r="O75" s="60"/>
      <c r="Q75" s="60"/>
      <c r="R75" s="60"/>
      <c r="S75" s="60"/>
      <c r="T75" s="60"/>
      <c r="U75" s="60"/>
      <c r="V75" s="60"/>
      <c r="W75" s="60"/>
      <c r="X75" s="60"/>
      <c r="Y75" s="60"/>
      <c r="Z75" s="60"/>
    </row>
    <row r="76" spans="2:26" s="60" customFormat="1" ht="18.75" customHeight="1">
      <c r="B76" s="423" t="s">
        <v>274</v>
      </c>
      <c r="C76" s="447"/>
      <c r="D76" s="447" t="s">
        <v>296</v>
      </c>
      <c r="E76" s="472" t="s">
        <v>281</v>
      </c>
      <c r="F76" s="482"/>
      <c r="G76" s="482"/>
      <c r="H76" s="482"/>
      <c r="I76" s="496"/>
      <c r="J76" s="503" t="s">
        <v>168</v>
      </c>
      <c r="K76" s="473" t="s">
        <v>246</v>
      </c>
      <c r="L76" s="511" t="s">
        <v>493</v>
      </c>
      <c r="M76" s="63"/>
      <c r="N76" s="60"/>
      <c r="O76" s="60"/>
      <c r="Q76" s="60"/>
      <c r="R76" s="60"/>
      <c r="S76" s="60"/>
      <c r="T76" s="60"/>
      <c r="U76" s="60"/>
      <c r="V76" s="60"/>
      <c r="W76" s="60"/>
      <c r="X76" s="60"/>
      <c r="Y76" s="60"/>
      <c r="Z76" s="60"/>
    </row>
    <row r="77" spans="2:26" s="60" customFormat="1" ht="20.100000000000001" customHeight="1">
      <c r="B77" s="424"/>
      <c r="C77" s="448"/>
      <c r="D77" s="448"/>
      <c r="E77" s="473" t="s">
        <v>424</v>
      </c>
      <c r="F77" s="472" t="s">
        <v>509</v>
      </c>
      <c r="G77" s="482"/>
      <c r="H77" s="482"/>
      <c r="I77" s="496"/>
      <c r="J77" s="504"/>
      <c r="K77" s="514"/>
      <c r="L77" s="512"/>
      <c r="M77" s="63"/>
      <c r="N77" s="60"/>
      <c r="O77" s="60"/>
      <c r="Q77" s="60"/>
      <c r="R77" s="60"/>
      <c r="S77" s="60"/>
      <c r="T77" s="60"/>
      <c r="U77" s="60"/>
      <c r="V77" s="60"/>
      <c r="W77" s="60"/>
      <c r="X77" s="60"/>
      <c r="Y77" s="60"/>
      <c r="Z77" s="60"/>
    </row>
    <row r="78" spans="2:26" s="60" customFormat="1" ht="20.100000000000001" customHeight="1">
      <c r="B78" s="425" t="s">
        <v>294</v>
      </c>
      <c r="C78" s="114" t="s">
        <v>285</v>
      </c>
      <c r="D78" s="460"/>
      <c r="E78" s="474"/>
      <c r="F78" s="483">
        <f t="shared" ref="F78:F88" si="0">E78*12</f>
        <v>0</v>
      </c>
      <c r="G78" s="490"/>
      <c r="H78" s="490"/>
      <c r="I78" s="497"/>
      <c r="J78" s="505"/>
      <c r="K78" s="515">
        <f>$D$78*$F$78*$J$78/60</f>
        <v>0</v>
      </c>
      <c r="L78" s="524" t="e">
        <f>($F$78*$J$78/60)/$D$78</f>
        <v>#DIV/0!</v>
      </c>
      <c r="M78" s="63"/>
      <c r="N78" s="60"/>
      <c r="O78" s="60"/>
      <c r="Q78" s="60"/>
      <c r="R78" s="60"/>
      <c r="S78" s="60"/>
      <c r="T78" s="60"/>
      <c r="U78" s="60"/>
      <c r="V78" s="60"/>
      <c r="W78" s="60"/>
      <c r="X78" s="60"/>
      <c r="Y78" s="60"/>
      <c r="Z78" s="60"/>
    </row>
    <row r="79" spans="2:26" s="60" customFormat="1" ht="20.100000000000001" customHeight="1">
      <c r="B79" s="426"/>
      <c r="C79" s="115" t="s">
        <v>127</v>
      </c>
      <c r="D79" s="461"/>
      <c r="E79" s="475"/>
      <c r="F79" s="484">
        <f t="shared" si="0"/>
        <v>0</v>
      </c>
      <c r="G79" s="491"/>
      <c r="H79" s="491"/>
      <c r="I79" s="498"/>
      <c r="J79" s="506"/>
      <c r="K79" s="516">
        <f>$D$79*$F$79*$J$79/60</f>
        <v>0</v>
      </c>
      <c r="L79" s="525" t="e">
        <f>($F$79*$J$79/60)/$D$79</f>
        <v>#DIV/0!</v>
      </c>
      <c r="M79" s="63"/>
      <c r="N79" s="60"/>
      <c r="O79" s="60"/>
      <c r="Q79" s="60"/>
      <c r="R79" s="60"/>
      <c r="S79" s="60"/>
      <c r="T79" s="60"/>
      <c r="U79" s="60"/>
      <c r="V79" s="60"/>
      <c r="W79" s="60"/>
      <c r="X79" s="60"/>
      <c r="Y79" s="60"/>
      <c r="Z79" s="60"/>
    </row>
    <row r="80" spans="2:26" s="60" customFormat="1" ht="20.100000000000001" customHeight="1">
      <c r="B80" s="426"/>
      <c r="C80" s="115" t="s">
        <v>287</v>
      </c>
      <c r="D80" s="461"/>
      <c r="E80" s="475"/>
      <c r="F80" s="484">
        <f t="shared" si="0"/>
        <v>0</v>
      </c>
      <c r="G80" s="491"/>
      <c r="H80" s="491"/>
      <c r="I80" s="498"/>
      <c r="J80" s="506"/>
      <c r="K80" s="516">
        <f>$D$80*$F$80*$J$80/60</f>
        <v>0</v>
      </c>
      <c r="L80" s="525" t="e">
        <f>($F$80*$J$80/60)/$D$80</f>
        <v>#DIV/0!</v>
      </c>
      <c r="M80" s="63"/>
      <c r="N80" s="60"/>
      <c r="O80" s="60"/>
      <c r="Q80" s="60"/>
      <c r="R80" s="60"/>
      <c r="S80" s="60"/>
      <c r="T80" s="60"/>
      <c r="U80" s="60"/>
      <c r="V80" s="60"/>
      <c r="W80" s="60"/>
      <c r="X80" s="60"/>
      <c r="Y80" s="60"/>
      <c r="Z80" s="60"/>
    </row>
    <row r="81" spans="2:13" s="60" customFormat="1" ht="20.100000000000001" customHeight="1">
      <c r="B81" s="426"/>
      <c r="C81" s="115" t="s">
        <v>55</v>
      </c>
      <c r="D81" s="461"/>
      <c r="E81" s="475"/>
      <c r="F81" s="485">
        <f t="shared" si="0"/>
        <v>0</v>
      </c>
      <c r="G81" s="492"/>
      <c r="H81" s="492"/>
      <c r="I81" s="499"/>
      <c r="J81" s="506"/>
      <c r="K81" s="516">
        <f>$D$81*$F$81*$J$81/60</f>
        <v>0</v>
      </c>
      <c r="L81" s="525" t="e">
        <f>($F$81*$J$81/60)/$D$81</f>
        <v>#DIV/0!</v>
      </c>
      <c r="M81" s="63"/>
    </row>
    <row r="82" spans="2:13" s="60" customFormat="1" ht="20.100000000000001" customHeight="1">
      <c r="B82" s="427"/>
      <c r="C82" s="116" t="s">
        <v>288</v>
      </c>
      <c r="D82" s="462"/>
      <c r="E82" s="476"/>
      <c r="F82" s="486">
        <f t="shared" si="0"/>
        <v>0</v>
      </c>
      <c r="G82" s="493"/>
      <c r="H82" s="493"/>
      <c r="I82" s="500"/>
      <c r="J82" s="507"/>
      <c r="K82" s="517">
        <f>$D$82*$F$82*$J$82/60</f>
        <v>0</v>
      </c>
      <c r="L82" s="526" t="e">
        <f>($F$82*$J$82/60)/$D$82</f>
        <v>#DIV/0!</v>
      </c>
      <c r="M82" s="63"/>
    </row>
    <row r="83" spans="2:13" s="60" customFormat="1" ht="20.100000000000001" customHeight="1">
      <c r="B83" s="426" t="s">
        <v>506</v>
      </c>
      <c r="C83" s="117" t="s">
        <v>65</v>
      </c>
      <c r="D83" s="463"/>
      <c r="E83" s="477"/>
      <c r="F83" s="485">
        <f t="shared" si="0"/>
        <v>0</v>
      </c>
      <c r="G83" s="492"/>
      <c r="H83" s="492"/>
      <c r="I83" s="499"/>
      <c r="J83" s="508"/>
      <c r="K83" s="518">
        <f>$D$83*$F$83*$J$83/60</f>
        <v>0</v>
      </c>
      <c r="L83" s="527" t="e">
        <f>($F$83*$J$83/60)/$D$83</f>
        <v>#DIV/0!</v>
      </c>
      <c r="M83" s="63"/>
    </row>
    <row r="84" spans="2:13" s="60" customFormat="1" ht="20.100000000000001" customHeight="1">
      <c r="B84" s="426"/>
      <c r="C84" s="117" t="s">
        <v>50</v>
      </c>
      <c r="D84" s="463"/>
      <c r="E84" s="477"/>
      <c r="F84" s="485">
        <f t="shared" si="0"/>
        <v>0</v>
      </c>
      <c r="G84" s="492"/>
      <c r="H84" s="492"/>
      <c r="I84" s="499"/>
      <c r="J84" s="508"/>
      <c r="K84" s="518">
        <f>$D$84*$F$84*$J$84/60</f>
        <v>0</v>
      </c>
      <c r="L84" s="527" t="e">
        <f>($F$84*$J$84/60)/$D$84</f>
        <v>#DIV/0!</v>
      </c>
      <c r="M84" s="63"/>
    </row>
    <row r="85" spans="2:13" s="60" customFormat="1" ht="20.100000000000001" customHeight="1">
      <c r="B85" s="426"/>
      <c r="C85" s="117" t="s">
        <v>155</v>
      </c>
      <c r="D85" s="463"/>
      <c r="E85" s="477"/>
      <c r="F85" s="485">
        <f t="shared" si="0"/>
        <v>0</v>
      </c>
      <c r="G85" s="492"/>
      <c r="H85" s="492"/>
      <c r="I85" s="499"/>
      <c r="J85" s="508"/>
      <c r="K85" s="518">
        <f>$D$85*$F$85*$J$85/60</f>
        <v>0</v>
      </c>
      <c r="L85" s="527" t="e">
        <f>($F$85*$J$85/60)/$D$85</f>
        <v>#DIV/0!</v>
      </c>
      <c r="M85" s="63"/>
    </row>
    <row r="86" spans="2:13" s="60" customFormat="1" ht="20.100000000000001" customHeight="1">
      <c r="B86" s="426"/>
      <c r="C86" s="115" t="s">
        <v>408</v>
      </c>
      <c r="D86" s="461"/>
      <c r="E86" s="475"/>
      <c r="F86" s="485">
        <f t="shared" si="0"/>
        <v>0</v>
      </c>
      <c r="G86" s="492"/>
      <c r="H86" s="492"/>
      <c r="I86" s="499"/>
      <c r="J86" s="506"/>
      <c r="K86" s="516">
        <f>$D$86*$F$86*$J$86/60</f>
        <v>0</v>
      </c>
      <c r="L86" s="525" t="e">
        <f>($F$86*$J$86/60)/$D$86</f>
        <v>#DIV/0!</v>
      </c>
      <c r="M86" s="63"/>
    </row>
    <row r="87" spans="2:13" s="60" customFormat="1" ht="20.100000000000001" customHeight="1">
      <c r="B87" s="426"/>
      <c r="C87" s="115" t="s">
        <v>492</v>
      </c>
      <c r="D87" s="461"/>
      <c r="E87" s="475"/>
      <c r="F87" s="484">
        <f t="shared" si="0"/>
        <v>0</v>
      </c>
      <c r="G87" s="491"/>
      <c r="H87" s="491"/>
      <c r="I87" s="498"/>
      <c r="J87" s="506"/>
      <c r="K87" s="516">
        <f>$D$87*$F$87*$J$87/60</f>
        <v>0</v>
      </c>
      <c r="L87" s="525" t="e">
        <f>($F$87*$J$87/60)/$D$87</f>
        <v>#DIV/0!</v>
      </c>
      <c r="M87" s="63"/>
    </row>
    <row r="88" spans="2:13" s="60" customFormat="1" ht="20.100000000000001" customHeight="1">
      <c r="B88" s="427"/>
      <c r="C88" s="115" t="s">
        <v>29</v>
      </c>
      <c r="D88" s="461"/>
      <c r="E88" s="475"/>
      <c r="F88" s="485">
        <f t="shared" si="0"/>
        <v>0</v>
      </c>
      <c r="G88" s="492"/>
      <c r="H88" s="492"/>
      <c r="I88" s="499"/>
      <c r="J88" s="506"/>
      <c r="K88" s="519">
        <f>$D$88*$F$88*$J$88/60</f>
        <v>0</v>
      </c>
      <c r="L88" s="528" t="e">
        <f>($F$88*$J$88/60)/$D$88</f>
        <v>#DIV/0!</v>
      </c>
      <c r="M88" s="63"/>
    </row>
    <row r="89" spans="2:13" s="60" customFormat="1" ht="20.100000000000001" customHeight="1">
      <c r="B89" s="428"/>
      <c r="C89" s="449"/>
      <c r="D89" s="449"/>
      <c r="E89" s="478">
        <f>SUM(E78:E88)</f>
        <v>0</v>
      </c>
      <c r="F89" s="487">
        <f>SUM(F78:I88)</f>
        <v>0</v>
      </c>
      <c r="G89" s="494"/>
      <c r="H89" s="494"/>
      <c r="I89" s="501"/>
      <c r="J89" s="509">
        <f>SUM(J78:J88)</f>
        <v>0</v>
      </c>
      <c r="K89" s="520">
        <f>SUM(K78:K88)</f>
        <v>0</v>
      </c>
      <c r="L89" s="529" t="e">
        <f>SUM(L78:L88)</f>
        <v>#DIV/0!</v>
      </c>
      <c r="M89" s="63"/>
    </row>
    <row r="90" spans="2:13" s="60" customFormat="1" ht="20.100000000000001" customHeight="1">
      <c r="B90" s="429"/>
      <c r="C90" s="429"/>
      <c r="D90" s="429"/>
      <c r="E90" s="479"/>
      <c r="F90" s="488"/>
      <c r="G90" s="488"/>
      <c r="H90" s="488"/>
      <c r="I90" s="488"/>
      <c r="J90" s="510"/>
      <c r="K90" s="521"/>
      <c r="L90" s="530"/>
      <c r="M90" s="63"/>
    </row>
    <row r="91" spans="2:13" s="60" customFormat="1" ht="20.100000000000001" customHeight="1">
      <c r="B91" s="60" t="s">
        <v>507</v>
      </c>
      <c r="C91" s="63"/>
      <c r="D91" s="63"/>
      <c r="E91" s="63"/>
      <c r="F91" s="63"/>
      <c r="G91" s="63"/>
      <c r="H91" s="63"/>
      <c r="I91" s="63"/>
      <c r="J91" s="63"/>
      <c r="K91" s="63"/>
      <c r="L91" s="63"/>
      <c r="M91" s="63"/>
    </row>
    <row r="92" spans="2:13" s="60" customFormat="1" ht="20.100000000000001" customHeight="1">
      <c r="B92" s="423" t="s">
        <v>274</v>
      </c>
      <c r="C92" s="447"/>
      <c r="D92" s="447" t="s">
        <v>277</v>
      </c>
      <c r="E92" s="472" t="s">
        <v>281</v>
      </c>
      <c r="F92" s="482"/>
      <c r="G92" s="482"/>
      <c r="H92" s="482"/>
      <c r="I92" s="496"/>
      <c r="J92" s="511" t="s">
        <v>178</v>
      </c>
      <c r="K92" s="473" t="s">
        <v>275</v>
      </c>
      <c r="L92" s="511" t="s">
        <v>493</v>
      </c>
      <c r="M92" s="63"/>
    </row>
    <row r="93" spans="2:13" s="60" customFormat="1" ht="20.100000000000001" customHeight="1">
      <c r="B93" s="424"/>
      <c r="C93" s="448"/>
      <c r="D93" s="448"/>
      <c r="E93" s="473" t="s">
        <v>424</v>
      </c>
      <c r="F93" s="472" t="s">
        <v>509</v>
      </c>
      <c r="G93" s="482"/>
      <c r="H93" s="482"/>
      <c r="I93" s="496"/>
      <c r="J93" s="512"/>
      <c r="K93" s="514"/>
      <c r="L93" s="512"/>
      <c r="M93" s="63"/>
    </row>
    <row r="94" spans="2:13" s="60" customFormat="1" ht="20.100000000000001" customHeight="1">
      <c r="B94" s="425" t="s">
        <v>294</v>
      </c>
      <c r="C94" s="114" t="s">
        <v>285</v>
      </c>
      <c r="D94" s="460"/>
      <c r="E94" s="474"/>
      <c r="F94" s="483">
        <f t="shared" ref="F94:F104" si="1">E94*12</f>
        <v>0</v>
      </c>
      <c r="G94" s="490"/>
      <c r="H94" s="490"/>
      <c r="I94" s="497"/>
      <c r="J94" s="505"/>
      <c r="K94" s="515">
        <f>$D$94*$F$94*$J$94/60</f>
        <v>0</v>
      </c>
      <c r="L94" s="524" t="e">
        <f>($F$94*$J$94/60)/$D$94</f>
        <v>#DIV/0!</v>
      </c>
      <c r="M94" s="63"/>
    </row>
    <row r="95" spans="2:13" s="60" customFormat="1" ht="20.100000000000001" customHeight="1">
      <c r="B95" s="426"/>
      <c r="C95" s="115" t="s">
        <v>127</v>
      </c>
      <c r="D95" s="461"/>
      <c r="E95" s="475"/>
      <c r="F95" s="484">
        <f t="shared" si="1"/>
        <v>0</v>
      </c>
      <c r="G95" s="491"/>
      <c r="H95" s="491"/>
      <c r="I95" s="498"/>
      <c r="J95" s="506"/>
      <c r="K95" s="516">
        <f>$D$95*$F$95*$J$95/60</f>
        <v>0</v>
      </c>
      <c r="L95" s="525" t="e">
        <f>($F$95*$J$95/60)/$D$95</f>
        <v>#DIV/0!</v>
      </c>
      <c r="M95" s="63"/>
    </row>
    <row r="96" spans="2:13" s="60" customFormat="1" ht="20.100000000000001" customHeight="1">
      <c r="B96" s="426"/>
      <c r="C96" s="115" t="s">
        <v>287</v>
      </c>
      <c r="D96" s="461"/>
      <c r="E96" s="475"/>
      <c r="F96" s="484">
        <f t="shared" si="1"/>
        <v>0</v>
      </c>
      <c r="G96" s="491"/>
      <c r="H96" s="491"/>
      <c r="I96" s="498"/>
      <c r="J96" s="506"/>
      <c r="K96" s="516">
        <f>$D$96*$F$96*$J$96/60</f>
        <v>0</v>
      </c>
      <c r="L96" s="525" t="e">
        <f>($F$96*$J$96/60)/$D$96</f>
        <v>#DIV/0!</v>
      </c>
      <c r="M96" s="63"/>
    </row>
    <row r="97" spans="2:13" s="60" customFormat="1" ht="20.100000000000001" customHeight="1">
      <c r="B97" s="426"/>
      <c r="C97" s="115" t="s">
        <v>55</v>
      </c>
      <c r="D97" s="461"/>
      <c r="E97" s="475"/>
      <c r="F97" s="485">
        <f t="shared" si="1"/>
        <v>0</v>
      </c>
      <c r="G97" s="492"/>
      <c r="H97" s="492"/>
      <c r="I97" s="499"/>
      <c r="J97" s="506"/>
      <c r="K97" s="516">
        <f>$D$97*$F$97*$J$97/60</f>
        <v>0</v>
      </c>
      <c r="L97" s="525" t="e">
        <f>($F$97*$J$97/60)/$D$97</f>
        <v>#DIV/0!</v>
      </c>
      <c r="M97" s="63"/>
    </row>
    <row r="98" spans="2:13" s="60" customFormat="1" ht="20.100000000000001" customHeight="1">
      <c r="B98" s="427"/>
      <c r="C98" s="116" t="s">
        <v>288</v>
      </c>
      <c r="D98" s="462"/>
      <c r="E98" s="476"/>
      <c r="F98" s="486">
        <f t="shared" si="1"/>
        <v>0</v>
      </c>
      <c r="G98" s="493"/>
      <c r="H98" s="493"/>
      <c r="I98" s="500"/>
      <c r="J98" s="507"/>
      <c r="K98" s="517">
        <f>$D$98*$F$98*$J$98/60</f>
        <v>0</v>
      </c>
      <c r="L98" s="526" t="e">
        <f>($F$98*$J$98/60)/$D$98</f>
        <v>#DIV/0!</v>
      </c>
      <c r="M98" s="63"/>
    </row>
    <row r="99" spans="2:13" s="60" customFormat="1" ht="20.100000000000001" customHeight="1">
      <c r="B99" s="426" t="s">
        <v>506</v>
      </c>
      <c r="C99" s="117" t="s">
        <v>65</v>
      </c>
      <c r="D99" s="463"/>
      <c r="E99" s="477"/>
      <c r="F99" s="485">
        <f t="shared" si="1"/>
        <v>0</v>
      </c>
      <c r="G99" s="492"/>
      <c r="H99" s="492"/>
      <c r="I99" s="499"/>
      <c r="J99" s="508"/>
      <c r="K99" s="518">
        <f>$D$99*$F$99*$J$99/60</f>
        <v>0</v>
      </c>
      <c r="L99" s="527" t="e">
        <f>($F$99*$J$99/60)/$D$99</f>
        <v>#DIV/0!</v>
      </c>
      <c r="M99" s="63"/>
    </row>
    <row r="100" spans="2:13" s="60" customFormat="1" ht="20.100000000000001" customHeight="1">
      <c r="B100" s="426"/>
      <c r="C100" s="117" t="s">
        <v>50</v>
      </c>
      <c r="D100" s="463"/>
      <c r="E100" s="477"/>
      <c r="F100" s="485">
        <f t="shared" si="1"/>
        <v>0</v>
      </c>
      <c r="G100" s="492"/>
      <c r="H100" s="492"/>
      <c r="I100" s="499"/>
      <c r="J100" s="508"/>
      <c r="K100" s="518">
        <f>$D$100*$F$100*$J$100/60</f>
        <v>0</v>
      </c>
      <c r="L100" s="527" t="e">
        <f>($F$100*$J$100/60)/$D$100</f>
        <v>#DIV/0!</v>
      </c>
      <c r="M100" s="63"/>
    </row>
    <row r="101" spans="2:13" s="60" customFormat="1" ht="20.100000000000001" customHeight="1">
      <c r="B101" s="426"/>
      <c r="C101" s="117" t="s">
        <v>155</v>
      </c>
      <c r="D101" s="463"/>
      <c r="E101" s="477"/>
      <c r="F101" s="485">
        <f t="shared" si="1"/>
        <v>0</v>
      </c>
      <c r="G101" s="492"/>
      <c r="H101" s="492"/>
      <c r="I101" s="499"/>
      <c r="J101" s="508"/>
      <c r="K101" s="518">
        <f>$D$101*$F$101*$J$101/60</f>
        <v>0</v>
      </c>
      <c r="L101" s="527" t="e">
        <f>($F$101*$J$101/60)/$D$101</f>
        <v>#DIV/0!</v>
      </c>
      <c r="M101" s="63"/>
    </row>
    <row r="102" spans="2:13" s="60" customFormat="1" ht="20.100000000000001" customHeight="1">
      <c r="B102" s="426"/>
      <c r="C102" s="115" t="s">
        <v>408</v>
      </c>
      <c r="D102" s="461"/>
      <c r="E102" s="475"/>
      <c r="F102" s="485">
        <f t="shared" si="1"/>
        <v>0</v>
      </c>
      <c r="G102" s="492"/>
      <c r="H102" s="492"/>
      <c r="I102" s="499"/>
      <c r="J102" s="506"/>
      <c r="K102" s="516">
        <f>$D$102*$F$102*$J$102/60</f>
        <v>0</v>
      </c>
      <c r="L102" s="525" t="e">
        <f>($F$102*$J$102/60)/$D$102</f>
        <v>#DIV/0!</v>
      </c>
      <c r="M102" s="63"/>
    </row>
    <row r="103" spans="2:13" s="60" customFormat="1" ht="20.100000000000001" customHeight="1">
      <c r="B103" s="426"/>
      <c r="C103" s="115" t="s">
        <v>492</v>
      </c>
      <c r="D103" s="461"/>
      <c r="E103" s="475"/>
      <c r="F103" s="484">
        <f t="shared" si="1"/>
        <v>0</v>
      </c>
      <c r="G103" s="491"/>
      <c r="H103" s="491"/>
      <c r="I103" s="498"/>
      <c r="J103" s="506"/>
      <c r="K103" s="516">
        <f>$D$103*$F$103*$J$103/60</f>
        <v>0</v>
      </c>
      <c r="L103" s="525" t="e">
        <f>($F$103*$J$103/60)/$D$103</f>
        <v>#DIV/0!</v>
      </c>
      <c r="M103" s="63"/>
    </row>
    <row r="104" spans="2:13" s="60" customFormat="1" ht="20.100000000000001" customHeight="1">
      <c r="B104" s="427"/>
      <c r="C104" s="115" t="s">
        <v>29</v>
      </c>
      <c r="D104" s="461"/>
      <c r="E104" s="475"/>
      <c r="F104" s="485">
        <f t="shared" si="1"/>
        <v>0</v>
      </c>
      <c r="G104" s="492"/>
      <c r="H104" s="492"/>
      <c r="I104" s="499"/>
      <c r="J104" s="506"/>
      <c r="K104" s="519">
        <f>$D$104*$F$104*$J$104/60</f>
        <v>0</v>
      </c>
      <c r="L104" s="528" t="e">
        <f>($F$104*$J$104/60)/$D$104</f>
        <v>#DIV/0!</v>
      </c>
      <c r="M104" s="63"/>
    </row>
    <row r="105" spans="2:13" s="60" customFormat="1" ht="20.100000000000001" customHeight="1">
      <c r="B105" s="428"/>
      <c r="C105" s="449"/>
      <c r="D105" s="449"/>
      <c r="E105" s="478">
        <f>SUM(E94:E104)</f>
        <v>0</v>
      </c>
      <c r="F105" s="487">
        <f>SUM(F94:I104)</f>
        <v>0</v>
      </c>
      <c r="G105" s="494"/>
      <c r="H105" s="494"/>
      <c r="I105" s="501"/>
      <c r="J105" s="509">
        <f>SUM(J94:J104)</f>
        <v>0</v>
      </c>
      <c r="K105" s="522">
        <f>SUM(K94:K104)</f>
        <v>0</v>
      </c>
      <c r="L105" s="529" t="e">
        <f>SUM(L94:L104)</f>
        <v>#DIV/0!</v>
      </c>
      <c r="M105" s="63"/>
    </row>
    <row r="106" spans="2:13" s="60" customFormat="1" ht="20.100000000000001" customHeight="1">
      <c r="B106" s="63"/>
      <c r="C106" s="63"/>
      <c r="D106" s="63"/>
      <c r="E106" s="63"/>
      <c r="F106" s="63"/>
      <c r="G106" s="63"/>
      <c r="H106" s="63"/>
      <c r="I106" s="63"/>
      <c r="J106" s="63"/>
      <c r="K106" s="63"/>
      <c r="L106" s="63"/>
      <c r="M106" s="63"/>
    </row>
    <row r="107" spans="2:13" s="60" customFormat="1" ht="20.100000000000001" customHeight="1">
      <c r="B107" s="63"/>
      <c r="C107" s="63"/>
      <c r="D107" s="63"/>
      <c r="E107" s="63"/>
      <c r="F107" s="63"/>
      <c r="G107" s="63"/>
      <c r="H107" s="63"/>
      <c r="I107" s="63"/>
      <c r="J107" s="65" t="s">
        <v>295</v>
      </c>
      <c r="K107" s="63"/>
      <c r="L107" s="63"/>
      <c r="M107" s="63"/>
    </row>
    <row r="108" spans="2:13" s="60" customFormat="1" ht="20.100000000000001" customHeight="1">
      <c r="B108" s="63"/>
      <c r="C108" s="63"/>
      <c r="D108" s="464"/>
      <c r="E108" s="63"/>
      <c r="F108" s="63"/>
      <c r="G108" s="63"/>
      <c r="H108" s="63"/>
      <c r="I108" s="63"/>
      <c r="J108" s="63"/>
      <c r="K108" s="63"/>
      <c r="L108" s="531" t="e">
        <f>($K$89-$K$105)/$K$89</f>
        <v>#DIV/0!</v>
      </c>
      <c r="M108" s="63"/>
    </row>
    <row r="109" spans="2:13" s="60" customFormat="1" ht="14.25">
      <c r="B109" s="63"/>
      <c r="C109" s="63"/>
      <c r="D109" s="464"/>
      <c r="E109" s="63"/>
      <c r="F109" s="63"/>
      <c r="G109" s="63"/>
      <c r="H109" s="63"/>
      <c r="I109" s="63"/>
      <c r="J109" s="63"/>
      <c r="K109" s="63"/>
      <c r="L109" s="63"/>
      <c r="M109" s="63"/>
    </row>
    <row r="110" spans="2:13" s="60" customFormat="1" ht="9" customHeight="1">
      <c r="B110" s="63"/>
      <c r="C110" s="63"/>
      <c r="D110" s="464"/>
      <c r="E110" s="63"/>
      <c r="F110" s="63"/>
      <c r="G110" s="63"/>
      <c r="H110" s="63"/>
      <c r="I110" s="63"/>
      <c r="J110" s="63"/>
      <c r="K110" s="63"/>
      <c r="L110" s="63"/>
      <c r="M110" s="63"/>
    </row>
    <row r="111" spans="2:13" s="60" customFormat="1" ht="14.25">
      <c r="B111" s="63"/>
      <c r="C111" s="63"/>
      <c r="D111" s="63"/>
      <c r="E111" s="63"/>
      <c r="F111" s="63"/>
      <c r="G111" s="63"/>
      <c r="H111" s="63"/>
      <c r="I111" s="63"/>
      <c r="J111" s="63"/>
      <c r="K111" s="63"/>
      <c r="L111" s="63"/>
      <c r="M111" s="63"/>
    </row>
    <row r="112" spans="2:13" s="60" customFormat="1" ht="18.75" customHeight="1">
      <c r="B112" s="60" t="s">
        <v>434</v>
      </c>
      <c r="C112" s="63"/>
      <c r="D112" s="63"/>
      <c r="E112" s="63"/>
      <c r="F112" s="63"/>
      <c r="G112" s="63"/>
      <c r="H112" s="63"/>
      <c r="I112" s="63"/>
      <c r="J112" s="63"/>
      <c r="K112" s="63"/>
      <c r="L112" s="63"/>
      <c r="M112" s="63"/>
    </row>
    <row r="113" spans="2:13" s="60" customFormat="1" ht="150" customHeight="1">
      <c r="B113" s="422"/>
      <c r="C113" s="422"/>
      <c r="D113" s="422"/>
      <c r="E113" s="422"/>
      <c r="F113" s="422"/>
      <c r="G113" s="422"/>
      <c r="H113" s="422"/>
      <c r="I113" s="422"/>
      <c r="J113" s="422"/>
      <c r="K113" s="422"/>
      <c r="L113" s="422"/>
      <c r="M113" s="422"/>
    </row>
    <row r="114" spans="2:13" s="60" customFormat="1">
      <c r="B114" s="430"/>
      <c r="C114" s="430"/>
      <c r="D114" s="465"/>
      <c r="E114" s="465"/>
      <c r="F114" s="465"/>
      <c r="G114" s="465"/>
      <c r="H114" s="60"/>
      <c r="I114" s="60"/>
      <c r="J114" s="60"/>
      <c r="K114" s="60"/>
      <c r="L114" s="60"/>
      <c r="M114" s="60"/>
    </row>
    <row r="115" spans="2:13" s="60" customFormat="1">
      <c r="B115" s="430"/>
      <c r="C115" s="430"/>
      <c r="D115" s="465"/>
      <c r="E115" s="465"/>
      <c r="F115" s="465"/>
      <c r="G115" s="465"/>
      <c r="H115" s="60"/>
      <c r="I115" s="60"/>
      <c r="J115" s="60"/>
      <c r="K115" s="60"/>
      <c r="L115" s="60"/>
      <c r="M115" s="60"/>
    </row>
    <row r="116" spans="2:13" s="60" customFormat="1">
      <c r="B116" s="430"/>
      <c r="C116" s="430"/>
      <c r="D116" s="465"/>
      <c r="E116" s="465"/>
      <c r="F116" s="465"/>
      <c r="G116" s="465"/>
      <c r="H116" s="60"/>
      <c r="I116" s="60"/>
      <c r="J116" s="60"/>
      <c r="K116" s="60"/>
      <c r="L116" s="60"/>
      <c r="M116" s="60"/>
    </row>
    <row r="117" spans="2:13" s="60" customFormat="1">
      <c r="B117" s="431"/>
      <c r="C117" s="431"/>
      <c r="D117" s="465"/>
      <c r="E117" s="465"/>
      <c r="F117" s="465"/>
      <c r="G117" s="465"/>
      <c r="H117" s="60"/>
      <c r="I117" s="60"/>
      <c r="J117" s="60"/>
      <c r="K117" s="60"/>
      <c r="L117" s="60"/>
      <c r="M117" s="60"/>
    </row>
    <row r="118" spans="2:13" s="60" customFormat="1">
      <c r="B118" s="60"/>
      <c r="C118" s="60"/>
      <c r="D118" s="60"/>
      <c r="E118" s="60"/>
      <c r="F118" s="60"/>
      <c r="G118" s="60"/>
      <c r="H118" s="60"/>
      <c r="I118" s="60"/>
      <c r="J118" s="60"/>
      <c r="K118" s="60"/>
      <c r="L118" s="60"/>
      <c r="M118" s="60"/>
    </row>
    <row r="119" spans="2:13" s="60" customFormat="1" ht="18.75" customHeight="1">
      <c r="B119" s="88"/>
      <c r="C119" s="88"/>
      <c r="D119" s="88"/>
      <c r="E119" s="88"/>
      <c r="F119" s="88"/>
      <c r="G119" s="88"/>
      <c r="H119" s="60"/>
      <c r="I119" s="60"/>
      <c r="J119" s="60"/>
      <c r="K119" s="60"/>
      <c r="L119" s="60"/>
      <c r="M119" s="60"/>
    </row>
    <row r="120" spans="2:13" s="60" customFormat="1">
      <c r="B120" s="88"/>
      <c r="C120" s="88"/>
      <c r="D120" s="88"/>
      <c r="E120" s="480"/>
      <c r="F120" s="480"/>
      <c r="G120" s="480"/>
      <c r="H120" s="60"/>
      <c r="I120" s="60"/>
      <c r="J120" s="60"/>
      <c r="K120" s="60"/>
      <c r="L120" s="60"/>
      <c r="M120" s="60"/>
    </row>
    <row r="121" spans="2:13" s="60" customFormat="1">
      <c r="B121" s="430"/>
      <c r="C121" s="430"/>
      <c r="D121" s="465"/>
      <c r="E121" s="465"/>
      <c r="F121" s="465"/>
      <c r="G121" s="465"/>
      <c r="H121" s="60"/>
      <c r="I121" s="60"/>
      <c r="J121" s="60"/>
      <c r="K121" s="60"/>
      <c r="L121" s="60"/>
      <c r="M121" s="60"/>
    </row>
    <row r="122" spans="2:13" s="60" customFormat="1">
      <c r="B122" s="430"/>
      <c r="C122" s="430"/>
      <c r="D122" s="465"/>
      <c r="E122" s="465"/>
      <c r="F122" s="465"/>
      <c r="G122" s="465"/>
      <c r="H122" s="60"/>
      <c r="I122" s="60"/>
      <c r="J122" s="60"/>
      <c r="K122" s="60"/>
      <c r="L122" s="60"/>
      <c r="M122" s="60"/>
    </row>
    <row r="123" spans="2:13" s="60" customFormat="1">
      <c r="B123" s="430"/>
      <c r="C123" s="430"/>
      <c r="D123" s="465"/>
      <c r="E123" s="465"/>
      <c r="F123" s="465"/>
      <c r="G123" s="465"/>
      <c r="H123" s="60"/>
      <c r="I123" s="60"/>
      <c r="J123" s="60"/>
      <c r="K123" s="60"/>
      <c r="L123" s="60"/>
      <c r="M123" s="60"/>
    </row>
    <row r="124" spans="2:13" s="60" customFormat="1">
      <c r="B124" s="431"/>
      <c r="C124" s="431"/>
      <c r="D124" s="465"/>
      <c r="E124" s="465"/>
      <c r="F124" s="465"/>
      <c r="G124" s="465"/>
      <c r="H124" s="60"/>
      <c r="I124" s="60"/>
      <c r="J124" s="60"/>
      <c r="K124" s="60"/>
      <c r="L124" s="60"/>
      <c r="M124" s="60"/>
    </row>
    <row r="125" spans="2:13" s="60" customFormat="1">
      <c r="B125" s="200"/>
      <c r="C125" s="200"/>
      <c r="D125" s="60"/>
      <c r="E125" s="60"/>
      <c r="F125" s="60"/>
      <c r="G125" s="60"/>
      <c r="H125" s="60"/>
      <c r="I125" s="60"/>
      <c r="J125" s="60"/>
      <c r="K125" s="60"/>
      <c r="L125" s="60"/>
      <c r="M125" s="60"/>
    </row>
    <row r="126" spans="2:13" s="60" customFormat="1">
      <c r="B126" s="60"/>
      <c r="C126" s="60"/>
      <c r="D126" s="366"/>
      <c r="E126" s="60"/>
      <c r="F126" s="60"/>
      <c r="G126" s="60"/>
      <c r="H126" s="60"/>
      <c r="I126" s="60"/>
      <c r="J126" s="60"/>
      <c r="K126" s="60"/>
      <c r="L126" s="60"/>
      <c r="M126" s="60"/>
    </row>
    <row r="127" spans="2:13" s="60" customFormat="1">
      <c r="B127" s="60"/>
      <c r="C127" s="60"/>
      <c r="D127" s="60"/>
      <c r="E127" s="60"/>
      <c r="F127" s="60"/>
      <c r="G127" s="60"/>
      <c r="H127" s="60"/>
      <c r="I127" s="60"/>
      <c r="J127" s="60"/>
      <c r="K127" s="60"/>
      <c r="L127" s="60"/>
      <c r="M127" s="60"/>
    </row>
    <row r="129" ht="14.25" customHeight="1"/>
  </sheetData>
  <mergeCells count="82">
    <mergeCell ref="B2:M2"/>
    <mergeCell ref="L4:M4"/>
    <mergeCell ref="B6:C6"/>
    <mergeCell ref="D6:M6"/>
    <mergeCell ref="B7:C7"/>
    <mergeCell ref="D7:M7"/>
    <mergeCell ref="B8:C8"/>
    <mergeCell ref="D8:M8"/>
    <mergeCell ref="B9:C9"/>
    <mergeCell ref="D9:M9"/>
    <mergeCell ref="B11:M11"/>
    <mergeCell ref="B13:M13"/>
    <mergeCell ref="C15:D15"/>
    <mergeCell ref="E15:H15"/>
    <mergeCell ref="I15:M15"/>
    <mergeCell ref="B20:M20"/>
    <mergeCell ref="E24:G24"/>
    <mergeCell ref="E25:G25"/>
    <mergeCell ref="E26:G26"/>
    <mergeCell ref="E28:G28"/>
    <mergeCell ref="E29:G29"/>
    <mergeCell ref="E30:G30"/>
    <mergeCell ref="E31:G31"/>
    <mergeCell ref="C40:J40"/>
    <mergeCell ref="B57:E57"/>
    <mergeCell ref="G57:M57"/>
    <mergeCell ref="R60:Z60"/>
    <mergeCell ref="B62:E62"/>
    <mergeCell ref="G62:M62"/>
    <mergeCell ref="B65:M65"/>
    <mergeCell ref="R67:Z67"/>
    <mergeCell ref="B68:M68"/>
    <mergeCell ref="R70:Z70"/>
    <mergeCell ref="B71:M71"/>
    <mergeCell ref="E76:I76"/>
    <mergeCell ref="F77:I77"/>
    <mergeCell ref="F78:I78"/>
    <mergeCell ref="F79:I79"/>
    <mergeCell ref="F80:I80"/>
    <mergeCell ref="F81:I81"/>
    <mergeCell ref="F82:I82"/>
    <mergeCell ref="F83:I83"/>
    <mergeCell ref="F84:I84"/>
    <mergeCell ref="F85:I85"/>
    <mergeCell ref="F86:I86"/>
    <mergeCell ref="F87:I87"/>
    <mergeCell ref="F88:I88"/>
    <mergeCell ref="B89:D89"/>
    <mergeCell ref="F89:I89"/>
    <mergeCell ref="E92:I92"/>
    <mergeCell ref="F93:I93"/>
    <mergeCell ref="F94:I94"/>
    <mergeCell ref="F95:I95"/>
    <mergeCell ref="F96:I96"/>
    <mergeCell ref="F97:I97"/>
    <mergeCell ref="F98:I98"/>
    <mergeCell ref="F99:I99"/>
    <mergeCell ref="F100:I100"/>
    <mergeCell ref="F101:I101"/>
    <mergeCell ref="F102:I102"/>
    <mergeCell ref="F103:I103"/>
    <mergeCell ref="F104:I104"/>
    <mergeCell ref="B105:D105"/>
    <mergeCell ref="F105:I105"/>
    <mergeCell ref="B113:M113"/>
    <mergeCell ref="D119:E119"/>
    <mergeCell ref="C42:M44"/>
    <mergeCell ref="B76:C77"/>
    <mergeCell ref="D76:D77"/>
    <mergeCell ref="J76:J77"/>
    <mergeCell ref="K76:K77"/>
    <mergeCell ref="L76:L77"/>
    <mergeCell ref="B78:B82"/>
    <mergeCell ref="B83:B88"/>
    <mergeCell ref="B92:C93"/>
    <mergeCell ref="D92:D93"/>
    <mergeCell ref="J92:J93"/>
    <mergeCell ref="K92:K93"/>
    <mergeCell ref="L92:L93"/>
    <mergeCell ref="B94:B98"/>
    <mergeCell ref="B99:B104"/>
    <mergeCell ref="B119:B120"/>
  </mergeCells>
  <phoneticPr fontId="23"/>
  <conditionalFormatting sqref="D16">
    <cfRule type="containsText" dxfId="31" priority="3" text="あり">
      <formula>NOT(ISERROR(SEARCH("あり",D16)))</formula>
    </cfRule>
    <cfRule type="containsText" dxfId="30" priority="4" text="なし">
      <formula>NOT(ISERROR(SEARCH("なし",D16)))</formula>
    </cfRule>
    <cfRule type="containsText" dxfId="29" priority="5" text="あり">
      <formula>NOT(ISERROR(SEARCH("あり",D16)))</formula>
    </cfRule>
  </conditionalFormatting>
  <conditionalFormatting sqref="E28:G28">
    <cfRule type="expression" dxfId="28" priority="2">
      <formula>$I$28=0</formula>
    </cfRule>
  </conditionalFormatting>
  <conditionalFormatting sqref="E30:G30">
    <cfRule type="expression" dxfId="27" priority="1">
      <formula>$I$28=0</formula>
    </cfRule>
  </conditionalFormatting>
  <dataValidations count="4">
    <dataValidation imeMode="halfKatakana" allowBlank="1" showDropDown="0" showInputMessage="1" showErrorMessage="1" sqref="D8:K8 D6"/>
    <dataValidation type="list" allowBlank="1" showDropDown="0" showInputMessage="1" showErrorMessage="1" sqref="D16 C15:D15">
      <formula1>"あり,なし"</formula1>
    </dataValidation>
    <dataValidation type="list" allowBlank="1" showDropDown="0" showInputMessage="1" showErrorMessage="1" sqref="I16">
      <formula1>"令和元年度,令和２年度,令和３年度"</formula1>
    </dataValidation>
    <dataValidation imeMode="halfAlpha" allowBlank="1" showDropDown="0" showInputMessage="1" showErrorMessage="1" sqref="B13:M13"/>
  </dataValidations>
  <printOptions horizontalCentered="1"/>
  <pageMargins left="0.70866141732283472" right="0.70866141732283472" top="0.74803149606299213" bottom="0.74803149606299213" header="0.31496062992125984" footer="0.31496062992125984"/>
  <pageSetup paperSize="9" scale="45" fitToWidth="1" fitToHeight="0" orientation="portrait" usePrinterDefaults="1" r:id="rId1"/>
  <rowBreaks count="1" manualBreakCount="1">
    <brk id="63" max="13" man="1"/>
  </rowBreaks>
  <drawing r:id="rId2"/>
  <legacyDrawing r:id="rId3"/>
  <mc:AlternateContent>
    <mc:Choice xmlns:x14="http://schemas.microsoft.com/office/spreadsheetml/2009/9/main" Requires="x14">
      <controls>
        <mc:AlternateContent>
          <mc:Choice Requires="x14">
            <control shapeId="66561" r:id="rId4" name="チェック 1">
              <controlPr defaultSize="0" autoFill="0" autoLine="0" autoPict="0">
                <anchor moveWithCells="1">
                  <from xmlns:xdr="http://schemas.openxmlformats.org/drawingml/2006/spreadsheetDrawing">
                    <xdr:col>2</xdr:col>
                    <xdr:colOff>18415</xdr:colOff>
                    <xdr:row>34</xdr:row>
                    <xdr:rowOff>162560</xdr:rowOff>
                  </from>
                  <to xmlns:xdr="http://schemas.openxmlformats.org/drawingml/2006/spreadsheetDrawing">
                    <xdr:col>2</xdr:col>
                    <xdr:colOff>267335</xdr:colOff>
                    <xdr:row>37</xdr:row>
                    <xdr:rowOff>104775</xdr:rowOff>
                  </to>
                </anchor>
              </controlPr>
            </control>
          </mc:Choice>
        </mc:AlternateContent>
        <mc:AlternateContent>
          <mc:Choice Requires="x14">
            <control shapeId="66562" r:id="rId5" name="チェック 2">
              <controlPr defaultSize="0" autoFill="0" autoLine="0" autoPict="0">
                <anchor moveWithCells="1">
                  <from xmlns:xdr="http://schemas.openxmlformats.org/drawingml/2006/spreadsheetDrawing">
                    <xdr:col>2</xdr:col>
                    <xdr:colOff>1696720</xdr:colOff>
                    <xdr:row>37</xdr:row>
                    <xdr:rowOff>0</xdr:rowOff>
                  </from>
                  <to xmlns:xdr="http://schemas.openxmlformats.org/drawingml/2006/spreadsheetDrawing">
                    <xdr:col>3</xdr:col>
                    <xdr:colOff>89535</xdr:colOff>
                    <xdr:row>38</xdr:row>
                    <xdr:rowOff>48260</xdr:rowOff>
                  </to>
                </anchor>
              </controlPr>
            </control>
          </mc:Choice>
        </mc:AlternateContent>
        <mc:AlternateContent>
          <mc:Choice Requires="x14">
            <control shapeId="66563" r:id="rId6" name="チェック 3">
              <controlPr defaultSize="0" autoFill="0" autoLine="0" autoPict="0">
                <anchor moveWithCells="1">
                  <from xmlns:xdr="http://schemas.openxmlformats.org/drawingml/2006/spreadsheetDrawing">
                    <xdr:col>2</xdr:col>
                    <xdr:colOff>1696720</xdr:colOff>
                    <xdr:row>35</xdr:row>
                    <xdr:rowOff>0</xdr:rowOff>
                  </from>
                  <to xmlns:xdr="http://schemas.openxmlformats.org/drawingml/2006/spreadsheetDrawing">
                    <xdr:col>3</xdr:col>
                    <xdr:colOff>89535</xdr:colOff>
                    <xdr:row>37</xdr:row>
                    <xdr:rowOff>38735</xdr:rowOff>
                  </to>
                </anchor>
              </controlPr>
            </control>
          </mc:Choice>
        </mc:AlternateContent>
        <mc:AlternateContent>
          <mc:Choice Requires="x14">
            <control shapeId="66564" r:id="rId7" name="チェック 4">
              <controlPr defaultSize="0" autoFill="0" autoLine="0" autoPict="0">
                <anchor moveWithCells="1">
                  <from xmlns:xdr="http://schemas.openxmlformats.org/drawingml/2006/spreadsheetDrawing">
                    <xdr:col>0</xdr:col>
                    <xdr:colOff>95250</xdr:colOff>
                    <xdr:row>18</xdr:row>
                    <xdr:rowOff>0</xdr:rowOff>
                  </from>
                  <to xmlns:xdr="http://schemas.openxmlformats.org/drawingml/2006/spreadsheetDrawing">
                    <xdr:col>1</xdr:col>
                    <xdr:colOff>247650</xdr:colOff>
                    <xdr:row>19</xdr:row>
                    <xdr:rowOff>57150</xdr:rowOff>
                  </to>
                </anchor>
              </controlPr>
            </control>
          </mc:Choice>
        </mc:AlternateContent>
        <mc:AlternateContent>
          <mc:Choice Requires="x14">
            <control shapeId="66565" r:id="rId8" name="チェック 5">
              <controlPr defaultSize="0" autoFill="0" autoLine="0" autoPict="0">
                <anchor moveWithCells="1">
                  <from xmlns:xdr="http://schemas.openxmlformats.org/drawingml/2006/spreadsheetDrawing">
                    <xdr:col>0</xdr:col>
                    <xdr:colOff>95250</xdr:colOff>
                    <xdr:row>18</xdr:row>
                    <xdr:rowOff>372110</xdr:rowOff>
                  </from>
                  <to xmlns:xdr="http://schemas.openxmlformats.org/drawingml/2006/spreadsheetDrawing">
                    <xdr:col>1</xdr:col>
                    <xdr:colOff>257175</xdr:colOff>
                    <xdr:row>20</xdr:row>
                    <xdr:rowOff>18415</xdr:rowOff>
                  </to>
                </anchor>
              </controlPr>
            </control>
          </mc:Choice>
        </mc:AlternateContent>
        <mc:AlternateContent>
          <mc:Choice Requires="x14">
            <control shapeId="66566" r:id="rId9" name="チェック 6">
              <controlPr defaultSize="0" autoFill="0" autoLine="0" autoPict="0">
                <anchor moveWithCells="1">
                  <from xmlns:xdr="http://schemas.openxmlformats.org/drawingml/2006/spreadsheetDrawing">
                    <xdr:col>0</xdr:col>
                    <xdr:colOff>95250</xdr:colOff>
                    <xdr:row>19</xdr:row>
                    <xdr:rowOff>381635</xdr:rowOff>
                  </from>
                  <to xmlns:xdr="http://schemas.openxmlformats.org/drawingml/2006/spreadsheetDrawing">
                    <xdr:col>1</xdr:col>
                    <xdr:colOff>247650</xdr:colOff>
                    <xdr:row>21</xdr:row>
                    <xdr:rowOff>0</xdr:rowOff>
                  </to>
                </anchor>
              </controlPr>
            </control>
          </mc:Choice>
        </mc:AlternateContent>
        <mc:AlternateContent>
          <mc:Choice Requires="x14">
            <control shapeId="66567" r:id="rId10" name="チェック 7">
              <controlPr defaultSize="0" autoFill="0" autoLine="0" autoPict="0">
                <anchor moveWithCells="1">
                  <from xmlns:xdr="http://schemas.openxmlformats.org/drawingml/2006/spreadsheetDrawing">
                    <xdr:col>2</xdr:col>
                    <xdr:colOff>18415</xdr:colOff>
                    <xdr:row>36</xdr:row>
                    <xdr:rowOff>218440</xdr:rowOff>
                  </from>
                  <to xmlns:xdr="http://schemas.openxmlformats.org/drawingml/2006/spreadsheetDrawing">
                    <xdr:col>2</xdr:col>
                    <xdr:colOff>257175</xdr:colOff>
                    <xdr:row>38</xdr:row>
                    <xdr:rowOff>38100</xdr:rowOff>
                  </to>
                </anchor>
              </controlPr>
            </control>
          </mc:Choice>
        </mc:AlternateContent>
        <mc:AlternateContent>
          <mc:Choice Requires="x14">
            <control shapeId="66568" r:id="rId11" name="チェック 8">
              <controlPr defaultSize="0" autoFill="0" autoLine="0" autoPict="0">
                <anchor moveWithCells="1">
                  <from xmlns:xdr="http://schemas.openxmlformats.org/drawingml/2006/spreadsheetDrawing">
                    <xdr:col>4</xdr:col>
                    <xdr:colOff>806450</xdr:colOff>
                    <xdr:row>34</xdr:row>
                    <xdr:rowOff>142240</xdr:rowOff>
                  </from>
                  <to xmlns:xdr="http://schemas.openxmlformats.org/drawingml/2006/spreadsheetDrawing">
                    <xdr:col>5</xdr:col>
                    <xdr:colOff>107315</xdr:colOff>
                    <xdr:row>37</xdr:row>
                    <xdr:rowOff>114935</xdr:rowOff>
                  </to>
                </anchor>
              </controlPr>
            </control>
          </mc:Choice>
        </mc:AlternateContent>
        <mc:AlternateContent>
          <mc:Choice Requires="x14">
            <control shapeId="66569" r:id="rId12" name="チェック 9">
              <controlPr defaultSize="0" autoFill="0" autoLine="0" autoPict="0">
                <anchor moveWithCells="1">
                  <from xmlns:xdr="http://schemas.openxmlformats.org/drawingml/2006/spreadsheetDrawing">
                    <xdr:col>1</xdr:col>
                    <xdr:colOff>9525</xdr:colOff>
                    <xdr:row>57</xdr:row>
                    <xdr:rowOff>0</xdr:rowOff>
                  </from>
                  <to xmlns:xdr="http://schemas.openxmlformats.org/drawingml/2006/spreadsheetDrawing">
                    <xdr:col>2</xdr:col>
                    <xdr:colOff>1209040</xdr:colOff>
                    <xdr:row>58</xdr:row>
                    <xdr:rowOff>9525</xdr:rowOff>
                  </to>
                </anchor>
              </controlPr>
            </control>
          </mc:Choice>
        </mc:AlternateContent>
        <mc:AlternateContent>
          <mc:Choice Requires="x14">
            <control shapeId="66570" r:id="rId13" name="チェック 10">
              <controlPr defaultSize="0" autoFill="0" autoLine="0" autoPict="0">
                <anchor moveWithCells="1">
                  <from xmlns:xdr="http://schemas.openxmlformats.org/drawingml/2006/spreadsheetDrawing">
                    <xdr:col>1</xdr:col>
                    <xdr:colOff>9525</xdr:colOff>
                    <xdr:row>57</xdr:row>
                    <xdr:rowOff>219710</xdr:rowOff>
                  </from>
                  <to xmlns:xdr="http://schemas.openxmlformats.org/drawingml/2006/spreadsheetDrawing">
                    <xdr:col>2</xdr:col>
                    <xdr:colOff>1439545</xdr:colOff>
                    <xdr:row>58</xdr:row>
                    <xdr:rowOff>228600</xdr:rowOff>
                  </to>
                </anchor>
              </controlPr>
            </control>
          </mc:Choice>
        </mc:AlternateContent>
        <mc:AlternateContent>
          <mc:Choice Requires="x14">
            <control shapeId="66571" r:id="rId14" name="チェック 11">
              <controlPr defaultSize="0" autoFill="0" autoLine="0" autoPict="0">
                <anchor moveWithCells="1">
                  <from xmlns:xdr="http://schemas.openxmlformats.org/drawingml/2006/spreadsheetDrawing">
                    <xdr:col>1</xdr:col>
                    <xdr:colOff>9525</xdr:colOff>
                    <xdr:row>58</xdr:row>
                    <xdr:rowOff>208915</xdr:rowOff>
                  </from>
                  <to xmlns:xdr="http://schemas.openxmlformats.org/drawingml/2006/spreadsheetDrawing">
                    <xdr:col>2</xdr:col>
                    <xdr:colOff>1247775</xdr:colOff>
                    <xdr:row>60</xdr:row>
                    <xdr:rowOff>43815</xdr:rowOff>
                  </to>
                </anchor>
              </controlPr>
            </control>
          </mc:Choice>
        </mc:AlternateContent>
        <mc:AlternateContent>
          <mc:Choice Requires="x14">
            <control shapeId="66572" r:id="rId15" name="チェック 12">
              <controlPr defaultSize="0" autoFill="0" autoLine="0" autoPict="0">
                <anchor moveWithCells="1">
                  <from xmlns:xdr="http://schemas.openxmlformats.org/drawingml/2006/spreadsheetDrawing">
                    <xdr:col>2</xdr:col>
                    <xdr:colOff>1790065</xdr:colOff>
                    <xdr:row>57</xdr:row>
                    <xdr:rowOff>9525</xdr:rowOff>
                  </from>
                  <to xmlns:xdr="http://schemas.openxmlformats.org/drawingml/2006/spreadsheetDrawing">
                    <xdr:col>4</xdr:col>
                    <xdr:colOff>886460</xdr:colOff>
                    <xdr:row>58</xdr:row>
                    <xdr:rowOff>9525</xdr:rowOff>
                  </to>
                </anchor>
              </controlPr>
            </control>
          </mc:Choice>
        </mc:AlternateContent>
        <mc:AlternateContent>
          <mc:Choice Requires="x14">
            <control shapeId="66573" r:id="rId16" name="チェック 13">
              <controlPr defaultSize="0" autoFill="0" autoLine="0" autoPict="0">
                <anchor moveWithCells="1">
                  <from xmlns:xdr="http://schemas.openxmlformats.org/drawingml/2006/spreadsheetDrawing">
                    <xdr:col>2</xdr:col>
                    <xdr:colOff>1790065</xdr:colOff>
                    <xdr:row>57</xdr:row>
                    <xdr:rowOff>228600</xdr:rowOff>
                  </from>
                  <to xmlns:xdr="http://schemas.openxmlformats.org/drawingml/2006/spreadsheetDrawing">
                    <xdr:col>4</xdr:col>
                    <xdr:colOff>886460</xdr:colOff>
                    <xdr:row>59</xdr:row>
                    <xdr:rowOff>0</xdr:rowOff>
                  </to>
                </anchor>
              </controlPr>
            </control>
          </mc:Choice>
        </mc:AlternateContent>
        <mc:AlternateContent>
          <mc:Choice Requires="x14">
            <control shapeId="66574" r:id="rId17" name="チェック 14">
              <controlPr defaultSize="0" autoFill="0" autoLine="0" autoPict="0">
                <anchor moveWithCells="1">
                  <from xmlns:xdr="http://schemas.openxmlformats.org/drawingml/2006/spreadsheetDrawing">
                    <xdr:col>2</xdr:col>
                    <xdr:colOff>1790065</xdr:colOff>
                    <xdr:row>58</xdr:row>
                    <xdr:rowOff>228600</xdr:rowOff>
                  </from>
                  <to xmlns:xdr="http://schemas.openxmlformats.org/drawingml/2006/spreadsheetDrawing">
                    <xdr:col>4</xdr:col>
                    <xdr:colOff>886460</xdr:colOff>
                    <xdr:row>60</xdr:row>
                    <xdr:rowOff>53340</xdr:rowOff>
                  </to>
                </anchor>
              </controlPr>
            </control>
          </mc:Choice>
        </mc:AlternateContent>
        <mc:AlternateContent>
          <mc:Choice Requires="x14">
            <control shapeId="66575" r:id="rId18" name="チェック 15">
              <controlPr defaultSize="0" autoFill="0" autoLine="0" autoPict="0">
                <anchor moveWithCells="1">
                  <from xmlns:xdr="http://schemas.openxmlformats.org/drawingml/2006/spreadsheetDrawing">
                    <xdr:col>1</xdr:col>
                    <xdr:colOff>9525</xdr:colOff>
                    <xdr:row>60</xdr:row>
                    <xdr:rowOff>18415</xdr:rowOff>
                  </from>
                  <to xmlns:xdr="http://schemas.openxmlformats.org/drawingml/2006/spreadsheetDrawing">
                    <xdr:col>2</xdr:col>
                    <xdr:colOff>85725</xdr:colOff>
                    <xdr:row>61</xdr:row>
                    <xdr:rowOff>38100</xdr:rowOff>
                  </to>
                </anchor>
              </controlPr>
            </control>
          </mc:Choice>
        </mc:AlternateContent>
        <mc:AlternateContent>
          <mc:Choice Requires="x14">
            <control shapeId="66576" r:id="rId19" name="チェック 16">
              <controlPr defaultSize="0" autoFill="0" autoLine="0" autoPict="0">
                <anchor moveWithCells="1">
                  <from xmlns:xdr="http://schemas.openxmlformats.org/drawingml/2006/spreadsheetDrawing">
                    <xdr:col>6</xdr:col>
                    <xdr:colOff>75565</xdr:colOff>
                    <xdr:row>57</xdr:row>
                    <xdr:rowOff>38100</xdr:rowOff>
                  </from>
                  <to xmlns:xdr="http://schemas.openxmlformats.org/drawingml/2006/spreadsheetDrawing">
                    <xdr:col>8</xdr:col>
                    <xdr:colOff>92075</xdr:colOff>
                    <xdr:row>57</xdr:row>
                    <xdr:rowOff>228600</xdr:rowOff>
                  </to>
                </anchor>
              </controlPr>
            </control>
          </mc:Choice>
        </mc:AlternateContent>
        <mc:AlternateContent>
          <mc:Choice Requires="x14">
            <control shapeId="66577" r:id="rId20" name="チェック 17">
              <controlPr defaultSize="0" autoFill="0" autoLine="0" autoPict="0">
                <anchor moveWithCells="1">
                  <from xmlns:xdr="http://schemas.openxmlformats.org/drawingml/2006/spreadsheetDrawing">
                    <xdr:col>9</xdr:col>
                    <xdr:colOff>881380</xdr:colOff>
                    <xdr:row>58</xdr:row>
                    <xdr:rowOff>124460</xdr:rowOff>
                  </from>
                  <to xmlns:xdr="http://schemas.openxmlformats.org/drawingml/2006/spreadsheetDrawing">
                    <xdr:col>13</xdr:col>
                    <xdr:colOff>0</xdr:colOff>
                    <xdr:row>59</xdr:row>
                    <xdr:rowOff>130810</xdr:rowOff>
                  </to>
                </anchor>
              </controlPr>
            </control>
          </mc:Choice>
        </mc:AlternateContent>
        <mc:AlternateContent>
          <mc:Choice Requires="x14">
            <control shapeId="66578" r:id="rId21" name="チェック 18">
              <controlPr defaultSize="0" autoFill="0" autoLine="0" autoPict="0">
                <anchor moveWithCells="1">
                  <from xmlns:xdr="http://schemas.openxmlformats.org/drawingml/2006/spreadsheetDrawing">
                    <xdr:col>9</xdr:col>
                    <xdr:colOff>881380</xdr:colOff>
                    <xdr:row>59</xdr:row>
                    <xdr:rowOff>55880</xdr:rowOff>
                  </from>
                  <to xmlns:xdr="http://schemas.openxmlformats.org/drawingml/2006/spreadsheetDrawing">
                    <xdr:col>12</xdr:col>
                    <xdr:colOff>732790</xdr:colOff>
                    <xdr:row>60</xdr:row>
                    <xdr:rowOff>139065</xdr:rowOff>
                  </to>
                </anchor>
              </controlPr>
            </control>
          </mc:Choice>
        </mc:AlternateContent>
        <mc:AlternateContent>
          <mc:Choice Requires="x14">
            <control shapeId="66579" r:id="rId22" name="チェック 19">
              <controlPr defaultSize="0" autoFill="0" autoLine="0" autoPict="0">
                <anchor moveWithCells="1">
                  <from xmlns:xdr="http://schemas.openxmlformats.org/drawingml/2006/spreadsheetDrawing">
                    <xdr:col>10</xdr:col>
                    <xdr:colOff>152400</xdr:colOff>
                    <xdr:row>60</xdr:row>
                    <xdr:rowOff>76835</xdr:rowOff>
                  </from>
                  <to xmlns:xdr="http://schemas.openxmlformats.org/drawingml/2006/spreadsheetDrawing">
                    <xdr:col>11</xdr:col>
                    <xdr:colOff>247650</xdr:colOff>
                    <xdr:row>61</xdr:row>
                    <xdr:rowOff>104775</xdr:rowOff>
                  </to>
                </anchor>
              </controlPr>
            </control>
          </mc:Choice>
        </mc:AlternateContent>
        <mc:AlternateContent>
          <mc:Choice Requires="x14">
            <control shapeId="66580" r:id="rId23" name="チェック 20">
              <controlPr defaultSize="0" autoFill="0" autoLine="0" autoPict="0">
                <anchor moveWithCells="1">
                  <from xmlns:xdr="http://schemas.openxmlformats.org/drawingml/2006/spreadsheetDrawing">
                    <xdr:col>6</xdr:col>
                    <xdr:colOff>75565</xdr:colOff>
                    <xdr:row>60</xdr:row>
                    <xdr:rowOff>57150</xdr:rowOff>
                  </from>
                  <to xmlns:xdr="http://schemas.openxmlformats.org/drawingml/2006/spreadsheetDrawing">
                    <xdr:col>9</xdr:col>
                    <xdr:colOff>496570</xdr:colOff>
                    <xdr:row>61</xdr:row>
                    <xdr:rowOff>18415</xdr:rowOff>
                  </to>
                </anchor>
              </controlPr>
            </control>
          </mc:Choice>
        </mc:AlternateContent>
        <mc:AlternateContent>
          <mc:Choice Requires="x14">
            <control shapeId="66583" r:id="rId24" name="チェック 23">
              <controlPr defaultSize="0" autoFill="0" autoLine="0" autoPict="0">
                <anchor moveWithCells="1">
                  <from xmlns:xdr="http://schemas.openxmlformats.org/drawingml/2006/spreadsheetDrawing">
                    <xdr:col>0</xdr:col>
                    <xdr:colOff>95250</xdr:colOff>
                    <xdr:row>20</xdr:row>
                    <xdr:rowOff>381635</xdr:rowOff>
                  </from>
                  <to xmlns:xdr="http://schemas.openxmlformats.org/drawingml/2006/spreadsheetDrawing">
                    <xdr:col>1</xdr:col>
                    <xdr:colOff>132715</xdr:colOff>
                    <xdr:row>22</xdr:row>
                    <xdr:rowOff>6350</xdr:rowOff>
                  </to>
                </anchor>
              </controlPr>
            </control>
          </mc:Choice>
        </mc:AlternateContent>
        <mc:AlternateContent>
          <mc:Choice Requires="x14">
            <control shapeId="66584" r:id="rId25" name="チェック 24">
              <controlPr defaultSize="0" autoFill="0" autoLine="0" autoPict="0">
                <anchor moveWithCells="1">
                  <from xmlns:xdr="http://schemas.openxmlformats.org/drawingml/2006/spreadsheetDrawing">
                    <xdr:col>4</xdr:col>
                    <xdr:colOff>806450</xdr:colOff>
                    <xdr:row>36</xdr:row>
                    <xdr:rowOff>218440</xdr:rowOff>
                  </from>
                  <to xmlns:xdr="http://schemas.openxmlformats.org/drawingml/2006/spreadsheetDrawing">
                    <xdr:col>5</xdr:col>
                    <xdr:colOff>107315</xdr:colOff>
                    <xdr:row>38</xdr:row>
                    <xdr:rowOff>38100</xdr:rowOff>
                  </to>
                </anchor>
              </controlPr>
            </control>
          </mc:Choice>
        </mc:AlternateContent>
        <mc:AlternateContent>
          <mc:Choice Requires="x14">
            <control shapeId="66585" r:id="rId26" name="チェック 25">
              <controlPr defaultSize="0" autoFill="0" autoLine="0" autoPict="0">
                <anchor moveWithCells="1">
                  <from xmlns:xdr="http://schemas.openxmlformats.org/drawingml/2006/spreadsheetDrawing">
                    <xdr:col>7</xdr:col>
                    <xdr:colOff>297180</xdr:colOff>
                    <xdr:row>36</xdr:row>
                    <xdr:rowOff>208280</xdr:rowOff>
                  </from>
                  <to xmlns:xdr="http://schemas.openxmlformats.org/drawingml/2006/spreadsheetDrawing">
                    <xdr:col>8</xdr:col>
                    <xdr:colOff>106045</xdr:colOff>
                    <xdr:row>38</xdr:row>
                    <xdr:rowOff>36830</xdr:rowOff>
                  </to>
                </anchor>
              </controlPr>
            </control>
          </mc:Choice>
        </mc:AlternateContent>
        <mc:AlternateContent>
          <mc:Choice Requires="x14">
            <control shapeId="66586" r:id="rId27" name="チェック 26">
              <controlPr defaultSize="0" autoFill="0" autoLine="0" autoPict="0">
                <anchor moveWithCells="1">
                  <from xmlns:xdr="http://schemas.openxmlformats.org/drawingml/2006/spreadsheetDrawing">
                    <xdr:col>2</xdr:col>
                    <xdr:colOff>1727200</xdr:colOff>
                    <xdr:row>44</xdr:row>
                    <xdr:rowOff>143510</xdr:rowOff>
                  </from>
                  <to xmlns:xdr="http://schemas.openxmlformats.org/drawingml/2006/spreadsheetDrawing">
                    <xdr:col>3</xdr:col>
                    <xdr:colOff>119380</xdr:colOff>
                    <xdr:row>46</xdr:row>
                    <xdr:rowOff>106680</xdr:rowOff>
                  </to>
                </anchor>
              </controlPr>
            </control>
          </mc:Choice>
        </mc:AlternateContent>
        <mc:AlternateContent>
          <mc:Choice Requires="x14">
            <control shapeId="66587" r:id="rId28" name="チェック 27">
              <controlPr defaultSize="0" autoFill="0" autoLine="0" autoPict="0">
                <anchor moveWithCells="1">
                  <from xmlns:xdr="http://schemas.openxmlformats.org/drawingml/2006/spreadsheetDrawing">
                    <xdr:col>5</xdr:col>
                    <xdr:colOff>470535</xdr:colOff>
                    <xdr:row>44</xdr:row>
                    <xdr:rowOff>143510</xdr:rowOff>
                  </from>
                  <to xmlns:xdr="http://schemas.openxmlformats.org/drawingml/2006/spreadsheetDrawing">
                    <xdr:col>6</xdr:col>
                    <xdr:colOff>38735</xdr:colOff>
                    <xdr:row>46</xdr:row>
                    <xdr:rowOff>106680</xdr:rowOff>
                  </to>
                </anchor>
              </controlPr>
            </control>
          </mc:Choice>
        </mc:AlternateContent>
        <mc:AlternateContent>
          <mc:Choice Requires="x14">
            <control shapeId="66588" r:id="rId29" name="チェック 28">
              <controlPr defaultSize="0" autoFill="0" autoLine="0" autoPict="0">
                <anchor moveWithCells="1">
                  <from xmlns:xdr="http://schemas.openxmlformats.org/drawingml/2006/spreadsheetDrawing">
                    <xdr:col>2</xdr:col>
                    <xdr:colOff>513715</xdr:colOff>
                    <xdr:row>44</xdr:row>
                    <xdr:rowOff>124460</xdr:rowOff>
                  </from>
                  <to xmlns:xdr="http://schemas.openxmlformats.org/drawingml/2006/spreadsheetDrawing">
                    <xdr:col>2</xdr:col>
                    <xdr:colOff>762635</xdr:colOff>
                    <xdr:row>46</xdr:row>
                    <xdr:rowOff>95250</xdr:rowOff>
                  </to>
                </anchor>
              </controlPr>
            </control>
          </mc:Choice>
        </mc:AlternateContent>
        <mc:AlternateContent>
          <mc:Choice Requires="x14">
            <control shapeId="66589" r:id="rId30" name="チェック 29">
              <controlPr defaultSize="0" autoFill="0" autoLine="0" autoPict="0">
                <anchor moveWithCells="1">
                  <from xmlns:xdr="http://schemas.openxmlformats.org/drawingml/2006/spreadsheetDrawing">
                    <xdr:col>3</xdr:col>
                    <xdr:colOff>1113155</xdr:colOff>
                    <xdr:row>44</xdr:row>
                    <xdr:rowOff>143510</xdr:rowOff>
                  </from>
                  <to xmlns:xdr="http://schemas.openxmlformats.org/drawingml/2006/spreadsheetDrawing">
                    <xdr:col>4</xdr:col>
                    <xdr:colOff>302260</xdr:colOff>
                    <xdr:row>46</xdr:row>
                    <xdr:rowOff>106680</xdr:rowOff>
                  </to>
                </anchor>
              </controlPr>
            </control>
          </mc:Choice>
        </mc:AlternateContent>
        <mc:AlternateContent>
          <mc:Choice Requires="x14">
            <control shapeId="66590" r:id="rId31" name="チェック 30">
              <controlPr defaultSize="0" autoFill="0" autoLine="0" autoPict="0">
                <anchor moveWithCells="1">
                  <from xmlns:xdr="http://schemas.openxmlformats.org/drawingml/2006/spreadsheetDrawing">
                    <xdr:col>2</xdr:col>
                    <xdr:colOff>523875</xdr:colOff>
                    <xdr:row>52</xdr:row>
                    <xdr:rowOff>28575</xdr:rowOff>
                  </from>
                  <to xmlns:xdr="http://schemas.openxmlformats.org/drawingml/2006/spreadsheetDrawing">
                    <xdr:col>2</xdr:col>
                    <xdr:colOff>772795</xdr:colOff>
                    <xdr:row>54</xdr:row>
                    <xdr:rowOff>113665</xdr:rowOff>
                  </to>
                </anchor>
              </controlPr>
            </control>
          </mc:Choice>
        </mc:AlternateContent>
        <mc:AlternateContent>
          <mc:Choice Requires="x14">
            <control shapeId="66591" r:id="rId32" name="チェック 31">
              <controlPr defaultSize="0" autoFill="0" autoLine="0" autoPict="0">
                <anchor moveWithCells="1">
                  <from xmlns:xdr="http://schemas.openxmlformats.org/drawingml/2006/spreadsheetDrawing">
                    <xdr:col>2</xdr:col>
                    <xdr:colOff>513715</xdr:colOff>
                    <xdr:row>47</xdr:row>
                    <xdr:rowOff>142240</xdr:rowOff>
                  </from>
                  <to xmlns:xdr="http://schemas.openxmlformats.org/drawingml/2006/spreadsheetDrawing">
                    <xdr:col>2</xdr:col>
                    <xdr:colOff>762635</xdr:colOff>
                    <xdr:row>49</xdr:row>
                    <xdr:rowOff>133350</xdr:rowOff>
                  </to>
                </anchor>
              </controlPr>
            </control>
          </mc:Choice>
        </mc:AlternateContent>
        <mc:AlternateContent>
          <mc:Choice Requires="x14">
            <control shapeId="66592" r:id="rId33" name="チェック 32">
              <controlPr defaultSize="0" autoFill="0" autoLine="0" autoPict="0">
                <anchor moveWithCells="1">
                  <from xmlns:xdr="http://schemas.openxmlformats.org/drawingml/2006/spreadsheetDrawing">
                    <xdr:col>2</xdr:col>
                    <xdr:colOff>523875</xdr:colOff>
                    <xdr:row>46</xdr:row>
                    <xdr:rowOff>133350</xdr:rowOff>
                  </from>
                  <to xmlns:xdr="http://schemas.openxmlformats.org/drawingml/2006/spreadsheetDrawing">
                    <xdr:col>2</xdr:col>
                    <xdr:colOff>772795</xdr:colOff>
                    <xdr:row>48</xdr:row>
                    <xdr:rowOff>114935</xdr:rowOff>
                  </to>
                </anchor>
              </controlPr>
            </control>
          </mc:Choice>
        </mc:AlternateContent>
        <mc:AlternateContent>
          <mc:Choice Requires="x14">
            <control shapeId="66593" r:id="rId34" name="チェック 33">
              <controlPr defaultSize="0" autoFill="0" autoLine="0" autoPict="0">
                <anchor moveWithCells="1">
                  <from xmlns:xdr="http://schemas.openxmlformats.org/drawingml/2006/spreadsheetDrawing">
                    <xdr:col>2</xdr:col>
                    <xdr:colOff>523875</xdr:colOff>
                    <xdr:row>45</xdr:row>
                    <xdr:rowOff>152400</xdr:rowOff>
                  </from>
                  <to xmlns:xdr="http://schemas.openxmlformats.org/drawingml/2006/spreadsheetDrawing">
                    <xdr:col>2</xdr:col>
                    <xdr:colOff>772795</xdr:colOff>
                    <xdr:row>47</xdr:row>
                    <xdr:rowOff>133350</xdr:rowOff>
                  </to>
                </anchor>
              </controlPr>
            </control>
          </mc:Choice>
        </mc:AlternateContent>
        <mc:AlternateContent>
          <mc:Choice Requires="x14">
            <control shapeId="66594" r:id="rId35" name="チェック 34">
              <controlPr defaultSize="0" autoFill="0" autoLine="0" autoPict="0">
                <anchor moveWithCells="1">
                  <from xmlns:xdr="http://schemas.openxmlformats.org/drawingml/2006/spreadsheetDrawing">
                    <xdr:col>6</xdr:col>
                    <xdr:colOff>75565</xdr:colOff>
                    <xdr:row>58</xdr:row>
                    <xdr:rowOff>85725</xdr:rowOff>
                  </from>
                  <to xmlns:xdr="http://schemas.openxmlformats.org/drawingml/2006/spreadsheetDrawing">
                    <xdr:col>8</xdr:col>
                    <xdr:colOff>839470</xdr:colOff>
                    <xdr:row>59</xdr:row>
                    <xdr:rowOff>83820</xdr:rowOff>
                  </to>
                </anchor>
              </controlPr>
            </control>
          </mc:Choice>
        </mc:AlternateContent>
        <mc:AlternateContent>
          <mc:Choice Requires="x14">
            <control shapeId="66595" r:id="rId36" name="チェック 35">
              <controlPr defaultSize="0" autoFill="0" autoLine="0" autoPict="0">
                <anchor moveWithCells="1">
                  <from xmlns:xdr="http://schemas.openxmlformats.org/drawingml/2006/spreadsheetDrawing">
                    <xdr:col>6</xdr:col>
                    <xdr:colOff>75565</xdr:colOff>
                    <xdr:row>59</xdr:row>
                    <xdr:rowOff>65405</xdr:rowOff>
                  </from>
                  <to xmlns:xdr="http://schemas.openxmlformats.org/drawingml/2006/spreadsheetDrawing">
                    <xdr:col>8</xdr:col>
                    <xdr:colOff>592455</xdr:colOff>
                    <xdr:row>60</xdr:row>
                    <xdr:rowOff>81915</xdr:rowOff>
                  </to>
                </anchor>
              </controlPr>
            </control>
          </mc:Choice>
        </mc:AlternateContent>
        <mc:AlternateContent>
          <mc:Choice Requires="x14">
            <control shapeId="66596" r:id="rId37" name="チェック 36">
              <controlPr defaultSize="0" autoFill="0" autoLine="0" autoPict="0">
                <anchor moveWithCells="1">
                  <from xmlns:xdr="http://schemas.openxmlformats.org/drawingml/2006/spreadsheetDrawing">
                    <xdr:col>0</xdr:col>
                    <xdr:colOff>95250</xdr:colOff>
                    <xdr:row>17</xdr:row>
                    <xdr:rowOff>0</xdr:rowOff>
                  </from>
                  <to xmlns:xdr="http://schemas.openxmlformats.org/drawingml/2006/spreadsheetDrawing">
                    <xdr:col>1</xdr:col>
                    <xdr:colOff>247650</xdr:colOff>
                    <xdr:row>18</xdr:row>
                    <xdr:rowOff>56515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'様式第２号の３（介護ロボット等導入補助基本額算定シート）'!AD$5:$AD$23</xm:f>
          </x14:formula1>
          <xm:sqref>B11:M11</xm:sqref>
        </x14:dataValidation>
      </x14:dataValidations>
    </ext>
  </extLs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26</vt:i4>
      </vt:variant>
    </vt:vector>
  </HeadingPairs>
  <TitlesOfParts>
    <vt:vector size="26" baseType="lpstr">
      <vt:lpstr>本文</vt:lpstr>
      <vt:lpstr>別表</vt:lpstr>
      <vt:lpstr>様式第1号（申請書）</vt:lpstr>
      <vt:lpstr xml:space="preserve">様式第２号の１（介護ロボット等導入事業計画書) </vt:lpstr>
      <vt:lpstr>様式第２号の２（介護ロボット等導入積算内訳）</vt:lpstr>
      <vt:lpstr>様式第２号の３（介護ロボット等導入補助基本額算定シート）</vt:lpstr>
      <vt:lpstr>様式第３号の１（ＩＣＴの導入事業計画書）</vt:lpstr>
      <vt:lpstr>様式第３号の２（ＩＣＴの導入積算内訳）</vt:lpstr>
      <vt:lpstr>様式第４号の１（パッケージ型導入支援事業計画）</vt:lpstr>
      <vt:lpstr>様式第４号の２（パッケージ型導入支援積算内訳）</vt:lpstr>
      <vt:lpstr>様式第４号の３（パッケージ型導入補助基本額算定シート）</vt:lpstr>
      <vt:lpstr xml:space="preserve">様式第５号の１（ＩＣＴ導入支援事業計画書） </vt:lpstr>
      <vt:lpstr>様式第５号の２（ＩＣＴ導入支援事業積算内訳）</vt:lpstr>
      <vt:lpstr>様式第６号（実績報告書）</vt:lpstr>
      <vt:lpstr xml:space="preserve">様式第７号の１（介護ロボット導入事実績報告書)  </vt:lpstr>
      <vt:lpstr xml:space="preserve">様式第7号の２（介護ロボット導入経費報告） </vt:lpstr>
      <vt:lpstr>様式第７号の３（介護ロボット等導入補助基本額算定シート</vt:lpstr>
      <vt:lpstr xml:space="preserve">様式第８号の１(ＩＣＴの導入経費報告) </vt:lpstr>
      <vt:lpstr xml:space="preserve">様式第８号の２（ＩＣＴの導入経費報告） </vt:lpstr>
      <vt:lpstr>様式第９号の１（パッケージ型導入実績報告書）</vt:lpstr>
      <vt:lpstr>様式第９号の２（パッケージ型導入経費報告）</vt:lpstr>
      <vt:lpstr>様式第９号の３（パッケージ型導入補助基本額算定シート）</vt:lpstr>
      <vt:lpstr xml:space="preserve">様式第10号の１(ＩＣＴ導入支援実績報告書) </vt:lpstr>
      <vt:lpstr>様式第10号の２（ＩＣＴ導入支援事業経費報告）</vt:lpstr>
      <vt:lpstr xml:space="preserve">様式第11号（概算払請求書） </vt:lpstr>
      <vt:lpstr>様式第12号（仕入控除税額報告書）</vt:lpstr>
    </vt:vector>
  </TitlesOfParts>
  <Company>厚生労働省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厚生労働省ネットワークシステム</dc:creator>
  <cp:lastModifiedBy>前田 晴香</cp:lastModifiedBy>
  <cp:lastPrinted>2024-12-04T07:23:24Z</cp:lastPrinted>
  <dcterms:created xsi:type="dcterms:W3CDTF">2006-08-28T05:03:08Z</dcterms:created>
  <dcterms:modified xsi:type="dcterms:W3CDTF">2026-02-26T05:19:41Z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5.0.4.0</vt:lpwstr>
      <vt:lpwstr>5.0.5.0</vt:lpwstr>
      <vt:lpwstr>5.0.6.0</vt:lpwstr>
    </vt:vector>
  </property>
  <property fmtid="{DCFEDD21-7773-49B2-8022-6FC58DB5260B}" pid="3" name="LastSavedVersion">
    <vt:lpwstr>5.0.6.0</vt:lpwstr>
  </property>
  <property fmtid="{DCFEDD21-7773-49B2-8022-6FC58DB5260B}" pid="4" name="LastSavedDate">
    <vt:filetime>2026-02-26T05:19:41Z</vt:filetime>
  </property>
</Properties>
</file>