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-120" yWindow="-120" windowWidth="29040" windowHeight="18720" tabRatio="737"/>
  </bookViews>
  <sheets>
    <sheet name="記載例" sheetId="50" r:id="rId1"/>
    <sheet name="祝日" sheetId="28" state="hidden" r:id="rId2"/>
    <sheet name="Sheet1" sheetId="1" state="hidden" r:id="rId3"/>
  </sheets>
  <definedNames>
    <definedName name="祝日">テーブル1[]</definedName>
    <definedName name="祝日" localSheetId="0">テーブル1[]</definedName>
    <definedName name="_xlnm.Print_Area" localSheetId="0">記載例!$A$1:$K$43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<sst xmlns="http://schemas.openxmlformats.org/spreadsheetml/2006/main" xmlns:r="http://schemas.openxmlformats.org/officeDocument/2006/relationships" count="48" uniqueCount="48">
  <si>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１）「開発（作業）時間」：</t>
    <rPh sb="3" eb="5">
      <t>カイハツ</t>
    </rPh>
    <rPh sb="6" eb="8">
      <t>サギョウ</t>
    </rPh>
    <rPh sb="9" eb="11">
      <t>ジカン</t>
    </rPh>
    <phoneticPr fontId="1"/>
  </si>
  <si>
    <t>記入の注意点</t>
    <rPh sb="0" eb="2">
      <t>キニュウ</t>
    </rPh>
    <rPh sb="3" eb="6">
      <t>チュウイテン</t>
    </rPh>
    <phoneticPr fontId="1"/>
  </si>
  <si>
    <t>従　事　日　誌</t>
    <rPh sb="0" eb="1">
      <t>ジュウ</t>
    </rPh>
    <rPh sb="2" eb="3">
      <t>コト</t>
    </rPh>
    <rPh sb="4" eb="5">
      <t>ヒ</t>
    </rPh>
    <rPh sb="6" eb="7">
      <t>シ</t>
    </rPh>
    <phoneticPr fontId="1"/>
  </si>
  <si>
    <t>（直接従事した時間のみ。当該業務に係る事務作業（事務局との事務的な打ち合わせについては計上できません。）</t>
    <rPh sb="1" eb="3">
      <t>チョクセツ</t>
    </rPh>
    <phoneticPr fontId="1"/>
  </si>
  <si>
    <t>具体的な開発・実証・作業内容等（週単位）</t>
    <rPh sb="4" eb="6">
      <t>カイハツ</t>
    </rPh>
    <rPh sb="7" eb="9">
      <t>ジッショウ</t>
    </rPh>
    <rPh sb="14" eb="15">
      <t>トウ</t>
    </rPh>
    <rPh sb="16" eb="17">
      <t>シュウ</t>
    </rPh>
    <rPh sb="17" eb="19">
      <t>タンイ</t>
    </rPh>
    <phoneticPr fontId="1"/>
  </si>
  <si>
    <t>（週単位のセルは平日５日間としているので、勝手に結合しないこと。）</t>
  </si>
  <si>
    <t>また、土日祝日に従事する場合は、１日ごとに記載してください。</t>
  </si>
  <si>
    <t>氏名：</t>
    <rPh sb="0" eb="2">
      <t>シメイ</t>
    </rPh>
    <phoneticPr fontId="1"/>
  </si>
  <si>
    <t>従事者　企業名：</t>
    <rPh sb="0" eb="3">
      <t>ジュウジシャ</t>
    </rPh>
    <rPh sb="4" eb="7">
      <t>キギョウメイ</t>
    </rPh>
    <phoneticPr fontId="1"/>
  </si>
  <si>
    <t>従事者が開発（作業）に直接従事した時間を記載します。開始および終了時刻は、24時間制で記入してください。</t>
  </si>
  <si>
    <t>日</t>
    <rPh sb="0" eb="1">
      <t>ニチ</t>
    </rPh>
    <phoneticPr fontId="1"/>
  </si>
  <si>
    <t>勤労感謝の日</t>
  </si>
  <si>
    <t>曜日</t>
    <rPh sb="0" eb="2">
      <t>ヨウビ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</si>
  <si>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</si>
  <si>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除外する時間数</t>
    <rPh sb="0" eb="2">
      <t>ジョガイ</t>
    </rPh>
    <rPh sb="4" eb="7">
      <t>ジカンスウ</t>
    </rPh>
    <phoneticPr fontId="1"/>
  </si>
  <si>
    <t>山の日</t>
  </si>
  <si>
    <t>建国記念の日</t>
  </si>
  <si>
    <t>作業時間数</t>
    <rPh sb="0" eb="2">
      <t>サギョウ</t>
    </rPh>
    <rPh sb="2" eb="5">
      <t>ジカンスウ</t>
    </rPh>
    <phoneticPr fontId="1"/>
  </si>
  <si>
    <t>春分の日</t>
  </si>
  <si>
    <t>日付</t>
    <rPh sb="0" eb="2">
      <t>ヒヅケ</t>
    </rPh>
    <phoneticPr fontId="1"/>
  </si>
  <si>
    <t>開始時刻</t>
    <rPh sb="0" eb="2">
      <t>カイシ</t>
    </rPh>
    <rPh sb="2" eb="4">
      <t>ジコク</t>
    </rPh>
    <phoneticPr fontId="1"/>
  </si>
  <si>
    <t>採択プロジェクト名：</t>
    <rPh sb="0" eb="2">
      <t>サイタク</t>
    </rPh>
    <rPh sb="8" eb="9">
      <t>ナ</t>
    </rPh>
    <phoneticPr fontId="1"/>
  </si>
  <si>
    <t>終了時刻</t>
    <rPh sb="0" eb="2">
      <t>シュウリョウ</t>
    </rPh>
    <rPh sb="2" eb="4">
      <t>ジコク</t>
    </rPh>
    <phoneticPr fontId="1"/>
  </si>
  <si>
    <t>スポーツの日</t>
  </si>
  <si>
    <t>２）「除外する時間数」：</t>
    <rPh sb="3" eb="5">
      <t>ジョガイ</t>
    </rPh>
    <rPh sb="7" eb="10">
      <t>ジカンスウ</t>
    </rPh>
    <phoneticPr fontId="1"/>
  </si>
  <si>
    <t>昼休み時間及び残業時の食事時間等の時間を記入してください。</t>
  </si>
  <si>
    <t>３）「具体的な開発内容、作業内容等」：</t>
  </si>
  <si>
    <t>月によって１週間が１日のみの場合でも、開発作業を行っている場合は、作業内容を記載してください。</t>
  </si>
  <si>
    <t>合計</t>
    <rPh sb="0" eb="2">
      <t>ゴウケイ</t>
    </rPh>
    <phoneticPr fontId="1"/>
  </si>
  <si>
    <t>←入力不可</t>
    <rPh sb="1" eb="3">
      <t>ニュウリョク</t>
    </rPh>
    <rPh sb="3" eb="5">
      <t>フカ</t>
    </rPh>
    <phoneticPr fontId="1"/>
  </si>
  <si>
    <t>↑入力不可</t>
    <rPh sb="1" eb="3">
      <t>ニュウリョク</t>
    </rPh>
    <rPh sb="3" eb="5">
      <t>フカ</t>
    </rPh>
    <phoneticPr fontId="1"/>
  </si>
  <si>
    <t>名称</t>
    <rPh sb="0" eb="2">
      <t>メイショウ</t>
    </rPh>
    <phoneticPr fontId="1"/>
  </si>
  <si>
    <t>海の日</t>
  </si>
  <si>
    <t>開発・実証（作業）時間</t>
    <rPh sb="0" eb="2">
      <t>カイハツ</t>
    </rPh>
    <rPh sb="3" eb="5">
      <t>ジッショウ</t>
    </rPh>
    <rPh sb="6" eb="8">
      <t>サギョウ</t>
    </rPh>
    <rPh sb="9" eb="11">
      <t>ジカン</t>
    </rPh>
    <phoneticPr fontId="1"/>
  </si>
  <si>
    <t>敬老の日</t>
  </si>
  <si>
    <t>秋分の日</t>
  </si>
  <si>
    <t>元日</t>
  </si>
  <si>
    <t>文化の日</t>
  </si>
  <si>
    <t>成人の日</t>
  </si>
  <si>
    <t>天皇誕生日</t>
  </si>
  <si>
    <t>・「従事日誌」は、開発（作業）時間と内容を証明するもので、実績額を確認するために必須の証拠書類です。</t>
    <rPh sb="2" eb="6">
      <t>ジュウジニッシ</t>
    </rPh>
    <rPh sb="9" eb="11">
      <t>カイハツ</t>
    </rPh>
    <rPh sb="12" eb="14">
      <t>サギョウ</t>
    </rPh>
    <rPh sb="15" eb="17">
      <t>ジカン</t>
    </rPh>
    <rPh sb="18" eb="20">
      <t>ナイヨウ</t>
    </rPh>
    <rPh sb="21" eb="23">
      <t>ショウメイ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</si>
  <si>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</si>
  <si>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様式１</t>
    <rPh sb="0" eb="2">
      <t>ヨウシキ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</si>
  <si>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</si>
  <si>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</si>
  <si>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</si>
  <si>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</si>
  <si>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t xml:space="preserve">   以下の要領に基づき、補助員ごとに作成してください。</t>
    <rPh sb="6" eb="8">
      <t>ヨウリョウ</t>
    </rPh>
    <rPh sb="9" eb="10">
      <t>モト</t>
    </rPh>
    <rPh sb="13" eb="16">
      <t>ホジョイン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</si>
</sst>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h]:mm"/>
    <numFmt numFmtId="177" formatCode="m/d"/>
    <numFmt numFmtId="178" formatCode="[$-409]ggge&quot;年&quot;m&quot;月&quot;d&quot;日&quot;;@"/>
    <numFmt numFmtId="179" formatCode="0.00_ 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b/>
      <sz val="9"/>
      <color theme="1"/>
      <name val="ＭＳ 明朝"/>
      <family val="1"/>
    </font>
    <font>
      <sz val="9"/>
      <color theme="1"/>
      <name val="ＭＳ 明朝"/>
      <family val="1"/>
    </font>
    <font>
      <sz val="9"/>
      <color theme="0"/>
      <name val="ＭＳ 明朝"/>
      <family val="1"/>
    </font>
    <font>
      <sz val="9"/>
      <color indexed="10"/>
      <name val="ＭＳ 明朝"/>
      <family val="1"/>
    </font>
    <font>
      <u/>
      <sz val="9"/>
      <color indexed="12"/>
      <name val="ＭＳ 明朝"/>
      <family val="1"/>
    </font>
    <font>
      <sz val="9"/>
      <color indexed="12"/>
      <name val="ＭＳ 明朝"/>
      <family val="1"/>
    </font>
    <font>
      <sz val="9"/>
      <color rgb="FF0042FF"/>
      <name val="ＭＳ 明朝"/>
      <family val="1"/>
    </font>
    <font>
      <b/>
      <sz val="9"/>
      <color indexed="10"/>
      <name val="ＭＳ 明朝"/>
      <family val="1"/>
    </font>
    <font>
      <b/>
      <sz val="9"/>
      <color auto="1"/>
      <name val="ＭＳ ゴシック"/>
      <family val="3"/>
    </font>
    <font>
      <b/>
      <sz val="9"/>
      <color auto="1"/>
      <name val="ＭＳ 明朝"/>
      <family val="1"/>
    </font>
    <font>
      <sz val="10"/>
      <color rgb="FF222222"/>
      <name val="メイリオ"/>
      <family val="3"/>
    </font>
    <font>
      <sz val="12"/>
      <color auto="1"/>
      <name val="メイリオ"/>
      <family val="3"/>
    </font>
    <font>
      <sz val="6"/>
      <color auto="1"/>
      <name val="游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2" fillId="2" borderId="0" xfId="0" applyNumberFormat="1" applyFont="1" applyFill="1" applyAlignment="1">
      <alignment vertical="center" shrinkToFit="1"/>
    </xf>
    <xf numFmtId="49" fontId="2" fillId="3" borderId="0" xfId="0" applyNumberFormat="1" applyFont="1" applyFill="1" applyAlignment="1">
      <alignment vertical="center" shrinkToFit="1"/>
    </xf>
    <xf numFmtId="49" fontId="2" fillId="4" borderId="0" xfId="0" applyNumberFormat="1" applyFont="1" applyFill="1" applyAlignment="1">
      <alignment horizontal="center" vertical="center" shrinkToFit="1"/>
    </xf>
    <xf numFmtId="49" fontId="3" fillId="4" borderId="1" xfId="0" applyNumberFormat="1" applyFont="1" applyFill="1" applyBorder="1" applyAlignment="1">
      <alignment horizontal="center" vertical="center" shrinkToFit="1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49" fontId="5" fillId="4" borderId="0" xfId="0" applyNumberFormat="1" applyFont="1" applyFill="1" applyBorder="1" applyAlignment="1">
      <alignment horizontal="center" vertical="center" shrinkToFit="1"/>
    </xf>
    <xf numFmtId="49" fontId="2" fillId="4" borderId="3" xfId="0" applyNumberFormat="1" applyFont="1" applyFill="1" applyBorder="1" applyAlignment="1">
      <alignment horizontal="right" vertical="center" shrinkToFit="1"/>
    </xf>
    <xf numFmtId="49" fontId="2" fillId="4" borderId="4" xfId="0" applyNumberFormat="1" applyFont="1" applyFill="1" applyBorder="1" applyAlignment="1">
      <alignment horizontal="right" vertical="center" shrinkToFit="1"/>
    </xf>
    <xf numFmtId="49" fontId="2" fillId="4" borderId="0" xfId="0" applyNumberFormat="1" applyFont="1" applyFill="1" applyAlignment="1">
      <alignment horizontal="right" vertical="center" shrinkToFit="1"/>
    </xf>
    <xf numFmtId="49" fontId="2" fillId="5" borderId="5" xfId="0" applyNumberFormat="1" applyFont="1" applyFill="1" applyBorder="1" applyAlignment="1">
      <alignment horizontal="center" vertical="center" wrapText="1" shrinkToFit="1"/>
    </xf>
    <xf numFmtId="49" fontId="2" fillId="5" borderId="6" xfId="0" applyNumberFormat="1" applyFont="1" applyFill="1" applyBorder="1" applyAlignment="1">
      <alignment horizontal="center" vertical="center" wrapText="1" shrinkToFit="1"/>
    </xf>
    <xf numFmtId="177" fontId="2" fillId="6" borderId="7" xfId="0" applyNumberFormat="1" applyFont="1" applyFill="1" applyBorder="1" applyAlignment="1">
      <alignment horizontal="center" vertical="center"/>
    </xf>
    <xf numFmtId="177" fontId="2" fillId="6" borderId="8" xfId="0" applyNumberFormat="1" applyFont="1" applyFill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6" borderId="9" xfId="0" applyNumberFormat="1" applyFont="1" applyFill="1" applyBorder="1" applyAlignment="1">
      <alignment horizontal="center" vertical="center"/>
    </xf>
    <xf numFmtId="177" fontId="2" fillId="6" borderId="10" xfId="0" applyNumberFormat="1" applyFont="1" applyFill="1" applyBorder="1" applyAlignment="1">
      <alignment horizontal="center" vertical="center"/>
    </xf>
    <xf numFmtId="177" fontId="2" fillId="6" borderId="11" xfId="0" applyNumberFormat="1" applyFont="1" applyFill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9" fontId="3" fillId="4" borderId="13" xfId="0" applyNumberFormat="1" applyFont="1" applyFill="1" applyBorder="1" applyAlignment="1">
      <alignment horizontal="center" vertical="center" shrinkToFit="1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49" fontId="2" fillId="4" borderId="15" xfId="0" applyNumberFormat="1" applyFont="1" applyFill="1" applyBorder="1" applyAlignment="1">
      <alignment horizontal="right" vertical="center" shrinkToFit="1"/>
    </xf>
    <xf numFmtId="49" fontId="2" fillId="5" borderId="16" xfId="0" applyNumberFormat="1" applyFont="1" applyFill="1" applyBorder="1" applyAlignment="1">
      <alignment horizontal="center" vertical="center" wrapText="1" shrinkToFit="1"/>
    </xf>
    <xf numFmtId="49" fontId="2" fillId="5" borderId="17" xfId="0" applyNumberFormat="1" applyFont="1" applyFill="1" applyBorder="1" applyAlignment="1">
      <alignment horizontal="center" vertical="center" wrapText="1" shrinkToFit="1"/>
    </xf>
    <xf numFmtId="0" fontId="2" fillId="6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shrinkToFit="1"/>
    </xf>
    <xf numFmtId="14" fontId="6" fillId="0" borderId="0" xfId="0" applyNumberFormat="1" applyFont="1" applyAlignment="1">
      <alignment vertical="center" shrinkToFit="1"/>
    </xf>
    <xf numFmtId="176" fontId="2" fillId="4" borderId="0" xfId="0" applyNumberFormat="1" applyFont="1" applyFill="1" applyAlignment="1">
      <alignment vertical="center" shrinkToFit="1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49" fontId="2" fillId="5" borderId="24" xfId="0" applyNumberFormat="1" applyFont="1" applyFill="1" applyBorder="1" applyAlignment="1">
      <alignment horizontal="center" vertical="center" shrinkToFit="1"/>
    </xf>
    <xf numFmtId="49" fontId="2" fillId="5" borderId="25" xfId="0" applyNumberFormat="1" applyFont="1" applyFill="1" applyBorder="1" applyAlignment="1">
      <alignment horizontal="center" vertical="center" shrinkToFit="1"/>
    </xf>
    <xf numFmtId="176" fontId="7" fillId="7" borderId="26" xfId="0" applyNumberFormat="1" applyFont="1" applyFill="1" applyBorder="1" applyAlignment="1">
      <alignment horizontal="right" vertical="center" shrinkToFit="1"/>
    </xf>
    <xf numFmtId="176" fontId="7" fillId="7" borderId="4" xfId="0" applyNumberFormat="1" applyFont="1" applyFill="1" applyBorder="1" applyAlignment="1">
      <alignment horizontal="right" vertical="center" shrinkToFit="1"/>
    </xf>
    <xf numFmtId="176" fontId="7" fillId="7" borderId="27" xfId="0" applyNumberFormat="1" applyFont="1" applyFill="1" applyBorder="1" applyAlignment="1">
      <alignment horizontal="right" vertical="center" shrinkToFit="1"/>
    </xf>
    <xf numFmtId="176" fontId="7" fillId="7" borderId="28" xfId="0" applyNumberFormat="1" applyFont="1" applyFill="1" applyBorder="1" applyAlignment="1">
      <alignment horizontal="right" vertical="center" shrinkToFit="1"/>
    </xf>
    <xf numFmtId="0" fontId="2" fillId="0" borderId="2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78" fontId="8" fillId="4" borderId="0" xfId="0" applyNumberFormat="1" applyFont="1" applyFill="1" applyBorder="1" applyAlignment="1" applyProtection="1">
      <alignment vertical="center"/>
      <protection locked="0"/>
    </xf>
    <xf numFmtId="178" fontId="8" fillId="4" borderId="0" xfId="0" applyNumberFormat="1" applyFont="1" applyFill="1" applyAlignment="1" applyProtection="1">
      <alignment vertical="center"/>
      <protection locked="0"/>
    </xf>
    <xf numFmtId="49" fontId="9" fillId="4" borderId="29" xfId="0" applyNumberFormat="1" applyFont="1" applyFill="1" applyBorder="1" applyAlignment="1" applyProtection="1">
      <alignment horizontal="left" vertical="center" shrinkToFit="1"/>
      <protection locked="0"/>
    </xf>
    <xf numFmtId="49" fontId="9" fillId="4" borderId="30" xfId="0" applyNumberFormat="1" applyFont="1" applyFill="1" applyBorder="1" applyAlignment="1" applyProtection="1">
      <alignment horizontal="left" vertical="center" shrinkToFit="1"/>
      <protection locked="0"/>
    </xf>
    <xf numFmtId="49" fontId="9" fillId="4" borderId="0" xfId="0" applyNumberFormat="1" applyFont="1" applyFill="1" applyAlignment="1" applyProtection="1">
      <alignment horizontal="left" vertical="center" shrinkToFit="1"/>
      <protection locked="0"/>
    </xf>
    <xf numFmtId="49" fontId="2" fillId="5" borderId="31" xfId="0" applyNumberFormat="1" applyFont="1" applyFill="1" applyBorder="1" applyAlignment="1">
      <alignment horizontal="center" vertical="center" shrinkToFit="1"/>
    </xf>
    <xf numFmtId="49" fontId="2" fillId="5" borderId="32" xfId="0" applyNumberFormat="1" applyFont="1" applyFill="1" applyBorder="1" applyAlignment="1">
      <alignment horizontal="center" vertical="center" shrinkToFit="1"/>
    </xf>
    <xf numFmtId="176" fontId="7" fillId="7" borderId="33" xfId="0" applyNumberFormat="1" applyFont="1" applyFill="1" applyBorder="1" applyAlignment="1">
      <alignment horizontal="right" vertical="center" shrinkToFit="1"/>
    </xf>
    <xf numFmtId="176" fontId="7" fillId="7" borderId="34" xfId="0" applyNumberFormat="1" applyFont="1" applyFill="1" applyBorder="1" applyAlignment="1">
      <alignment horizontal="right" vertical="center" shrinkToFit="1"/>
    </xf>
    <xf numFmtId="176" fontId="7" fillId="7" borderId="35" xfId="0" applyNumberFormat="1" applyFont="1" applyFill="1" applyBorder="1" applyAlignment="1">
      <alignment horizontal="right" vertical="center" shrinkToFit="1"/>
    </xf>
    <xf numFmtId="176" fontId="7" fillId="7" borderId="21" xfId="0" applyNumberFormat="1" applyFont="1" applyFill="1" applyBorder="1" applyAlignment="1">
      <alignment horizontal="right" vertical="center" shrinkToFit="1"/>
    </xf>
    <xf numFmtId="49" fontId="5" fillId="4" borderId="0" xfId="0" applyNumberFormat="1" applyFont="1" applyFill="1" applyAlignment="1">
      <alignment horizontal="left" vertical="center" shrinkToFit="1"/>
    </xf>
    <xf numFmtId="176" fontId="7" fillId="7" borderId="36" xfId="0" applyNumberFormat="1" applyFont="1" applyFill="1" applyBorder="1" applyAlignment="1">
      <alignment horizontal="right" vertical="center" shrinkToFit="1"/>
    </xf>
    <xf numFmtId="176" fontId="7" fillId="7" borderId="37" xfId="0" applyNumberFormat="1" applyFont="1" applyFill="1" applyBorder="1" applyAlignment="1">
      <alignment horizontal="right" vertical="center" shrinkToFit="1"/>
    </xf>
    <xf numFmtId="176" fontId="7" fillId="7" borderId="38" xfId="0" applyNumberFormat="1" applyFont="1" applyFill="1" applyBorder="1" applyAlignment="1">
      <alignment horizontal="right" vertical="center" shrinkToFit="1"/>
    </xf>
    <xf numFmtId="176" fontId="7" fillId="7" borderId="39" xfId="0" applyNumberFormat="1" applyFont="1" applyFill="1" applyBorder="1" applyAlignment="1">
      <alignment horizontal="right" vertical="center" shrinkToFit="1"/>
    </xf>
    <xf numFmtId="49" fontId="10" fillId="4" borderId="0" xfId="0" applyNumberFormat="1" applyFont="1" applyFill="1" applyAlignment="1">
      <alignment horizontal="left" vertical="center" shrinkToFit="1"/>
    </xf>
    <xf numFmtId="49" fontId="2" fillId="5" borderId="40" xfId="0" applyNumberFormat="1" applyFont="1" applyFill="1" applyBorder="1" applyAlignment="1">
      <alignment horizontal="center" vertical="center" shrinkToFit="1"/>
    </xf>
    <xf numFmtId="176" fontId="7" fillId="7" borderId="41" xfId="0" applyNumberFormat="1" applyFont="1" applyFill="1" applyBorder="1" applyAlignment="1">
      <alignment horizontal="right" vertical="center" shrinkToFit="1"/>
    </xf>
    <xf numFmtId="176" fontId="7" fillId="7" borderId="42" xfId="0" applyNumberFormat="1" applyFont="1" applyFill="1" applyBorder="1" applyAlignment="1">
      <alignment horizontal="right" vertical="center" shrinkToFit="1"/>
    </xf>
    <xf numFmtId="176" fontId="7" fillId="7" borderId="43" xfId="0" applyNumberFormat="1" applyFont="1" applyFill="1" applyBorder="1" applyAlignment="1">
      <alignment horizontal="right" vertical="center" shrinkToFit="1"/>
    </xf>
    <xf numFmtId="176" fontId="7" fillId="7" borderId="44" xfId="0" applyNumberFormat="1" applyFont="1" applyFill="1" applyBorder="1" applyAlignment="1">
      <alignment horizontal="right" vertical="center" shrinkToFit="1"/>
    </xf>
    <xf numFmtId="49" fontId="2" fillId="5" borderId="45" xfId="0" applyNumberFormat="1" applyFont="1" applyFill="1" applyBorder="1" applyAlignment="1">
      <alignment horizontal="center" vertical="center" wrapText="1" shrinkToFit="1"/>
    </xf>
    <xf numFmtId="49" fontId="2" fillId="5" borderId="46" xfId="0" applyNumberFormat="1" applyFont="1" applyFill="1" applyBorder="1" applyAlignment="1">
      <alignment horizontal="center" vertical="center" wrapText="1" shrinkToFit="1"/>
    </xf>
    <xf numFmtId="176" fontId="7" fillId="7" borderId="47" xfId="0" applyNumberFormat="1" applyFont="1" applyFill="1" applyBorder="1" applyAlignment="1">
      <alignment horizontal="right" vertical="center" shrinkToFit="1"/>
    </xf>
    <xf numFmtId="176" fontId="7" fillId="7" borderId="48" xfId="0" applyNumberFormat="1" applyFont="1" applyFill="1" applyBorder="1" applyAlignment="1">
      <alignment horizontal="right" vertical="center" shrinkToFit="1"/>
    </xf>
    <xf numFmtId="176" fontId="7" fillId="7" borderId="45" xfId="0" applyNumberFormat="1" applyFont="1" applyFill="1" applyBorder="1" applyAlignment="1">
      <alignment horizontal="right" vertical="center" shrinkToFit="1"/>
    </xf>
    <xf numFmtId="176" fontId="7" fillId="7" borderId="49" xfId="0" applyNumberFormat="1" applyFont="1" applyFill="1" applyBorder="1" applyAlignment="1">
      <alignment horizontal="right" vertical="center" shrinkToFit="1"/>
    </xf>
    <xf numFmtId="176" fontId="11" fillId="7" borderId="50" xfId="0" applyNumberFormat="1" applyFont="1" applyFill="1" applyBorder="1" applyAlignment="1">
      <alignment horizontal="right" vertical="center" shrinkToFit="1"/>
    </xf>
    <xf numFmtId="49" fontId="2" fillId="4" borderId="0" xfId="0" applyNumberFormat="1" applyFont="1" applyFill="1" applyAlignment="1">
      <alignment vertical="center" shrinkToFit="1"/>
    </xf>
    <xf numFmtId="49" fontId="2" fillId="5" borderId="51" xfId="0" applyNumberFormat="1" applyFont="1" applyFill="1" applyBorder="1" applyAlignment="1">
      <alignment horizontal="center" vertical="center" wrapText="1" shrinkToFit="1"/>
    </xf>
    <xf numFmtId="49" fontId="2" fillId="5" borderId="52" xfId="0" applyNumberFormat="1" applyFont="1" applyFill="1" applyBorder="1" applyAlignment="1">
      <alignment horizontal="center" vertical="center" wrapText="1" shrinkToFit="1"/>
    </xf>
    <xf numFmtId="49" fontId="10" fillId="0" borderId="53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3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4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27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54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28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51" xfId="0" applyNumberFormat="1" applyFont="1" applyBorder="1" applyAlignment="1" applyProtection="1">
      <alignment horizontal="left" vertical="top" wrapText="1" shrinkToFit="1"/>
      <protection locked="0"/>
    </xf>
    <xf numFmtId="49" fontId="2" fillId="0" borderId="12" xfId="0" applyNumberFormat="1" applyFont="1" applyBorder="1" applyAlignment="1">
      <alignment horizontal="center" vertical="center" wrapText="1" shrinkToFit="1"/>
    </xf>
    <xf numFmtId="49" fontId="12" fillId="0" borderId="0" xfId="0" applyNumberFormat="1" applyFont="1" applyBorder="1" applyAlignment="1">
      <alignment horizontal="right" vertical="center" shrinkToFit="1"/>
    </xf>
    <xf numFmtId="49" fontId="12" fillId="0" borderId="22" xfId="0" applyNumberFormat="1" applyFont="1" applyBorder="1" applyAlignment="1">
      <alignment horizontal="right" vertical="center" shrinkToFit="1"/>
    </xf>
    <xf numFmtId="49" fontId="2" fillId="5" borderId="55" xfId="0" applyNumberFormat="1" applyFont="1" applyFill="1" applyBorder="1" applyAlignment="1">
      <alignment horizontal="center" vertical="center" wrapText="1" shrinkToFit="1"/>
    </xf>
    <xf numFmtId="49" fontId="2" fillId="5" borderId="56" xfId="0" applyNumberFormat="1" applyFont="1" applyFill="1" applyBorder="1" applyAlignment="1">
      <alignment horizontal="center" vertical="center" wrapText="1" shrinkToFit="1"/>
    </xf>
    <xf numFmtId="49" fontId="10" fillId="0" borderId="57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0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15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58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59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30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55" xfId="0" applyNumberFormat="1" applyFont="1" applyBorder="1" applyAlignment="1" applyProtection="1">
      <alignment horizontal="left" vertical="top" wrapText="1" shrinkToFit="1"/>
      <protection locked="0"/>
    </xf>
    <xf numFmtId="49" fontId="2" fillId="0" borderId="60" xfId="0" applyNumberFormat="1" applyFont="1" applyBorder="1" applyAlignment="1">
      <alignment horizontal="center" vertical="center"/>
    </xf>
    <xf numFmtId="49" fontId="3" fillId="4" borderId="61" xfId="0" applyNumberFormat="1" applyFont="1" applyFill="1" applyBorder="1" applyAlignment="1">
      <alignment horizontal="center" vertical="center" shrinkToFit="1"/>
    </xf>
    <xf numFmtId="49" fontId="9" fillId="4" borderId="41" xfId="0" applyNumberFormat="1" applyFont="1" applyFill="1" applyBorder="1" applyAlignment="1" applyProtection="1">
      <alignment horizontal="left" vertical="center" shrinkToFit="1"/>
      <protection locked="0"/>
    </xf>
    <xf numFmtId="49" fontId="9" fillId="4" borderId="44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62" xfId="0" applyNumberFormat="1" applyFont="1" applyFill="1" applyBorder="1" applyAlignment="1">
      <alignment horizontal="center" vertical="center" wrapText="1" shrinkToFit="1"/>
    </xf>
    <xf numFmtId="49" fontId="2" fillId="5" borderId="63" xfId="0" applyNumberFormat="1" applyFont="1" applyFill="1" applyBorder="1" applyAlignment="1">
      <alignment horizontal="center" vertical="center" wrapText="1" shrinkToFit="1"/>
    </xf>
    <xf numFmtId="49" fontId="10" fillId="0" borderId="64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65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66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67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68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69" xfId="0" applyNumberFormat="1" applyFont="1" applyBorder="1" applyAlignment="1" applyProtection="1">
      <alignment horizontal="left" vertical="top" wrapText="1" shrinkToFit="1"/>
      <protection locked="0"/>
    </xf>
    <xf numFmtId="49" fontId="10" fillId="0" borderId="62" xfId="0" applyNumberFormat="1" applyFont="1" applyBorder="1" applyAlignment="1" applyProtection="1">
      <alignment horizontal="left" vertical="top" wrapText="1" shrinkToFit="1"/>
      <protection locked="0"/>
    </xf>
    <xf numFmtId="179" fontId="11" fillId="0" borderId="60" xfId="0" applyNumberFormat="1" applyFont="1" applyBorder="1" applyAlignment="1">
      <alignment vertical="center"/>
    </xf>
    <xf numFmtId="0" fontId="2" fillId="2" borderId="0" xfId="0" applyFont="1" applyFill="1" applyAlignment="1">
      <alignment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left" vertical="center" wrapText="1" shrinkToFit="1"/>
    </xf>
    <xf numFmtId="14" fontId="14" fillId="8" borderId="70" xfId="0" applyNumberFormat="1" applyFont="1" applyFill="1" applyBorder="1" applyAlignment="1">
      <alignment horizontal="left" vertical="center"/>
    </xf>
    <xf numFmtId="14" fontId="14" fillId="0" borderId="70" xfId="0" applyNumberFormat="1" applyFont="1" applyBorder="1" applyAlignment="1">
      <alignment horizontal="left" vertical="center"/>
    </xf>
    <xf numFmtId="14" fontId="14" fillId="0" borderId="71" xfId="0" applyNumberFormat="1" applyFont="1" applyBorder="1" applyAlignment="1">
      <alignment horizontal="left" vertical="center"/>
    </xf>
    <xf numFmtId="0" fontId="15" fillId="8" borderId="72" xfId="0" applyFont="1" applyFill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47">
    <dxf>
      <font>
        <name val="メイリオ"/>
        <b val="0"/>
        <i val="0"/>
        <strike val="0"/>
        <color auto="1"/>
        <sz val="12"/>
        <u val="none"/>
        <vertAlign val="baseline"/>
      </font>
      <fill>
        <patternFill patternType="none">
          <fgColor indexed="64"/>
          <bgColor auto="1"/>
        </patternFill>
      </fill>
      <alignment horizontal="center" vertical="center" readingOrder="0"/>
      <border>
        <left/>
        <right/>
        <top/>
        <bottom style="thin">
          <color rgb="FF000000"/>
        </bottom>
        <diagonal/>
      </border>
    </dxf>
    <dxf>
      <font>
        <name val="メイリオ"/>
        <b val="0"/>
        <i val="0"/>
        <strike val="0"/>
        <color rgb="FF222222"/>
        <sz val="10"/>
        <u val="none"/>
        <vertAlign val="baseline"/>
      </font>
      <numFmt numFmtId="19" formatCode="yyyy/m/d"/>
      <fill>
        <patternFill patternType="none">
          <fgColor indexed="64"/>
          <bgColor auto="1"/>
        </patternFill>
      </fill>
      <alignment horizontal="left" vertical="center" readingOrder="0"/>
      <border>
        <left/>
        <right style="thin">
          <color rgb="FF000000"/>
        </right>
        <top/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7"/>
        </patternFill>
      </fill>
    </dxf>
  </dxfs>
  <tableStyles count="0" defaultTableStyle="TableStyleMedium2" defaultPivotStyle="PivotStyleLight16"/>
  <colors>
    <mruColors>
      <color rgb="FFFFCC99"/>
      <color rgb="FF0042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335915</xdr:colOff>
      <xdr:row>2</xdr:row>
      <xdr:rowOff>148590</xdr:rowOff>
    </xdr:from>
    <xdr:to xmlns:xdr="http://schemas.openxmlformats.org/drawingml/2006/spreadsheetDrawing">
      <xdr:col>22</xdr:col>
      <xdr:colOff>36195</xdr:colOff>
      <xdr:row>18</xdr:row>
      <xdr:rowOff>14605</xdr:rowOff>
    </xdr:to>
    <xdr:sp macro="" textlink="">
      <xdr:nvSpPr>
        <xdr:cNvPr id="2" name="テキスト 2"/>
        <xdr:cNvSpPr txBox="1"/>
      </xdr:nvSpPr>
      <xdr:spPr>
        <a:xfrm>
          <a:off x="7366000" y="346710"/>
          <a:ext cx="7223760" cy="3519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記入の注意点</a:t>
          </a:r>
          <a:endParaRPr kumimoji="1" lang="ja-JP" altLang="en-US"/>
        </a:p>
        <a:p>
          <a:r>
            <a:rPr kumimoji="1" lang="ja-JP" altLang="en-US"/>
            <a:t>・「従事日誌」は、開発（作業）時間と内容を証明するもので、実績額を確認するために必須の証拠書類です。</a:t>
          </a:r>
          <a:endParaRPr kumimoji="1" lang="ja-JP" altLang="en-US"/>
        </a:p>
        <a:p>
          <a:r>
            <a:rPr kumimoji="1" lang="ja-JP" altLang="en-US"/>
            <a:t>   以下の要領に基づき、補助員ごとに作成してください。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/>
            <a:t>１）「開発（作業）時間」：</a:t>
          </a:r>
          <a:endParaRPr kumimoji="1" lang="ja-JP" altLang="en-US"/>
        </a:p>
        <a:p>
          <a:r>
            <a:rPr kumimoji="1" lang="ja-JP" altLang="en-US"/>
            <a:t>    </a:t>
          </a:r>
          <a:r>
            <a:rPr kumimoji="1" lang="ja-JP" altLang="en-US" u="sng">
              <a:solidFill>
                <a:srgbClr val="FF0000"/>
              </a:solidFill>
            </a:rPr>
            <a:t>従事者が開発（作業）に直接従事した時間を記載します。開始および終了時刻は、24時間制で記入してください。</a:t>
          </a:r>
          <a:endParaRPr kumimoji="1" lang="ja-JP" altLang="en-US" u="sng">
            <a:solidFill>
              <a:srgbClr val="FF0000"/>
            </a:solidFill>
          </a:endParaRPr>
        </a:p>
        <a:p>
          <a:r>
            <a:rPr kumimoji="1" lang="ja-JP" altLang="en-US" u="sng">
              <a:solidFill>
                <a:srgbClr val="FF0000"/>
              </a:solidFill>
            </a:rPr>
            <a:t>    （直接従事した時間のみ。当該業務に係る事務作業（事務局との事務的な打ち合わせについては計上できません。）</a:t>
          </a:r>
          <a:endParaRPr kumimoji="1" lang="ja-JP" altLang="en-US" u="sng">
            <a:solidFill>
              <a:srgbClr val="FF0000"/>
            </a:solidFill>
          </a:endParaRPr>
        </a:p>
        <a:p>
          <a:endParaRPr kumimoji="1" lang="ja-JP" altLang="en-US"/>
        </a:p>
        <a:p>
          <a:r>
            <a:rPr kumimoji="1" lang="ja-JP" altLang="en-US"/>
            <a:t>２）「除外する時間数」：</a:t>
          </a:r>
          <a:endParaRPr kumimoji="1" lang="ja-JP" altLang="en-US"/>
        </a:p>
        <a:p>
          <a:r>
            <a:rPr kumimoji="1" lang="ja-JP" altLang="en-US"/>
            <a:t>     </a:t>
          </a:r>
          <a:r>
            <a:rPr kumimoji="1" lang="ja-JP" altLang="en-US" u="sng">
              <a:solidFill>
                <a:srgbClr val="FF0000"/>
              </a:solidFill>
            </a:rPr>
            <a:t>昼休み時間及び残業時の食事時間等の時間を記入</a:t>
          </a:r>
          <a:r>
            <a:rPr kumimoji="1" lang="ja-JP" altLang="en-US"/>
            <a:t>してください。</a:t>
          </a:r>
          <a:endParaRPr kumimoji="1" lang="ja-JP" altLang="en-US"/>
        </a:p>
        <a:p>
          <a:r>
            <a:rPr kumimoji="1" lang="ja-JP" altLang="en-US"/>
            <a:t/>
          </a:r>
          <a:endParaRPr kumimoji="1" lang="ja-JP" altLang="en-US"/>
        </a:p>
        <a:p>
          <a:r>
            <a:rPr kumimoji="1" lang="ja-JP" altLang="en-US"/>
            <a:t>３）「具体的な開発内容、作業内容等」：</a:t>
          </a:r>
          <a:endParaRPr kumimoji="1" lang="ja-JP" altLang="en-US"/>
        </a:p>
        <a:p>
          <a:r>
            <a:rPr kumimoji="1" lang="ja-JP" altLang="en-US"/>
            <a:t>     </a:t>
          </a:r>
          <a:r>
            <a:rPr kumimoji="1" lang="ja-JP" altLang="en-US" u="sng">
              <a:solidFill>
                <a:srgbClr val="FF0000"/>
              </a:solidFill>
            </a:rPr>
            <a:t>月によって１週間が１日のみの場合でも、開発作業を行っている場合は、作業内容を記載してください。</a:t>
          </a:r>
          <a:endParaRPr kumimoji="1" lang="ja-JP" altLang="en-US" u="sng">
            <a:solidFill>
              <a:srgbClr val="FF0000"/>
            </a:solidFill>
          </a:endParaRPr>
        </a:p>
        <a:p>
          <a:r>
            <a:rPr kumimoji="1" lang="ja-JP" altLang="en-US"/>
            <a:t>     また、土日祝日に従事する場合は、１日ごとの詳細を週の作業内容とは別記で</a:t>
          </a:r>
          <a:r>
            <a:rPr kumimoji="1" lang="ja-JP" altLang="en-US"/>
            <a:t>記載してください。</a:t>
          </a:r>
          <a:endParaRPr kumimoji="1" lang="ja-JP" altLang="en-US"/>
        </a:p>
        <a:p>
          <a:endParaRPr kumimoji="1"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A1:B13" totalsRowShown="0" dataDxfId="4" headerRowBorderDxfId="3" tableBorderDxfId="2">
  <autoFilter ref="A1:B13"/>
  <tableColumns count="2">
    <tableColumn id="1" name="日付" dataDxfId="1"/>
    <tableColumn id="2" name="名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table" Target="../tables/table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44"/>
  <sheetViews>
    <sheetView tabSelected="1" view="pageBreakPreview" zoomScale="115" zoomScaleSheetLayoutView="115" workbookViewId="0">
      <selection activeCell="K4" sqref="K4"/>
    </sheetView>
  </sheetViews>
  <sheetFormatPr defaultColWidth="9" defaultRowHeight="19.350000000000001" customHeight="1"/>
  <cols>
    <col min="1" max="1" width="6.7109375" style="1" bestFit="1" customWidth="1"/>
    <col min="2" max="2" width="3.140625" style="1" customWidth="1"/>
    <col min="3" max="6" width="8.1796875" style="2" customWidth="1"/>
    <col min="7" max="7" width="8.26953125" style="2" customWidth="1"/>
    <col min="8" max="8" width="8" style="2" customWidth="1"/>
    <col min="9" max="9" width="12.5703125" style="3" customWidth="1"/>
    <col min="10" max="10" width="19.7265625" style="3" customWidth="1"/>
    <col min="11" max="11" width="9.5703125" style="4" customWidth="1"/>
    <col min="12" max="12" width="9" style="3"/>
    <col min="13" max="13" width="11.85546875" style="3" bestFit="1" customWidth="1"/>
    <col min="14" max="14" width="14.85546875" style="3" bestFit="1" customWidth="1"/>
    <col min="15" max="16384" width="9" style="3"/>
  </cols>
  <sheetData>
    <row r="1" spans="1:25" ht="11.45" hidden="1" customHeight="1">
      <c r="C1" s="38">
        <f>DATE(2018+VALUE(SUBSTITUTE(MID(A4,3,FIND("年",A4)-3),"元","1")),VALUE(MID(A4,FIND("年",A4)+1,FIND("月",A4)-FIND("年",A4)-1)),1)</f>
        <v>46296</v>
      </c>
      <c r="J1" s="89" t="s">
        <v>42</v>
      </c>
      <c r="K1" s="89"/>
    </row>
    <row r="2" spans="1:25" ht="15.6" customHeight="1">
      <c r="A2" s="6"/>
      <c r="B2" s="6"/>
      <c r="C2" s="39"/>
      <c r="D2" s="39"/>
      <c r="E2" s="39"/>
      <c r="F2" s="39"/>
      <c r="G2" s="39"/>
      <c r="H2" s="39"/>
      <c r="I2" s="78"/>
      <c r="J2" s="90"/>
      <c r="K2" s="90"/>
    </row>
    <row r="3" spans="1:25" ht="20.45" customHeight="1">
      <c r="A3" s="7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101"/>
    </row>
    <row r="4" spans="1:25" ht="20.25" customHeight="1">
      <c r="A4" s="8" t="s">
        <v>44</v>
      </c>
      <c r="B4" s="27"/>
      <c r="C4" s="40"/>
      <c r="D4" s="49"/>
      <c r="K4" s="3"/>
      <c r="L4" s="78"/>
      <c r="M4" s="117" t="s">
        <v>1</v>
      </c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</row>
    <row r="5" spans="1:25" ht="9" customHeight="1">
      <c r="A5" s="9"/>
      <c r="B5" s="28"/>
      <c r="C5" s="28"/>
      <c r="D5" s="50"/>
      <c r="E5" s="60"/>
      <c r="F5" s="65"/>
      <c r="G5" s="65"/>
      <c r="H5" s="65"/>
      <c r="I5" s="65"/>
      <c r="J5" s="65"/>
      <c r="K5" s="65"/>
      <c r="L5" s="78"/>
      <c r="M5" s="119" t="s">
        <v>40</v>
      </c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25" ht="18" customHeight="1">
      <c r="A6" s="10" t="s">
        <v>21</v>
      </c>
      <c r="B6" s="10"/>
      <c r="C6" s="10"/>
      <c r="D6" s="51"/>
      <c r="E6" s="51"/>
      <c r="F6" s="51"/>
      <c r="G6" s="51"/>
      <c r="H6" s="51"/>
      <c r="I6" s="51"/>
      <c r="J6" s="51"/>
      <c r="K6" s="102"/>
      <c r="M6" s="118" t="s">
        <v>47</v>
      </c>
      <c r="N6" s="118"/>
      <c r="O6" s="118"/>
      <c r="P6" s="118"/>
      <c r="Q6" s="118"/>
      <c r="R6" s="118"/>
      <c r="S6" s="118"/>
      <c r="T6" s="118"/>
      <c r="U6" s="118"/>
      <c r="V6" s="119"/>
      <c r="W6" s="119"/>
      <c r="X6" s="119"/>
    </row>
    <row r="7" spans="1:25" ht="18" customHeight="1">
      <c r="A7" s="11" t="s">
        <v>8</v>
      </c>
      <c r="B7" s="13"/>
      <c r="C7" s="13"/>
      <c r="D7" s="51"/>
      <c r="E7" s="51"/>
      <c r="F7" s="51"/>
      <c r="G7" s="51"/>
      <c r="H7" s="51"/>
      <c r="I7" s="51"/>
      <c r="J7" s="51"/>
      <c r="K7" s="102"/>
      <c r="M7" s="119" t="s">
        <v>0</v>
      </c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</row>
    <row r="8" spans="1:25" ht="18" customHeight="1">
      <c r="A8" s="12" t="s">
        <v>7</v>
      </c>
      <c r="B8" s="29"/>
      <c r="C8" s="29"/>
      <c r="D8" s="52"/>
      <c r="E8" s="52"/>
      <c r="F8" s="52"/>
      <c r="G8" s="52"/>
      <c r="H8" s="52"/>
      <c r="I8" s="52"/>
      <c r="J8" s="52"/>
      <c r="K8" s="103"/>
      <c r="M8" s="119" t="s">
        <v>9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5" ht="8.5" customHeight="1">
      <c r="A9" s="13"/>
      <c r="B9" s="13"/>
      <c r="C9" s="13"/>
      <c r="D9" s="53"/>
      <c r="E9" s="53"/>
      <c r="F9" s="53"/>
      <c r="G9" s="53"/>
      <c r="H9" s="53"/>
      <c r="I9" s="53"/>
      <c r="J9" s="53"/>
      <c r="K9" s="53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1:25" s="1" customFormat="1" ht="19.5" customHeight="1">
      <c r="A10" s="14" t="s">
        <v>10</v>
      </c>
      <c r="B10" s="30" t="s">
        <v>12</v>
      </c>
      <c r="C10" s="41" t="s">
        <v>33</v>
      </c>
      <c r="D10" s="54"/>
      <c r="E10" s="54"/>
      <c r="F10" s="66"/>
      <c r="G10" s="71" t="s">
        <v>14</v>
      </c>
      <c r="H10" s="71" t="s">
        <v>17</v>
      </c>
      <c r="I10" s="79" t="s">
        <v>4</v>
      </c>
      <c r="J10" s="91"/>
      <c r="K10" s="104"/>
      <c r="L10" s="115"/>
      <c r="M10" s="119" t="s">
        <v>3</v>
      </c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"/>
    </row>
    <row r="11" spans="1:25" s="1" customFormat="1" ht="19.5" customHeight="1">
      <c r="A11" s="15"/>
      <c r="B11" s="31"/>
      <c r="C11" s="42" t="s">
        <v>20</v>
      </c>
      <c r="D11" s="55" t="s">
        <v>22</v>
      </c>
      <c r="E11" s="42" t="s">
        <v>20</v>
      </c>
      <c r="F11" s="55" t="s">
        <v>22</v>
      </c>
      <c r="G11" s="72"/>
      <c r="H11" s="72"/>
      <c r="I11" s="80"/>
      <c r="J11" s="92"/>
      <c r="K11" s="105"/>
      <c r="L11" s="115"/>
      <c r="M11" s="119" t="s">
        <v>24</v>
      </c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"/>
    </row>
    <row r="12" spans="1:25" ht="19.5" customHeight="1">
      <c r="A12" s="16">
        <f>IF(ROW(A1)&lt;=DAY(EOMONTH($C$1,0)),DATE(YEAR($C$1),MONTH($C$1),ROW(A1)),"")</f>
        <v>46296</v>
      </c>
      <c r="B12" s="32" t="str">
        <f t="shared" ref="B12:B41" si="0">IF(A12&lt;&gt;"",TEXT(A12,"aaa"),"")</f>
        <v>木</v>
      </c>
      <c r="C12" s="43">
        <v>0.375</v>
      </c>
      <c r="D12" s="56">
        <v>0.5</v>
      </c>
      <c r="E12" s="61"/>
      <c r="F12" s="67"/>
      <c r="G12" s="73"/>
      <c r="H12" s="73">
        <f t="shared" ref="H12:H42" si="1">(D12-C12)+(F12-E12)-G12</f>
        <v>0.125</v>
      </c>
      <c r="I12" s="81"/>
      <c r="J12" s="93"/>
      <c r="K12" s="106"/>
      <c r="L12" s="48" t="str">
        <f t="shared" ref="L12:L42" si="2">IFERROR(VLOOKUP(A12,祝日,2,0),"")</f>
        <v/>
      </c>
      <c r="M12" s="119" t="s">
        <v>25</v>
      </c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spans="1:25" ht="19.5" customHeight="1">
      <c r="A13" s="17">
        <f t="shared" ref="A13:A41" si="3">A12+1</f>
        <v>46297</v>
      </c>
      <c r="B13" s="32" t="str">
        <f t="shared" si="0"/>
        <v>金</v>
      </c>
      <c r="C13" s="43">
        <v>0.375</v>
      </c>
      <c r="D13" s="56">
        <v>0.5</v>
      </c>
      <c r="E13" s="61"/>
      <c r="F13" s="67"/>
      <c r="G13" s="73"/>
      <c r="H13" s="73">
        <f t="shared" si="1"/>
        <v>0.125</v>
      </c>
      <c r="I13" s="82"/>
      <c r="J13" s="94"/>
      <c r="K13" s="107"/>
      <c r="L13" s="48" t="str">
        <f t="shared" si="2"/>
        <v/>
      </c>
      <c r="M13" s="119" t="s">
        <v>26</v>
      </c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spans="1:25" ht="19.5" customHeight="1">
      <c r="A14" s="18">
        <f t="shared" si="3"/>
        <v>46298</v>
      </c>
      <c r="B14" s="32" t="str">
        <f t="shared" si="0"/>
        <v>土</v>
      </c>
      <c r="C14" s="43">
        <v>0.375</v>
      </c>
      <c r="D14" s="56">
        <v>0.5</v>
      </c>
      <c r="E14" s="61"/>
      <c r="F14" s="67"/>
      <c r="G14" s="73"/>
      <c r="H14" s="73">
        <f t="shared" si="1"/>
        <v>0.125</v>
      </c>
      <c r="I14" s="82"/>
      <c r="J14" s="94"/>
      <c r="K14" s="107"/>
      <c r="L14" s="48" t="str">
        <f t="shared" si="2"/>
        <v/>
      </c>
      <c r="M14" s="119" t="s">
        <v>27</v>
      </c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spans="1:25" ht="19.5" customHeight="1">
      <c r="A15" s="19">
        <f t="shared" si="3"/>
        <v>46299</v>
      </c>
      <c r="B15" s="32" t="str">
        <f t="shared" si="0"/>
        <v>日</v>
      </c>
      <c r="C15" s="43"/>
      <c r="D15" s="56"/>
      <c r="E15" s="61"/>
      <c r="F15" s="67"/>
      <c r="G15" s="73"/>
      <c r="H15" s="73">
        <f t="shared" si="1"/>
        <v>0</v>
      </c>
      <c r="I15" s="82"/>
      <c r="J15" s="94"/>
      <c r="K15" s="107"/>
      <c r="L15" s="48" t="str">
        <f t="shared" si="2"/>
        <v/>
      </c>
      <c r="M15" s="119" t="s">
        <v>6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spans="1:25" ht="19.5" customHeight="1">
      <c r="A16" s="18">
        <f t="shared" si="3"/>
        <v>46300</v>
      </c>
      <c r="B16" s="33" t="str">
        <f t="shared" si="0"/>
        <v>月</v>
      </c>
      <c r="C16" s="43"/>
      <c r="D16" s="56"/>
      <c r="E16" s="61"/>
      <c r="F16" s="67"/>
      <c r="G16" s="73"/>
      <c r="H16" s="73">
        <f t="shared" si="1"/>
        <v>0</v>
      </c>
      <c r="I16" s="82"/>
      <c r="J16" s="94"/>
      <c r="K16" s="107"/>
      <c r="L16" s="48" t="str">
        <f t="shared" si="2"/>
        <v/>
      </c>
      <c r="M16" s="120" t="s">
        <v>5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5" ht="19.5" customHeight="1">
      <c r="A17" s="19">
        <f t="shared" si="3"/>
        <v>46301</v>
      </c>
      <c r="B17" s="33" t="str">
        <f t="shared" si="0"/>
        <v>火</v>
      </c>
      <c r="C17" s="43"/>
      <c r="D17" s="56"/>
      <c r="E17" s="61"/>
      <c r="F17" s="67"/>
      <c r="G17" s="73"/>
      <c r="H17" s="73">
        <f t="shared" si="1"/>
        <v>0</v>
      </c>
      <c r="I17" s="82"/>
      <c r="J17" s="94"/>
      <c r="K17" s="107"/>
      <c r="L17" s="48" t="str">
        <f t="shared" si="2"/>
        <v/>
      </c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5" ht="19.5" customHeight="1">
      <c r="A18" s="20">
        <f t="shared" si="3"/>
        <v>46302</v>
      </c>
      <c r="B18" s="34" t="str">
        <f t="shared" si="0"/>
        <v>水</v>
      </c>
      <c r="C18" s="44">
        <v>0.41666666666666702</v>
      </c>
      <c r="D18" s="57">
        <v>0.5</v>
      </c>
      <c r="E18" s="62"/>
      <c r="F18" s="68"/>
      <c r="G18" s="74"/>
      <c r="H18" s="74">
        <f t="shared" si="1"/>
        <v>8.3333333333332982e-002</v>
      </c>
      <c r="I18" s="83"/>
      <c r="J18" s="95"/>
      <c r="K18" s="108"/>
      <c r="L18" s="48" t="str">
        <f t="shared" si="2"/>
        <v/>
      </c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spans="1:25" ht="19.5" customHeight="1">
      <c r="A19" s="21">
        <f t="shared" si="3"/>
        <v>46303</v>
      </c>
      <c r="B19" s="35" t="str">
        <f t="shared" si="0"/>
        <v>木</v>
      </c>
      <c r="C19" s="45">
        <v>0.375</v>
      </c>
      <c r="D19" s="58">
        <v>0.45833333333333298</v>
      </c>
      <c r="E19" s="63"/>
      <c r="F19" s="69"/>
      <c r="G19" s="75"/>
      <c r="H19" s="75">
        <f t="shared" si="1"/>
        <v>8.3333333333332982e-002</v>
      </c>
      <c r="I19" s="84"/>
      <c r="J19" s="96"/>
      <c r="K19" s="109"/>
      <c r="L19" s="48" t="str">
        <f t="shared" si="2"/>
        <v/>
      </c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"/>
      <c r="X19" s="1"/>
      <c r="Y19" s="1"/>
    </row>
    <row r="20" spans="1:25" ht="19.5" customHeight="1">
      <c r="A20" s="16">
        <f t="shared" si="3"/>
        <v>46304</v>
      </c>
      <c r="B20" s="32" t="str">
        <f t="shared" si="0"/>
        <v>金</v>
      </c>
      <c r="C20" s="43">
        <v>0.41666666666666669</v>
      </c>
      <c r="D20" s="56">
        <v>0.5</v>
      </c>
      <c r="E20" s="61"/>
      <c r="F20" s="67"/>
      <c r="G20" s="73">
        <v>4.1666666666666664e-002</v>
      </c>
      <c r="H20" s="73">
        <f t="shared" si="1"/>
        <v>4.166666666666665e-002</v>
      </c>
      <c r="I20" s="85"/>
      <c r="J20" s="97"/>
      <c r="K20" s="110"/>
      <c r="L20" s="48" t="str">
        <f t="shared" si="2"/>
        <v/>
      </c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"/>
      <c r="Y20" s="1"/>
    </row>
    <row r="21" spans="1:25" ht="19.5" customHeight="1">
      <c r="A21" s="17">
        <f t="shared" si="3"/>
        <v>46305</v>
      </c>
      <c r="B21" s="32" t="str">
        <f t="shared" si="0"/>
        <v>土</v>
      </c>
      <c r="C21" s="43">
        <v>0.45833333333333331</v>
      </c>
      <c r="D21" s="56">
        <v>0.54166666666666663</v>
      </c>
      <c r="E21" s="61"/>
      <c r="F21" s="67"/>
      <c r="G21" s="73">
        <v>4.1666666666666664e-002</v>
      </c>
      <c r="H21" s="73">
        <f t="shared" si="1"/>
        <v>4.166666666666665e-002</v>
      </c>
      <c r="I21" s="85"/>
      <c r="J21" s="97"/>
      <c r="K21" s="110"/>
      <c r="L21" s="48" t="str">
        <f t="shared" si="2"/>
        <v/>
      </c>
    </row>
    <row r="22" spans="1:25" ht="19.5" customHeight="1">
      <c r="A22" s="16">
        <f t="shared" si="3"/>
        <v>46306</v>
      </c>
      <c r="B22" s="32" t="str">
        <f t="shared" si="0"/>
        <v>日</v>
      </c>
      <c r="C22" s="43">
        <v>0.5</v>
      </c>
      <c r="D22" s="56">
        <v>0.58333333333333326</v>
      </c>
      <c r="E22" s="61"/>
      <c r="F22" s="67"/>
      <c r="G22" s="73">
        <v>2.0833333333333332e-002</v>
      </c>
      <c r="H22" s="73">
        <f t="shared" si="1"/>
        <v>6.2499999999999931e-002</v>
      </c>
      <c r="I22" s="85"/>
      <c r="J22" s="97"/>
      <c r="K22" s="110"/>
      <c r="L22" s="48" t="str">
        <f t="shared" si="2"/>
        <v/>
      </c>
    </row>
    <row r="23" spans="1:25" ht="19.5" customHeight="1">
      <c r="A23" s="19">
        <f t="shared" si="3"/>
        <v>46307</v>
      </c>
      <c r="B23" s="33" t="str">
        <f t="shared" si="0"/>
        <v>月</v>
      </c>
      <c r="C23" s="43"/>
      <c r="D23" s="56"/>
      <c r="E23" s="61"/>
      <c r="F23" s="67"/>
      <c r="G23" s="73"/>
      <c r="H23" s="73">
        <f t="shared" si="1"/>
        <v>0</v>
      </c>
      <c r="I23" s="85"/>
      <c r="J23" s="97"/>
      <c r="K23" s="110"/>
      <c r="L23" s="48" t="str">
        <f t="shared" si="2"/>
        <v/>
      </c>
    </row>
    <row r="24" spans="1:25" ht="19.5" customHeight="1">
      <c r="A24" s="18">
        <f t="shared" si="3"/>
        <v>46308</v>
      </c>
      <c r="B24" s="33" t="str">
        <f t="shared" si="0"/>
        <v>火</v>
      </c>
      <c r="C24" s="43"/>
      <c r="D24" s="56"/>
      <c r="E24" s="61"/>
      <c r="F24" s="67"/>
      <c r="G24" s="73"/>
      <c r="H24" s="73">
        <f t="shared" si="1"/>
        <v>0</v>
      </c>
      <c r="I24" s="85"/>
      <c r="J24" s="97"/>
      <c r="K24" s="110"/>
      <c r="L24" s="48" t="str">
        <f t="shared" si="2"/>
        <v/>
      </c>
    </row>
    <row r="25" spans="1:25" ht="19.5" customHeight="1">
      <c r="A25" s="22">
        <f t="shared" si="3"/>
        <v>46309</v>
      </c>
      <c r="B25" s="34" t="str">
        <f t="shared" si="0"/>
        <v>水</v>
      </c>
      <c r="C25" s="44"/>
      <c r="D25" s="57"/>
      <c r="E25" s="62"/>
      <c r="F25" s="68"/>
      <c r="G25" s="74"/>
      <c r="H25" s="74">
        <f t="shared" si="1"/>
        <v>0</v>
      </c>
      <c r="I25" s="86"/>
      <c r="J25" s="98"/>
      <c r="K25" s="111"/>
      <c r="L25" s="48" t="str">
        <f t="shared" si="2"/>
        <v/>
      </c>
    </row>
    <row r="26" spans="1:25" ht="19.5" customHeight="1">
      <c r="A26" s="21">
        <f t="shared" si="3"/>
        <v>46310</v>
      </c>
      <c r="B26" s="35" t="str">
        <f t="shared" si="0"/>
        <v>木</v>
      </c>
      <c r="C26" s="45"/>
      <c r="D26" s="58"/>
      <c r="E26" s="63"/>
      <c r="F26" s="69"/>
      <c r="G26" s="75"/>
      <c r="H26" s="75">
        <f t="shared" si="1"/>
        <v>0</v>
      </c>
      <c r="I26" s="84"/>
      <c r="J26" s="96"/>
      <c r="K26" s="109"/>
      <c r="L26" s="48" t="str">
        <f t="shared" si="2"/>
        <v/>
      </c>
    </row>
    <row r="27" spans="1:25" ht="19.5" customHeight="1">
      <c r="A27" s="17">
        <f t="shared" si="3"/>
        <v>46311</v>
      </c>
      <c r="B27" s="32" t="str">
        <f t="shared" si="0"/>
        <v>金</v>
      </c>
      <c r="C27" s="43"/>
      <c r="D27" s="56"/>
      <c r="E27" s="61"/>
      <c r="F27" s="67"/>
      <c r="G27" s="73"/>
      <c r="H27" s="73">
        <f t="shared" si="1"/>
        <v>0</v>
      </c>
      <c r="I27" s="85"/>
      <c r="J27" s="97"/>
      <c r="K27" s="110"/>
      <c r="L27" s="48" t="str">
        <f t="shared" si="2"/>
        <v/>
      </c>
    </row>
    <row r="28" spans="1:25" ht="19.5" customHeight="1">
      <c r="A28" s="16">
        <f t="shared" si="3"/>
        <v>46312</v>
      </c>
      <c r="B28" s="32" t="str">
        <f t="shared" si="0"/>
        <v>土</v>
      </c>
      <c r="C28" s="43"/>
      <c r="D28" s="56"/>
      <c r="E28" s="61"/>
      <c r="F28" s="67"/>
      <c r="G28" s="73"/>
      <c r="H28" s="73">
        <f t="shared" si="1"/>
        <v>0</v>
      </c>
      <c r="I28" s="85"/>
      <c r="J28" s="97"/>
      <c r="K28" s="110"/>
      <c r="L28" s="48" t="str">
        <f t="shared" si="2"/>
        <v/>
      </c>
    </row>
    <row r="29" spans="1:25" ht="19.5" customHeight="1">
      <c r="A29" s="17">
        <f t="shared" si="3"/>
        <v>46313</v>
      </c>
      <c r="B29" s="32" t="str">
        <f t="shared" si="0"/>
        <v>日</v>
      </c>
      <c r="C29" s="43"/>
      <c r="D29" s="56"/>
      <c r="E29" s="61"/>
      <c r="F29" s="67"/>
      <c r="G29" s="73"/>
      <c r="H29" s="73">
        <f t="shared" si="1"/>
        <v>0</v>
      </c>
      <c r="I29" s="85"/>
      <c r="J29" s="97"/>
      <c r="K29" s="110"/>
      <c r="L29" s="48" t="str">
        <f t="shared" si="2"/>
        <v/>
      </c>
    </row>
    <row r="30" spans="1:25" s="5" customFormat="1" ht="19.5" customHeight="1">
      <c r="A30" s="18">
        <f t="shared" si="3"/>
        <v>46314</v>
      </c>
      <c r="B30" s="33" t="str">
        <f t="shared" si="0"/>
        <v>月</v>
      </c>
      <c r="C30" s="43"/>
      <c r="D30" s="56"/>
      <c r="E30" s="61"/>
      <c r="F30" s="67"/>
      <c r="G30" s="73"/>
      <c r="H30" s="73">
        <f t="shared" si="1"/>
        <v>0</v>
      </c>
      <c r="I30" s="85"/>
      <c r="J30" s="97"/>
      <c r="K30" s="110"/>
      <c r="L30" s="116" t="str">
        <f t="shared" si="2"/>
        <v/>
      </c>
    </row>
    <row r="31" spans="1:25" s="5" customFormat="1" ht="19.5" customHeight="1">
      <c r="A31" s="19">
        <f t="shared" si="3"/>
        <v>46315</v>
      </c>
      <c r="B31" s="33" t="str">
        <f t="shared" si="0"/>
        <v>火</v>
      </c>
      <c r="C31" s="43"/>
      <c r="D31" s="56"/>
      <c r="E31" s="61"/>
      <c r="F31" s="67"/>
      <c r="G31" s="73"/>
      <c r="H31" s="73">
        <f t="shared" si="1"/>
        <v>0</v>
      </c>
      <c r="I31" s="85"/>
      <c r="J31" s="97"/>
      <c r="K31" s="110"/>
      <c r="L31" s="116" t="str">
        <f t="shared" si="2"/>
        <v/>
      </c>
    </row>
    <row r="32" spans="1:25" ht="19.5" customHeight="1">
      <c r="A32" s="20">
        <f t="shared" si="3"/>
        <v>46316</v>
      </c>
      <c r="B32" s="34" t="str">
        <f t="shared" si="0"/>
        <v>水</v>
      </c>
      <c r="C32" s="44"/>
      <c r="D32" s="57"/>
      <c r="E32" s="62"/>
      <c r="F32" s="68"/>
      <c r="G32" s="74"/>
      <c r="H32" s="74">
        <f t="shared" si="1"/>
        <v>0</v>
      </c>
      <c r="I32" s="86"/>
      <c r="J32" s="98"/>
      <c r="K32" s="111"/>
      <c r="L32" s="48" t="str">
        <f t="shared" si="2"/>
        <v/>
      </c>
    </row>
    <row r="33" spans="1:12" ht="19.5" customHeight="1">
      <c r="A33" s="23">
        <f t="shared" si="3"/>
        <v>46317</v>
      </c>
      <c r="B33" s="35" t="str">
        <f t="shared" si="0"/>
        <v>木</v>
      </c>
      <c r="C33" s="45"/>
      <c r="D33" s="58"/>
      <c r="E33" s="63"/>
      <c r="F33" s="69"/>
      <c r="G33" s="75"/>
      <c r="H33" s="75">
        <f t="shared" si="1"/>
        <v>0</v>
      </c>
      <c r="I33" s="87"/>
      <c r="J33" s="99"/>
      <c r="K33" s="112"/>
      <c r="L33" s="48" t="str">
        <f t="shared" si="2"/>
        <v/>
      </c>
    </row>
    <row r="34" spans="1:12" ht="19.5" customHeight="1">
      <c r="A34" s="18">
        <f t="shared" si="3"/>
        <v>46318</v>
      </c>
      <c r="B34" s="32" t="str">
        <f t="shared" si="0"/>
        <v>金</v>
      </c>
      <c r="C34" s="43"/>
      <c r="D34" s="56"/>
      <c r="E34" s="61"/>
      <c r="F34" s="67"/>
      <c r="G34" s="73"/>
      <c r="H34" s="73">
        <f t="shared" si="1"/>
        <v>0</v>
      </c>
      <c r="I34" s="82"/>
      <c r="J34" s="94"/>
      <c r="K34" s="107"/>
      <c r="L34" s="48" t="str">
        <f t="shared" si="2"/>
        <v/>
      </c>
    </row>
    <row r="35" spans="1:12" ht="19.5" customHeight="1">
      <c r="A35" s="17">
        <f t="shared" si="3"/>
        <v>46319</v>
      </c>
      <c r="B35" s="32" t="str">
        <f t="shared" si="0"/>
        <v>土</v>
      </c>
      <c r="C35" s="43"/>
      <c r="D35" s="56"/>
      <c r="E35" s="61"/>
      <c r="F35" s="67"/>
      <c r="G35" s="73"/>
      <c r="H35" s="73">
        <f t="shared" si="1"/>
        <v>0</v>
      </c>
      <c r="I35" s="82"/>
      <c r="J35" s="94"/>
      <c r="K35" s="107"/>
      <c r="L35" s="48" t="str">
        <f t="shared" si="2"/>
        <v/>
      </c>
    </row>
    <row r="36" spans="1:12" ht="19.5" customHeight="1">
      <c r="A36" s="16">
        <f t="shared" si="3"/>
        <v>46320</v>
      </c>
      <c r="B36" s="32" t="str">
        <f t="shared" si="0"/>
        <v>日</v>
      </c>
      <c r="C36" s="43"/>
      <c r="D36" s="56"/>
      <c r="E36" s="61"/>
      <c r="F36" s="67"/>
      <c r="G36" s="73"/>
      <c r="H36" s="73">
        <f t="shared" si="1"/>
        <v>0</v>
      </c>
      <c r="I36" s="82"/>
      <c r="J36" s="94"/>
      <c r="K36" s="107"/>
      <c r="L36" s="48" t="str">
        <f t="shared" si="2"/>
        <v/>
      </c>
    </row>
    <row r="37" spans="1:12" ht="19.5" customHeight="1">
      <c r="A37" s="17">
        <f t="shared" si="3"/>
        <v>46321</v>
      </c>
      <c r="B37" s="32" t="str">
        <f t="shared" si="0"/>
        <v>月</v>
      </c>
      <c r="C37" s="43"/>
      <c r="D37" s="56"/>
      <c r="E37" s="61"/>
      <c r="F37" s="67"/>
      <c r="G37" s="73"/>
      <c r="H37" s="73">
        <f t="shared" si="1"/>
        <v>0</v>
      </c>
      <c r="I37" s="82"/>
      <c r="J37" s="94"/>
      <c r="K37" s="107"/>
      <c r="L37" s="48" t="str">
        <f t="shared" si="2"/>
        <v/>
      </c>
    </row>
    <row r="38" spans="1:12" ht="19.5" customHeight="1">
      <c r="A38" s="16">
        <f t="shared" si="3"/>
        <v>46322</v>
      </c>
      <c r="B38" s="32" t="str">
        <f t="shared" si="0"/>
        <v>火</v>
      </c>
      <c r="C38" s="43"/>
      <c r="D38" s="56"/>
      <c r="E38" s="61"/>
      <c r="F38" s="67"/>
      <c r="G38" s="73"/>
      <c r="H38" s="73">
        <f t="shared" si="1"/>
        <v>0</v>
      </c>
      <c r="I38" s="82"/>
      <c r="J38" s="94"/>
      <c r="K38" s="107"/>
      <c r="L38" s="48" t="str">
        <f t="shared" si="2"/>
        <v/>
      </c>
    </row>
    <row r="39" spans="1:12" ht="19.5" customHeight="1">
      <c r="A39" s="17">
        <f t="shared" si="3"/>
        <v>46323</v>
      </c>
      <c r="B39" s="32" t="str">
        <f t="shared" si="0"/>
        <v>水</v>
      </c>
      <c r="C39" s="43"/>
      <c r="D39" s="56"/>
      <c r="E39" s="61"/>
      <c r="F39" s="67"/>
      <c r="G39" s="73"/>
      <c r="H39" s="73">
        <f t="shared" si="1"/>
        <v>0</v>
      </c>
      <c r="I39" s="82"/>
      <c r="J39" s="94"/>
      <c r="K39" s="107"/>
      <c r="L39" s="48" t="str">
        <f t="shared" si="2"/>
        <v/>
      </c>
    </row>
    <row r="40" spans="1:12" ht="19.5" customHeight="1">
      <c r="A40" s="16">
        <f t="shared" si="3"/>
        <v>46324</v>
      </c>
      <c r="B40" s="32" t="str">
        <f t="shared" si="0"/>
        <v>木</v>
      </c>
      <c r="C40" s="43"/>
      <c r="D40" s="56"/>
      <c r="E40" s="61"/>
      <c r="F40" s="67"/>
      <c r="G40" s="73"/>
      <c r="H40" s="73">
        <f t="shared" si="1"/>
        <v>0</v>
      </c>
      <c r="I40" s="82"/>
      <c r="J40" s="94"/>
      <c r="K40" s="107"/>
      <c r="L40" s="48" t="str">
        <f t="shared" si="2"/>
        <v/>
      </c>
    </row>
    <row r="41" spans="1:12" ht="19.5" customHeight="1">
      <c r="A41" s="17">
        <f t="shared" si="3"/>
        <v>46325</v>
      </c>
      <c r="B41" s="32" t="str">
        <f t="shared" si="0"/>
        <v>金</v>
      </c>
      <c r="C41" s="43"/>
      <c r="D41" s="56"/>
      <c r="E41" s="61"/>
      <c r="F41" s="67"/>
      <c r="G41" s="73"/>
      <c r="H41" s="73">
        <f t="shared" si="1"/>
        <v>0</v>
      </c>
      <c r="I41" s="82"/>
      <c r="J41" s="94"/>
      <c r="K41" s="107"/>
      <c r="L41" s="48" t="str">
        <f t="shared" si="2"/>
        <v/>
      </c>
    </row>
    <row r="42" spans="1:12" ht="19.5" customHeight="1">
      <c r="A42" s="22"/>
      <c r="B42" s="36"/>
      <c r="C42" s="46"/>
      <c r="D42" s="59"/>
      <c r="E42" s="64"/>
      <c r="F42" s="70"/>
      <c r="G42" s="76"/>
      <c r="H42" s="76">
        <f t="shared" si="1"/>
        <v>0</v>
      </c>
      <c r="I42" s="83"/>
      <c r="J42" s="95"/>
      <c r="K42" s="108"/>
      <c r="L42" s="48" t="str">
        <f t="shared" si="2"/>
        <v/>
      </c>
    </row>
    <row r="43" spans="1:12" ht="19.5" customHeight="1">
      <c r="A43" s="24" t="s">
        <v>28</v>
      </c>
      <c r="B43" s="37"/>
      <c r="C43" s="47"/>
      <c r="D43" s="47"/>
      <c r="E43" s="47"/>
      <c r="F43" s="47"/>
      <c r="G43" s="47"/>
      <c r="H43" s="77">
        <f>SUM(H12:H42)</f>
        <v>0.68749999999999911</v>
      </c>
      <c r="I43" s="88"/>
      <c r="J43" s="100"/>
      <c r="K43" s="113">
        <f>ROUNDDOWN(ROUND(H43*24*60,1)/60,2)</f>
        <v>16.5</v>
      </c>
      <c r="L43" s="3" t="s">
        <v>29</v>
      </c>
    </row>
    <row r="44" spans="1:12" ht="19.5" customHeight="1">
      <c r="A44" s="25"/>
      <c r="B44" s="25"/>
      <c r="C44" s="48"/>
      <c r="D44" s="48"/>
      <c r="E44" s="48"/>
      <c r="F44" s="48"/>
      <c r="G44" s="48"/>
      <c r="H44" s="48" t="s">
        <v>30</v>
      </c>
      <c r="I44" s="48"/>
      <c r="J44" s="48"/>
      <c r="K44" s="114"/>
    </row>
  </sheetData>
  <mergeCells count="38">
    <mergeCell ref="A3:K3"/>
    <mergeCell ref="A4:C4"/>
    <mergeCell ref="M4:X4"/>
    <mergeCell ref="M5:X5"/>
    <mergeCell ref="A6:C6"/>
    <mergeCell ref="D6:K6"/>
    <mergeCell ref="M6:U6"/>
    <mergeCell ref="A7:C7"/>
    <mergeCell ref="D7:K7"/>
    <mergeCell ref="M7:X7"/>
    <mergeCell ref="A8:C8"/>
    <mergeCell ref="D8:K8"/>
    <mergeCell ref="M8:X8"/>
    <mergeCell ref="C10:F10"/>
    <mergeCell ref="M10:X10"/>
    <mergeCell ref="M11:X11"/>
    <mergeCell ref="M12:X12"/>
    <mergeCell ref="M13:X13"/>
    <mergeCell ref="M14:X14"/>
    <mergeCell ref="M15:X15"/>
    <mergeCell ref="M16:X16"/>
    <mergeCell ref="M17:V17"/>
    <mergeCell ref="M18:Y18"/>
    <mergeCell ref="M19:V19"/>
    <mergeCell ref="M20:W20"/>
    <mergeCell ref="A43:G43"/>
    <mergeCell ref="I43:J43"/>
    <mergeCell ref="J1:K2"/>
    <mergeCell ref="A10:A11"/>
    <mergeCell ref="B10:B11"/>
    <mergeCell ref="G10:G11"/>
    <mergeCell ref="H10:H11"/>
    <mergeCell ref="I10:K11"/>
    <mergeCell ref="L10:L11"/>
    <mergeCell ref="I12:K18"/>
    <mergeCell ref="I19:K25"/>
    <mergeCell ref="I26:K32"/>
    <mergeCell ref="I33:K42"/>
  </mergeCells>
  <phoneticPr fontId="1"/>
  <conditionalFormatting sqref="C14:G17">
    <cfRule type="expression" dxfId="46" priority="1" stopIfTrue="1">
      <formula>$B14="土"</formula>
    </cfRule>
    <cfRule type="expression" dxfId="45" priority="2" stopIfTrue="1">
      <formula>$B14="日"</formula>
    </cfRule>
    <cfRule type="expression" dxfId="44" priority="3" stopIfTrue="1">
      <formula>OR($B14="祝",$B14="振",$I14="休日")</formula>
    </cfRule>
  </conditionalFormatting>
  <conditionalFormatting sqref="C37:G38">
    <cfRule type="expression" dxfId="43" priority="5" stopIfTrue="1">
      <formula>$B37="日"</formula>
    </cfRule>
    <cfRule type="expression" dxfId="42" priority="6" stopIfTrue="1">
      <formula>OR($B37="祝",$B37="振",$I37="休日")</formula>
    </cfRule>
  </conditionalFormatting>
  <conditionalFormatting sqref="C37:G38">
    <cfRule type="expression" dxfId="41" priority="4" stopIfTrue="1">
      <formula>$B37="土"</formula>
    </cfRule>
  </conditionalFormatting>
  <conditionalFormatting sqref="C18:G40">
    <cfRule type="expression" dxfId="40" priority="7" stopIfTrue="1">
      <formula>$B18="土"</formula>
    </cfRule>
    <cfRule type="expression" dxfId="39" priority="8" stopIfTrue="1">
      <formula>$B18="日"</formula>
    </cfRule>
    <cfRule type="expression" dxfId="38" priority="9" stopIfTrue="1">
      <formula>OR($B18="祝",$B18="振",$I18="休日")</formula>
    </cfRule>
  </conditionalFormatting>
  <conditionalFormatting sqref="C12:G13 C41:G42">
    <cfRule type="expression" dxfId="37" priority="11" stopIfTrue="1">
      <formula>$B12="日"</formula>
    </cfRule>
    <cfRule type="expression" dxfId="36" priority="12" stopIfTrue="1">
      <formula>OR($B12="祝",$B12="振",$I12="休日")</formula>
    </cfRule>
  </conditionalFormatting>
  <conditionalFormatting sqref="C12:G13 C41:G42">
    <cfRule type="expression" dxfId="35" priority="10" stopIfTrue="1">
      <formula>$B12="土"</formula>
    </cfRule>
  </conditionalFormatting>
  <conditionalFormatting sqref="C13:G13">
    <cfRule type="expression" dxfId="34" priority="13" stopIfTrue="1">
      <formula>$B13="土"</formula>
    </cfRule>
    <cfRule type="expression" dxfId="33" priority="14" stopIfTrue="1">
      <formula>$B13="日"</formula>
    </cfRule>
    <cfRule type="expression" dxfId="32" priority="15" stopIfTrue="1">
      <formula>OR($B13="祝",$B13="振",$I13="休日")</formula>
    </cfRule>
  </conditionalFormatting>
  <conditionalFormatting sqref="H14:H17">
    <cfRule type="expression" dxfId="31" priority="16" stopIfTrue="1">
      <formula>$B14="土"</formula>
    </cfRule>
    <cfRule type="expression" dxfId="30" priority="17" stopIfTrue="1">
      <formula>$B14="日"</formula>
    </cfRule>
    <cfRule type="expression" dxfId="29" priority="18" stopIfTrue="1">
      <formula>OR($B14="祝",$B14="振",$I14="休日")</formula>
    </cfRule>
  </conditionalFormatting>
  <conditionalFormatting sqref="H37:H38">
    <cfRule type="expression" dxfId="28" priority="20" stopIfTrue="1">
      <formula>$B37="日"</formula>
    </cfRule>
    <cfRule type="expression" dxfId="27" priority="21" stopIfTrue="1">
      <formula>OR($B37="祝",$B37="振",$I37="休日")</formula>
    </cfRule>
  </conditionalFormatting>
  <conditionalFormatting sqref="H37:H38">
    <cfRule type="expression" dxfId="26" priority="19" stopIfTrue="1">
      <formula>$B37="土"</formula>
    </cfRule>
  </conditionalFormatting>
  <conditionalFormatting sqref="H18:H40">
    <cfRule type="expression" dxfId="25" priority="22" stopIfTrue="1">
      <formula>$B18="土"</formula>
    </cfRule>
    <cfRule type="expression" dxfId="24" priority="23" stopIfTrue="1">
      <formula>$B18="日"</formula>
    </cfRule>
    <cfRule type="expression" dxfId="23" priority="24" stopIfTrue="1">
      <formula>OR($B18="祝",$B18="振",$I18="休日")</formula>
    </cfRule>
  </conditionalFormatting>
  <conditionalFormatting sqref="I33">
    <cfRule type="expression" dxfId="22" priority="26" stopIfTrue="1">
      <formula>$C33="日"</formula>
    </cfRule>
    <cfRule type="expression" dxfId="21" priority="27" stopIfTrue="1">
      <formula>OR($C33="祝",$C33="振",$J33="休日")</formula>
    </cfRule>
    <cfRule type="expression" dxfId="20" priority="25" stopIfTrue="1">
      <formula>$C33="土"</formula>
    </cfRule>
  </conditionalFormatting>
  <conditionalFormatting sqref="I26">
    <cfRule type="expression" dxfId="19" priority="29" stopIfTrue="1">
      <formula>$C26="日"</formula>
    </cfRule>
    <cfRule type="expression" dxfId="18" priority="30" stopIfTrue="1">
      <formula>OR($C26="祝",$C26="振",$J26="休日")</formula>
    </cfRule>
    <cfRule type="expression" dxfId="17" priority="28" stopIfTrue="1">
      <formula>$C26="土"</formula>
    </cfRule>
  </conditionalFormatting>
  <conditionalFormatting sqref="I19">
    <cfRule type="expression" dxfId="16" priority="32" stopIfTrue="1">
      <formula>$C19="日"</formula>
    </cfRule>
    <cfRule type="expression" dxfId="15" priority="33" stopIfTrue="1">
      <formula>OR($C19="祝",$C19="振",$J19="休日")</formula>
    </cfRule>
    <cfRule type="expression" dxfId="14" priority="31" stopIfTrue="1">
      <formula>$C19="土"</formula>
    </cfRule>
  </conditionalFormatting>
  <conditionalFormatting sqref="I12">
    <cfRule type="expression" dxfId="13" priority="35" stopIfTrue="1">
      <formula>$C12="日"</formula>
    </cfRule>
    <cfRule type="expression" dxfId="12" priority="36" stopIfTrue="1">
      <formula>OR($C12="祝",$C12="振",$J12="休日")</formula>
    </cfRule>
    <cfRule type="expression" dxfId="11" priority="34" stopIfTrue="1">
      <formula>$C12="土"</formula>
    </cfRule>
  </conditionalFormatting>
  <conditionalFormatting sqref="A12:B42 H12:H13 H41:H42">
    <cfRule type="expression" dxfId="10" priority="227" stopIfTrue="1">
      <formula>$B12="日"</formula>
    </cfRule>
    <cfRule type="expression" dxfId="9" priority="228" stopIfTrue="1">
      <formula>OR($B12="祝",$B12="振",$I12="休日")</formula>
    </cfRule>
  </conditionalFormatting>
  <conditionalFormatting sqref="A12:B42 H12:H13 H41:H42">
    <cfRule type="expression" dxfId="8" priority="226" stopIfTrue="1">
      <formula>$B12="土"</formula>
    </cfRule>
  </conditionalFormatting>
  <conditionalFormatting sqref="H13">
    <cfRule type="expression" dxfId="7" priority="301" stopIfTrue="1">
      <formula>$B13="土"</formula>
    </cfRule>
    <cfRule type="expression" dxfId="6" priority="302" stopIfTrue="1">
      <formula>$B13="日"</formula>
    </cfRule>
    <cfRule type="expression" dxfId="5" priority="303" stopIfTrue="1">
      <formula>OR($B13="祝",$B13="振",$I13="休日")</formula>
    </cfRule>
  </conditionalFormatting>
  <dataValidations count="2">
    <dataValidation type="time" allowBlank="1" showDropDown="0" showInputMessage="1" showErrorMessage="1" errorTitle="時刻を入力してください。" error="0:00から23:59までの時刻が入力できます。" sqref="E12:E42 G12:G42 C12:C42">
      <formula1>0</formula1>
      <formula2>0.999988425925926</formula2>
    </dataValidation>
    <dataValidation type="time" operator="greaterThan" allowBlank="1" showDropDown="0" showInputMessage="1" showErrorMessage="1" errorTitle="時刻を入力して下さい。" error="0:01以上の時刻を入力して下さい。" sqref="F12:F42 D12:D42">
      <formula1>0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fitToWidth="1" fitToHeight="1" orientation="portrait" usePrinterDefaults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Sheet1!$E$6:$E$12</xm:f>
          </x14:formula1>
          <xm:sqref>A4:C5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13"/>
  <sheetViews>
    <sheetView workbookViewId="0">
      <selection activeCell="J16" sqref="J16"/>
    </sheetView>
  </sheetViews>
  <sheetFormatPr defaultRowHeight="13.5"/>
  <cols>
    <col min="1" max="1" width="11.85546875" bestFit="1" customWidth="1"/>
    <col min="2" max="2" width="14.85546875" bestFit="1" customWidth="1"/>
  </cols>
  <sheetData>
    <row r="1" spans="1:2" ht="19.5">
      <c r="A1" s="121" t="s">
        <v>19</v>
      </c>
      <c r="B1" s="124" t="s">
        <v>31</v>
      </c>
    </row>
    <row r="2" spans="1:2" ht="19.5">
      <c r="A2" s="122">
        <v>44399</v>
      </c>
      <c r="B2" s="125" t="s">
        <v>32</v>
      </c>
    </row>
    <row r="3" spans="1:2" ht="19.5">
      <c r="A3" s="122">
        <v>44416</v>
      </c>
      <c r="B3" s="125" t="s">
        <v>15</v>
      </c>
    </row>
    <row r="4" spans="1:2" ht="19.5">
      <c r="A4" s="122">
        <v>44459</v>
      </c>
      <c r="B4" s="125" t="s">
        <v>34</v>
      </c>
    </row>
    <row r="5" spans="1:2" ht="19.5">
      <c r="A5" s="122">
        <v>44462</v>
      </c>
      <c r="B5" s="125" t="s">
        <v>35</v>
      </c>
    </row>
    <row r="6" spans="1:2" ht="19.5">
      <c r="A6" s="122">
        <v>44400</v>
      </c>
      <c r="B6" s="125" t="s">
        <v>23</v>
      </c>
    </row>
    <row r="7" spans="1:2" ht="19.5">
      <c r="A7" s="122">
        <v>44503</v>
      </c>
      <c r="B7" s="125" t="s">
        <v>37</v>
      </c>
    </row>
    <row r="8" spans="1:2" ht="19.5">
      <c r="A8" s="122">
        <v>44523</v>
      </c>
      <c r="B8" s="125" t="s">
        <v>11</v>
      </c>
    </row>
    <row r="9" spans="1:2" ht="19.5">
      <c r="A9" s="122">
        <v>44562</v>
      </c>
      <c r="B9" s="125" t="s">
        <v>36</v>
      </c>
    </row>
    <row r="10" spans="1:2" ht="19.5">
      <c r="A10" s="122">
        <v>44571</v>
      </c>
      <c r="B10" s="125" t="s">
        <v>38</v>
      </c>
    </row>
    <row r="11" spans="1:2" ht="19.5">
      <c r="A11" s="122">
        <v>44603</v>
      </c>
      <c r="B11" s="125" t="s">
        <v>16</v>
      </c>
    </row>
    <row r="12" spans="1:2" ht="19.5">
      <c r="A12" s="122">
        <v>44615</v>
      </c>
      <c r="B12" s="125" t="s">
        <v>39</v>
      </c>
    </row>
    <row r="13" spans="1:2" ht="19.5">
      <c r="A13" s="123">
        <v>44641</v>
      </c>
      <c r="B13" s="126" t="s">
        <v>18</v>
      </c>
    </row>
  </sheetData>
  <phoneticPr fontId="1"/>
  <pageMargins left="0.7" right="0.7" top="0.75" bottom="0.75" header="0.3" footer="0.3"/>
  <pageSetup paperSize="9" fitToWidth="1" fitToHeight="1" orientation="portrait" usePrinterDefaults="1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E7:E12"/>
  <sheetViews>
    <sheetView workbookViewId="0">
      <selection activeCell="E10" sqref="E10:E12"/>
    </sheetView>
  </sheetViews>
  <sheetFormatPr defaultRowHeight="13"/>
  <cols>
    <col min="5" max="5" width="12.6328125" bestFit="1" customWidth="1"/>
  </cols>
  <sheetData>
    <row r="7" spans="5:5">
      <c r="E7" t="s">
        <v>44</v>
      </c>
    </row>
    <row r="8" spans="5:5">
      <c r="E8" t="s">
        <v>13</v>
      </c>
    </row>
    <row r="9" spans="5:5">
      <c r="E9" t="s">
        <v>43</v>
      </c>
    </row>
    <row r="10" spans="5:5">
      <c r="E10" t="s">
        <v>41</v>
      </c>
    </row>
    <row r="11" spans="5:5">
      <c r="E11" t="s">
        <v>45</v>
      </c>
    </row>
    <row r="12" spans="5:5">
      <c r="E12" t="s">
        <v>46</v>
      </c>
    </row>
  </sheetData>
  <phoneticPr fontId="16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記載例</vt:lpstr>
      <vt:lpstr>祝日</vt:lpstr>
      <vt:lpstr>Sheet1</vt:lpstr>
    </vt:vector>
  </TitlesOfParts>
  <Company>新ｴﾈﾙｷﾞｰ産業技術総合開発機構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LTS</dc:creator>
  <cp:lastModifiedBy>鎌田 隆広</cp:lastModifiedBy>
  <dcterms:created xsi:type="dcterms:W3CDTF">2001-08-10T04:40:44Z</dcterms:created>
  <dcterms:modified xsi:type="dcterms:W3CDTF">2026-06-18T08:20:10Z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2026-06-18T08:20:10Z</vt:filetime>
  </property>
</Properties>
</file>