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omments13.xml" ContentType="application/vnd.openxmlformats-officedocument.spreadsheetml.comments+xml"/>
  <Override PartName="/xl/comments14.xml" ContentType="application/vnd.openxmlformats-officedocument.spreadsheetml.comments+xml"/>
  <Override PartName="/xl/comments15.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10.25.53.203\disk1\☆作業用フォルダ\03_決算第一係\00   執行関係\12　交付決定・確定等\令和８年度\☆都道府県事務連絡\01 事業計画書提出依頼\04_R7補正（施設）\06_決裁\02_ 様式\"/>
    </mc:Choice>
  </mc:AlternateContent>
  <xr:revisionPtr revIDLastSave="0" documentId="13_ncr:1_{8457A608-3F3C-4DA3-AEC7-4DD90C00B5EE}" xr6:coauthVersionLast="47" xr6:coauthVersionMax="47" xr10:uidLastSave="{00000000-0000-0000-0000-000000000000}"/>
  <bookViews>
    <workbookView xWindow="-120" yWindow="-16320" windowWidth="29040" windowHeight="15720" tabRatio="832" xr2:uid="{00000000-000D-0000-FFFF-FFFF00000000}"/>
  </bookViews>
  <sheets>
    <sheet name="(様式1) 総括表" sheetId="3" r:id="rId1"/>
    <sheet name="(様式2) 事業費内訳書" sheetId="47" r:id="rId2"/>
    <sheet name="1 へき地診療所" sheetId="29" r:id="rId3"/>
    <sheet name="2 過疎" sheetId="30" r:id="rId4"/>
    <sheet name="3 へき地保健指導所" sheetId="31" r:id="rId5"/>
    <sheet name="4 研修医施設" sheetId="32" r:id="rId6"/>
    <sheet name="5 臨床研修病院" sheetId="33" r:id="rId7"/>
    <sheet name="6 へき地医療拠点病院" sheetId="34" r:id="rId8"/>
    <sheet name="7 研修医環境" sheetId="36" r:id="rId9"/>
    <sheet name="8 離島等患者宿泊" sheetId="37" r:id="rId10"/>
    <sheet name="９ 分娩取扱" sheetId="39" r:id="rId11"/>
    <sheet name="1０ 解剖・死亡時画像診断" sheetId="40" r:id="rId12"/>
    <sheet name="1１ 南海トラフ（へき地医療拠点病院）" sheetId="43" r:id="rId13"/>
    <sheet name="1１ 南海トラフ（へき地診療所）" sheetId="42" r:id="rId14"/>
    <sheet name="1２ 院内感染" sheetId="41" r:id="rId15"/>
    <sheet name="管理用（このシートは削除しないでください）" sheetId="9" r:id="rId16"/>
  </sheets>
  <definedNames>
    <definedName name="_xlnm._FilterDatabase" localSheetId="0" hidden="1">'(様式1) 総括表'!$B$6:$U$27</definedName>
    <definedName name="_xlnm.Print_Area" localSheetId="0">'(様式1) 総括表'!$A$1:$Z$44</definedName>
    <definedName name="_xlnm.Print_Area" localSheetId="1">'(様式2) 事業費内訳書'!$A$1:$U$55</definedName>
    <definedName name="_xlnm.Print_Area" localSheetId="2">'1 へき地診療所'!$A$1:$K$61</definedName>
    <definedName name="_xlnm.Print_Area" localSheetId="11">'1０ 解剖・死亡時画像診断'!$A$1:$K$49</definedName>
    <definedName name="_xlnm.Print_Area" localSheetId="12">'1１ 南海トラフ（へき地医療拠点病院）'!$A$1:$K$56</definedName>
    <definedName name="_xlnm.Print_Area" localSheetId="13">'1１ 南海トラフ（へき地診療所）'!$A$1:$K$62</definedName>
    <definedName name="_xlnm.Print_Area" localSheetId="14">'1２ 院内感染'!$A$1:$K$60</definedName>
    <definedName name="_xlnm.Print_Area" localSheetId="3">'2 過疎'!$A$1:$K$56</definedName>
    <definedName name="_xlnm.Print_Area" localSheetId="4">'3 へき地保健指導所'!$A$1:$K$63</definedName>
    <definedName name="_xlnm.Print_Area" localSheetId="5">'4 研修医施設'!$A$1:$K$67</definedName>
    <definedName name="_xlnm.Print_Area" localSheetId="6">'5 臨床研修病院'!$A$1:$K$59</definedName>
    <definedName name="_xlnm.Print_Area" localSheetId="7">'6 へき地医療拠点病院'!$A$1:$K$53</definedName>
    <definedName name="_xlnm.Print_Area" localSheetId="8">'7 研修医環境'!$A$1:$K$69</definedName>
    <definedName name="_xlnm.Print_Area" localSheetId="9">'8 離島等患者宿泊'!$A$1:$K$61</definedName>
    <definedName name="_xlnm.Print_Area" localSheetId="10">'９ 分娩取扱'!$A$1:$K$59</definedName>
    <definedName name="_xlnm.Print_Area" localSheetId="15">'管理用（このシートは削除しないでください）'!$A$1:$V$62</definedName>
    <definedName name="_xlnm.Print_Titles" localSheetId="0">'(様式1) 総括表'!$1:$6</definedName>
    <definedName name="_xlnm.Print_Titles" localSheetId="1">'(様式2) 事業費内訳書'!$A:$C</definedName>
    <definedName name="へき地医療拠点病院施設整備事業">'管理用（このシートは削除しないでください）'!$M$4:$M$7</definedName>
    <definedName name="へき地診療所施設整備事業">'管理用（このシートは削除しないでください）'!$H$4:$H$8</definedName>
    <definedName name="へき地保健指導所施設整備事業">'管理用（このシートは削除しないでください）'!$J$4:$J$6</definedName>
    <definedName name="医師臨床研修病院研修医環境整備事業">'管理用（このシートは削除しないでください）'!$N$4</definedName>
    <definedName name="院内感染対策施設整備事業">'管理用（このシートは削除しないでください）'!$S$4</definedName>
    <definedName name="過疎地域等特定診療所施設整備事業">'管理用（このシートは削除しないでください）'!$I$4:$I$7</definedName>
    <definedName name="解剖・死亡時画像診断等施設整備事業">'管理用（このシートは削除しないでください）'!$Q$4</definedName>
    <definedName name="研修医のための研修施設整備事業">'管理用（このシートは削除しないでください）'!$K$4</definedName>
    <definedName name="産科医療機関施設整備事業">'管理用（このシートは削除しないでください）'!#REF!</definedName>
    <definedName name="南海トラフ地震及び日本海溝・千島海溝周辺海溝型地震に係る津波避難対策緊急事業">'管理用（このシートは削除しないでください）'!$R$4:$R$5</definedName>
    <definedName name="分娩取扱施設施設整備事業">'管理用（このシートは削除しないでください）'!$P$4:$P$5</definedName>
    <definedName name="補助事業名">'管理用（このシートは削除しないでください）'!$H$3:$S$3</definedName>
    <definedName name="有床診療所等スプリンクラー等施設整備事業">'管理用（このシートは削除しないでください）'!#REF!</definedName>
    <definedName name="離島等患者宿泊施設施設整備事業">'管理用（このシートは削除しないでください）'!$O$4</definedName>
    <definedName name="臨床研修病院施設整備事業">'管理用（このシートは削除しないでください）'!$L$4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H8" i="3" l="1"/>
  <c r="AI8" i="3"/>
  <c r="AH9" i="3"/>
  <c r="AI9" i="3"/>
  <c r="AH10" i="3"/>
  <c r="AI10" i="3"/>
  <c r="AH11" i="3"/>
  <c r="AI11" i="3"/>
  <c r="AH12" i="3"/>
  <c r="AI12" i="3"/>
  <c r="AH13" i="3"/>
  <c r="AI13" i="3"/>
  <c r="AH14" i="3"/>
  <c r="AI14" i="3"/>
  <c r="AH15" i="3"/>
  <c r="AI15" i="3"/>
  <c r="AH16" i="3"/>
  <c r="AI16" i="3"/>
  <c r="AH17" i="3"/>
  <c r="AI17" i="3"/>
  <c r="AH18" i="3"/>
  <c r="AI18" i="3"/>
  <c r="AH19" i="3"/>
  <c r="AI19" i="3"/>
  <c r="AH20" i="3"/>
  <c r="AI20" i="3"/>
  <c r="AH21" i="3"/>
  <c r="AI21" i="3"/>
  <c r="AH22" i="3"/>
  <c r="AI22" i="3"/>
  <c r="AH23" i="3"/>
  <c r="AI23" i="3"/>
  <c r="AH24" i="3"/>
  <c r="AI24" i="3"/>
  <c r="AH25" i="3"/>
  <c r="AI25" i="3"/>
  <c r="AH26" i="3"/>
  <c r="AI26" i="3"/>
  <c r="AI7" i="3"/>
  <c r="AH7" i="3"/>
  <c r="Q7" i="3"/>
  <c r="R7" i="3" s="1"/>
  <c r="Q16" i="3"/>
  <c r="E13" i="47"/>
  <c r="T7" i="3"/>
  <c r="U7" i="3"/>
  <c r="T8" i="3"/>
  <c r="T9" i="3"/>
  <c r="T10" i="3"/>
  <c r="T11" i="3"/>
  <c r="T12" i="3"/>
  <c r="T13" i="3"/>
  <c r="T14" i="3"/>
  <c r="T15" i="3"/>
  <c r="T16" i="3"/>
  <c r="T17" i="3"/>
  <c r="T18" i="3"/>
  <c r="T19" i="3"/>
  <c r="T20" i="3"/>
  <c r="T21" i="3"/>
  <c r="T22" i="3"/>
  <c r="T23" i="3"/>
  <c r="T24" i="3"/>
  <c r="T25" i="3"/>
  <c r="T26" i="3"/>
  <c r="U9" i="3"/>
  <c r="Q9" i="3"/>
  <c r="R9" i="3" s="1"/>
  <c r="Q8" i="3"/>
  <c r="R8" i="3" s="1"/>
  <c r="Q10" i="3"/>
  <c r="Q11" i="3"/>
  <c r="Q12" i="3"/>
  <c r="Q13" i="3"/>
  <c r="Q14" i="3"/>
  <c r="Q15" i="3"/>
  <c r="Q17" i="3"/>
  <c r="Q18" i="3"/>
  <c r="Q19" i="3"/>
  <c r="Q20" i="3"/>
  <c r="Q21" i="3"/>
  <c r="Q22" i="3"/>
  <c r="Q23" i="3"/>
  <c r="Q24" i="3"/>
  <c r="Q25" i="3"/>
  <c r="Q26" i="3"/>
  <c r="M7" i="3"/>
  <c r="K7" i="3"/>
  <c r="Q27" i="3" l="1"/>
  <c r="R55" i="47"/>
  <c r="Q47" i="47"/>
  <c r="R46" i="47"/>
  <c r="Q46" i="47"/>
  <c r="Q45" i="47"/>
  <c r="Q44" i="47"/>
  <c r="Q43" i="47"/>
  <c r="Q42" i="47"/>
  <c r="Q41" i="47"/>
  <c r="Q40" i="47"/>
  <c r="Q39" i="47"/>
  <c r="Q38" i="47"/>
  <c r="Q37" i="47"/>
  <c r="Q36" i="47"/>
  <c r="Q35" i="47"/>
  <c r="R34" i="47"/>
  <c r="Q34" i="47"/>
  <c r="Q33" i="47"/>
  <c r="Q32" i="47"/>
  <c r="Q31" i="47"/>
  <c r="Q30" i="47"/>
  <c r="Q29" i="47"/>
  <c r="R28" i="47"/>
  <c r="R35" i="47" s="1"/>
  <c r="R47" i="47" s="1"/>
  <c r="Q28" i="47"/>
  <c r="Q27" i="47"/>
  <c r="Q26" i="47"/>
  <c r="Q25" i="47"/>
  <c r="Q24" i="47"/>
  <c r="Q23" i="47"/>
  <c r="Q22" i="47"/>
  <c r="Q21" i="47"/>
  <c r="Q20" i="47"/>
  <c r="Q19" i="47"/>
  <c r="Q18" i="47"/>
  <c r="Q17" i="47"/>
  <c r="Q16" i="47"/>
  <c r="Q15" i="47"/>
  <c r="Q14" i="47"/>
  <c r="Q13" i="47"/>
  <c r="Q12" i="47"/>
  <c r="Q11" i="47"/>
  <c r="T17" i="47"/>
  <c r="T11" i="47"/>
  <c r="T12" i="47"/>
  <c r="T13" i="47"/>
  <c r="T14" i="47"/>
  <c r="T15" i="47"/>
  <c r="T16" i="47"/>
  <c r="T18" i="47"/>
  <c r="T19" i="47"/>
  <c r="T20" i="47"/>
  <c r="T21" i="47"/>
  <c r="T22" i="47"/>
  <c r="T23" i="47"/>
  <c r="T24" i="47"/>
  <c r="T25" i="47"/>
  <c r="T26" i="47"/>
  <c r="T27" i="47"/>
  <c r="T28" i="47"/>
  <c r="U28" i="47"/>
  <c r="U35" i="47" s="1"/>
  <c r="U47" i="47" s="1"/>
  <c r="T29" i="47"/>
  <c r="T30" i="47"/>
  <c r="T31" i="47"/>
  <c r="T32" i="47"/>
  <c r="T33" i="47"/>
  <c r="T34" i="47"/>
  <c r="U34" i="47"/>
  <c r="T35" i="47"/>
  <c r="T36" i="47"/>
  <c r="T37" i="47"/>
  <c r="T38" i="47"/>
  <c r="T39" i="47"/>
  <c r="T40" i="47"/>
  <c r="T41" i="47"/>
  <c r="T42" i="47"/>
  <c r="T43" i="47"/>
  <c r="T44" i="47"/>
  <c r="T45" i="47"/>
  <c r="T46" i="47"/>
  <c r="U46" i="47"/>
  <c r="T47" i="47"/>
  <c r="U55" i="47"/>
  <c r="O55" i="47"/>
  <c r="N47" i="47"/>
  <c r="O46" i="47"/>
  <c r="N46" i="47"/>
  <c r="N45" i="47"/>
  <c r="N44" i="47"/>
  <c r="N43" i="47"/>
  <c r="N42" i="47"/>
  <c r="N41" i="47"/>
  <c r="N40" i="47"/>
  <c r="N39" i="47"/>
  <c r="N38" i="47"/>
  <c r="N37" i="47"/>
  <c r="N36" i="47"/>
  <c r="N35" i="47"/>
  <c r="O34" i="47"/>
  <c r="N34" i="47"/>
  <c r="N33" i="47"/>
  <c r="N32" i="47"/>
  <c r="N31" i="47"/>
  <c r="N30" i="47"/>
  <c r="N29" i="47"/>
  <c r="O28" i="47"/>
  <c r="O35" i="47" s="1"/>
  <c r="O47" i="47" s="1"/>
  <c r="N28" i="47"/>
  <c r="N27" i="47"/>
  <c r="N26" i="47"/>
  <c r="N25" i="47"/>
  <c r="N24" i="47"/>
  <c r="N23" i="47"/>
  <c r="N22" i="47"/>
  <c r="N21" i="47"/>
  <c r="N20" i="47"/>
  <c r="N19" i="47"/>
  <c r="N18" i="47"/>
  <c r="N17" i="47"/>
  <c r="N16" i="47"/>
  <c r="N15" i="47"/>
  <c r="N14" i="47"/>
  <c r="N13" i="47"/>
  <c r="N12" i="47"/>
  <c r="N11" i="47"/>
  <c r="L55" i="47"/>
  <c r="I55" i="47"/>
  <c r="F55" i="47"/>
  <c r="K47" i="47"/>
  <c r="H47" i="47"/>
  <c r="E47" i="47"/>
  <c r="L46" i="47"/>
  <c r="K46" i="47"/>
  <c r="I46" i="47"/>
  <c r="H46" i="47"/>
  <c r="E46" i="47"/>
  <c r="K45" i="47"/>
  <c r="H45" i="47"/>
  <c r="E45" i="47"/>
  <c r="K44" i="47"/>
  <c r="H44" i="47"/>
  <c r="E44" i="47"/>
  <c r="K43" i="47"/>
  <c r="H43" i="47"/>
  <c r="E43" i="47"/>
  <c r="K42" i="47"/>
  <c r="H42" i="47"/>
  <c r="E42" i="47"/>
  <c r="K41" i="47"/>
  <c r="H41" i="47"/>
  <c r="E41" i="47"/>
  <c r="K40" i="47"/>
  <c r="H40" i="47"/>
  <c r="E40" i="47"/>
  <c r="K39" i="47"/>
  <c r="H39" i="47"/>
  <c r="E39" i="47"/>
  <c r="K38" i="47"/>
  <c r="H38" i="47"/>
  <c r="E38" i="47"/>
  <c r="K37" i="47"/>
  <c r="H37" i="47"/>
  <c r="E37" i="47"/>
  <c r="K36" i="47"/>
  <c r="H36" i="47"/>
  <c r="E36" i="47"/>
  <c r="B36" i="47"/>
  <c r="K35" i="47"/>
  <c r="H35" i="47"/>
  <c r="E35" i="47"/>
  <c r="L34" i="47"/>
  <c r="K34" i="47"/>
  <c r="I34" i="47"/>
  <c r="H34" i="47"/>
  <c r="E34" i="47"/>
  <c r="K33" i="47"/>
  <c r="H33" i="47"/>
  <c r="E33" i="47"/>
  <c r="K32" i="47"/>
  <c r="H32" i="47"/>
  <c r="E32" i="47"/>
  <c r="K31" i="47"/>
  <c r="H31" i="47"/>
  <c r="E31" i="47"/>
  <c r="K30" i="47"/>
  <c r="H30" i="47"/>
  <c r="E30" i="47"/>
  <c r="K29" i="47"/>
  <c r="H29" i="47"/>
  <c r="F34" i="47"/>
  <c r="E29" i="47"/>
  <c r="L28" i="47"/>
  <c r="K28" i="47"/>
  <c r="I28" i="47"/>
  <c r="H28" i="47"/>
  <c r="E28" i="47"/>
  <c r="K27" i="47"/>
  <c r="H27" i="47"/>
  <c r="E27" i="47"/>
  <c r="K26" i="47"/>
  <c r="H26" i="47"/>
  <c r="E26" i="47"/>
  <c r="K25" i="47"/>
  <c r="H25" i="47"/>
  <c r="E25" i="47"/>
  <c r="K24" i="47"/>
  <c r="H24" i="47"/>
  <c r="E24" i="47"/>
  <c r="K23" i="47"/>
  <c r="H23" i="47"/>
  <c r="E23" i="47"/>
  <c r="K22" i="47"/>
  <c r="H22" i="47"/>
  <c r="E22" i="47"/>
  <c r="K21" i="47"/>
  <c r="H21" i="47"/>
  <c r="E21" i="47"/>
  <c r="K20" i="47"/>
  <c r="H20" i="47"/>
  <c r="E20" i="47"/>
  <c r="C20" i="47"/>
  <c r="B37" i="47" s="1"/>
  <c r="K19" i="47"/>
  <c r="H19" i="47"/>
  <c r="E19" i="47"/>
  <c r="C19" i="47"/>
  <c r="K18" i="47"/>
  <c r="H18" i="47"/>
  <c r="E18" i="47"/>
  <c r="H17" i="47"/>
  <c r="E17" i="47"/>
  <c r="K16" i="47"/>
  <c r="H16" i="47"/>
  <c r="E16" i="47"/>
  <c r="K15" i="47"/>
  <c r="H15" i="47"/>
  <c r="E15" i="47"/>
  <c r="K14" i="47"/>
  <c r="H14" i="47"/>
  <c r="E14" i="47"/>
  <c r="K13" i="47"/>
  <c r="H13" i="47"/>
  <c r="K12" i="47"/>
  <c r="H12" i="47"/>
  <c r="E12" i="47"/>
  <c r="K11" i="47"/>
  <c r="H11" i="47"/>
  <c r="E11" i="47"/>
  <c r="L35" i="47" l="1"/>
  <c r="L47" i="47" s="1"/>
  <c r="I35" i="47"/>
  <c r="I47" i="47" s="1"/>
  <c r="R8" i="47"/>
  <c r="O8" i="47"/>
  <c r="U8" i="47" s="1"/>
  <c r="F28" i="47"/>
  <c r="F35" i="47" s="1"/>
  <c r="F46" i="47"/>
  <c r="B42" i="47"/>
  <c r="F47" i="47" l="1"/>
  <c r="F56" i="47" s="1"/>
  <c r="I8" i="47"/>
  <c r="L8" i="47" s="1"/>
  <c r="S27" i="3"/>
  <c r="N27" i="3"/>
  <c r="J27" i="3"/>
  <c r="I27" i="3"/>
  <c r="U26" i="3" l="1"/>
  <c r="U25" i="3"/>
  <c r="U24" i="3"/>
  <c r="U23" i="3"/>
  <c r="U22" i="3"/>
  <c r="U21" i="3"/>
  <c r="U20" i="3"/>
  <c r="U19" i="3"/>
  <c r="U18" i="3"/>
  <c r="U17" i="3"/>
  <c r="U16" i="3"/>
  <c r="U15" i="3"/>
  <c r="U14" i="3"/>
  <c r="U13" i="3"/>
  <c r="U12" i="3"/>
  <c r="U11" i="3"/>
  <c r="U10" i="3"/>
  <c r="T27" i="3"/>
  <c r="U8" i="3"/>
  <c r="AF26" i="3"/>
  <c r="AE26" i="3"/>
  <c r="AD26" i="3"/>
  <c r="AC26" i="3"/>
  <c r="AB26" i="3"/>
  <c r="R26" i="3"/>
  <c r="M26" i="3"/>
  <c r="K26" i="3"/>
  <c r="AF25" i="3"/>
  <c r="AE25" i="3"/>
  <c r="AD25" i="3"/>
  <c r="AC25" i="3"/>
  <c r="AB25" i="3"/>
  <c r="R25" i="3"/>
  <c r="M25" i="3"/>
  <c r="K25" i="3"/>
  <c r="AF24" i="3"/>
  <c r="AE24" i="3"/>
  <c r="AD24" i="3"/>
  <c r="AC24" i="3"/>
  <c r="AB24" i="3"/>
  <c r="R24" i="3"/>
  <c r="M24" i="3"/>
  <c r="K24" i="3"/>
  <c r="AF23" i="3"/>
  <c r="AE23" i="3"/>
  <c r="AD23" i="3"/>
  <c r="AC23" i="3"/>
  <c r="AB23" i="3"/>
  <c r="R23" i="3"/>
  <c r="M23" i="3"/>
  <c r="K23" i="3"/>
  <c r="AF22" i="3"/>
  <c r="AE22" i="3"/>
  <c r="AD22" i="3"/>
  <c r="AC22" i="3"/>
  <c r="AB22" i="3"/>
  <c r="R22" i="3"/>
  <c r="M22" i="3"/>
  <c r="K22" i="3"/>
  <c r="AF21" i="3"/>
  <c r="AE21" i="3"/>
  <c r="AD21" i="3"/>
  <c r="AC21" i="3"/>
  <c r="AB21" i="3"/>
  <c r="R21" i="3"/>
  <c r="M21" i="3"/>
  <c r="K21" i="3"/>
  <c r="AF20" i="3"/>
  <c r="AE20" i="3"/>
  <c r="AD20" i="3"/>
  <c r="AC20" i="3"/>
  <c r="AB20" i="3"/>
  <c r="R20" i="3"/>
  <c r="M20" i="3"/>
  <c r="K20" i="3"/>
  <c r="AF19" i="3"/>
  <c r="AE19" i="3"/>
  <c r="AD19" i="3"/>
  <c r="AC19" i="3"/>
  <c r="AB19" i="3"/>
  <c r="R19" i="3"/>
  <c r="M19" i="3"/>
  <c r="K19" i="3"/>
  <c r="AF18" i="3"/>
  <c r="AE18" i="3"/>
  <c r="AD18" i="3"/>
  <c r="AC18" i="3"/>
  <c r="AB18" i="3"/>
  <c r="R18" i="3"/>
  <c r="M18" i="3"/>
  <c r="K18" i="3"/>
  <c r="AF17" i="3"/>
  <c r="AE17" i="3"/>
  <c r="AD17" i="3"/>
  <c r="AC17" i="3"/>
  <c r="AB17" i="3"/>
  <c r="R17" i="3"/>
  <c r="M17" i="3"/>
  <c r="K17" i="3"/>
  <c r="AF16" i="3"/>
  <c r="AE16" i="3"/>
  <c r="AD16" i="3"/>
  <c r="AC16" i="3"/>
  <c r="AB16" i="3"/>
  <c r="R16" i="3"/>
  <c r="M16" i="3"/>
  <c r="K16" i="3"/>
  <c r="AF15" i="3"/>
  <c r="AE15" i="3"/>
  <c r="AD15" i="3"/>
  <c r="AC15" i="3"/>
  <c r="AB15" i="3"/>
  <c r="R15" i="3"/>
  <c r="M15" i="3"/>
  <c r="K15" i="3"/>
  <c r="AF14" i="3"/>
  <c r="AE14" i="3"/>
  <c r="AD14" i="3"/>
  <c r="AC14" i="3"/>
  <c r="AB14" i="3"/>
  <c r="AF13" i="3"/>
  <c r="AE13" i="3"/>
  <c r="AD13" i="3"/>
  <c r="AC13" i="3"/>
  <c r="AB13" i="3"/>
  <c r="AF12" i="3"/>
  <c r="AE12" i="3"/>
  <c r="AD12" i="3"/>
  <c r="AC12" i="3"/>
  <c r="AB12" i="3"/>
  <c r="AF11" i="3"/>
  <c r="AE11" i="3"/>
  <c r="AD11" i="3"/>
  <c r="AC11" i="3"/>
  <c r="AB11" i="3"/>
  <c r="AF10" i="3"/>
  <c r="AE10" i="3"/>
  <c r="AD10" i="3"/>
  <c r="AC10" i="3"/>
  <c r="AB10" i="3"/>
  <c r="AF9" i="3"/>
  <c r="AE9" i="3"/>
  <c r="AD9" i="3"/>
  <c r="AC9" i="3"/>
  <c r="AB9" i="3"/>
  <c r="AF8" i="3"/>
  <c r="AE8" i="3"/>
  <c r="AD8" i="3"/>
  <c r="AC8" i="3"/>
  <c r="AB8" i="3"/>
  <c r="AE7" i="3"/>
  <c r="AD7" i="3"/>
  <c r="AC7" i="3"/>
  <c r="AF7" i="3"/>
  <c r="AB7" i="3"/>
  <c r="U27" i="3" l="1"/>
  <c r="R14" i="3"/>
  <c r="R13" i="3"/>
  <c r="R12" i="3"/>
  <c r="R11" i="3"/>
  <c r="R10" i="3"/>
  <c r="M14" i="3"/>
  <c r="M13" i="3"/>
  <c r="M12" i="3"/>
  <c r="M11" i="3"/>
  <c r="M10" i="3"/>
  <c r="M9" i="3"/>
  <c r="M8" i="3"/>
  <c r="K14" i="3"/>
  <c r="K13" i="3"/>
  <c r="K12" i="3"/>
  <c r="K11" i="3"/>
  <c r="K10" i="3"/>
  <c r="K9" i="3"/>
  <c r="K8" i="3"/>
  <c r="K27" i="3" l="1"/>
  <c r="R27" i="3"/>
  <c r="G17" i="39"/>
  <c r="K17" i="41"/>
  <c r="K19" i="43"/>
  <c r="K17" i="36"/>
  <c r="K17" i="34"/>
  <c r="K17" i="33"/>
  <c r="K17" i="32"/>
  <c r="K34" i="43" l="1"/>
  <c r="K33" i="43"/>
  <c r="K32" i="43"/>
  <c r="K33" i="42"/>
  <c r="K32" i="42"/>
  <c r="K31" i="42"/>
  <c r="H35" i="36" l="1"/>
  <c r="H34" i="36"/>
  <c r="H33" i="36"/>
  <c r="K33" i="39" l="1"/>
  <c r="K32" i="39"/>
  <c r="K31" i="39"/>
  <c r="H37" i="37"/>
  <c r="H36" i="37"/>
  <c r="H35" i="37"/>
  <c r="K32" i="41"/>
  <c r="K31" i="41"/>
  <c r="K30" i="41"/>
  <c r="K33" i="41"/>
  <c r="F33" i="40" l="1"/>
  <c r="F32" i="40"/>
  <c r="F31" i="40"/>
  <c r="G60" i="36" l="1"/>
  <c r="E60" i="36"/>
  <c r="M59" i="36"/>
  <c r="H59" i="36" s="1"/>
  <c r="L59" i="36"/>
  <c r="F59" i="36" s="1"/>
  <c r="I59" i="36"/>
  <c r="M58" i="36"/>
  <c r="H58" i="36" s="1"/>
  <c r="L58" i="36"/>
  <c r="F58" i="36" s="1"/>
  <c r="I58" i="36"/>
  <c r="M57" i="36"/>
  <c r="H57" i="36" s="1"/>
  <c r="L57" i="36"/>
  <c r="F57" i="36" s="1"/>
  <c r="I57" i="36"/>
  <c r="M56" i="36"/>
  <c r="H56" i="36" s="1"/>
  <c r="L56" i="36"/>
  <c r="F56" i="36" s="1"/>
  <c r="I56" i="36"/>
  <c r="M55" i="36"/>
  <c r="H55" i="36" s="1"/>
  <c r="H60" i="36" s="1"/>
  <c r="L55" i="36"/>
  <c r="F55" i="36" s="1"/>
  <c r="F60" i="36" s="1"/>
  <c r="I55" i="36"/>
  <c r="I60" i="36" s="1"/>
  <c r="I61" i="36" s="1"/>
  <c r="K32" i="34"/>
  <c r="K31" i="34"/>
  <c r="K30" i="34"/>
  <c r="H37" i="33"/>
  <c r="H36" i="33"/>
  <c r="H35" i="33"/>
  <c r="I56" i="32" l="1"/>
  <c r="I55" i="32"/>
  <c r="I54" i="32"/>
  <c r="I53" i="32"/>
  <c r="I52" i="32"/>
  <c r="G57" i="32"/>
  <c r="M56" i="32"/>
  <c r="H56" i="32" s="1"/>
  <c r="L56" i="32"/>
  <c r="M55" i="32"/>
  <c r="H55" i="32" s="1"/>
  <c r="L55" i="32"/>
  <c r="M54" i="32"/>
  <c r="H54" i="32" s="1"/>
  <c r="L54" i="32"/>
  <c r="M53" i="32"/>
  <c r="H53" i="32" s="1"/>
  <c r="L53" i="32"/>
  <c r="M52" i="32"/>
  <c r="H52" i="32" s="1"/>
  <c r="L52" i="32"/>
  <c r="M51" i="32"/>
  <c r="H51" i="32" s="1"/>
  <c r="L51" i="32"/>
  <c r="M50" i="32"/>
  <c r="H50" i="32" s="1"/>
  <c r="L50" i="32"/>
  <c r="M49" i="32"/>
  <c r="H49" i="32" s="1"/>
  <c r="L49" i="32"/>
  <c r="M48" i="32"/>
  <c r="H48" i="32" s="1"/>
  <c r="L48" i="32"/>
  <c r="M47" i="32"/>
  <c r="H47" i="32" s="1"/>
  <c r="L47" i="32"/>
  <c r="M46" i="32"/>
  <c r="H46" i="32" s="1"/>
  <c r="L46" i="32"/>
  <c r="M45" i="32"/>
  <c r="H45" i="32" s="1"/>
  <c r="H57" i="32" l="1"/>
  <c r="L45" i="32"/>
  <c r="F45" i="32" s="1"/>
  <c r="I45" i="32" s="1"/>
  <c r="F56" i="32"/>
  <c r="F55" i="32"/>
  <c r="F54" i="32"/>
  <c r="F53" i="32"/>
  <c r="F52" i="32"/>
  <c r="F51" i="32"/>
  <c r="I51" i="32" s="1"/>
  <c r="F50" i="32"/>
  <c r="I50" i="32" s="1"/>
  <c r="F49" i="32"/>
  <c r="I49" i="32" s="1"/>
  <c r="F48" i="32"/>
  <c r="I48" i="32" s="1"/>
  <c r="F47" i="32"/>
  <c r="I47" i="32" s="1"/>
  <c r="F46" i="32"/>
  <c r="I46" i="32" s="1"/>
  <c r="E57" i="32"/>
  <c r="I57" i="32" l="1"/>
  <c r="I58" i="32" s="1"/>
  <c r="F57" i="32"/>
  <c r="E37" i="32"/>
  <c r="E36" i="32"/>
  <c r="E35" i="32"/>
  <c r="K26" i="31"/>
  <c r="K25" i="31"/>
  <c r="J32" i="30" l="1"/>
  <c r="J34" i="30"/>
  <c r="J33" i="30"/>
  <c r="K33" i="29" l="1"/>
  <c r="K32" i="29"/>
  <c r="K31" i="2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齊木 大悟(saiki-daigo.oe8)</author>
    <author>胡 高博(ebisu-takahiro.jh6)</author>
  </authors>
  <commentList>
    <comment ref="I4" authorId="0" shapeId="0" xr:uid="{D85EA66E-17BD-4C84-9886-3C4898C201EF}">
      <text>
        <r>
          <rPr>
            <sz val="11"/>
            <color indexed="81"/>
            <rFont val="ＭＳ Ｐゴシック"/>
            <family val="3"/>
            <charset val="128"/>
          </rPr>
          <t xml:space="preserve">消費税込みの額を記載すること
</t>
        </r>
      </text>
    </comment>
    <comment ref="J4" authorId="1" shapeId="0" xr:uid="{B5B55189-00C8-4B9C-A3BE-31E089B1DAAB}">
      <text>
        <r>
          <rPr>
            <b/>
            <sz val="9"/>
            <color indexed="81"/>
            <rFont val="MS P ゴシック"/>
            <family val="3"/>
            <charset val="128"/>
          </rPr>
          <t>借入金は含めない</t>
        </r>
      </text>
    </comment>
    <comment ref="S4" authorId="0" shapeId="0" xr:uid="{5FA68CD3-117A-4E7A-966A-AF0C66346B2F}">
      <text>
        <r>
          <rPr>
            <sz val="11"/>
            <color indexed="81"/>
            <rFont val="ＭＳ Ｐゴシック"/>
            <family val="3"/>
            <charset val="128"/>
          </rPr>
          <t>・必ず記載すること
・国からの直接補助及び都道府県自らが実施主体の場合は「-」（半角ハイフン）を入力</t>
        </r>
      </text>
    </comment>
    <comment ref="L5" authorId="2" shapeId="0" xr:uid="{F6F5943F-0C4A-427C-BAEE-6061767ECB9A}">
      <text>
        <r>
          <rPr>
            <sz val="11"/>
            <color indexed="81"/>
            <rFont val="MS P ゴシック"/>
            <family val="3"/>
            <charset val="128"/>
          </rPr>
          <t>「面積」または「か所数」または「室数」または「施設数」</t>
        </r>
      </text>
    </comment>
    <comment ref="O5" authorId="2" shapeId="0" xr:uid="{0E1B57B1-420F-4DFE-885C-42077B2438AC}">
      <text>
        <r>
          <rPr>
            <sz val="11"/>
            <color indexed="81"/>
            <rFont val="MS P ゴシック"/>
            <family val="3"/>
            <charset val="128"/>
          </rPr>
          <t>「面積」または「か所数」または「室数」または「施設数」</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D9" authorId="0" shapeId="0" xr:uid="{00000000-0006-0000-0900-000001000000}">
      <text>
        <r>
          <rPr>
            <sz val="9"/>
            <color indexed="81"/>
            <rFont val="ＭＳ Ｐゴシック"/>
            <family val="3"/>
            <charset val="128"/>
          </rPr>
          <t>プルダウンから選択</t>
        </r>
      </text>
    </comment>
    <comment ref="B17" authorId="0" shapeId="0" xr:uid="{00000000-0006-0000-0900-000002000000}">
      <text>
        <r>
          <rPr>
            <sz val="9"/>
            <color indexed="10"/>
            <rFont val="ＭＳ Ｐゴシック"/>
            <family val="3"/>
            <charset val="128"/>
          </rPr>
          <t>実際の着手時期については、国または都道府県の指示に従うこと。
国または都道府県の指示を待たずに事業に着手した場合、原則、交付の対象とならないので留意すること。
※前年度において国庫補助金を受け、当該年度においても継続整備される事業は除く</t>
        </r>
      </text>
    </comment>
    <comment ref="K26" authorId="0" shapeId="0" xr:uid="{00000000-0006-0000-0900-000003000000}">
      <text>
        <r>
          <rPr>
            <sz val="9"/>
            <color indexed="81"/>
            <rFont val="ＭＳ Ｐゴシック"/>
            <family val="3"/>
            <charset val="128"/>
          </rPr>
          <t>「転用」
　補助対象財産の所有者の変更を伴わない目的外使用
「譲渡」
　補助対象財産の所有者の変更
「交換」
　補助対象財産と他人の所有する財産との交換
「貸付」
　補助対象財産の所有者の変更を伴わない使用者の変更
「取壊し」
　補助対象財産（施設）の使用を止め、取り壊すこと</t>
        </r>
      </text>
    </comment>
    <comment ref="B36" authorId="0" shapeId="0" xr:uid="{00000000-0006-0000-0900-000004000000}">
      <text>
        <r>
          <rPr>
            <sz val="9"/>
            <color indexed="81"/>
            <rFont val="ＭＳ Ｐゴシック"/>
            <family val="3"/>
            <charset val="128"/>
          </rPr>
          <t>上段：補助対象部分を再掲で記載</t>
        </r>
      </text>
    </comment>
    <comment ref="B37" authorId="0" shapeId="0" xr:uid="{00000000-0006-0000-0900-000005000000}">
      <text>
        <r>
          <rPr>
            <sz val="9"/>
            <color indexed="81"/>
            <rFont val="ＭＳ Ｐゴシック"/>
            <family val="3"/>
            <charset val="128"/>
          </rPr>
          <t>下段：補助対象部分も含めた面積を記載</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B15" authorId="0" shapeId="0" xr:uid="{00000000-0006-0000-0B00-000001000000}">
      <text>
        <r>
          <rPr>
            <sz val="9"/>
            <color indexed="10"/>
            <rFont val="ＭＳ Ｐゴシック"/>
            <family val="3"/>
            <charset val="128"/>
          </rPr>
          <t>実際の着手時期については、国または都道府県の指示に従うこと。
国または都道府県の指示を待たずに事業に着手した場合、原則、交付の対象とならないので留意すること。
※前年度において国庫補助金を受け、当該年度においても継続整備される事業は除く</t>
        </r>
      </text>
    </comment>
    <comment ref="C17" authorId="0" shapeId="0" xr:uid="{00000000-0006-0000-0B00-000002000000}">
      <text>
        <r>
          <rPr>
            <sz val="9"/>
            <color indexed="81"/>
            <rFont val="ＭＳ Ｐゴシック"/>
            <family val="3"/>
            <charset val="128"/>
          </rPr>
          <t>数値を入力</t>
        </r>
      </text>
    </comment>
    <comment ref="K22" authorId="0" shapeId="0" xr:uid="{00000000-0006-0000-0B00-000003000000}">
      <text>
        <r>
          <rPr>
            <sz val="9"/>
            <color indexed="81"/>
            <rFont val="ＭＳ Ｐゴシック"/>
            <family val="3"/>
            <charset val="128"/>
          </rPr>
          <t>「転用」
　補助対象財産の所有者の変更を伴わない目的外使用
「譲渡」
　補助対象財産の所有者の変更
「交換」
　補助対象財産と他人の所有する財産との交換
「貸付」
　補助対象財産の所有者の変更を伴わない使用者の変更
「取壊し」
　補助対象財産（施設）の使用を止め、取り壊すこと</t>
        </r>
      </text>
    </comment>
    <comment ref="B32" authorId="0" shapeId="0" xr:uid="{00000000-0006-0000-0B00-000004000000}">
      <text>
        <r>
          <rPr>
            <sz val="9"/>
            <color indexed="81"/>
            <rFont val="ＭＳ Ｐゴシック"/>
            <family val="3"/>
            <charset val="128"/>
          </rPr>
          <t>上段：補助対象部分を再掲で記載</t>
        </r>
      </text>
    </comment>
    <comment ref="B33" authorId="0" shapeId="0" xr:uid="{00000000-0006-0000-0B00-000005000000}">
      <text>
        <r>
          <rPr>
            <sz val="9"/>
            <color indexed="81"/>
            <rFont val="ＭＳ Ｐゴシック"/>
            <family val="3"/>
            <charset val="128"/>
          </rPr>
          <t>下段：補助対象部分も含めた面積を記載</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B15" authorId="0" shapeId="0" xr:uid="{00000000-0006-0000-0C00-000001000000}">
      <text>
        <r>
          <rPr>
            <sz val="9"/>
            <color indexed="10"/>
            <rFont val="ＭＳ Ｐゴシック"/>
            <family val="3"/>
            <charset val="128"/>
          </rPr>
          <t>実際の着手時期については、国または都道府県の指示に従うこと。
国または都道府県の指示を待たずに事業に着手した場合、原則、交付の対象とならないので留意すること。
※前年度において国庫補助金を受け、当該年度においても継続整備される事業は除く</t>
        </r>
      </text>
    </comment>
    <comment ref="B17" authorId="0" shapeId="0" xr:uid="{00000000-0006-0000-0C00-000002000000}">
      <text>
        <r>
          <rPr>
            <sz val="9"/>
            <color indexed="81"/>
            <rFont val="ＭＳ Ｐゴシック"/>
            <family val="3"/>
            <charset val="128"/>
          </rPr>
          <t>用途をプルダウンから選択</t>
        </r>
      </text>
    </comment>
    <comment ref="K24" authorId="0" shapeId="0" xr:uid="{00000000-0006-0000-0C00-000003000000}">
      <text>
        <r>
          <rPr>
            <sz val="9"/>
            <color indexed="81"/>
            <rFont val="ＭＳ Ｐゴシック"/>
            <family val="3"/>
            <charset val="128"/>
          </rPr>
          <t>「転用」
　補助対象財産の所有者の変更を伴わない目的外使用
「譲渡」
　補助対象財産の所有者の変更
「交換」
　補助対象財産と他人の所有する財産との交換
「貸付」
　補助対象財産の所有者の変更を伴わない使用者の変更
「取壊し」
　補助対象財産（施設）の使用を止め、取り壊すこと</t>
        </r>
      </text>
    </comment>
    <comment ref="B32" authorId="0" shapeId="0" xr:uid="{00000000-0006-0000-0C00-000004000000}">
      <text>
        <r>
          <rPr>
            <sz val="9"/>
            <color indexed="81"/>
            <rFont val="ＭＳ Ｐゴシック"/>
            <family val="3"/>
            <charset val="128"/>
          </rPr>
          <t>上段：補助対象部分を再掲で記載</t>
        </r>
      </text>
    </comment>
    <comment ref="B33" authorId="0" shapeId="0" xr:uid="{00000000-0006-0000-0C00-000005000000}">
      <text>
        <r>
          <rPr>
            <sz val="9"/>
            <color indexed="81"/>
            <rFont val="ＭＳ Ｐゴシック"/>
            <family val="3"/>
            <charset val="128"/>
          </rPr>
          <t>下段：補助対象部分も含めた面積を記載</t>
        </r>
      </text>
    </comment>
    <comment ref="K46" authorId="0" shapeId="0" xr:uid="{00000000-0006-0000-0C00-000006000000}">
      <text>
        <r>
          <rPr>
            <sz val="9"/>
            <color indexed="81"/>
            <rFont val="ＭＳ Ｐゴシック"/>
            <family val="3"/>
            <charset val="128"/>
          </rPr>
          <t>プルダウンから選択</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B17" authorId="0" shapeId="0" xr:uid="{00000000-0006-0000-0F00-000001000000}">
      <text>
        <r>
          <rPr>
            <sz val="9"/>
            <color indexed="10"/>
            <rFont val="ＭＳ Ｐゴシック"/>
            <family val="3"/>
            <charset val="128"/>
          </rPr>
          <t>実際の着手時期については、国または都道府県の指示に従うこと。
国または都道府県の指示を待たずに事業に着手した場合、原則、交付の対象とならないので留意すること。
※前年度において国庫補助金を受け、当該年度においても継続整備される事業は除く</t>
        </r>
      </text>
    </comment>
    <comment ref="C19" authorId="0" shapeId="0" xr:uid="{00000000-0006-0000-0F00-000002000000}">
      <text>
        <r>
          <rPr>
            <sz val="9"/>
            <color indexed="81"/>
            <rFont val="ＭＳ Ｐゴシック"/>
            <family val="3"/>
            <charset val="128"/>
          </rPr>
          <t>数値を入力</t>
        </r>
      </text>
    </comment>
    <comment ref="K24" authorId="0" shapeId="0" xr:uid="{00000000-0006-0000-0F00-000003000000}">
      <text>
        <r>
          <rPr>
            <sz val="9"/>
            <color indexed="81"/>
            <rFont val="ＭＳ Ｐゴシック"/>
            <family val="3"/>
            <charset val="128"/>
          </rPr>
          <t>「転用」
　補助対象財産の所有者の変更を伴わない目的外使用
「譲渡」
　補助対象財産の所有者の変更
「交換」
　補助対象財産と他人の所有する財産との交換
「貸付」
　補助対象財産の所有者の変更を伴わない使用者の変更
「取壊し」
　補助対象財産（施設）の使用を止め、取り壊すこと</t>
        </r>
      </text>
    </comment>
    <comment ref="J30" authorId="0" shapeId="0" xr:uid="{00000000-0006-0000-0F00-000004000000}">
      <text>
        <r>
          <rPr>
            <sz val="9"/>
            <color indexed="81"/>
            <rFont val="ＭＳ Ｐゴシック"/>
            <family val="3"/>
            <charset val="128"/>
          </rPr>
          <t>今回整備戸数を（）内へ記載</t>
        </r>
      </text>
    </comment>
    <comment ref="B33" authorId="0" shapeId="0" xr:uid="{00000000-0006-0000-0F00-000005000000}">
      <text>
        <r>
          <rPr>
            <sz val="9"/>
            <color indexed="81"/>
            <rFont val="ＭＳ Ｐゴシック"/>
            <family val="3"/>
            <charset val="128"/>
          </rPr>
          <t>上段：補助対象部分を再掲で記載</t>
        </r>
      </text>
    </comment>
    <comment ref="B34" authorId="0" shapeId="0" xr:uid="{00000000-0006-0000-0F00-000006000000}">
      <text>
        <r>
          <rPr>
            <sz val="9"/>
            <color indexed="81"/>
            <rFont val="ＭＳ Ｐゴシック"/>
            <family val="3"/>
            <charset val="128"/>
          </rPr>
          <t>下段：補助対象部分も含めた面積を記載</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B15" authorId="0" shapeId="0" xr:uid="{00000000-0006-0000-1000-000001000000}">
      <text>
        <r>
          <rPr>
            <sz val="9"/>
            <color indexed="10"/>
            <rFont val="ＭＳ Ｐゴシック"/>
            <family val="3"/>
            <charset val="128"/>
          </rPr>
          <t>実際の着手時期については、国または都道府県の指示に従うこと。
国または都道府県の指示を待たずに事業に着手した場合、原則、交付の対象とならないので留意すること。
※前年度において国庫補助金を受け、当該年度においても継続整備される事業は除く</t>
        </r>
      </text>
    </comment>
    <comment ref="B18" authorId="0" shapeId="0" xr:uid="{00000000-0006-0000-1000-000002000000}">
      <text>
        <r>
          <rPr>
            <sz val="9"/>
            <color indexed="81"/>
            <rFont val="ＭＳ Ｐゴシック"/>
            <family val="3"/>
            <charset val="128"/>
          </rPr>
          <t>「有床」又は「無床」を選択</t>
        </r>
      </text>
    </comment>
    <comment ref="G18" authorId="0" shapeId="0" xr:uid="{00000000-0006-0000-1000-000003000000}">
      <text>
        <r>
          <rPr>
            <sz val="9"/>
            <color indexed="81"/>
            <rFont val="ＭＳ Ｐゴシック"/>
            <family val="3"/>
            <charset val="128"/>
          </rPr>
          <t>「有床」又は「無床」を選択</t>
        </r>
      </text>
    </comment>
    <comment ref="K23" authorId="0" shapeId="0" xr:uid="{00000000-0006-0000-1000-000004000000}">
      <text>
        <r>
          <rPr>
            <sz val="9"/>
            <color indexed="81"/>
            <rFont val="ＭＳ Ｐゴシック"/>
            <family val="3"/>
            <charset val="128"/>
          </rPr>
          <t>「転用」
　補助対象財産の所有者の変更を伴わない目的外使用
「譲渡」
　補助対象財産の所有者の変更
「交換」
　補助対象財産と他人の所有する財産との交換
「貸付」
　補助対象財産の所有者の変更を伴わない使用者の変更
「取壊し」
　補助対象財産（施設）の使用を止め、取り壊すこと</t>
        </r>
      </text>
    </comment>
    <comment ref="B32" authorId="0" shapeId="0" xr:uid="{00000000-0006-0000-1000-000005000000}">
      <text>
        <r>
          <rPr>
            <sz val="9"/>
            <color indexed="81"/>
            <rFont val="ＭＳ Ｐゴシック"/>
            <family val="3"/>
            <charset val="128"/>
          </rPr>
          <t>上段：補助対象部分を再掲で記載</t>
        </r>
      </text>
    </comment>
    <comment ref="B33" authorId="0" shapeId="0" xr:uid="{00000000-0006-0000-1000-000006000000}">
      <text>
        <r>
          <rPr>
            <sz val="9"/>
            <color indexed="81"/>
            <rFont val="ＭＳ Ｐゴシック"/>
            <family val="3"/>
            <charset val="128"/>
          </rPr>
          <t>下段：補助対象部分も含めた面積を記載</t>
        </r>
      </text>
    </comment>
    <comment ref="C47" authorId="0" shapeId="0" xr:uid="{00000000-0006-0000-1000-000007000000}">
      <text>
        <r>
          <rPr>
            <sz val="9"/>
            <color indexed="81"/>
            <rFont val="ＭＳ Ｐゴシック"/>
            <family val="3"/>
            <charset val="128"/>
          </rPr>
          <t>　「無医地区」
　「無医地区に準じる地区」
　「無歯科医地区」
　「無歯科医地区に準じる地区」
から選択</t>
        </r>
      </text>
    </comment>
    <comment ref="C48" authorId="0" shapeId="0" xr:uid="{00000000-0006-0000-1000-000008000000}">
      <text>
        <r>
          <rPr>
            <sz val="9"/>
            <color indexed="81"/>
            <rFont val="ＭＳ Ｐゴシック"/>
            <family val="3"/>
            <charset val="128"/>
          </rPr>
          <t>　(1) 離島振興法 第10条第1項第1号の指定地域
　(2) 奄美群島振興開発特別措置法第1条の地域
　(3) 小笠原諸島振興開発特別措置法 第4条第1項の地域
  (4) 沖縄振興特別措置法 第3条第3号の指定地域
　(5) 過疎地域の持続的発展の支援に関する特別措置法 第20条第1項第1号の地域
　(6) 豪雪地帯対策特別措置法 第2条第1項の指定地域
　(7) 豪雪地帯対策特別措置法 第2条第2項の指定地域
　(8) 山村振興法 第7条第1項の指定地域
　(9) 半島振興法 第2条第1項の指定地域 
 (10) 該当なし
から選択</t>
        </r>
      </text>
    </comment>
  </commentList>
</comments>
</file>

<file path=xl/comments15.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B15" authorId="0" shapeId="0" xr:uid="{00000000-0006-0000-1100-000001000000}">
      <text>
        <r>
          <rPr>
            <sz val="9"/>
            <color indexed="10"/>
            <rFont val="ＭＳ Ｐゴシック"/>
            <family val="3"/>
            <charset val="128"/>
          </rPr>
          <t>実際の着手時期については、国または都道府県の指示に従うこと。
国または都道府県の指示を待たずに事業に着手した場合、原則、交付の対象とならないので留意すること。
※前年度において国庫補助金を受け、当該年度においても継続整備される事業は除く</t>
        </r>
      </text>
    </comment>
    <comment ref="C17" authorId="0" shapeId="0" xr:uid="{00000000-0006-0000-1100-000002000000}">
      <text>
        <r>
          <rPr>
            <sz val="9"/>
            <color indexed="81"/>
            <rFont val="ＭＳ Ｐゴシック"/>
            <family val="3"/>
            <charset val="128"/>
          </rPr>
          <t>数値を入力</t>
        </r>
      </text>
    </comment>
    <comment ref="K22" authorId="0" shapeId="0" xr:uid="{00000000-0006-0000-1100-000003000000}">
      <text>
        <r>
          <rPr>
            <sz val="9"/>
            <color indexed="81"/>
            <rFont val="ＭＳ Ｐゴシック"/>
            <family val="3"/>
            <charset val="128"/>
          </rPr>
          <t>「転用」
　補助対象財産の所有者の変更を伴わない目的外使用
「譲渡」
　補助対象財産の所有者の変更
「交換」
　補助対象財産と他人の所有する財産との交換
「貸付」
　補助対象財産の所有者の変更を伴わない使用者の変更
「取壊し」
　補助対象財産（施設）の使用を止め、取り壊すこと</t>
        </r>
      </text>
    </comment>
    <comment ref="C31" authorId="0" shapeId="0" xr:uid="{00000000-0006-0000-1100-000004000000}">
      <text>
        <r>
          <rPr>
            <sz val="9"/>
            <color indexed="81"/>
            <rFont val="ＭＳ Ｐゴシック"/>
            <family val="3"/>
            <charset val="128"/>
          </rPr>
          <t>上段：補助対象部分を再掲で記載</t>
        </r>
      </text>
    </comment>
    <comment ref="C32" authorId="0" shapeId="0" xr:uid="{00000000-0006-0000-1100-000005000000}">
      <text>
        <r>
          <rPr>
            <sz val="9"/>
            <color indexed="81"/>
            <rFont val="ＭＳ Ｐゴシック"/>
            <family val="3"/>
            <charset val="128"/>
          </rPr>
          <t>下段：補助対象部分も含めた面積を記載</t>
        </r>
      </text>
    </comment>
    <comment ref="C33" authorId="0" shapeId="0" xr:uid="{00000000-0006-0000-1100-000006000000}">
      <text>
        <r>
          <rPr>
            <sz val="9"/>
            <color indexed="81"/>
            <rFont val="ＭＳ Ｐゴシック"/>
            <family val="3"/>
            <charset val="128"/>
          </rPr>
          <t>整備の有無を選択</t>
        </r>
      </text>
    </comment>
    <comment ref="G46" authorId="0" shapeId="0" xr:uid="{00000000-0006-0000-1100-000007000000}">
      <text>
        <r>
          <rPr>
            <sz val="9"/>
            <color indexed="81"/>
            <rFont val="ＭＳ Ｐゴシック"/>
            <family val="3"/>
            <charset val="128"/>
          </rPr>
          <t>プルダウンから選択</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M7" authorId="0" shapeId="0" xr:uid="{00000000-0006-0000-0100-000001000000}">
      <text>
        <r>
          <rPr>
            <sz val="9"/>
            <color indexed="81"/>
            <rFont val="ＭＳ Ｐゴシック"/>
            <family val="3"/>
            <charset val="128"/>
          </rPr>
          <t>年度欄が不足する場合は適宜追加すること</t>
        </r>
      </text>
    </comment>
    <comment ref="C12" authorId="0" shapeId="0" xr:uid="{00000000-0006-0000-0100-000002000000}">
      <text>
        <r>
          <rPr>
            <sz val="9"/>
            <color indexed="81"/>
            <rFont val="ＭＳ Ｐゴシック"/>
            <family val="3"/>
            <charset val="128"/>
          </rPr>
          <t>改修工事の場合は
&lt;改修工事&gt;を選択</t>
        </r>
      </text>
    </comment>
    <comment ref="C13" authorId="0" shapeId="0" xr:uid="{00000000-0006-0000-0100-000003000000}">
      <text>
        <r>
          <rPr>
            <sz val="9"/>
            <color indexed="81"/>
            <rFont val="ＭＳ Ｐゴシック"/>
            <family val="3"/>
            <charset val="128"/>
          </rPr>
          <t>&lt;建築工事&gt;の場合は、
さらに工事種別を選択</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B15" authorId="0" shapeId="0" xr:uid="{00000000-0006-0000-0200-000001000000}">
      <text>
        <r>
          <rPr>
            <sz val="9"/>
            <color indexed="10"/>
            <rFont val="ＭＳ Ｐゴシック"/>
            <family val="3"/>
            <charset val="128"/>
          </rPr>
          <t>実際の着手時期については、国または都道府県の指示に従うこと。
国または都道府県の指示を待たずに事業に着手した場合、原則、交付の対象とならないので留意すること。
※前年度において国庫補助金を受け、当該年度においても継続整備される事業は除く</t>
        </r>
      </text>
    </comment>
    <comment ref="B18" authorId="0" shapeId="0" xr:uid="{00000000-0006-0000-0200-000002000000}">
      <text>
        <r>
          <rPr>
            <sz val="9"/>
            <color indexed="81"/>
            <rFont val="ＭＳ Ｐゴシック"/>
            <family val="3"/>
            <charset val="128"/>
          </rPr>
          <t>「有床」又は「無床」を選択</t>
        </r>
      </text>
    </comment>
    <comment ref="G18" authorId="0" shapeId="0" xr:uid="{00000000-0006-0000-0200-000003000000}">
      <text>
        <r>
          <rPr>
            <sz val="9"/>
            <color indexed="81"/>
            <rFont val="ＭＳ Ｐゴシック"/>
            <family val="3"/>
            <charset val="128"/>
          </rPr>
          <t xml:space="preserve">「有床」又は「無床」を選択
</t>
        </r>
      </text>
    </comment>
    <comment ref="K23" authorId="0" shapeId="0" xr:uid="{00000000-0006-0000-0200-000004000000}">
      <text>
        <r>
          <rPr>
            <sz val="9"/>
            <color indexed="81"/>
            <rFont val="ＭＳ Ｐゴシック"/>
            <family val="3"/>
            <charset val="128"/>
          </rPr>
          <t>「転用」
　補助対象財産の所有者の変更を伴わない目的外使用
「譲渡」
　補助対象財産の所有者の変更
「交換」
　補助対象財産と他人の所有する財産との交換
「貸付」
　補助対象財産の所有者の変更を伴わない使用者の変更
「取壊し」
　補助対象財産（施設）の使用を止め、取り壊すこと</t>
        </r>
      </text>
    </comment>
    <comment ref="B32" authorId="0" shapeId="0" xr:uid="{00000000-0006-0000-0200-000005000000}">
      <text>
        <r>
          <rPr>
            <sz val="9"/>
            <color indexed="81"/>
            <rFont val="ＭＳ Ｐゴシック"/>
            <family val="3"/>
            <charset val="128"/>
          </rPr>
          <t>上段：補助対象部分を再掲で記載</t>
        </r>
      </text>
    </comment>
    <comment ref="B33" authorId="0" shapeId="0" xr:uid="{00000000-0006-0000-0200-000006000000}">
      <text>
        <r>
          <rPr>
            <sz val="9"/>
            <color indexed="81"/>
            <rFont val="ＭＳ Ｐゴシック"/>
            <family val="3"/>
            <charset val="128"/>
          </rPr>
          <t>下段：補助対象部分も含めた面積を記載</t>
        </r>
      </text>
    </comment>
    <comment ref="C46" authorId="0" shapeId="0" xr:uid="{00000000-0006-0000-0200-000007000000}">
      <text>
        <r>
          <rPr>
            <sz val="9"/>
            <color indexed="81"/>
            <rFont val="ＭＳ Ｐゴシック"/>
            <family val="3"/>
            <charset val="128"/>
          </rPr>
          <t>　「無医地区」
　「無医地区に準じる地区」
　「無歯科医地区」
　「無歯科医地区に準じる地区」
から選択</t>
        </r>
      </text>
    </comment>
    <comment ref="C47" authorId="0" shapeId="0" xr:uid="{00000000-0006-0000-0200-000008000000}">
      <text>
        <r>
          <rPr>
            <sz val="9"/>
            <color indexed="81"/>
            <rFont val="ＭＳ Ｐゴシック"/>
            <family val="3"/>
            <charset val="128"/>
          </rPr>
          <t>　(1) 離島振興法 第2条第1項の指定地域
　(2) 奄美群島振興開発特別措置法第1条の地域
　(3) 小笠原諸島振興開発特別措置法 第4条第1項の地域
  (4) 沖縄振興特別措置法 第3条第3号の指定地域
　(5) 過疎地域自立促進特別措置法 第2条第1項の指定地域
　(6) 豪雪地帯対策特別措置法 第2条第1項の指定地域
　(7) 豪雪地帯対策特別措置法 第2条第2項の指定地域
　(8) 山村振興法 第7条第1項の指定地域
　(9) 半島振興法 第2条第1項の指定地域 
 (10) 該当なし
から選択</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A6" authorId="0" shapeId="0" xr:uid="{00000000-0006-0000-0300-000001000000}">
      <text>
        <r>
          <rPr>
            <sz val="9"/>
            <color indexed="81"/>
            <rFont val="ＭＳ Ｐゴシック"/>
            <family val="3"/>
            <charset val="128"/>
          </rPr>
          <t>整備目的の診療科を選択</t>
        </r>
      </text>
    </comment>
    <comment ref="B16" authorId="0" shapeId="0" xr:uid="{00000000-0006-0000-0300-000002000000}">
      <text>
        <r>
          <rPr>
            <sz val="9"/>
            <color indexed="10"/>
            <rFont val="ＭＳ Ｐゴシック"/>
            <family val="3"/>
            <charset val="128"/>
          </rPr>
          <t>実際の着手時期については、国または都道府県の指示に従うこと。
国または都道府県の指示を待たずに事業に着手した場合、原則、交付の対象とならないので留意すること。
※前年度において国庫補助金を受け、当該年度においても継続整備される事業は除く</t>
        </r>
      </text>
    </comment>
    <comment ref="B19" authorId="0" shapeId="0" xr:uid="{00000000-0006-0000-0300-000003000000}">
      <text>
        <r>
          <rPr>
            <sz val="9"/>
            <color indexed="81"/>
            <rFont val="ＭＳ Ｐゴシック"/>
            <family val="3"/>
            <charset val="128"/>
          </rPr>
          <t>「有床」又は「無床」を選択</t>
        </r>
      </text>
    </comment>
    <comment ref="G19" authorId="0" shapeId="0" xr:uid="{00000000-0006-0000-0300-000004000000}">
      <text>
        <r>
          <rPr>
            <sz val="9"/>
            <color indexed="81"/>
            <rFont val="ＭＳ Ｐゴシック"/>
            <family val="3"/>
            <charset val="128"/>
          </rPr>
          <t>「有床」又は「無床」を選択</t>
        </r>
      </text>
    </comment>
    <comment ref="K24" authorId="0" shapeId="0" xr:uid="{00000000-0006-0000-0300-000005000000}">
      <text>
        <r>
          <rPr>
            <sz val="9"/>
            <color indexed="81"/>
            <rFont val="ＭＳ Ｐゴシック"/>
            <family val="3"/>
            <charset val="128"/>
          </rPr>
          <t>「転用」
　補助対象財産の所有者の変更を伴わない目的外使用
「譲渡」
　補助対象財産の所有者の変更
「交換」
　補助対象財産と他人の所有する財産との交換
「貸付」
　補助対象財産の所有者の変更を伴わない使用者の変更
「取壊し」
　補助対象財産（施設）の使用を止め、取り壊すこと</t>
        </r>
      </text>
    </comment>
    <comment ref="B33" authorId="0" shapeId="0" xr:uid="{00000000-0006-0000-0300-000006000000}">
      <text>
        <r>
          <rPr>
            <sz val="9"/>
            <color indexed="81"/>
            <rFont val="ＭＳ Ｐゴシック"/>
            <family val="3"/>
            <charset val="128"/>
          </rPr>
          <t>上段：補助対象部分を再掲で記載</t>
        </r>
      </text>
    </comment>
    <comment ref="B34" authorId="0" shapeId="0" xr:uid="{00000000-0006-0000-0300-000007000000}">
      <text>
        <r>
          <rPr>
            <sz val="9"/>
            <color indexed="81"/>
            <rFont val="ＭＳ Ｐゴシック"/>
            <family val="3"/>
            <charset val="128"/>
          </rPr>
          <t>下段：補助対象部分も含めた面積を記載</t>
        </r>
      </text>
    </comment>
    <comment ref="C47" authorId="0" shapeId="0" xr:uid="{00000000-0006-0000-0300-000008000000}">
      <text>
        <r>
          <rPr>
            <sz val="9"/>
            <color indexed="81"/>
            <rFont val="ＭＳ Ｐゴシック"/>
            <family val="3"/>
            <charset val="128"/>
          </rPr>
          <t>　(1) 離島振興法 第2条第1項の指定地域
　(2) 奄美群島振興開発特別措置法第1条の地域
　(3) 小笠原諸島振興開発特別措置法 第4条第1項の地域
  (4) 沖縄振興特別措置法 第3条第3号の指定地域
　(5) 過疎地域自立促進特別措置法 第2条第1項の指定地域
　(6) 豪雪地帯対策特別措置法 第2条第1項の指定地域
　(7) 豪雪地帯対策特別措置法 第2条第2項の指定地域
　(8) 山村振興法 第7条第1項の指定地域
　(9) 半島振興法 第2条第1項の指定地域 
 (10) 該当なし
から選択</t>
        </r>
      </text>
    </comment>
    <comment ref="A49" authorId="0" shapeId="0" xr:uid="{00000000-0006-0000-0300-000009000000}">
      <text>
        <r>
          <rPr>
            <sz val="9"/>
            <color indexed="81"/>
            <rFont val="ＭＳ Ｐゴシック"/>
            <family val="3"/>
            <charset val="128"/>
          </rPr>
          <t xml:space="preserve">当該医療施設を設置する市町村の、財政力指数（地方交付税（昭和25年法律第211号）第14条の規定により算定した市町村の基準財政収入額を、同法第11条の規定により算定した当該市町村の基準財政需要額で除して得た数値をいう。）により判断を行う。
【要件】
　平成8年度から10年度までを合算したものの3分の1の数値が0.42以下
　または
　平成18年度から20年度までを合算したものの3分の1の数値が0.56以下 </t>
        </r>
      </text>
    </comment>
    <comment ref="C49" authorId="0" shapeId="0" xr:uid="{00000000-0006-0000-0300-00000A000000}">
      <text>
        <r>
          <rPr>
            <sz val="9"/>
            <color indexed="81"/>
            <rFont val="ＭＳ Ｐゴシック"/>
            <family val="3"/>
            <charset val="128"/>
          </rPr>
          <t>使用する年度を選択</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B15" authorId="0" shapeId="0" xr:uid="{00000000-0006-0000-0400-000001000000}">
      <text>
        <r>
          <rPr>
            <sz val="9"/>
            <color indexed="10"/>
            <rFont val="ＭＳ Ｐゴシック"/>
            <family val="3"/>
            <charset val="128"/>
          </rPr>
          <t>実際の着手時期については、国または都道府県の指示に従うこと。
国または都道府県の指示を待たずに事業に着手した場合、原則、交付の対象とならないので留意すること。
※前年度において国庫補助金を受け、当該年度においても継続整備される事業は除く</t>
        </r>
      </text>
    </comment>
    <comment ref="B25" authorId="0" shapeId="0" xr:uid="{00000000-0006-0000-0400-000002000000}">
      <text>
        <r>
          <rPr>
            <sz val="9"/>
            <color indexed="81"/>
            <rFont val="ＭＳ Ｐゴシック"/>
            <family val="3"/>
            <charset val="128"/>
          </rPr>
          <t>上段：補助対象部分を再掲で記載</t>
        </r>
      </text>
    </comment>
    <comment ref="B26" authorId="0" shapeId="0" xr:uid="{00000000-0006-0000-0400-000003000000}">
      <text>
        <r>
          <rPr>
            <sz val="9"/>
            <color indexed="81"/>
            <rFont val="ＭＳ Ｐゴシック"/>
            <family val="3"/>
            <charset val="128"/>
          </rPr>
          <t>下段：補助対象部分も含めた面積を記載</t>
        </r>
      </text>
    </comment>
    <comment ref="C38" authorId="0" shapeId="0" xr:uid="{00000000-0006-0000-0400-000004000000}">
      <text>
        <r>
          <rPr>
            <sz val="9"/>
            <color indexed="81"/>
            <rFont val="ＭＳ Ｐゴシック"/>
            <family val="3"/>
            <charset val="128"/>
          </rPr>
          <t>　「無医地区」
　「無医地区に準じる地区」
　「無歯科医地区」
　「無歯科医地区に準じる地区」
から選択</t>
        </r>
      </text>
    </comment>
    <comment ref="C39" authorId="0" shapeId="0" xr:uid="{00000000-0006-0000-0400-000005000000}">
      <text>
        <r>
          <rPr>
            <sz val="9"/>
            <color indexed="81"/>
            <rFont val="ＭＳ Ｐゴシック"/>
            <family val="3"/>
            <charset val="128"/>
          </rPr>
          <t>　(1) 離島振興法 第10条第1項第1号の指定地域
　(2) 奄美群島振興開発特別措置法第1条の地域
　(3) 小笠原諸島振興開発特別措置法 第4条第1項の地域
  (4) 沖縄振興特別措置法 第3条第3号の指定地域
　(5) 過疎地域の持続的発展の支援に関する特別措置法 第20条第1項第1号の地域
　(6) 豪雪地帯対策特別措置法 第2条第1項の指定地域
　(7) 豪雪地帯対策特別措置法 第2条第2項の指定地域
　(8) 山村振興法 第7条第1項の指定地域
　(9) 半島振興法 第2条第1項の指定地域 
 (10) 該当なし
から選択</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B15" authorId="0" shapeId="0" xr:uid="{00000000-0006-0000-0500-000001000000}">
      <text>
        <r>
          <rPr>
            <sz val="9"/>
            <color indexed="10"/>
            <rFont val="ＭＳ Ｐゴシック"/>
            <family val="3"/>
            <charset val="128"/>
          </rPr>
          <t>実際の着手時期については、国または都道府県の指示に従うこと。
国または都道府県の指示を待たずに事業に着手した場合、原則、交付の対象とならないので留意すること。
※前年度において国庫補助金を受け、当該年度においても継続整備される事業は除く</t>
        </r>
      </text>
    </comment>
    <comment ref="C17" authorId="0" shapeId="0" xr:uid="{00000000-0006-0000-0500-000002000000}">
      <text>
        <r>
          <rPr>
            <sz val="9"/>
            <color indexed="81"/>
            <rFont val="ＭＳ Ｐゴシック"/>
            <family val="3"/>
            <charset val="128"/>
          </rPr>
          <t>数値を入力</t>
        </r>
      </text>
    </comment>
    <comment ref="K22" authorId="0" shapeId="0" xr:uid="{00000000-0006-0000-0500-000003000000}">
      <text>
        <r>
          <rPr>
            <sz val="9"/>
            <color indexed="81"/>
            <rFont val="ＭＳ Ｐゴシック"/>
            <family val="3"/>
            <charset val="128"/>
          </rPr>
          <t>「転用」
　補助対象財産の所有者の変更を伴わない目的外使用
「譲渡」
　補助対象財産の所有者の変更
「交換」
　補助対象財産と他人の所有する財産との交換
「貸付」
　補助対象財産の所有者の変更を伴わない使用者の変更
「取壊し」
　補助対象財産（施設）の使用を止め、取り壊すこと</t>
        </r>
      </text>
    </comment>
    <comment ref="B31" authorId="0" shapeId="0" xr:uid="{00000000-0006-0000-0500-000004000000}">
      <text>
        <r>
          <rPr>
            <sz val="9"/>
            <color indexed="81"/>
            <rFont val="ＭＳ Ｐゴシック"/>
            <family val="3"/>
            <charset val="128"/>
          </rPr>
          <t>上段：補助対象部分を再掲で記載</t>
        </r>
      </text>
    </comment>
    <comment ref="B32" authorId="0" shapeId="0" xr:uid="{00000000-0006-0000-0500-000005000000}">
      <text>
        <r>
          <rPr>
            <sz val="9"/>
            <color indexed="81"/>
            <rFont val="ＭＳ Ｐゴシック"/>
            <family val="3"/>
            <charset val="128"/>
          </rPr>
          <t>下段：補助対象部分も含めた面積を記載</t>
        </r>
      </text>
    </comment>
    <comment ref="B36" authorId="0" shapeId="0" xr:uid="{00000000-0006-0000-0500-000006000000}">
      <text>
        <r>
          <rPr>
            <sz val="9"/>
            <color indexed="81"/>
            <rFont val="ＭＳ Ｐゴシック"/>
            <family val="3"/>
            <charset val="128"/>
          </rPr>
          <t>上段：補助対象部分を再掲で記載</t>
        </r>
      </text>
    </comment>
    <comment ref="B37" authorId="0" shapeId="0" xr:uid="{00000000-0006-0000-0500-000007000000}">
      <text>
        <r>
          <rPr>
            <sz val="9"/>
            <color indexed="81"/>
            <rFont val="ＭＳ Ｐゴシック"/>
            <family val="3"/>
            <charset val="128"/>
          </rPr>
          <t>下段：補助対象部分も含めた面積を記載</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B15" authorId="0" shapeId="0" xr:uid="{00000000-0006-0000-0600-000001000000}">
      <text>
        <r>
          <rPr>
            <sz val="9"/>
            <color indexed="10"/>
            <rFont val="ＭＳ Ｐゴシック"/>
            <family val="3"/>
            <charset val="128"/>
          </rPr>
          <t>実際の着手時期については、国または都道府県の指示に従うこと。
国または都道府県の指示を待たずに事業に着手した場合、原則、交付の対象とならないので留意すること。
※前年度において国庫補助金を受け、当該年度においても継続整備される事業は除く</t>
        </r>
      </text>
    </comment>
    <comment ref="C17" authorId="0" shapeId="0" xr:uid="{00000000-0006-0000-0600-000002000000}">
      <text>
        <r>
          <rPr>
            <sz val="9"/>
            <color indexed="81"/>
            <rFont val="ＭＳ Ｐゴシック"/>
            <family val="3"/>
            <charset val="128"/>
          </rPr>
          <t>数値を入力</t>
        </r>
      </text>
    </comment>
    <comment ref="K22" authorId="0" shapeId="0" xr:uid="{00000000-0006-0000-0600-000003000000}">
      <text>
        <r>
          <rPr>
            <sz val="9"/>
            <color indexed="81"/>
            <rFont val="ＭＳ Ｐゴシック"/>
            <family val="3"/>
            <charset val="128"/>
          </rPr>
          <t>「転用」
　補助対象財産の所有者の変更を伴わない目的外使用
「譲渡」
　補助対象財産の所有者の変更
「交換」
　補助対象財産と他人の所有する財産との交換
「貸付」
　補助対象財産の所有者の変更を伴わない使用者の変更
「取壊し」
　補助対象財産（施設）の使用を止め、取り壊すこと</t>
        </r>
      </text>
    </comment>
    <comment ref="B31" authorId="0" shapeId="0" xr:uid="{00000000-0006-0000-0600-000004000000}">
      <text>
        <r>
          <rPr>
            <sz val="9"/>
            <color indexed="81"/>
            <rFont val="ＭＳ Ｐゴシック"/>
            <family val="3"/>
            <charset val="128"/>
          </rPr>
          <t>上段：補助対象部分を再掲で記載</t>
        </r>
      </text>
    </comment>
    <comment ref="B32" authorId="0" shapeId="0" xr:uid="{00000000-0006-0000-0600-000005000000}">
      <text>
        <r>
          <rPr>
            <sz val="9"/>
            <color indexed="81"/>
            <rFont val="ＭＳ Ｐゴシック"/>
            <family val="3"/>
            <charset val="128"/>
          </rPr>
          <t>下段：補助対象部分も含めた面積を記載</t>
        </r>
      </text>
    </comment>
    <comment ref="B36" authorId="0" shapeId="0" xr:uid="{00000000-0006-0000-0600-000006000000}">
      <text>
        <r>
          <rPr>
            <sz val="9"/>
            <color indexed="81"/>
            <rFont val="ＭＳ Ｐゴシック"/>
            <family val="3"/>
            <charset val="128"/>
          </rPr>
          <t>上段：補助対象部分を再掲で記載</t>
        </r>
      </text>
    </comment>
    <comment ref="B37" authorId="0" shapeId="0" xr:uid="{00000000-0006-0000-0600-000007000000}">
      <text>
        <r>
          <rPr>
            <sz val="9"/>
            <color indexed="81"/>
            <rFont val="ＭＳ Ｐゴシック"/>
            <family val="3"/>
            <charset val="128"/>
          </rPr>
          <t>下段：補助対象部分も含めた面積を記載</t>
        </r>
      </text>
    </comment>
    <comment ref="A42" authorId="0" shapeId="0" xr:uid="{00000000-0006-0000-0600-000008000000}">
      <text>
        <r>
          <rPr>
            <sz val="9"/>
            <color indexed="81"/>
            <rFont val="ＭＳ Ｐゴシック"/>
            <family val="3"/>
            <charset val="128"/>
          </rPr>
          <t>臨床研修を実施している診療部門、診療科へ「○」を記載</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B15" authorId="0" shapeId="0" xr:uid="{00000000-0006-0000-0700-000001000000}">
      <text>
        <r>
          <rPr>
            <sz val="9"/>
            <color indexed="10"/>
            <rFont val="ＭＳ Ｐゴシック"/>
            <family val="3"/>
            <charset val="128"/>
          </rPr>
          <t>実際の着手時期については、国または都道府県の指示に従うこと。
国または都道府県の指示を待たずに事業に着手した場合、原則、交付の対象とならないので留意すること。
※前年度において国庫補助金を受け、当該年度においても継続整備される事業は除く</t>
        </r>
      </text>
    </comment>
    <comment ref="C17" authorId="0" shapeId="0" xr:uid="{00000000-0006-0000-0700-000002000000}">
      <text>
        <r>
          <rPr>
            <sz val="9"/>
            <color indexed="81"/>
            <rFont val="ＭＳ Ｐゴシック"/>
            <family val="3"/>
            <charset val="128"/>
          </rPr>
          <t>数値を入力</t>
        </r>
      </text>
    </comment>
    <comment ref="K22" authorId="0" shapeId="0" xr:uid="{00000000-0006-0000-0700-000003000000}">
      <text>
        <r>
          <rPr>
            <sz val="9"/>
            <color indexed="81"/>
            <rFont val="ＭＳ Ｐゴシック"/>
            <family val="3"/>
            <charset val="128"/>
          </rPr>
          <t>「転用」
　補助対象財産の所有者の変更を伴わない目的外使用
「譲渡」
　補助対象財産の所有者の変更
「交換」
　補助対象財産と他人の所有する財産との交換
「貸付」
　補助対象財産の所有者の変更を伴わない使用者の変更
「取壊し」
　補助対象財産（施設）の使用を止め、取り壊すこと</t>
        </r>
      </text>
    </comment>
    <comment ref="J28" authorId="0" shapeId="0" xr:uid="{00000000-0006-0000-0700-000004000000}">
      <text>
        <r>
          <rPr>
            <sz val="9"/>
            <color indexed="81"/>
            <rFont val="ＭＳ Ｐゴシック"/>
            <family val="3"/>
            <charset val="128"/>
          </rPr>
          <t>今回整備戸数を（）内へ記載</t>
        </r>
      </text>
    </comment>
    <comment ref="B31" authorId="0" shapeId="0" xr:uid="{00000000-0006-0000-0700-000005000000}">
      <text>
        <r>
          <rPr>
            <sz val="9"/>
            <color indexed="81"/>
            <rFont val="ＭＳ Ｐゴシック"/>
            <family val="3"/>
            <charset val="128"/>
          </rPr>
          <t>上段：補助対象部分を再掲で記載</t>
        </r>
      </text>
    </comment>
    <comment ref="B32" authorId="0" shapeId="0" xr:uid="{00000000-0006-0000-0700-000006000000}">
      <text>
        <r>
          <rPr>
            <sz val="9"/>
            <color indexed="81"/>
            <rFont val="ＭＳ Ｐゴシック"/>
            <family val="3"/>
            <charset val="128"/>
          </rPr>
          <t>下段：補助対象部分も含めた面積を記載</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B15" authorId="0" shapeId="0" xr:uid="{00000000-0006-0000-0800-000001000000}">
      <text>
        <r>
          <rPr>
            <sz val="9"/>
            <color indexed="10"/>
            <rFont val="ＭＳ Ｐゴシック"/>
            <family val="3"/>
            <charset val="128"/>
          </rPr>
          <t>実際の着手時期については、国または都道府県の指示に従うこと。
国または都道府県の指示を待たずに事業に着手した場合、原則、交付の対象とならないので留意すること。
※前年度において国庫補助金を受け、当該年度においても継続整備される事業は除く</t>
        </r>
      </text>
    </comment>
    <comment ref="C17" authorId="0" shapeId="0" xr:uid="{00000000-0006-0000-0800-000002000000}">
      <text>
        <r>
          <rPr>
            <sz val="9"/>
            <color indexed="81"/>
            <rFont val="ＭＳ Ｐゴシック"/>
            <family val="3"/>
            <charset val="128"/>
          </rPr>
          <t>数値を入力</t>
        </r>
      </text>
    </comment>
    <comment ref="K24" authorId="0" shapeId="0" xr:uid="{00000000-0006-0000-0800-000003000000}">
      <text>
        <r>
          <rPr>
            <sz val="9"/>
            <color indexed="81"/>
            <rFont val="ＭＳ Ｐゴシック"/>
            <family val="3"/>
            <charset val="128"/>
          </rPr>
          <t>「転用」
　補助対象財産の所有者の変更を伴わない目的外使用
「譲渡」
　補助対象財産の所有者の変更
「交換」
　補助対象財産と他人の所有する財産との交換
「貸付」
　補助対象財産の所有者の変更を伴わない使用者の変更
「取壊し」
　補助対象財産（施設）の使用を止め、取り壊すこと</t>
        </r>
      </text>
    </comment>
    <comment ref="B34" authorId="0" shapeId="0" xr:uid="{00000000-0006-0000-0800-000004000000}">
      <text>
        <r>
          <rPr>
            <sz val="9"/>
            <color indexed="81"/>
            <rFont val="ＭＳ Ｐゴシック"/>
            <family val="3"/>
            <charset val="128"/>
          </rPr>
          <t>上段：補助対象部分を再掲で記載</t>
        </r>
      </text>
    </comment>
    <comment ref="B35" authorId="0" shapeId="0" xr:uid="{00000000-0006-0000-0800-000005000000}">
      <text>
        <r>
          <rPr>
            <sz val="9"/>
            <color indexed="81"/>
            <rFont val="ＭＳ Ｐゴシック"/>
            <family val="3"/>
            <charset val="128"/>
          </rPr>
          <t>下段：補助対象部分も含めた面積を記載</t>
        </r>
      </text>
    </comment>
    <comment ref="C40" authorId="0" shapeId="0" xr:uid="{00000000-0006-0000-0800-000006000000}">
      <text>
        <r>
          <rPr>
            <sz val="9"/>
            <color indexed="81"/>
            <rFont val="ＭＳ Ｐゴシック"/>
            <family val="3"/>
            <charset val="128"/>
          </rPr>
          <t>研修医専用宿舎については右欄へ計上
本欄の計上には含めない</t>
        </r>
        <r>
          <rPr>
            <b/>
            <sz val="9"/>
            <color indexed="81"/>
            <rFont val="ＭＳ Ｐゴシック"/>
            <family val="3"/>
            <charset val="128"/>
          </rPr>
          <t xml:space="preserve">
</t>
        </r>
      </text>
    </comment>
  </commentList>
</comments>
</file>

<file path=xl/sharedStrings.xml><?xml version="1.0" encoding="utf-8"?>
<sst xmlns="http://schemas.openxmlformats.org/spreadsheetml/2006/main" count="1395" uniqueCount="569">
  <si>
    <t>Ａ</t>
  </si>
  <si>
    <t>Ｂ</t>
  </si>
  <si>
    <t>Ａ－Ｂ＝Ｃ</t>
  </si>
  <si>
    <t>Ｄ</t>
  </si>
  <si>
    <t>Ｅ</t>
  </si>
  <si>
    <t>Ｆ</t>
  </si>
  <si>
    <t>Ｇ</t>
  </si>
  <si>
    <t>Ｈ</t>
  </si>
  <si>
    <t>Ｉ</t>
  </si>
  <si>
    <t>都道府県</t>
  </si>
  <si>
    <t>補助事業者名</t>
  </si>
  <si>
    <t>施　設　名</t>
  </si>
  <si>
    <t>総事業費</t>
  </si>
  <si>
    <t>差引事業費</t>
  </si>
  <si>
    <t>対象経費の支出予定額</t>
  </si>
  <si>
    <t>基　　　準　　　額</t>
  </si>
  <si>
    <t>所　在　地</t>
  </si>
  <si>
    <t>単価</t>
  </si>
  <si>
    <t>金額</t>
  </si>
  <si>
    <t>市町村名</t>
  </si>
  <si>
    <t>円</t>
  </si>
  <si>
    <t>補助対象部分</t>
    <rPh sb="0" eb="2">
      <t>ホジョ</t>
    </rPh>
    <rPh sb="2" eb="4">
      <t>タイショウ</t>
    </rPh>
    <rPh sb="4" eb="6">
      <t>ブブン</t>
    </rPh>
    <phoneticPr fontId="5"/>
  </si>
  <si>
    <t>開　設　者</t>
    <phoneticPr fontId="5"/>
  </si>
  <si>
    <t>選　定　額</t>
    <phoneticPr fontId="5"/>
  </si>
  <si>
    <t xml:space="preserve">                                                                                                            </t>
  </si>
  <si>
    <t>施設名</t>
  </si>
  <si>
    <t>年      度      別      内      訳</t>
  </si>
  <si>
    <t xml:space="preserve">     ㎡</t>
  </si>
  <si>
    <t xml:space="preserve">      </t>
  </si>
  <si>
    <t xml:space="preserve">     円</t>
  </si>
  <si>
    <t xml:space="preserve">       </t>
  </si>
  <si>
    <t xml:space="preserve">    円</t>
  </si>
  <si>
    <t xml:space="preserve">    ㎡</t>
  </si>
  <si>
    <t xml:space="preserve">      円</t>
  </si>
  <si>
    <t>事業財源内訳</t>
  </si>
  <si>
    <t>国庫補助金</t>
  </si>
  <si>
    <t>市町村補助金</t>
  </si>
  <si>
    <t>地方債</t>
  </si>
  <si>
    <t>借入金</t>
  </si>
  <si>
    <t>自己財源</t>
  </si>
  <si>
    <t xml:space="preserve"> </t>
  </si>
  <si>
    <t xml:space="preserve">     </t>
  </si>
  <si>
    <t>（記入上の注意）</t>
  </si>
  <si>
    <t>様式２</t>
    <phoneticPr fontId="5"/>
  </si>
  <si>
    <t>区分</t>
    <rPh sb="0" eb="2">
      <t>クブン</t>
    </rPh>
    <phoneticPr fontId="5"/>
  </si>
  <si>
    <t>費目</t>
    <phoneticPr fontId="5"/>
  </si>
  <si>
    <t>員数</t>
    <phoneticPr fontId="5"/>
  </si>
  <si>
    <t>単価</t>
    <phoneticPr fontId="5"/>
  </si>
  <si>
    <t>金額</t>
    <phoneticPr fontId="5"/>
  </si>
  <si>
    <t>補助対象事業分</t>
    <rPh sb="0" eb="2">
      <t>ホジョ</t>
    </rPh>
    <rPh sb="2" eb="4">
      <t>タイショウ</t>
    </rPh>
    <rPh sb="4" eb="7">
      <t>ジギョウブン</t>
    </rPh>
    <phoneticPr fontId="5"/>
  </si>
  <si>
    <t>補助対象事業外分</t>
    <rPh sb="0" eb="2">
      <t>ホジョ</t>
    </rPh>
    <rPh sb="2" eb="4">
      <t>タイショウ</t>
    </rPh>
    <rPh sb="4" eb="6">
      <t>ジギョウ</t>
    </rPh>
    <rPh sb="6" eb="7">
      <t>ガイ</t>
    </rPh>
    <phoneticPr fontId="5"/>
  </si>
  <si>
    <t>補助対象経費</t>
    <rPh sb="0" eb="2">
      <t>ホジョ</t>
    </rPh>
    <rPh sb="2" eb="4">
      <t>タイショウ</t>
    </rPh>
    <rPh sb="4" eb="6">
      <t>ケイヒ</t>
    </rPh>
    <phoneticPr fontId="5"/>
  </si>
  <si>
    <t>補助対象外経費</t>
    <rPh sb="0" eb="2">
      <t>ホジョ</t>
    </rPh>
    <rPh sb="2" eb="5">
      <t>タイショウガイ</t>
    </rPh>
    <rPh sb="5" eb="7">
      <t>ケイヒ</t>
    </rPh>
    <phoneticPr fontId="5"/>
  </si>
  <si>
    <t>事業区分</t>
    <phoneticPr fontId="5"/>
  </si>
  <si>
    <t>・</t>
  </si>
  <si>
    <t>・</t>
    <phoneticPr fontId="5"/>
  </si>
  <si>
    <t>【診療棟】</t>
    <rPh sb="1" eb="3">
      <t>シンリョウ</t>
    </rPh>
    <rPh sb="3" eb="4">
      <t>トウ</t>
    </rPh>
    <phoneticPr fontId="5"/>
  </si>
  <si>
    <t>【病棟】</t>
    <rPh sb="1" eb="3">
      <t>ビョウトウ</t>
    </rPh>
    <phoneticPr fontId="5"/>
  </si>
  <si>
    <t xml:space="preserve"> &lt;附帯工事&gt;</t>
    <phoneticPr fontId="5"/>
  </si>
  <si>
    <t xml:space="preserve"> &lt;附帯工事&gt;         </t>
    <phoneticPr fontId="5"/>
  </si>
  <si>
    <t xml:space="preserve">計         </t>
    <phoneticPr fontId="5"/>
  </si>
  <si>
    <t>小　計</t>
    <phoneticPr fontId="5"/>
  </si>
  <si>
    <t>合　計</t>
    <rPh sb="0" eb="1">
      <t>ゴウ</t>
    </rPh>
    <rPh sb="2" eb="3">
      <t>ケイ</t>
    </rPh>
    <phoneticPr fontId="5"/>
  </si>
  <si>
    <t>総　合　計</t>
    <rPh sb="0" eb="1">
      <t>フサ</t>
    </rPh>
    <rPh sb="2" eb="3">
      <t>ゴウ</t>
    </rPh>
    <rPh sb="4" eb="5">
      <t>ケイ</t>
    </rPh>
    <phoneticPr fontId="5"/>
  </si>
  <si>
    <t>事業区分</t>
    <rPh sb="0" eb="2">
      <t>ジギョウ</t>
    </rPh>
    <rPh sb="2" eb="4">
      <t>クブン</t>
    </rPh>
    <phoneticPr fontId="5"/>
  </si>
  <si>
    <t>施工内容</t>
    <rPh sb="0" eb="2">
      <t>セコウ</t>
    </rPh>
    <rPh sb="2" eb="4">
      <t>ナイヨウ</t>
    </rPh>
    <phoneticPr fontId="5"/>
  </si>
  <si>
    <t>構造</t>
    <rPh sb="0" eb="2">
      <t>コウゾウ</t>
    </rPh>
    <phoneticPr fontId="5"/>
  </si>
  <si>
    <t>(1) へき地診療所施設整備事業</t>
    <phoneticPr fontId="5"/>
  </si>
  <si>
    <t>鉄骨鉄筋コンクリート造</t>
    <rPh sb="0" eb="2">
      <t>テッコツ</t>
    </rPh>
    <rPh sb="2" eb="4">
      <t>テッキン</t>
    </rPh>
    <phoneticPr fontId="5"/>
  </si>
  <si>
    <t>(2) 過疎地域等特定診療所施設整備事業</t>
    <phoneticPr fontId="5"/>
  </si>
  <si>
    <t>鉄筋コンクリート造</t>
    <rPh sb="0" eb="2">
      <t>テッキン</t>
    </rPh>
    <phoneticPr fontId="5"/>
  </si>
  <si>
    <t>(3) へき地保健指導所施設整備事業</t>
    <phoneticPr fontId="5"/>
  </si>
  <si>
    <t>鉄骨造（鉄筋コンクリート造と同等の強度）</t>
    <rPh sb="0" eb="2">
      <t>テッコツ</t>
    </rPh>
    <rPh sb="4" eb="6">
      <t>テッキン</t>
    </rPh>
    <rPh sb="12" eb="13">
      <t>ヅク</t>
    </rPh>
    <rPh sb="14" eb="16">
      <t>ドウトウ</t>
    </rPh>
    <rPh sb="17" eb="19">
      <t>キョウド</t>
    </rPh>
    <phoneticPr fontId="5"/>
  </si>
  <si>
    <t>(4) 研修医のための研修施設整備事業</t>
    <phoneticPr fontId="5"/>
  </si>
  <si>
    <t>鉄骨造（ブロック造と同等の強度）</t>
    <rPh sb="0" eb="2">
      <t>テッコツ</t>
    </rPh>
    <rPh sb="8" eb="9">
      <t>ツク</t>
    </rPh>
    <rPh sb="10" eb="12">
      <t>ドウトウ</t>
    </rPh>
    <rPh sb="13" eb="15">
      <t>キョウド</t>
    </rPh>
    <phoneticPr fontId="5"/>
  </si>
  <si>
    <t>(5) 臨床研修病院施設整備事業</t>
    <phoneticPr fontId="5"/>
  </si>
  <si>
    <t>ブロック造</t>
    <rPh sb="4" eb="5">
      <t>ヅク</t>
    </rPh>
    <phoneticPr fontId="5"/>
  </si>
  <si>
    <t>(6) へき地医療拠点病院施設整備事業</t>
    <phoneticPr fontId="5"/>
  </si>
  <si>
    <t>木造</t>
    <rPh sb="0" eb="2">
      <t>モクゾウ</t>
    </rPh>
    <phoneticPr fontId="5"/>
  </si>
  <si>
    <t>(7) 医師臨床研修病院研修医環境整備事業</t>
    <phoneticPr fontId="5"/>
  </si>
  <si>
    <t>プレハブ造</t>
    <rPh sb="4" eb="5">
      <t>ツク</t>
    </rPh>
    <phoneticPr fontId="5"/>
  </si>
  <si>
    <t>(8) 離島等患者宿泊施設施設整備事業</t>
    <phoneticPr fontId="5"/>
  </si>
  <si>
    <t>←「事業区分」はプルダウンから選択</t>
    <rPh sb="2" eb="4">
      <t>ジギョウ</t>
    </rPh>
    <rPh sb="4" eb="6">
      <t>クブン</t>
    </rPh>
    <rPh sb="15" eb="17">
      <t>センタク</t>
    </rPh>
    <phoneticPr fontId="5"/>
  </si>
  <si>
    <t>外分」とは当該事業の補助金の交付の対象としない部分（財産処分の制限がかからない部分）を指す。</t>
    <phoneticPr fontId="5"/>
  </si>
  <si>
    <t xml:space="preserve">      　</t>
    <phoneticPr fontId="5"/>
  </si>
  <si>
    <t>なお、単年度事業の場合には、「総事業」欄のみに記入すること。</t>
    <phoneticPr fontId="5"/>
  </si>
  <si>
    <t>　　　　各合計欄の金額は自動計算
　　　　「員数（㎡）」部分は個別に入力</t>
    <rPh sb="4" eb="5">
      <t>カク</t>
    </rPh>
    <rPh sb="5" eb="7">
      <t>ゴウケイ</t>
    </rPh>
    <rPh sb="7" eb="8">
      <t>ラン</t>
    </rPh>
    <rPh sb="9" eb="11">
      <t>キンガク</t>
    </rPh>
    <rPh sb="12" eb="14">
      <t>ジドウ</t>
    </rPh>
    <rPh sb="14" eb="16">
      <t>ケイサン</t>
    </rPh>
    <rPh sb="22" eb="24">
      <t>インスウ</t>
    </rPh>
    <rPh sb="28" eb="30">
      <t>ブブン</t>
    </rPh>
    <rPh sb="31" eb="33">
      <t>コベツ</t>
    </rPh>
    <rPh sb="34" eb="36">
      <t>ニュウリョク</t>
    </rPh>
    <phoneticPr fontId="5"/>
  </si>
  <si>
    <t>（４）はさらに、事業の種別により新築、改築、増築、改修等に区分すること。</t>
    <phoneticPr fontId="5"/>
  </si>
  <si>
    <t xml:space="preserve">    </t>
    <phoneticPr fontId="5"/>
  </si>
  <si>
    <t xml:space="preserve"> なお、事業の種別は次による。</t>
    <phoneticPr fontId="5"/>
  </si>
  <si>
    <t xml:space="preserve">     </t>
    <phoneticPr fontId="5"/>
  </si>
  <si>
    <t xml:space="preserve">   </t>
    <phoneticPr fontId="5"/>
  </si>
  <si>
    <t>補助対象事業分の備考欄の「整備病床数」は、補助対象事業分に含まれる病床数を記入すること。</t>
    <phoneticPr fontId="5"/>
  </si>
  <si>
    <t>全体の事業が３か年以上にわたる計画の場合には、「年度別内訳」欄を適宜増やして作成すること。</t>
    <phoneticPr fontId="5"/>
  </si>
  <si>
    <t>（１）</t>
    <phoneticPr fontId="5"/>
  </si>
  <si>
    <t>（２）</t>
    <phoneticPr fontId="5"/>
  </si>
  <si>
    <t>（３）</t>
    <phoneticPr fontId="5"/>
  </si>
  <si>
    <t>（４）</t>
    <phoneticPr fontId="5"/>
  </si>
  <si>
    <t>（５）</t>
    <phoneticPr fontId="5"/>
  </si>
  <si>
    <t>（６）</t>
    <phoneticPr fontId="5"/>
  </si>
  <si>
    <t>（７）</t>
    <phoneticPr fontId="5"/>
  </si>
  <si>
    <t>「事業区分」には、医療施設等施設整備費補助金交付要綱の５（交付額の算定方法）の表の「１区分」欄に定める事業区分を、</t>
    <phoneticPr fontId="5"/>
  </si>
  <si>
    <t>「補助対象事業分」とは当該事業の補助金の交付の対象とする部分（財産処分の制限がかかる部分）を指し、「補助対象事業</t>
    <phoneticPr fontId="5"/>
  </si>
  <si>
    <t>「補助対象外経費」とは補助対象事業分のうち、医療施設等施設整備費補助金交付要綱に定める（交付の対象外費用）に該</t>
    <phoneticPr fontId="5"/>
  </si>
  <si>
    <t>　　新　　築：新たに建物を建築する場合</t>
    <phoneticPr fontId="5"/>
  </si>
  <si>
    <t>　　改　　築：従前の建物を取りこわして、これと位置・構造・規模がほぼ同程度のものを建築する場合</t>
    <phoneticPr fontId="5"/>
  </si>
  <si>
    <t>　　増　　築：敷地内の既存の建物を建て増しする場合で、敷地内に別に建物を新築する場合を含む</t>
    <phoneticPr fontId="5"/>
  </si>
  <si>
    <t>有</t>
  </si>
  <si>
    <t>様式３－１</t>
    <rPh sb="0" eb="2">
      <t>ヨウシキ</t>
    </rPh>
    <phoneticPr fontId="5"/>
  </si>
  <si>
    <t>（１）へき地診療所施設整備事業</t>
    <rPh sb="5" eb="6">
      <t>チ</t>
    </rPh>
    <rPh sb="6" eb="9">
      <t>シンリョウジョ</t>
    </rPh>
    <rPh sb="9" eb="11">
      <t>シセツ</t>
    </rPh>
    <rPh sb="11" eb="13">
      <t>セイビ</t>
    </rPh>
    <rPh sb="13" eb="15">
      <t>ジギョウ</t>
    </rPh>
    <phoneticPr fontId="5"/>
  </si>
  <si>
    <t>団体名（開設者）</t>
    <rPh sb="0" eb="3">
      <t>ダンタイメイ</t>
    </rPh>
    <rPh sb="4" eb="7">
      <t>カイセツシャ</t>
    </rPh>
    <phoneticPr fontId="5"/>
  </si>
  <si>
    <t>所在地</t>
    <rPh sb="0" eb="3">
      <t>ショザイチ</t>
    </rPh>
    <phoneticPr fontId="5"/>
  </si>
  <si>
    <t>整備事業期間</t>
    <rPh sb="0" eb="2">
      <t>セイビ</t>
    </rPh>
    <rPh sb="2" eb="4">
      <t>ジギョウ</t>
    </rPh>
    <rPh sb="4" eb="6">
      <t>キカン</t>
    </rPh>
    <phoneticPr fontId="5"/>
  </si>
  <si>
    <t>診察室</t>
    <rPh sb="0" eb="3">
      <t>シンサツシツ</t>
    </rPh>
    <phoneticPr fontId="5"/>
  </si>
  <si>
    <t>処置室</t>
    <rPh sb="0" eb="2">
      <t>ショチ</t>
    </rPh>
    <rPh sb="2" eb="3">
      <t>シツ</t>
    </rPh>
    <phoneticPr fontId="5"/>
  </si>
  <si>
    <t>待合室</t>
    <rPh sb="0" eb="3">
      <t>マチアイシツ</t>
    </rPh>
    <phoneticPr fontId="5"/>
  </si>
  <si>
    <t>薬剤室</t>
    <rPh sb="0" eb="2">
      <t>ヤクザイ</t>
    </rPh>
    <rPh sb="2" eb="3">
      <t>シツ</t>
    </rPh>
    <phoneticPr fontId="5"/>
  </si>
  <si>
    <t>エックス線室</t>
    <rPh sb="4" eb="5">
      <t>セン</t>
    </rPh>
    <rPh sb="5" eb="6">
      <t>シツ</t>
    </rPh>
    <phoneticPr fontId="5"/>
  </si>
  <si>
    <t>その他</t>
    <rPh sb="2" eb="3">
      <t>タ</t>
    </rPh>
    <phoneticPr fontId="5"/>
  </si>
  <si>
    <t>看護師住宅</t>
    <rPh sb="0" eb="3">
      <t>カンゴシ</t>
    </rPh>
    <rPh sb="3" eb="5">
      <t>ジュウタク</t>
    </rPh>
    <phoneticPr fontId="5"/>
  </si>
  <si>
    <t>ヘリポート</t>
    <phoneticPr fontId="5"/>
  </si>
  <si>
    <t>合計</t>
    <rPh sb="0" eb="2">
      <t>ゴウケイ</t>
    </rPh>
    <phoneticPr fontId="5"/>
  </si>
  <si>
    <t>現在</t>
    <rPh sb="0" eb="2">
      <t>ゲンザイ</t>
    </rPh>
    <phoneticPr fontId="5"/>
  </si>
  <si>
    <t>整備後</t>
    <rPh sb="0" eb="2">
      <t>セイビ</t>
    </rPh>
    <rPh sb="2" eb="3">
      <t>ゴ</t>
    </rPh>
    <phoneticPr fontId="5"/>
  </si>
  <si>
    <t>施設整備事業計画書</t>
    <rPh sb="0" eb="2">
      <t>シセツ</t>
    </rPh>
    <rPh sb="2" eb="4">
      <t>セイビ</t>
    </rPh>
    <rPh sb="4" eb="6">
      <t>ジギョウ</t>
    </rPh>
    <rPh sb="6" eb="9">
      <t>ケイカクショ</t>
    </rPh>
    <phoneticPr fontId="5"/>
  </si>
  <si>
    <t>全体事業</t>
    <rPh sb="0" eb="2">
      <t>ゼンタイ</t>
    </rPh>
    <rPh sb="2" eb="4">
      <t>ジギョウ</t>
    </rPh>
    <phoneticPr fontId="5"/>
  </si>
  <si>
    <t>補助対象部門に係る当該年度予定事業</t>
    <rPh sb="0" eb="2">
      <t>ホジョ</t>
    </rPh>
    <rPh sb="2" eb="4">
      <t>タイショウ</t>
    </rPh>
    <rPh sb="4" eb="6">
      <t>ブモン</t>
    </rPh>
    <rPh sb="7" eb="8">
      <t>カカ</t>
    </rPh>
    <rPh sb="9" eb="11">
      <t>トウガイ</t>
    </rPh>
    <rPh sb="11" eb="13">
      <t>ネンド</t>
    </rPh>
    <rPh sb="13" eb="15">
      <t>ヨテイ</t>
    </rPh>
    <rPh sb="15" eb="17">
      <t>ジギョウ</t>
    </rPh>
    <phoneticPr fontId="5"/>
  </si>
  <si>
    <t>病床数</t>
    <rPh sb="0" eb="3">
      <t>ビョウショウスウ</t>
    </rPh>
    <phoneticPr fontId="5"/>
  </si>
  <si>
    <t>医師・歯科
医師住宅</t>
    <rPh sb="0" eb="2">
      <t>イシ</t>
    </rPh>
    <rPh sb="3" eb="5">
      <t>シカ</t>
    </rPh>
    <rPh sb="6" eb="8">
      <t>イシ</t>
    </rPh>
    <rPh sb="8" eb="10">
      <t>ジュウタク</t>
    </rPh>
    <phoneticPr fontId="5"/>
  </si>
  <si>
    <t>既設分</t>
    <rPh sb="0" eb="2">
      <t>キセツ</t>
    </rPh>
    <rPh sb="2" eb="3">
      <t>ブン</t>
    </rPh>
    <phoneticPr fontId="5"/>
  </si>
  <si>
    <t>補助対象部門</t>
    <rPh sb="0" eb="2">
      <t>ホジョ</t>
    </rPh>
    <rPh sb="2" eb="4">
      <t>タイショウ</t>
    </rPh>
    <rPh sb="4" eb="6">
      <t>ブモン</t>
    </rPh>
    <phoneticPr fontId="5"/>
  </si>
  <si>
    <t>構造の種類
（主たる構造）</t>
    <rPh sb="0" eb="2">
      <t>コウゾウ</t>
    </rPh>
    <rPh sb="3" eb="5">
      <t>シュルイ</t>
    </rPh>
    <phoneticPr fontId="5"/>
  </si>
  <si>
    <t>過去の当該事業への国庫補助の有無</t>
    <rPh sb="0" eb="2">
      <t>カコ</t>
    </rPh>
    <rPh sb="3" eb="5">
      <t>トウガイ</t>
    </rPh>
    <rPh sb="5" eb="7">
      <t>ジギョウ</t>
    </rPh>
    <rPh sb="9" eb="11">
      <t>コッコ</t>
    </rPh>
    <rPh sb="11" eb="13">
      <t>ホジョ</t>
    </rPh>
    <rPh sb="14" eb="16">
      <t>ウム</t>
    </rPh>
    <phoneticPr fontId="5"/>
  </si>
  <si>
    <t>有無</t>
    <rPh sb="0" eb="2">
      <t>ウム</t>
    </rPh>
    <phoneticPr fontId="5"/>
  </si>
  <si>
    <t>有りの場合</t>
    <rPh sb="0" eb="1">
      <t>ア</t>
    </rPh>
    <rPh sb="3" eb="5">
      <t>バアイ</t>
    </rPh>
    <phoneticPr fontId="5"/>
  </si>
  <si>
    <t>補助年度</t>
    <rPh sb="0" eb="2">
      <t>ホジョ</t>
    </rPh>
    <rPh sb="2" eb="4">
      <t>ネンド</t>
    </rPh>
    <phoneticPr fontId="5"/>
  </si>
  <si>
    <t>補助面積</t>
    <rPh sb="0" eb="2">
      <t>ホジョ</t>
    </rPh>
    <rPh sb="2" eb="4">
      <t>メンセキ</t>
    </rPh>
    <phoneticPr fontId="5"/>
  </si>
  <si>
    <t>補助金額</t>
    <rPh sb="0" eb="2">
      <t>ホジョ</t>
    </rPh>
    <rPh sb="2" eb="4">
      <t>キンガク</t>
    </rPh>
    <phoneticPr fontId="5"/>
  </si>
  <si>
    <t>今回整備に伴う国庫補助財産処分</t>
    <rPh sb="0" eb="2">
      <t>コンカイ</t>
    </rPh>
    <rPh sb="2" eb="4">
      <t>セイビ</t>
    </rPh>
    <rPh sb="5" eb="6">
      <t>トモナ</t>
    </rPh>
    <rPh sb="7" eb="9">
      <t>コッコ</t>
    </rPh>
    <rPh sb="9" eb="11">
      <t>ホジョ</t>
    </rPh>
    <rPh sb="11" eb="13">
      <t>ザイサン</t>
    </rPh>
    <rPh sb="13" eb="15">
      <t>ショブン</t>
    </rPh>
    <phoneticPr fontId="5"/>
  </si>
  <si>
    <t>有無：</t>
    <rPh sb="0" eb="2">
      <t>ウム</t>
    </rPh>
    <phoneticPr fontId="5"/>
  </si>
  <si>
    <t>内容：</t>
    <rPh sb="0" eb="2">
      <t>ナイヨウ</t>
    </rPh>
    <phoneticPr fontId="5"/>
  </si>
  <si>
    <t>事業の種別</t>
    <rPh sb="0" eb="2">
      <t>ジギョウ</t>
    </rPh>
    <rPh sb="3" eb="5">
      <t>シュベツ</t>
    </rPh>
    <phoneticPr fontId="5"/>
  </si>
  <si>
    <t>特定地域振興法の指定状況</t>
    <rPh sb="0" eb="2">
      <t>トクテイ</t>
    </rPh>
    <rPh sb="2" eb="4">
      <t>チイキ</t>
    </rPh>
    <rPh sb="4" eb="7">
      <t>シンコウホウ</t>
    </rPh>
    <rPh sb="8" eb="10">
      <t>シテイ</t>
    </rPh>
    <rPh sb="10" eb="12">
      <t>ジョウキョウ</t>
    </rPh>
    <phoneticPr fontId="5"/>
  </si>
  <si>
    <t>「過疎」</t>
    <rPh sb="1" eb="3">
      <t>カソ</t>
    </rPh>
    <phoneticPr fontId="5"/>
  </si>
  <si>
    <t>「離島」</t>
    <rPh sb="1" eb="3">
      <t>リトウ</t>
    </rPh>
    <phoneticPr fontId="5"/>
  </si>
  <si>
    <t>「豪雪」</t>
    <rPh sb="1" eb="3">
      <t>ゴウセツ</t>
    </rPh>
    <phoneticPr fontId="5"/>
  </si>
  <si>
    <t>「特豪」</t>
    <rPh sb="1" eb="2">
      <t>トク</t>
    </rPh>
    <rPh sb="2" eb="3">
      <t>ゴウ</t>
    </rPh>
    <phoneticPr fontId="5"/>
  </si>
  <si>
    <t>「山村」</t>
    <rPh sb="1" eb="3">
      <t>サンソン</t>
    </rPh>
    <phoneticPr fontId="5"/>
  </si>
  <si>
    <t>「奄美」</t>
    <rPh sb="1" eb="3">
      <t>アマミ</t>
    </rPh>
    <phoneticPr fontId="5"/>
  </si>
  <si>
    <t>「小笠原」</t>
    <rPh sb="1" eb="4">
      <t>オガサワラ</t>
    </rPh>
    <phoneticPr fontId="5"/>
  </si>
  <si>
    <t>「半島」</t>
    <rPh sb="1" eb="3">
      <t>ハントウ</t>
    </rPh>
    <phoneticPr fontId="5"/>
  </si>
  <si>
    <t>施設名</t>
    <rPh sb="0" eb="2">
      <t>シセツ</t>
    </rPh>
    <rPh sb="2" eb="3">
      <t>メイ</t>
    </rPh>
    <phoneticPr fontId="5"/>
  </si>
  <si>
    <t>設置地区の状況</t>
    <rPh sb="0" eb="2">
      <t>セッチ</t>
    </rPh>
    <rPh sb="2" eb="4">
      <t>チク</t>
    </rPh>
    <rPh sb="5" eb="7">
      <t>ジョウキョウ</t>
    </rPh>
    <phoneticPr fontId="5"/>
  </si>
  <si>
    <t>有床の場合、病床数</t>
    <rPh sb="0" eb="2">
      <t>ユウショウ</t>
    </rPh>
    <rPh sb="3" eb="5">
      <t>バアイ</t>
    </rPh>
    <rPh sb="6" eb="9">
      <t>ビョウショウスウ</t>
    </rPh>
    <phoneticPr fontId="5"/>
  </si>
  <si>
    <t>１．整備事業計画等の概要</t>
    <rPh sb="2" eb="4">
      <t>セイビ</t>
    </rPh>
    <rPh sb="4" eb="6">
      <t>ジギョウ</t>
    </rPh>
    <rPh sb="6" eb="8">
      <t>ケイカク</t>
    </rPh>
    <rPh sb="8" eb="9">
      <t>トウ</t>
    </rPh>
    <rPh sb="10" eb="12">
      <t>ガイヨウ</t>
    </rPh>
    <phoneticPr fontId="5"/>
  </si>
  <si>
    <t>２．整備事業の概要</t>
    <rPh sb="2" eb="4">
      <t>セイビ</t>
    </rPh>
    <rPh sb="4" eb="6">
      <t>ジギョウ</t>
    </rPh>
    <rPh sb="7" eb="9">
      <t>ガイヨウ</t>
    </rPh>
    <phoneticPr fontId="5"/>
  </si>
  <si>
    <t>３．整備事業の必要性（具体的に記載）</t>
    <rPh sb="2" eb="4">
      <t>セイビ</t>
    </rPh>
    <rPh sb="4" eb="6">
      <t>ジギョウ</t>
    </rPh>
    <rPh sb="7" eb="10">
      <t>ヒツヨウセイ</t>
    </rPh>
    <rPh sb="11" eb="14">
      <t>グタイテキ</t>
    </rPh>
    <rPh sb="15" eb="17">
      <t>キサイ</t>
    </rPh>
    <phoneticPr fontId="5"/>
  </si>
  <si>
    <t>(4) 沖縄振興特別措置法 第3条第3号の指定地域</t>
    <rPh sb="4" eb="6">
      <t>オキナワ</t>
    </rPh>
    <rPh sb="6" eb="8">
      <t>シンコウ</t>
    </rPh>
    <rPh sb="8" eb="10">
      <t>トクベツ</t>
    </rPh>
    <rPh sb="10" eb="13">
      <t>ソチホウ</t>
    </rPh>
    <rPh sb="14" eb="15">
      <t>ダイ</t>
    </rPh>
    <rPh sb="16" eb="17">
      <t>ジョウ</t>
    </rPh>
    <rPh sb="17" eb="18">
      <t>ダイ</t>
    </rPh>
    <rPh sb="19" eb="20">
      <t>ゴウ</t>
    </rPh>
    <rPh sb="21" eb="23">
      <t>シテイ</t>
    </rPh>
    <rPh sb="23" eb="25">
      <t>チイキ</t>
    </rPh>
    <phoneticPr fontId="5"/>
  </si>
  <si>
    <t>「沖縄離島」</t>
    <rPh sb="1" eb="3">
      <t>オキナワ</t>
    </rPh>
    <rPh sb="3" eb="5">
      <t>リトウ</t>
    </rPh>
    <phoneticPr fontId="5"/>
  </si>
  <si>
    <t>(6) 豪雪地帯対策特別措置法 第2条第1項の指定地域</t>
    <rPh sb="4" eb="6">
      <t>ゴウセツ</t>
    </rPh>
    <rPh sb="6" eb="8">
      <t>チタイ</t>
    </rPh>
    <rPh sb="8" eb="10">
      <t>タイサク</t>
    </rPh>
    <rPh sb="10" eb="12">
      <t>トクベツ</t>
    </rPh>
    <rPh sb="12" eb="15">
      <t>ソチホウ</t>
    </rPh>
    <phoneticPr fontId="5"/>
  </si>
  <si>
    <t>(7) 豪雪地帯対策特別措置法 第2条第2項の指定地域</t>
    <rPh sb="4" eb="6">
      <t>ゴウセツ</t>
    </rPh>
    <rPh sb="6" eb="8">
      <t>チタイ</t>
    </rPh>
    <rPh sb="8" eb="10">
      <t>タイサク</t>
    </rPh>
    <rPh sb="10" eb="12">
      <t>トクベツ</t>
    </rPh>
    <rPh sb="12" eb="15">
      <t>ソチホウ</t>
    </rPh>
    <phoneticPr fontId="5"/>
  </si>
  <si>
    <t>(8) 山村振興法 第7条第1項の指定地域</t>
    <rPh sb="4" eb="6">
      <t>サンソン</t>
    </rPh>
    <rPh sb="6" eb="9">
      <t>シンコウホウ</t>
    </rPh>
    <phoneticPr fontId="5"/>
  </si>
  <si>
    <t>(9) 半島振興法 第2条第1項の指定地域</t>
    <rPh sb="4" eb="6">
      <t>ハントウ</t>
    </rPh>
    <rPh sb="6" eb="9">
      <t>シンコウホウ</t>
    </rPh>
    <phoneticPr fontId="5"/>
  </si>
  <si>
    <t>(10) 該当なし</t>
    <rPh sb="5" eb="7">
      <t>ガイトウ</t>
    </rPh>
    <phoneticPr fontId="5"/>
  </si>
  <si>
    <t>(2) 奄美群島振興開発特別措置法第1条の地域</t>
    <rPh sb="4" eb="6">
      <t>アマミ</t>
    </rPh>
    <rPh sb="6" eb="8">
      <t>グントウ</t>
    </rPh>
    <rPh sb="8" eb="10">
      <t>シンコウ</t>
    </rPh>
    <rPh sb="10" eb="12">
      <t>カイハツ</t>
    </rPh>
    <rPh sb="12" eb="14">
      <t>トクベツ</t>
    </rPh>
    <rPh sb="14" eb="17">
      <t>ソチホウ</t>
    </rPh>
    <rPh sb="17" eb="18">
      <t>ダイ</t>
    </rPh>
    <rPh sb="19" eb="20">
      <t>ジョウ</t>
    </rPh>
    <phoneticPr fontId="5"/>
  </si>
  <si>
    <t>(3) 小笠原諸島振興開発特別措置法 第4条第1項の地域</t>
    <rPh sb="4" eb="7">
      <t>オガサワラ</t>
    </rPh>
    <rPh sb="7" eb="9">
      <t>ショトウ</t>
    </rPh>
    <rPh sb="9" eb="11">
      <t>シンコウ</t>
    </rPh>
    <rPh sb="11" eb="13">
      <t>カイハツ</t>
    </rPh>
    <rPh sb="13" eb="15">
      <t>トクベツ</t>
    </rPh>
    <rPh sb="15" eb="18">
      <t>ソチホウ</t>
    </rPh>
    <phoneticPr fontId="5"/>
  </si>
  <si>
    <t>４．設置地区の状況（実施要綱への適合状況等）</t>
    <rPh sb="2" eb="4">
      <t>セッチ</t>
    </rPh>
    <rPh sb="4" eb="6">
      <t>チク</t>
    </rPh>
    <rPh sb="7" eb="9">
      <t>ジョウキョウ</t>
    </rPh>
    <rPh sb="10" eb="12">
      <t>ジッシ</t>
    </rPh>
    <rPh sb="12" eb="14">
      <t>ヨウコウ</t>
    </rPh>
    <rPh sb="16" eb="18">
      <t>テキゴウ</t>
    </rPh>
    <rPh sb="18" eb="20">
      <t>ジョウキョウ</t>
    </rPh>
    <rPh sb="20" eb="21">
      <t>トウ</t>
    </rPh>
    <phoneticPr fontId="5"/>
  </si>
  <si>
    <t>(1)～(4)に該当する場合</t>
    <rPh sb="8" eb="10">
      <t>ガイトウ</t>
    </rPh>
    <rPh sb="12" eb="14">
      <t>バアイ</t>
    </rPh>
    <phoneticPr fontId="5"/>
  </si>
  <si>
    <t>(1)～(4)に該当しない場合</t>
    <rPh sb="8" eb="10">
      <t>ガイトウ</t>
    </rPh>
    <rPh sb="13" eb="15">
      <t>バアイ</t>
    </rPh>
    <phoneticPr fontId="5"/>
  </si>
  <si>
    <t>最最寄り医療機関の状況</t>
    <rPh sb="0" eb="1">
      <t>サイ</t>
    </rPh>
    <rPh sb="1" eb="3">
      <t>モヨ</t>
    </rPh>
    <rPh sb="4" eb="6">
      <t>イリョウ</t>
    </rPh>
    <rPh sb="6" eb="8">
      <t>キカン</t>
    </rPh>
    <rPh sb="9" eb="11">
      <t>ジョウキョウ</t>
    </rPh>
    <phoneticPr fontId="5"/>
  </si>
  <si>
    <t>診療所からの時間（分）</t>
    <rPh sb="0" eb="3">
      <t>シンリョウジョ</t>
    </rPh>
    <rPh sb="6" eb="8">
      <t>ジカン</t>
    </rPh>
    <rPh sb="9" eb="10">
      <t>フン</t>
    </rPh>
    <phoneticPr fontId="5"/>
  </si>
  <si>
    <t>【自動車】</t>
    <phoneticPr fontId="5"/>
  </si>
  <si>
    <t>【公共交通機関及び徒歩】</t>
    <phoneticPr fontId="5"/>
  </si>
  <si>
    <t>診療所からの距離（ｋｍ）</t>
    <rPh sb="0" eb="3">
      <t>シンリョウジョ</t>
    </rPh>
    <rPh sb="6" eb="8">
      <t>キョリ</t>
    </rPh>
    <phoneticPr fontId="5"/>
  </si>
  <si>
    <t>所在市町村</t>
    <rPh sb="0" eb="2">
      <t>ショザイ</t>
    </rPh>
    <rPh sb="2" eb="5">
      <t>シチョウソン</t>
    </rPh>
    <phoneticPr fontId="5"/>
  </si>
  <si>
    <t>病床数</t>
    <rPh sb="0" eb="3">
      <t>ビョウショウスウ</t>
    </rPh>
    <phoneticPr fontId="5"/>
  </si>
  <si>
    <t>施設名</t>
    <rPh sb="0" eb="3">
      <t>シセツメイ</t>
    </rPh>
    <phoneticPr fontId="5"/>
  </si>
  <si>
    <t>診療日数</t>
    <rPh sb="0" eb="2">
      <t>シンリョウ</t>
    </rPh>
    <rPh sb="2" eb="4">
      <t>ニッスウ</t>
    </rPh>
    <phoneticPr fontId="5"/>
  </si>
  <si>
    <t>日／週</t>
    <rPh sb="0" eb="1">
      <t>ニチ</t>
    </rPh>
    <rPh sb="2" eb="3">
      <t>シュウ</t>
    </rPh>
    <phoneticPr fontId="5"/>
  </si>
  <si>
    <t>床</t>
    <rPh sb="0" eb="1">
      <t>ユカ</t>
    </rPh>
    <phoneticPr fontId="5"/>
  </si>
  <si>
    <t>他の医療機関がない離島か</t>
    <rPh sb="0" eb="1">
      <t>タ</t>
    </rPh>
    <rPh sb="2" eb="4">
      <t>イリョウ</t>
    </rPh>
    <rPh sb="4" eb="6">
      <t>キカン</t>
    </rPh>
    <rPh sb="9" eb="11">
      <t>リトウ</t>
    </rPh>
    <phoneticPr fontId="5"/>
  </si>
  <si>
    <t>主な診療科</t>
    <rPh sb="0" eb="1">
      <t>オモ</t>
    </rPh>
    <rPh sb="2" eb="5">
      <t>シンリョウカ</t>
    </rPh>
    <phoneticPr fontId="5"/>
  </si>
  <si>
    <t>特定地域振興法の指定状況等</t>
    <rPh sb="12" eb="13">
      <t>トウ</t>
    </rPh>
    <phoneticPr fontId="5"/>
  </si>
  <si>
    <t>半径４ｋｍ区域内の人口（人）</t>
    <rPh sb="0" eb="2">
      <t>ハンケイ</t>
    </rPh>
    <rPh sb="5" eb="8">
      <t>クイキナイ</t>
    </rPh>
    <rPh sb="9" eb="11">
      <t>ジンコウ</t>
    </rPh>
    <rPh sb="12" eb="13">
      <t>ニン</t>
    </rPh>
    <phoneticPr fontId="5"/>
  </si>
  <si>
    <t>島の人口（人）</t>
    <rPh sb="0" eb="1">
      <t>シマ</t>
    </rPh>
    <rPh sb="2" eb="4">
      <t>ジンコウ</t>
    </rPh>
    <rPh sb="5" eb="6">
      <t>ニン</t>
    </rPh>
    <phoneticPr fontId="5"/>
  </si>
  <si>
    <t>新築</t>
    <rPh sb="0" eb="2">
      <t>シンチク</t>
    </rPh>
    <phoneticPr fontId="5"/>
  </si>
  <si>
    <t>移転新築</t>
    <rPh sb="0" eb="2">
      <t>イテン</t>
    </rPh>
    <rPh sb="2" eb="4">
      <t>シンチク</t>
    </rPh>
    <phoneticPr fontId="5"/>
  </si>
  <si>
    <t>改築</t>
    <rPh sb="0" eb="2">
      <t>カイチク</t>
    </rPh>
    <phoneticPr fontId="5"/>
  </si>
  <si>
    <t>増築</t>
    <rPh sb="0" eb="2">
      <t>ゾウチク</t>
    </rPh>
    <phoneticPr fontId="5"/>
  </si>
  <si>
    <t>改修</t>
    <rPh sb="0" eb="2">
      <t>カイシュウ</t>
    </rPh>
    <phoneticPr fontId="5"/>
  </si>
  <si>
    <t>（２）過疎地域等特定診療所</t>
    <rPh sb="3" eb="5">
      <t>カソ</t>
    </rPh>
    <rPh sb="5" eb="7">
      <t>チイキ</t>
    </rPh>
    <rPh sb="7" eb="8">
      <t>トウ</t>
    </rPh>
    <rPh sb="8" eb="10">
      <t>トクテイ</t>
    </rPh>
    <rPh sb="10" eb="13">
      <t>シンリョウジョ</t>
    </rPh>
    <phoneticPr fontId="5"/>
  </si>
  <si>
    <t>４．その他の状況（実施要綱への適合状況等）</t>
    <rPh sb="4" eb="5">
      <t>タ</t>
    </rPh>
    <rPh sb="6" eb="8">
      <t>ジョウキョウ</t>
    </rPh>
    <rPh sb="9" eb="11">
      <t>ジッシ</t>
    </rPh>
    <rPh sb="11" eb="13">
      <t>ヨウコウ</t>
    </rPh>
    <rPh sb="15" eb="17">
      <t>テキゴウ</t>
    </rPh>
    <rPh sb="17" eb="19">
      <t>ジョウキョウ</t>
    </rPh>
    <rPh sb="19" eb="20">
      <t>トウ</t>
    </rPh>
    <phoneticPr fontId="5"/>
  </si>
  <si>
    <t>特定地域振興法の指定状況</t>
    <phoneticPr fontId="5"/>
  </si>
  <si>
    <t>当該市町村の財政力指数</t>
    <rPh sb="0" eb="2">
      <t>トウガイ</t>
    </rPh>
    <rPh sb="2" eb="5">
      <t>シチョウソン</t>
    </rPh>
    <rPh sb="6" eb="9">
      <t>ザイセイリョク</t>
    </rPh>
    <rPh sb="9" eb="11">
      <t>シスウ</t>
    </rPh>
    <phoneticPr fontId="5"/>
  </si>
  <si>
    <t>今回申請の診療機能に係る医師又は歯科医師の確保状況</t>
    <rPh sb="0" eb="2">
      <t>コンカイ</t>
    </rPh>
    <rPh sb="2" eb="4">
      <t>シンセイ</t>
    </rPh>
    <rPh sb="5" eb="7">
      <t>シンリョウ</t>
    </rPh>
    <rPh sb="7" eb="9">
      <t>キノウ</t>
    </rPh>
    <rPh sb="10" eb="11">
      <t>カカ</t>
    </rPh>
    <rPh sb="12" eb="14">
      <t>イシ</t>
    </rPh>
    <rPh sb="14" eb="15">
      <t>マタ</t>
    </rPh>
    <rPh sb="16" eb="20">
      <t>シカイシ</t>
    </rPh>
    <rPh sb="21" eb="23">
      <t>カクホ</t>
    </rPh>
    <rPh sb="23" eb="25">
      <t>ジョウキョウ</t>
    </rPh>
    <phoneticPr fontId="5"/>
  </si>
  <si>
    <t>様式３－２</t>
    <rPh sb="0" eb="2">
      <t>ヨウシキ</t>
    </rPh>
    <phoneticPr fontId="5"/>
  </si>
  <si>
    <t>事業の種類</t>
    <rPh sb="0" eb="2">
      <t>ジギョウ</t>
    </rPh>
    <rPh sb="3" eb="5">
      <t>シュルイ</t>
    </rPh>
    <phoneticPr fontId="5"/>
  </si>
  <si>
    <t>当該市町村内における、今回申請の診療機能を有する他の医療機関の有無</t>
    <rPh sb="0" eb="2">
      <t>トウガイ</t>
    </rPh>
    <rPh sb="2" eb="5">
      <t>シチョウソン</t>
    </rPh>
    <rPh sb="5" eb="6">
      <t>ナイ</t>
    </rPh>
    <rPh sb="11" eb="13">
      <t>コンカイ</t>
    </rPh>
    <rPh sb="13" eb="15">
      <t>シンセイ</t>
    </rPh>
    <rPh sb="16" eb="18">
      <t>シンリョウ</t>
    </rPh>
    <rPh sb="18" eb="20">
      <t>キノウ</t>
    </rPh>
    <rPh sb="21" eb="22">
      <t>ユウ</t>
    </rPh>
    <rPh sb="24" eb="25">
      <t>タ</t>
    </rPh>
    <rPh sb="26" eb="28">
      <t>イリョウ</t>
    </rPh>
    <rPh sb="28" eb="30">
      <t>キカン</t>
    </rPh>
    <rPh sb="31" eb="33">
      <t>ウム</t>
    </rPh>
    <phoneticPr fontId="5"/>
  </si>
  <si>
    <t>診療所部門の面積</t>
    <rPh sb="0" eb="3">
      <t>シンリョウジョ</t>
    </rPh>
    <rPh sb="3" eb="5">
      <t>ブモン</t>
    </rPh>
    <rPh sb="6" eb="8">
      <t>メンセキ</t>
    </rPh>
    <phoneticPr fontId="5"/>
  </si>
  <si>
    <t>住宅部門の面積</t>
    <rPh sb="0" eb="2">
      <t>ジュウタク</t>
    </rPh>
    <rPh sb="2" eb="4">
      <t>ブモン</t>
    </rPh>
    <rPh sb="5" eb="7">
      <t>メンセキ</t>
    </rPh>
    <phoneticPr fontId="5"/>
  </si>
  <si>
    <t>（３）へき地保健指導所</t>
    <rPh sb="5" eb="6">
      <t>チ</t>
    </rPh>
    <rPh sb="6" eb="8">
      <t>ホケン</t>
    </rPh>
    <rPh sb="8" eb="11">
      <t>シドウショ</t>
    </rPh>
    <phoneticPr fontId="5"/>
  </si>
  <si>
    <t>管轄保健所名</t>
    <rPh sb="0" eb="2">
      <t>カンカツ</t>
    </rPh>
    <rPh sb="2" eb="5">
      <t>ホケンジョ</t>
    </rPh>
    <rPh sb="5" eb="6">
      <t>メイ</t>
    </rPh>
    <phoneticPr fontId="5"/>
  </si>
  <si>
    <t>指導所名</t>
    <rPh sb="0" eb="3">
      <t>シドウショ</t>
    </rPh>
    <rPh sb="3" eb="4">
      <t>メイ</t>
    </rPh>
    <phoneticPr fontId="5"/>
  </si>
  <si>
    <t>指導部門の面積</t>
    <rPh sb="0" eb="2">
      <t>シドウ</t>
    </rPh>
    <rPh sb="2" eb="4">
      <t>ブモン</t>
    </rPh>
    <rPh sb="5" eb="7">
      <t>メンセキ</t>
    </rPh>
    <phoneticPr fontId="5"/>
  </si>
  <si>
    <t>保健師住宅</t>
    <rPh sb="0" eb="3">
      <t>ホケンシ</t>
    </rPh>
    <rPh sb="3" eb="5">
      <t>ジュウタク</t>
    </rPh>
    <phoneticPr fontId="5"/>
  </si>
  <si>
    <t>問診室</t>
    <rPh sb="0" eb="2">
      <t>モンシン</t>
    </rPh>
    <rPh sb="2" eb="3">
      <t>シツ</t>
    </rPh>
    <phoneticPr fontId="5"/>
  </si>
  <si>
    <t>事務室</t>
    <rPh sb="0" eb="3">
      <t>ジムシツ</t>
    </rPh>
    <phoneticPr fontId="5"/>
  </si>
  <si>
    <t>面談指導室</t>
    <rPh sb="0" eb="2">
      <t>メンダン</t>
    </rPh>
    <rPh sb="2" eb="5">
      <t>シドウシツ</t>
    </rPh>
    <phoneticPr fontId="5"/>
  </si>
  <si>
    <t>図書室</t>
    <rPh sb="0" eb="3">
      <t>トショシツ</t>
    </rPh>
    <phoneticPr fontId="5"/>
  </si>
  <si>
    <t>集団指導室</t>
    <rPh sb="0" eb="2">
      <t>シュウダン</t>
    </rPh>
    <rPh sb="2" eb="5">
      <t>シドウシツ</t>
    </rPh>
    <phoneticPr fontId="5"/>
  </si>
  <si>
    <t>計測室・検査室</t>
    <rPh sb="0" eb="2">
      <t>ケイソク</t>
    </rPh>
    <rPh sb="2" eb="3">
      <t>シツ</t>
    </rPh>
    <rPh sb="4" eb="7">
      <t>ケンサシツ</t>
    </rPh>
    <phoneticPr fontId="5"/>
  </si>
  <si>
    <t>指導所からの距離（ｋｍ）</t>
    <rPh sb="0" eb="2">
      <t>シドウ</t>
    </rPh>
    <rPh sb="2" eb="3">
      <t>トコロ</t>
    </rPh>
    <rPh sb="6" eb="8">
      <t>キョリ</t>
    </rPh>
    <phoneticPr fontId="5"/>
  </si>
  <si>
    <t>指導所からの時間（分）</t>
    <rPh sb="0" eb="3">
      <t>シドウショ</t>
    </rPh>
    <rPh sb="6" eb="8">
      <t>ジカン</t>
    </rPh>
    <rPh sb="9" eb="10">
      <t>フン</t>
    </rPh>
    <phoneticPr fontId="5"/>
  </si>
  <si>
    <t>※上記(1)～(4)で他に島内に医療機関がある場合も記載要</t>
    <rPh sb="1" eb="3">
      <t>ジョウキ</t>
    </rPh>
    <rPh sb="11" eb="12">
      <t>タ</t>
    </rPh>
    <rPh sb="13" eb="15">
      <t>トウナイ</t>
    </rPh>
    <rPh sb="16" eb="18">
      <t>イリョウ</t>
    </rPh>
    <rPh sb="18" eb="20">
      <t>キカン</t>
    </rPh>
    <rPh sb="23" eb="25">
      <t>バアイ</t>
    </rPh>
    <rPh sb="26" eb="28">
      <t>キサイ</t>
    </rPh>
    <rPh sb="28" eb="29">
      <t>ヨウ</t>
    </rPh>
    <phoneticPr fontId="5"/>
  </si>
  <si>
    <t>保健師の確保状況（原則として指導所に駐在するかについても記載）</t>
    <rPh sb="0" eb="3">
      <t>ホケンシ</t>
    </rPh>
    <rPh sb="4" eb="6">
      <t>カクホ</t>
    </rPh>
    <rPh sb="6" eb="8">
      <t>ジョウキョウ</t>
    </rPh>
    <rPh sb="9" eb="11">
      <t>ゲンソク</t>
    </rPh>
    <rPh sb="14" eb="17">
      <t>シドウショ</t>
    </rPh>
    <rPh sb="18" eb="20">
      <t>チュウザイ</t>
    </rPh>
    <rPh sb="28" eb="30">
      <t>キサイ</t>
    </rPh>
    <phoneticPr fontId="5"/>
  </si>
  <si>
    <t>保健師の活動計画（保健所及び最寄りの医療機関との連携等）</t>
    <rPh sb="0" eb="3">
      <t>ホケンシ</t>
    </rPh>
    <rPh sb="4" eb="6">
      <t>カツドウ</t>
    </rPh>
    <rPh sb="6" eb="8">
      <t>ケイカク</t>
    </rPh>
    <rPh sb="9" eb="12">
      <t>ホケンジョ</t>
    </rPh>
    <rPh sb="12" eb="13">
      <t>オヨ</t>
    </rPh>
    <rPh sb="14" eb="16">
      <t>モヨ</t>
    </rPh>
    <rPh sb="18" eb="20">
      <t>イリョウ</t>
    </rPh>
    <rPh sb="20" eb="22">
      <t>キカン</t>
    </rPh>
    <rPh sb="24" eb="26">
      <t>レンケイ</t>
    </rPh>
    <rPh sb="26" eb="27">
      <t>トウ</t>
    </rPh>
    <phoneticPr fontId="5"/>
  </si>
  <si>
    <t>様式３－３</t>
    <rPh sb="0" eb="2">
      <t>ヨウシキ</t>
    </rPh>
    <phoneticPr fontId="5"/>
  </si>
  <si>
    <t>様式３－４</t>
    <rPh sb="0" eb="2">
      <t>ヨウシキ</t>
    </rPh>
    <phoneticPr fontId="5"/>
  </si>
  <si>
    <t>（４）研修医のための研修施設整備事業</t>
    <rPh sb="3" eb="6">
      <t>ケンシュウイ</t>
    </rPh>
    <rPh sb="10" eb="12">
      <t>ケンシュウ</t>
    </rPh>
    <rPh sb="12" eb="14">
      <t>シセツ</t>
    </rPh>
    <rPh sb="14" eb="16">
      <t>セイビ</t>
    </rPh>
    <rPh sb="16" eb="18">
      <t>ジギョウ</t>
    </rPh>
    <phoneticPr fontId="5"/>
  </si>
  <si>
    <t>許可病床数</t>
    <rPh sb="0" eb="2">
      <t>キョカ</t>
    </rPh>
    <rPh sb="2" eb="5">
      <t>ビョウショウスウ</t>
    </rPh>
    <phoneticPr fontId="5"/>
  </si>
  <si>
    <t>既設研修棟</t>
    <rPh sb="0" eb="2">
      <t>キセツ</t>
    </rPh>
    <rPh sb="2" eb="4">
      <t>ケンシュウ</t>
    </rPh>
    <rPh sb="4" eb="5">
      <t>トウ</t>
    </rPh>
    <phoneticPr fontId="5"/>
  </si>
  <si>
    <t>今回補助対象研修棟</t>
    <rPh sb="0" eb="2">
      <t>コンカイ</t>
    </rPh>
    <rPh sb="2" eb="4">
      <t>ホジョ</t>
    </rPh>
    <rPh sb="4" eb="6">
      <t>タイショウ</t>
    </rPh>
    <rPh sb="6" eb="8">
      <t>ケンシュウ</t>
    </rPh>
    <rPh sb="8" eb="9">
      <t>トウ</t>
    </rPh>
    <phoneticPr fontId="5"/>
  </si>
  <si>
    <t>講義室</t>
    <rPh sb="0" eb="3">
      <t>コウギシツ</t>
    </rPh>
    <phoneticPr fontId="5"/>
  </si>
  <si>
    <t>討議室</t>
    <rPh sb="0" eb="2">
      <t>トウギ</t>
    </rPh>
    <rPh sb="2" eb="3">
      <t>シツ</t>
    </rPh>
    <phoneticPr fontId="5"/>
  </si>
  <si>
    <t>コピーサービス室</t>
    <rPh sb="7" eb="8">
      <t>シツ</t>
    </rPh>
    <phoneticPr fontId="5"/>
  </si>
  <si>
    <t>仮眠室</t>
    <rPh sb="0" eb="3">
      <t>カミンシツ</t>
    </rPh>
    <phoneticPr fontId="5"/>
  </si>
  <si>
    <t>管理部門</t>
    <rPh sb="0" eb="2">
      <t>カンリ</t>
    </rPh>
    <rPh sb="2" eb="4">
      <t>ブモン</t>
    </rPh>
    <phoneticPr fontId="5"/>
  </si>
  <si>
    <t>視聴覚室</t>
    <rPh sb="0" eb="3">
      <t>シチョウカク</t>
    </rPh>
    <rPh sb="3" eb="4">
      <t>シツ</t>
    </rPh>
    <phoneticPr fontId="5"/>
  </si>
  <si>
    <t>管理室</t>
    <rPh sb="0" eb="3">
      <t>カンリシツ</t>
    </rPh>
    <phoneticPr fontId="5"/>
  </si>
  <si>
    <t>更衣室</t>
    <rPh sb="0" eb="3">
      <t>コウイシツ</t>
    </rPh>
    <phoneticPr fontId="5"/>
  </si>
  <si>
    <t>廊下</t>
    <rPh sb="0" eb="2">
      <t>ロウカ</t>
    </rPh>
    <phoneticPr fontId="5"/>
  </si>
  <si>
    <t>便所</t>
    <rPh sb="0" eb="2">
      <t>ベンジョ</t>
    </rPh>
    <phoneticPr fontId="5"/>
  </si>
  <si>
    <t>倉庫</t>
    <rPh sb="0" eb="2">
      <t>ソウコ</t>
    </rPh>
    <phoneticPr fontId="5"/>
  </si>
  <si>
    <t>「その他」に計上した部門を記載</t>
    <rPh sb="3" eb="4">
      <t>タ</t>
    </rPh>
    <rPh sb="6" eb="8">
      <t>ケイジョウ</t>
    </rPh>
    <rPh sb="10" eb="12">
      <t>ブモン</t>
    </rPh>
    <rPh sb="13" eb="15">
      <t>キサイ</t>
    </rPh>
    <phoneticPr fontId="5"/>
  </si>
  <si>
    <t>３．臨床研修医数</t>
    <rPh sb="2" eb="4">
      <t>リンショウ</t>
    </rPh>
    <rPh sb="4" eb="7">
      <t>ケンシュウイ</t>
    </rPh>
    <rPh sb="7" eb="8">
      <t>カズ</t>
    </rPh>
    <phoneticPr fontId="5"/>
  </si>
  <si>
    <t>研修プログラム名</t>
    <rPh sb="0" eb="2">
      <t>ケンシュウ</t>
    </rPh>
    <rPh sb="7" eb="8">
      <t>メイ</t>
    </rPh>
    <phoneticPr fontId="5"/>
  </si>
  <si>
    <t>1年生</t>
    <rPh sb="1" eb="3">
      <t>ネンセイ</t>
    </rPh>
    <phoneticPr fontId="5"/>
  </si>
  <si>
    <t>2年生</t>
    <rPh sb="1" eb="3">
      <t>ネンセイ</t>
    </rPh>
    <phoneticPr fontId="5"/>
  </si>
  <si>
    <t>４．整備事業の必要性（具体的に記載）</t>
    <rPh sb="2" eb="4">
      <t>セイビ</t>
    </rPh>
    <rPh sb="4" eb="6">
      <t>ジギョウ</t>
    </rPh>
    <rPh sb="7" eb="10">
      <t>ヒツヨウセイ</t>
    </rPh>
    <rPh sb="11" eb="14">
      <t>グタイテキ</t>
    </rPh>
    <rPh sb="15" eb="17">
      <t>キサイ</t>
    </rPh>
    <phoneticPr fontId="5"/>
  </si>
  <si>
    <t>年度のべ人数（人）</t>
    <rPh sb="0" eb="2">
      <t>ネンド</t>
    </rPh>
    <rPh sb="4" eb="5">
      <t>ニン</t>
    </rPh>
    <rPh sb="5" eb="6">
      <t>スウ</t>
    </rPh>
    <rPh sb="7" eb="8">
      <t>ニン</t>
    </rPh>
    <phoneticPr fontId="5"/>
  </si>
  <si>
    <t>１月あたり
平均</t>
    <phoneticPr fontId="5"/>
  </si>
  <si>
    <t>基準面積算出に用いる研修医数・・・</t>
    <phoneticPr fontId="5"/>
  </si>
  <si>
    <t>様式３－５</t>
    <rPh sb="0" eb="2">
      <t>ヨウシキ</t>
    </rPh>
    <phoneticPr fontId="5"/>
  </si>
  <si>
    <t>（５）臨床研修病院施設整備事業</t>
    <rPh sb="3" eb="5">
      <t>リンショウ</t>
    </rPh>
    <rPh sb="5" eb="7">
      <t>ケンシュウ</t>
    </rPh>
    <rPh sb="7" eb="9">
      <t>ビョウイン</t>
    </rPh>
    <rPh sb="9" eb="11">
      <t>シセツ</t>
    </rPh>
    <rPh sb="11" eb="13">
      <t>セイビ</t>
    </rPh>
    <rPh sb="13" eb="15">
      <t>ジギョウ</t>
    </rPh>
    <phoneticPr fontId="5"/>
  </si>
  <si>
    <t>外来診療棟</t>
    <rPh sb="0" eb="2">
      <t>ガイライ</t>
    </rPh>
    <rPh sb="2" eb="5">
      <t>シンリョウトウ</t>
    </rPh>
    <phoneticPr fontId="5"/>
  </si>
  <si>
    <t>今回補助対象 外来診療棟</t>
    <rPh sb="0" eb="2">
      <t>コンカイ</t>
    </rPh>
    <rPh sb="2" eb="4">
      <t>ホジョ</t>
    </rPh>
    <rPh sb="4" eb="6">
      <t>タイショウ</t>
    </rPh>
    <rPh sb="7" eb="9">
      <t>ガイライ</t>
    </rPh>
    <rPh sb="9" eb="12">
      <t>シンリョウトウ</t>
    </rPh>
    <phoneticPr fontId="5"/>
  </si>
  <si>
    <t>内科</t>
    <rPh sb="0" eb="2">
      <t>ナイカ</t>
    </rPh>
    <phoneticPr fontId="5"/>
  </si>
  <si>
    <t>精神科</t>
    <rPh sb="0" eb="3">
      <t>セイシンカ</t>
    </rPh>
    <phoneticPr fontId="5"/>
  </si>
  <si>
    <t>小児科</t>
    <rPh sb="0" eb="3">
      <t>ショウニカ</t>
    </rPh>
    <phoneticPr fontId="5"/>
  </si>
  <si>
    <t>外科</t>
    <rPh sb="0" eb="2">
      <t>ゲカ</t>
    </rPh>
    <phoneticPr fontId="5"/>
  </si>
  <si>
    <t>整形外科</t>
    <rPh sb="0" eb="2">
      <t>セイケイ</t>
    </rPh>
    <rPh sb="2" eb="4">
      <t>ゲカ</t>
    </rPh>
    <phoneticPr fontId="5"/>
  </si>
  <si>
    <t>皮膚科</t>
    <rPh sb="0" eb="3">
      <t>ヒフカ</t>
    </rPh>
    <phoneticPr fontId="5"/>
  </si>
  <si>
    <t>泌尿器科</t>
    <rPh sb="0" eb="4">
      <t>ヒニョウキカ</t>
    </rPh>
    <phoneticPr fontId="5"/>
  </si>
  <si>
    <t>産婦人科</t>
    <rPh sb="0" eb="4">
      <t>サンフジンカ</t>
    </rPh>
    <phoneticPr fontId="5"/>
  </si>
  <si>
    <t>眼科</t>
    <rPh sb="0" eb="2">
      <t>ガンカ</t>
    </rPh>
    <phoneticPr fontId="5"/>
  </si>
  <si>
    <t>耳鼻咽喉科</t>
    <rPh sb="0" eb="2">
      <t>ジビ</t>
    </rPh>
    <rPh sb="2" eb="5">
      <t>インコウカ</t>
    </rPh>
    <phoneticPr fontId="5"/>
  </si>
  <si>
    <t>放射線科</t>
    <rPh sb="0" eb="3">
      <t>ホウシャセン</t>
    </rPh>
    <rPh sb="3" eb="4">
      <t>カ</t>
    </rPh>
    <phoneticPr fontId="5"/>
  </si>
  <si>
    <t>救急診療部門</t>
    <rPh sb="0" eb="2">
      <t>キュウキュウ</t>
    </rPh>
    <rPh sb="2" eb="4">
      <t>シンリョウ</t>
    </rPh>
    <rPh sb="4" eb="6">
      <t>ブモン</t>
    </rPh>
    <phoneticPr fontId="5"/>
  </si>
  <si>
    <t>総合診療部門</t>
    <rPh sb="0" eb="2">
      <t>ソウゴウ</t>
    </rPh>
    <rPh sb="2" eb="4">
      <t>シンリョウ</t>
    </rPh>
    <rPh sb="4" eb="6">
      <t>ブモン</t>
    </rPh>
    <phoneticPr fontId="5"/>
  </si>
  <si>
    <t>在宅医療部門</t>
    <rPh sb="0" eb="2">
      <t>ザイタク</t>
    </rPh>
    <rPh sb="2" eb="4">
      <t>イリョウ</t>
    </rPh>
    <rPh sb="4" eb="6">
      <t>ブモン</t>
    </rPh>
    <phoneticPr fontId="5"/>
  </si>
  <si>
    <t>病歴管理室</t>
    <rPh sb="0" eb="2">
      <t>ビョウレキ</t>
    </rPh>
    <rPh sb="2" eb="5">
      <t>カンリシツ</t>
    </rPh>
    <phoneticPr fontId="5"/>
  </si>
  <si>
    <t>診察室・
処置室</t>
    <rPh sb="0" eb="3">
      <t>シンサツシツ</t>
    </rPh>
    <rPh sb="5" eb="7">
      <t>ショチ</t>
    </rPh>
    <rPh sb="7" eb="8">
      <t>シツ</t>
    </rPh>
    <phoneticPr fontId="5"/>
  </si>
  <si>
    <t>総合外来
診察室</t>
    <rPh sb="0" eb="2">
      <t>ソウゴウ</t>
    </rPh>
    <rPh sb="2" eb="4">
      <t>ガイライ</t>
    </rPh>
    <rPh sb="5" eb="8">
      <t>シンサツシツ</t>
    </rPh>
    <phoneticPr fontId="5"/>
  </si>
  <si>
    <t>在宅医療
指導管理室</t>
    <rPh sb="0" eb="2">
      <t>ザイタク</t>
    </rPh>
    <rPh sb="2" eb="4">
      <t>イリョウ</t>
    </rPh>
    <rPh sb="5" eb="7">
      <t>シドウ</t>
    </rPh>
    <rPh sb="7" eb="10">
      <t>カンリシツ</t>
    </rPh>
    <phoneticPr fontId="5"/>
  </si>
  <si>
    <t>３．臨床研修の実施状況</t>
    <rPh sb="2" eb="4">
      <t>リンショウ</t>
    </rPh>
    <rPh sb="4" eb="6">
      <t>ケンシュウ</t>
    </rPh>
    <rPh sb="7" eb="9">
      <t>ジッシ</t>
    </rPh>
    <rPh sb="9" eb="11">
      <t>ジョウキョウ</t>
    </rPh>
    <phoneticPr fontId="5"/>
  </si>
  <si>
    <t>診療部門／診療科</t>
    <rPh sb="0" eb="2">
      <t>シンリョウ</t>
    </rPh>
    <rPh sb="2" eb="4">
      <t>ブモン</t>
    </rPh>
    <rPh sb="5" eb="8">
      <t>シンリョウカ</t>
    </rPh>
    <phoneticPr fontId="5"/>
  </si>
  <si>
    <t>　内科</t>
    <rPh sb="1" eb="3">
      <t>ナイカ</t>
    </rPh>
    <phoneticPr fontId="5"/>
  </si>
  <si>
    <t>　診療部門</t>
    <rPh sb="1" eb="3">
      <t>シンリョウ</t>
    </rPh>
    <rPh sb="3" eb="5">
      <t>ブモン</t>
    </rPh>
    <phoneticPr fontId="5"/>
  </si>
  <si>
    <t>　救急診療部門</t>
    <rPh sb="1" eb="3">
      <t>キュウキュウ</t>
    </rPh>
    <rPh sb="3" eb="5">
      <t>シンリョウ</t>
    </rPh>
    <rPh sb="5" eb="7">
      <t>ブモン</t>
    </rPh>
    <phoneticPr fontId="5"/>
  </si>
  <si>
    <t>　総合診療部門</t>
    <rPh sb="1" eb="3">
      <t>ソウゴウ</t>
    </rPh>
    <rPh sb="3" eb="5">
      <t>シンリョウ</t>
    </rPh>
    <rPh sb="5" eb="7">
      <t>ブモン</t>
    </rPh>
    <phoneticPr fontId="5"/>
  </si>
  <si>
    <t>　在宅医療部門</t>
    <rPh sb="1" eb="3">
      <t>ザイタク</t>
    </rPh>
    <rPh sb="3" eb="5">
      <t>イリョウ</t>
    </rPh>
    <rPh sb="5" eb="7">
      <t>ブモン</t>
    </rPh>
    <phoneticPr fontId="5"/>
  </si>
  <si>
    <t>様式３－６</t>
    <rPh sb="0" eb="2">
      <t>ヨウシキ</t>
    </rPh>
    <phoneticPr fontId="5"/>
  </si>
  <si>
    <t>（６）へき地医療拠点病院施設整備事業</t>
    <rPh sb="5" eb="6">
      <t>チ</t>
    </rPh>
    <rPh sb="6" eb="8">
      <t>イリョウ</t>
    </rPh>
    <rPh sb="8" eb="10">
      <t>キョテン</t>
    </rPh>
    <rPh sb="10" eb="12">
      <t>ビョウイン</t>
    </rPh>
    <rPh sb="12" eb="14">
      <t>シセツ</t>
    </rPh>
    <rPh sb="14" eb="16">
      <t>セイビ</t>
    </rPh>
    <rPh sb="16" eb="18">
      <t>ジギョウ</t>
    </rPh>
    <phoneticPr fontId="5"/>
  </si>
  <si>
    <t>検査部門</t>
    <rPh sb="0" eb="2">
      <t>ケンサ</t>
    </rPh>
    <rPh sb="2" eb="4">
      <t>ブモン</t>
    </rPh>
    <phoneticPr fontId="5"/>
  </si>
  <si>
    <t>放射線部門</t>
    <rPh sb="0" eb="3">
      <t>ホウシャセン</t>
    </rPh>
    <rPh sb="3" eb="5">
      <t>ブモン</t>
    </rPh>
    <phoneticPr fontId="5"/>
  </si>
  <si>
    <t>手術部門</t>
    <rPh sb="0" eb="2">
      <t>シュジュツ</t>
    </rPh>
    <rPh sb="2" eb="4">
      <t>ブモン</t>
    </rPh>
    <phoneticPr fontId="5"/>
  </si>
  <si>
    <t>病室</t>
    <rPh sb="0" eb="2">
      <t>ビョウシツ</t>
    </rPh>
    <phoneticPr fontId="5"/>
  </si>
  <si>
    <t>記録室</t>
    <rPh sb="0" eb="3">
      <t>キロクシツ</t>
    </rPh>
    <phoneticPr fontId="5"/>
  </si>
  <si>
    <t>患者食堂</t>
    <rPh sb="0" eb="2">
      <t>カンジャ</t>
    </rPh>
    <rPh sb="2" eb="4">
      <t>ショクドウ</t>
    </rPh>
    <phoneticPr fontId="5"/>
  </si>
  <si>
    <t>４．実施要綱への適合状況等</t>
    <rPh sb="2" eb="4">
      <t>ジッシ</t>
    </rPh>
    <rPh sb="4" eb="6">
      <t>ヨウコウ</t>
    </rPh>
    <rPh sb="8" eb="10">
      <t>テキゴウ</t>
    </rPh>
    <rPh sb="10" eb="12">
      <t>ジョウキョウ</t>
    </rPh>
    <rPh sb="12" eb="13">
      <t>トウ</t>
    </rPh>
    <phoneticPr fontId="5"/>
  </si>
  <si>
    <t>へき地医療拠点病院としての医療活動</t>
    <rPh sb="2" eb="3">
      <t>チ</t>
    </rPh>
    <rPh sb="3" eb="5">
      <t>イリョウ</t>
    </rPh>
    <rPh sb="5" eb="7">
      <t>キョテン</t>
    </rPh>
    <rPh sb="7" eb="9">
      <t>ビョウイン</t>
    </rPh>
    <rPh sb="13" eb="15">
      <t>イリョウ</t>
    </rPh>
    <rPh sb="15" eb="17">
      <t>カツドウ</t>
    </rPh>
    <phoneticPr fontId="5"/>
  </si>
  <si>
    <t>（１）へき地医療拠点病院指定年度</t>
    <rPh sb="5" eb="6">
      <t>チ</t>
    </rPh>
    <rPh sb="6" eb="8">
      <t>イリョウ</t>
    </rPh>
    <rPh sb="8" eb="10">
      <t>キョテン</t>
    </rPh>
    <rPh sb="10" eb="12">
      <t>ビョウイン</t>
    </rPh>
    <rPh sb="12" eb="14">
      <t>シテイ</t>
    </rPh>
    <rPh sb="14" eb="16">
      <t>ネンド</t>
    </rPh>
    <phoneticPr fontId="5"/>
  </si>
  <si>
    <t>（２）へき地医療活動開始予定時期</t>
    <rPh sb="5" eb="6">
      <t>チ</t>
    </rPh>
    <rPh sb="6" eb="8">
      <t>イリョウ</t>
    </rPh>
    <rPh sb="8" eb="10">
      <t>カツドウ</t>
    </rPh>
    <rPh sb="10" eb="12">
      <t>カイシ</t>
    </rPh>
    <rPh sb="12" eb="14">
      <t>ヨテイ</t>
    </rPh>
    <rPh sb="14" eb="16">
      <t>ジキ</t>
    </rPh>
    <phoneticPr fontId="5"/>
  </si>
  <si>
    <t>（３）へき地医療活動内容</t>
    <rPh sb="5" eb="6">
      <t>チ</t>
    </rPh>
    <rPh sb="6" eb="8">
      <t>イリョウ</t>
    </rPh>
    <rPh sb="8" eb="10">
      <t>カツドウ</t>
    </rPh>
    <rPh sb="10" eb="12">
      <t>ナイヨウ</t>
    </rPh>
    <phoneticPr fontId="5"/>
  </si>
  <si>
    <t>遠隔医療の実施</t>
    <rPh sb="0" eb="2">
      <t>エンカク</t>
    </rPh>
    <rPh sb="2" eb="4">
      <t>イリョウ</t>
    </rPh>
    <rPh sb="5" eb="7">
      <t>ジッシ</t>
    </rPh>
    <phoneticPr fontId="5"/>
  </si>
  <si>
    <t>無医地区等</t>
    <rPh sb="0" eb="4">
      <t>ムイチク</t>
    </rPh>
    <rPh sb="4" eb="5">
      <t>トウ</t>
    </rPh>
    <phoneticPr fontId="5"/>
  </si>
  <si>
    <t>か所</t>
    <rPh sb="1" eb="2">
      <t>ショ</t>
    </rPh>
    <phoneticPr fontId="5"/>
  </si>
  <si>
    <t>巡回診療（年度）</t>
    <rPh sb="0" eb="2">
      <t>ジュンカイ</t>
    </rPh>
    <rPh sb="2" eb="4">
      <t>シンリョウ</t>
    </rPh>
    <rPh sb="5" eb="7">
      <t>ネンド</t>
    </rPh>
    <phoneticPr fontId="5"/>
  </si>
  <si>
    <t>医師派遣（年度）</t>
    <rPh sb="0" eb="2">
      <t>イシ</t>
    </rPh>
    <rPh sb="2" eb="4">
      <t>ハケン</t>
    </rPh>
    <rPh sb="5" eb="7">
      <t>ネンド</t>
    </rPh>
    <phoneticPr fontId="5"/>
  </si>
  <si>
    <t>日（　年度実績）</t>
    <rPh sb="0" eb="1">
      <t>ニチ</t>
    </rPh>
    <rPh sb="3" eb="4">
      <t>ネン</t>
    </rPh>
    <rPh sb="4" eb="5">
      <t>ド</t>
    </rPh>
    <rPh sb="5" eb="7">
      <t>ジッセキ</t>
    </rPh>
    <phoneticPr fontId="5"/>
  </si>
  <si>
    <t>診療所</t>
    <rPh sb="0" eb="3">
      <t>シンリョウジョ</t>
    </rPh>
    <phoneticPr fontId="5"/>
  </si>
  <si>
    <t>年度</t>
    <rPh sb="0" eb="2">
      <t>ネンド</t>
    </rPh>
    <phoneticPr fontId="5"/>
  </si>
  <si>
    <t>　年　　月</t>
    <rPh sb="1" eb="2">
      <t>ネン</t>
    </rPh>
    <rPh sb="4" eb="5">
      <t>ツキ</t>
    </rPh>
    <phoneticPr fontId="5"/>
  </si>
  <si>
    <t>様式３－７</t>
    <rPh sb="0" eb="2">
      <t>ヨウシキ</t>
    </rPh>
    <phoneticPr fontId="5"/>
  </si>
  <si>
    <t>（７）医師臨床研修病院研修医環境整備事業</t>
    <rPh sb="3" eb="5">
      <t>イシ</t>
    </rPh>
    <rPh sb="5" eb="7">
      <t>リンショウ</t>
    </rPh>
    <rPh sb="7" eb="9">
      <t>ケンシュウ</t>
    </rPh>
    <rPh sb="9" eb="11">
      <t>ビョウイン</t>
    </rPh>
    <rPh sb="11" eb="14">
      <t>ケンシュウイ</t>
    </rPh>
    <rPh sb="14" eb="16">
      <t>カンキョウ</t>
    </rPh>
    <rPh sb="16" eb="18">
      <t>セイビ</t>
    </rPh>
    <rPh sb="18" eb="20">
      <t>ジギョウ</t>
    </rPh>
    <phoneticPr fontId="5"/>
  </si>
  <si>
    <t>３．宿舎利用状況</t>
    <rPh sb="2" eb="4">
      <t>シュクシャ</t>
    </rPh>
    <rPh sb="4" eb="6">
      <t>リヨウ</t>
    </rPh>
    <rPh sb="6" eb="8">
      <t>ジョウキョウ</t>
    </rPh>
    <phoneticPr fontId="5"/>
  </si>
  <si>
    <t>（８）離島等患者宿泊施設施設整備事業</t>
    <rPh sb="3" eb="5">
      <t>リトウ</t>
    </rPh>
    <rPh sb="5" eb="6">
      <t>トウ</t>
    </rPh>
    <rPh sb="6" eb="8">
      <t>カンジャ</t>
    </rPh>
    <rPh sb="8" eb="10">
      <t>シュクハク</t>
    </rPh>
    <rPh sb="10" eb="12">
      <t>シセツ</t>
    </rPh>
    <rPh sb="12" eb="14">
      <t>シセツ</t>
    </rPh>
    <rPh sb="14" eb="16">
      <t>セイビ</t>
    </rPh>
    <rPh sb="16" eb="18">
      <t>ジギョウ</t>
    </rPh>
    <phoneticPr fontId="5"/>
  </si>
  <si>
    <t>様式３－８</t>
    <rPh sb="0" eb="2">
      <t>ヨウシキ</t>
    </rPh>
    <phoneticPr fontId="5"/>
  </si>
  <si>
    <t>宿泊施設名</t>
    <rPh sb="0" eb="2">
      <t>シュクハク</t>
    </rPh>
    <rPh sb="2" eb="4">
      <t>シセツ</t>
    </rPh>
    <rPh sb="4" eb="5">
      <t>メイ</t>
    </rPh>
    <phoneticPr fontId="5"/>
  </si>
  <si>
    <t>設置主体</t>
    <rPh sb="0" eb="2">
      <t>セッチ</t>
    </rPh>
    <rPh sb="2" eb="4">
      <t>シュタイ</t>
    </rPh>
    <phoneticPr fontId="5"/>
  </si>
  <si>
    <t>宿泊を要する医療機関名</t>
    <rPh sb="0" eb="2">
      <t>シュクハク</t>
    </rPh>
    <rPh sb="3" eb="4">
      <t>ヨウ</t>
    </rPh>
    <rPh sb="6" eb="8">
      <t>イリョウ</t>
    </rPh>
    <rPh sb="8" eb="10">
      <t>キカン</t>
    </rPh>
    <rPh sb="10" eb="11">
      <t>メイ</t>
    </rPh>
    <phoneticPr fontId="5"/>
  </si>
  <si>
    <t>開設者</t>
    <rPh sb="0" eb="3">
      <t>カイセツシャ</t>
    </rPh>
    <phoneticPr fontId="5"/>
  </si>
  <si>
    <t>設置主体</t>
    <rPh sb="0" eb="2">
      <t>セッチ</t>
    </rPh>
    <rPh sb="2" eb="4">
      <t>シュタイ</t>
    </rPh>
    <phoneticPr fontId="5"/>
  </si>
  <si>
    <t>01 独立行政法人</t>
    <rPh sb="3" eb="5">
      <t>ドクリツ</t>
    </rPh>
    <rPh sb="5" eb="7">
      <t>ギョウセイ</t>
    </rPh>
    <rPh sb="7" eb="9">
      <t>ホウジン</t>
    </rPh>
    <phoneticPr fontId="5"/>
  </si>
  <si>
    <t>02 国立大学法人</t>
    <rPh sb="3" eb="5">
      <t>コクリツ</t>
    </rPh>
    <rPh sb="5" eb="7">
      <t>ダイガク</t>
    </rPh>
    <rPh sb="7" eb="9">
      <t>ホウジン</t>
    </rPh>
    <phoneticPr fontId="5"/>
  </si>
  <si>
    <t>03 国立研究開発法人</t>
    <rPh sb="3" eb="5">
      <t>コクリツ</t>
    </rPh>
    <rPh sb="5" eb="7">
      <t>ケンキュウ</t>
    </rPh>
    <rPh sb="7" eb="9">
      <t>カイハツ</t>
    </rPh>
    <rPh sb="9" eb="11">
      <t>ホウジン</t>
    </rPh>
    <phoneticPr fontId="5"/>
  </si>
  <si>
    <t>04 都道府県</t>
    <rPh sb="3" eb="7">
      <t>トドウフケン</t>
    </rPh>
    <phoneticPr fontId="5"/>
  </si>
  <si>
    <t>05 市町村</t>
    <rPh sb="3" eb="6">
      <t>シチョウソン</t>
    </rPh>
    <phoneticPr fontId="5"/>
  </si>
  <si>
    <t>06 地方独立行政法人</t>
    <rPh sb="3" eb="5">
      <t>チホウ</t>
    </rPh>
    <rPh sb="5" eb="7">
      <t>ドクリツ</t>
    </rPh>
    <rPh sb="7" eb="9">
      <t>ギョウセイ</t>
    </rPh>
    <rPh sb="9" eb="11">
      <t>ホウジン</t>
    </rPh>
    <phoneticPr fontId="5"/>
  </si>
  <si>
    <t>07 日本赤十字社</t>
    <rPh sb="3" eb="5">
      <t>ニホン</t>
    </rPh>
    <rPh sb="5" eb="9">
      <t>セキジュウジシャ</t>
    </rPh>
    <phoneticPr fontId="5"/>
  </si>
  <si>
    <t>08 済生会</t>
    <rPh sb="3" eb="6">
      <t>サイセイカイ</t>
    </rPh>
    <phoneticPr fontId="5"/>
  </si>
  <si>
    <t>09 北海道社会事業協会</t>
    <rPh sb="3" eb="6">
      <t>ホッカイドウ</t>
    </rPh>
    <rPh sb="6" eb="8">
      <t>シャカイ</t>
    </rPh>
    <rPh sb="8" eb="10">
      <t>ジギョウ</t>
    </rPh>
    <rPh sb="10" eb="12">
      <t>キョウカイ</t>
    </rPh>
    <phoneticPr fontId="5"/>
  </si>
  <si>
    <t>10 厚生連</t>
    <rPh sb="3" eb="6">
      <t>コウセイレン</t>
    </rPh>
    <phoneticPr fontId="5"/>
  </si>
  <si>
    <t>11 国民健康保険団体連合会</t>
    <rPh sb="3" eb="5">
      <t>コクミン</t>
    </rPh>
    <rPh sb="5" eb="7">
      <t>ケンコウ</t>
    </rPh>
    <rPh sb="7" eb="9">
      <t>ホケン</t>
    </rPh>
    <rPh sb="9" eb="11">
      <t>ダンタイ</t>
    </rPh>
    <rPh sb="11" eb="14">
      <t>レンゴウカイ</t>
    </rPh>
    <phoneticPr fontId="5"/>
  </si>
  <si>
    <t>12 健康保険組合及びその連合会</t>
    <rPh sb="3" eb="5">
      <t>ケンコウ</t>
    </rPh>
    <rPh sb="5" eb="7">
      <t>ホケン</t>
    </rPh>
    <rPh sb="7" eb="9">
      <t>クミアイ</t>
    </rPh>
    <rPh sb="9" eb="10">
      <t>オヨ</t>
    </rPh>
    <rPh sb="13" eb="16">
      <t>レンゴウカイ</t>
    </rPh>
    <phoneticPr fontId="5"/>
  </si>
  <si>
    <t>13 共済組合及びその連合会</t>
    <rPh sb="3" eb="5">
      <t>キョウサイ</t>
    </rPh>
    <rPh sb="5" eb="7">
      <t>クミアイ</t>
    </rPh>
    <rPh sb="7" eb="8">
      <t>オヨ</t>
    </rPh>
    <rPh sb="11" eb="14">
      <t>レンゴウカイ</t>
    </rPh>
    <phoneticPr fontId="5"/>
  </si>
  <si>
    <t>14 国民健康保険組合</t>
    <rPh sb="3" eb="5">
      <t>コクミン</t>
    </rPh>
    <rPh sb="5" eb="7">
      <t>ケンコウ</t>
    </rPh>
    <rPh sb="7" eb="9">
      <t>ホケン</t>
    </rPh>
    <rPh sb="9" eb="11">
      <t>クミアイ</t>
    </rPh>
    <phoneticPr fontId="5"/>
  </si>
  <si>
    <t>15 公益法人</t>
    <rPh sb="3" eb="5">
      <t>コウエキ</t>
    </rPh>
    <rPh sb="5" eb="7">
      <t>ホウジン</t>
    </rPh>
    <phoneticPr fontId="5"/>
  </si>
  <si>
    <t>16 医療法人</t>
    <rPh sb="3" eb="5">
      <t>イリョウ</t>
    </rPh>
    <rPh sb="5" eb="7">
      <t>ホウジン</t>
    </rPh>
    <phoneticPr fontId="5"/>
  </si>
  <si>
    <t>17 私立学校法人</t>
    <rPh sb="3" eb="5">
      <t>シリツ</t>
    </rPh>
    <rPh sb="5" eb="7">
      <t>ガッコウ</t>
    </rPh>
    <rPh sb="7" eb="9">
      <t>ホウジン</t>
    </rPh>
    <phoneticPr fontId="5"/>
  </si>
  <si>
    <t>18 社会福祉法人</t>
    <rPh sb="3" eb="5">
      <t>シャカイ</t>
    </rPh>
    <rPh sb="5" eb="7">
      <t>フクシ</t>
    </rPh>
    <rPh sb="7" eb="9">
      <t>ホウジン</t>
    </rPh>
    <phoneticPr fontId="5"/>
  </si>
  <si>
    <t>19 医療生協</t>
    <rPh sb="3" eb="5">
      <t>イリョウ</t>
    </rPh>
    <rPh sb="5" eb="7">
      <t>セイキョウ</t>
    </rPh>
    <phoneticPr fontId="5"/>
  </si>
  <si>
    <t>20 会社</t>
    <rPh sb="3" eb="5">
      <t>カイシャ</t>
    </rPh>
    <phoneticPr fontId="5"/>
  </si>
  <si>
    <t>21 その他の法人</t>
    <rPh sb="5" eb="6">
      <t>タ</t>
    </rPh>
    <rPh sb="7" eb="9">
      <t>ホウジン</t>
    </rPh>
    <phoneticPr fontId="5"/>
  </si>
  <si>
    <t>22 個人</t>
    <rPh sb="3" eb="5">
      <t>コジン</t>
    </rPh>
    <phoneticPr fontId="5"/>
  </si>
  <si>
    <t>「それ以外の場所」を選択した場合</t>
    <rPh sb="3" eb="5">
      <t>イガイ</t>
    </rPh>
    <rPh sb="6" eb="8">
      <t>バショ</t>
    </rPh>
    <rPh sb="10" eb="12">
      <t>センタク</t>
    </rPh>
    <rPh sb="14" eb="16">
      <t>バアイ</t>
    </rPh>
    <phoneticPr fontId="5"/>
  </si>
  <si>
    <t>病院からの距離（ｍ）</t>
    <rPh sb="5" eb="7">
      <t>キョリ</t>
    </rPh>
    <phoneticPr fontId="5"/>
  </si>
  <si>
    <t>設置理由</t>
    <rPh sb="0" eb="2">
      <t>セッチ</t>
    </rPh>
    <rPh sb="2" eb="4">
      <t>リユウ</t>
    </rPh>
    <phoneticPr fontId="5"/>
  </si>
  <si>
    <t>　　　○台風や降雪等、気象条件等により比較的容易に交通網が寸断されてしまうおそれがある場合（状況等を具体的に記載）</t>
    <rPh sb="4" eb="6">
      <t>タイフウ</t>
    </rPh>
    <rPh sb="7" eb="9">
      <t>コウセツ</t>
    </rPh>
    <rPh sb="9" eb="10">
      <t>トウ</t>
    </rPh>
    <rPh sb="11" eb="13">
      <t>キショウ</t>
    </rPh>
    <rPh sb="13" eb="15">
      <t>ジョウケン</t>
    </rPh>
    <rPh sb="15" eb="16">
      <t>トウ</t>
    </rPh>
    <rPh sb="19" eb="22">
      <t>ヒカクテキ</t>
    </rPh>
    <rPh sb="22" eb="24">
      <t>ヨウイ</t>
    </rPh>
    <rPh sb="25" eb="28">
      <t>コウツウモウ</t>
    </rPh>
    <rPh sb="29" eb="31">
      <t>スンダン</t>
    </rPh>
    <rPh sb="43" eb="45">
      <t>バアイ</t>
    </rPh>
    <rPh sb="46" eb="48">
      <t>ジョウキョウ</t>
    </rPh>
    <rPh sb="48" eb="49">
      <t>トウ</t>
    </rPh>
    <rPh sb="50" eb="53">
      <t>グタイテキ</t>
    </rPh>
    <rPh sb="54" eb="56">
      <t>キサイ</t>
    </rPh>
    <phoneticPr fontId="5"/>
  </si>
  <si>
    <t>　　　○特定の診療科が存在せず、一定水準の医療を受けるために必要な医療機関まで相当の時間を要し、容易に当該医療機関を利用できない
　　　　 地域として都道府県知事が判断した場合（その診療科にふれつつ具体的に記載）</t>
    <rPh sb="4" eb="6">
      <t>トクテイ</t>
    </rPh>
    <rPh sb="7" eb="10">
      <t>シンリョウカ</t>
    </rPh>
    <rPh sb="11" eb="13">
      <t>ソンザイ</t>
    </rPh>
    <rPh sb="16" eb="18">
      <t>イッテイ</t>
    </rPh>
    <rPh sb="18" eb="20">
      <t>スイジュン</t>
    </rPh>
    <rPh sb="21" eb="23">
      <t>イリョウ</t>
    </rPh>
    <rPh sb="24" eb="25">
      <t>ウ</t>
    </rPh>
    <rPh sb="30" eb="32">
      <t>ヒツヨウ</t>
    </rPh>
    <rPh sb="33" eb="35">
      <t>イリョウ</t>
    </rPh>
    <rPh sb="35" eb="37">
      <t>キカン</t>
    </rPh>
    <rPh sb="39" eb="41">
      <t>ソウトウ</t>
    </rPh>
    <rPh sb="42" eb="44">
      <t>ジカン</t>
    </rPh>
    <rPh sb="45" eb="46">
      <t>ヨウ</t>
    </rPh>
    <rPh sb="48" eb="50">
      <t>ヨウイ</t>
    </rPh>
    <rPh sb="51" eb="53">
      <t>トウガイ</t>
    </rPh>
    <rPh sb="53" eb="55">
      <t>イリョウ</t>
    </rPh>
    <rPh sb="55" eb="57">
      <t>キカン</t>
    </rPh>
    <rPh sb="58" eb="60">
      <t>リヨウ</t>
    </rPh>
    <rPh sb="70" eb="72">
      <t>チイキ</t>
    </rPh>
    <rPh sb="75" eb="79">
      <t>トドウフケン</t>
    </rPh>
    <rPh sb="79" eb="81">
      <t>チジ</t>
    </rPh>
    <rPh sb="82" eb="84">
      <t>ハンダン</t>
    </rPh>
    <rPh sb="86" eb="88">
      <t>バアイ</t>
    </rPh>
    <rPh sb="91" eb="94">
      <t>シンリョウカ</t>
    </rPh>
    <rPh sb="99" eb="102">
      <t>グタイテキ</t>
    </rPh>
    <rPh sb="103" eb="105">
      <t>キサイ</t>
    </rPh>
    <phoneticPr fontId="5"/>
  </si>
  <si>
    <t>予定宿泊料（１泊あたり（円））</t>
    <rPh sb="0" eb="2">
      <t>ヨテイ</t>
    </rPh>
    <rPh sb="2" eb="5">
      <t>シュクハクリョウ</t>
    </rPh>
    <phoneticPr fontId="5"/>
  </si>
  <si>
    <t>個室
（今回整備
○部屋）</t>
    <rPh sb="0" eb="2">
      <t>コシツ</t>
    </rPh>
    <rPh sb="10" eb="12">
      <t>ヘヤ</t>
    </rPh>
    <phoneticPr fontId="5"/>
  </si>
  <si>
    <t>うち浴室</t>
    <rPh sb="2" eb="4">
      <t>ヨクシツ</t>
    </rPh>
    <phoneticPr fontId="5"/>
  </si>
  <si>
    <t>共同浴室</t>
    <rPh sb="0" eb="2">
      <t>キョウドウ</t>
    </rPh>
    <rPh sb="2" eb="4">
      <t>ヨクシツ</t>
    </rPh>
    <phoneticPr fontId="5"/>
  </si>
  <si>
    <t>宿泊しての通院又は入院が必要な理由（いずれか必須）</t>
    <rPh sb="0" eb="2">
      <t>シュクハク</t>
    </rPh>
    <rPh sb="5" eb="7">
      <t>ツウイン</t>
    </rPh>
    <rPh sb="7" eb="8">
      <t>マタ</t>
    </rPh>
    <rPh sb="9" eb="11">
      <t>ニュウイン</t>
    </rPh>
    <rPh sb="12" eb="14">
      <t>ヒツヨウ</t>
    </rPh>
    <rPh sb="15" eb="17">
      <t>リユウ</t>
    </rPh>
    <rPh sb="22" eb="24">
      <t>ヒッス</t>
    </rPh>
    <phoneticPr fontId="5"/>
  </si>
  <si>
    <t>様式３－９</t>
    <rPh sb="0" eb="2">
      <t>ヨウシキ</t>
    </rPh>
    <phoneticPr fontId="5"/>
  </si>
  <si>
    <t>居室部門の面積</t>
    <rPh sb="0" eb="2">
      <t>キョシツ</t>
    </rPh>
    <rPh sb="2" eb="4">
      <t>ブモン</t>
    </rPh>
    <rPh sb="5" eb="7">
      <t>メンセキ</t>
    </rPh>
    <phoneticPr fontId="5"/>
  </si>
  <si>
    <t>共同部門の面積</t>
    <rPh sb="0" eb="2">
      <t>キョウドウ</t>
    </rPh>
    <rPh sb="2" eb="4">
      <t>ブモン</t>
    </rPh>
    <rPh sb="5" eb="7">
      <t>メンセキ</t>
    </rPh>
    <phoneticPr fontId="5"/>
  </si>
  <si>
    <t>研修部門の面積</t>
    <rPh sb="0" eb="2">
      <t>ケンシュウ</t>
    </rPh>
    <rPh sb="2" eb="4">
      <t>ブモン</t>
    </rPh>
    <rPh sb="5" eb="7">
      <t>メンセキ</t>
    </rPh>
    <phoneticPr fontId="5"/>
  </si>
  <si>
    <t>図書・視聴覚部門の面積</t>
    <rPh sb="0" eb="2">
      <t>トショ</t>
    </rPh>
    <rPh sb="3" eb="6">
      <t>シチョウカク</t>
    </rPh>
    <rPh sb="6" eb="8">
      <t>ブモン</t>
    </rPh>
    <rPh sb="9" eb="11">
      <t>メンセキ</t>
    </rPh>
    <phoneticPr fontId="5"/>
  </si>
  <si>
    <t>管理部門の面積</t>
    <rPh sb="0" eb="2">
      <t>カンリ</t>
    </rPh>
    <rPh sb="2" eb="4">
      <t>ブモン</t>
    </rPh>
    <rPh sb="5" eb="7">
      <t>メンセキ</t>
    </rPh>
    <phoneticPr fontId="5"/>
  </si>
  <si>
    <t>外来診療部門の面積</t>
    <rPh sb="0" eb="2">
      <t>ガイライ</t>
    </rPh>
    <rPh sb="2" eb="4">
      <t>シンリョウ</t>
    </rPh>
    <rPh sb="4" eb="6">
      <t>ブモン</t>
    </rPh>
    <rPh sb="7" eb="9">
      <t>メンセキ</t>
    </rPh>
    <phoneticPr fontId="5"/>
  </si>
  <si>
    <t>診療部門の面積</t>
    <rPh sb="0" eb="2">
      <t>シンリョウ</t>
    </rPh>
    <rPh sb="2" eb="4">
      <t>ブモン</t>
    </rPh>
    <rPh sb="5" eb="7">
      <t>メンセキ</t>
    </rPh>
    <phoneticPr fontId="5"/>
  </si>
  <si>
    <t>病棟部門の面積</t>
    <rPh sb="0" eb="2">
      <t>ビョウトウ</t>
    </rPh>
    <rPh sb="2" eb="4">
      <t>ブモン</t>
    </rPh>
    <rPh sb="5" eb="7">
      <t>メンセキ</t>
    </rPh>
    <phoneticPr fontId="5"/>
  </si>
  <si>
    <t>分娩室</t>
    <rPh sb="0" eb="3">
      <t>ブンベンシツ</t>
    </rPh>
    <phoneticPr fontId="5"/>
  </si>
  <si>
    <t>宿泊部門の面積</t>
    <rPh sb="0" eb="2">
      <t>シュクハク</t>
    </rPh>
    <rPh sb="2" eb="4">
      <t>ブモン</t>
    </rPh>
    <rPh sb="5" eb="7">
      <t>メンセキ</t>
    </rPh>
    <phoneticPr fontId="5"/>
  </si>
  <si>
    <t>居室</t>
    <rPh sb="0" eb="2">
      <t>キョシツ</t>
    </rPh>
    <phoneticPr fontId="5"/>
  </si>
  <si>
    <t>（整備前）</t>
    <rPh sb="1" eb="3">
      <t>セイビ</t>
    </rPh>
    <rPh sb="3" eb="4">
      <t>マエ</t>
    </rPh>
    <phoneticPr fontId="5"/>
  </si>
  <si>
    <t>（整備後）</t>
    <rPh sb="1" eb="3">
      <t>セイビ</t>
    </rPh>
    <rPh sb="3" eb="4">
      <t>ゴ</t>
    </rPh>
    <phoneticPr fontId="5"/>
  </si>
  <si>
    <t>（今回整備）</t>
    <rPh sb="1" eb="3">
      <t>コンカイ</t>
    </rPh>
    <rPh sb="3" eb="5">
      <t>セイビ</t>
    </rPh>
    <phoneticPr fontId="5"/>
  </si>
  <si>
    <t>居室数（室）</t>
    <rPh sb="0" eb="2">
      <t>キョシツ</t>
    </rPh>
    <rPh sb="2" eb="3">
      <t>スウ</t>
    </rPh>
    <rPh sb="4" eb="5">
      <t>シツ</t>
    </rPh>
    <phoneticPr fontId="5"/>
  </si>
  <si>
    <t>分娩取扱期間（計画年度）</t>
    <rPh sb="0" eb="2">
      <t>ブンベン</t>
    </rPh>
    <rPh sb="2" eb="4">
      <t>トリアツカイ</t>
    </rPh>
    <rPh sb="4" eb="6">
      <t>キカン</t>
    </rPh>
    <rPh sb="7" eb="9">
      <t>ケイカク</t>
    </rPh>
    <rPh sb="9" eb="11">
      <t>ネンド</t>
    </rPh>
    <phoneticPr fontId="5"/>
  </si>
  <si>
    <t>所在する地域</t>
    <rPh sb="0" eb="2">
      <t>ショザイ</t>
    </rPh>
    <rPh sb="4" eb="6">
      <t>チイキ</t>
    </rPh>
    <phoneticPr fontId="5"/>
  </si>
  <si>
    <t>（ア）離島振興法 第2条第1項の指定地域</t>
    <rPh sb="3" eb="5">
      <t>リトウ</t>
    </rPh>
    <rPh sb="5" eb="8">
      <t>シンコウホウ</t>
    </rPh>
    <phoneticPr fontId="5"/>
  </si>
  <si>
    <t>（イ）奄美群島振興開発特別措置法第1条の地域</t>
    <rPh sb="3" eb="5">
      <t>アマミ</t>
    </rPh>
    <rPh sb="5" eb="7">
      <t>グントウ</t>
    </rPh>
    <rPh sb="7" eb="9">
      <t>シンコウ</t>
    </rPh>
    <rPh sb="9" eb="11">
      <t>カイハツ</t>
    </rPh>
    <rPh sb="11" eb="13">
      <t>トクベツ</t>
    </rPh>
    <rPh sb="13" eb="16">
      <t>ソチホウ</t>
    </rPh>
    <rPh sb="16" eb="17">
      <t>ダイ</t>
    </rPh>
    <rPh sb="18" eb="19">
      <t>ジョウ</t>
    </rPh>
    <phoneticPr fontId="5"/>
  </si>
  <si>
    <t>（ウ）小笠原諸島振興開発特別措置法 第4条第1項の地域</t>
    <rPh sb="3" eb="6">
      <t>オガサワラ</t>
    </rPh>
    <rPh sb="6" eb="8">
      <t>ショトウ</t>
    </rPh>
    <rPh sb="8" eb="10">
      <t>シンコウ</t>
    </rPh>
    <rPh sb="10" eb="12">
      <t>カイハツ</t>
    </rPh>
    <rPh sb="12" eb="14">
      <t>トクベツ</t>
    </rPh>
    <rPh sb="14" eb="17">
      <t>ソチホウ</t>
    </rPh>
    <phoneticPr fontId="5"/>
  </si>
  <si>
    <t>（エ）沖縄振興特別措置法 第3条第3号の指定地域</t>
    <rPh sb="3" eb="5">
      <t>オキナワ</t>
    </rPh>
    <rPh sb="5" eb="7">
      <t>シンコウ</t>
    </rPh>
    <rPh sb="7" eb="9">
      <t>トクベツ</t>
    </rPh>
    <rPh sb="9" eb="12">
      <t>ソチホウ</t>
    </rPh>
    <rPh sb="13" eb="14">
      <t>ダイ</t>
    </rPh>
    <rPh sb="15" eb="16">
      <t>ジョウ</t>
    </rPh>
    <rPh sb="16" eb="17">
      <t>ダイ</t>
    </rPh>
    <rPh sb="18" eb="19">
      <t>ゴウ</t>
    </rPh>
    <rPh sb="20" eb="22">
      <t>シテイ</t>
    </rPh>
    <rPh sb="22" eb="24">
      <t>チイキ</t>
    </rPh>
    <phoneticPr fontId="5"/>
  </si>
  <si>
    <t>最最寄り産科医療機関の状況</t>
    <rPh sb="0" eb="1">
      <t>サイ</t>
    </rPh>
    <rPh sb="1" eb="3">
      <t>モヨ</t>
    </rPh>
    <rPh sb="4" eb="6">
      <t>サンカ</t>
    </rPh>
    <rPh sb="6" eb="8">
      <t>イリョウ</t>
    </rPh>
    <rPh sb="8" eb="10">
      <t>キカン</t>
    </rPh>
    <rPh sb="11" eb="13">
      <t>ジョウキョウ</t>
    </rPh>
    <phoneticPr fontId="5"/>
  </si>
  <si>
    <t>当該最最寄り産科医療機関までの距離（ｋｍ）</t>
    <rPh sb="0" eb="2">
      <t>トウガイ</t>
    </rPh>
    <rPh sb="2" eb="3">
      <t>サイ</t>
    </rPh>
    <rPh sb="15" eb="17">
      <t>キョリ</t>
    </rPh>
    <phoneticPr fontId="5"/>
  </si>
  <si>
    <t>妊産婦の健康診査の有無</t>
    <rPh sb="0" eb="3">
      <t>ニンサンプ</t>
    </rPh>
    <rPh sb="4" eb="6">
      <t>ケンコウ</t>
    </rPh>
    <rPh sb="6" eb="8">
      <t>シンサ</t>
    </rPh>
    <rPh sb="9" eb="11">
      <t>ウム</t>
    </rPh>
    <phoneticPr fontId="5"/>
  </si>
  <si>
    <t>分娩件数（前年度）（件）</t>
    <rPh sb="0" eb="2">
      <t>ブンベン</t>
    </rPh>
    <rPh sb="2" eb="4">
      <t>ケンスウ</t>
    </rPh>
    <rPh sb="5" eb="8">
      <t>ゼンネンド</t>
    </rPh>
    <rPh sb="10" eb="11">
      <t>ケン</t>
    </rPh>
    <phoneticPr fontId="5"/>
  </si>
  <si>
    <t>分娩費の金額（円）</t>
    <rPh sb="0" eb="2">
      <t>ブンベン</t>
    </rPh>
    <rPh sb="2" eb="3">
      <t>ヒ</t>
    </rPh>
    <rPh sb="4" eb="6">
      <t>キンガク</t>
    </rPh>
    <rPh sb="7" eb="8">
      <t>エン</t>
    </rPh>
    <phoneticPr fontId="5"/>
  </si>
  <si>
    <t>※各都道府県において、集約化・重点化計画との関係を添付すること</t>
    <rPh sb="1" eb="2">
      <t>カク</t>
    </rPh>
    <rPh sb="2" eb="6">
      <t>トドウフケン</t>
    </rPh>
    <rPh sb="11" eb="14">
      <t>シュウヤクカ</t>
    </rPh>
    <rPh sb="15" eb="18">
      <t>ジュウテンカ</t>
    </rPh>
    <rPh sb="18" eb="20">
      <t>ケイカク</t>
    </rPh>
    <rPh sb="22" eb="24">
      <t>カンケイ</t>
    </rPh>
    <rPh sb="25" eb="27">
      <t>テンプ</t>
    </rPh>
    <phoneticPr fontId="5"/>
  </si>
  <si>
    <t>様式３－１０</t>
    <rPh sb="0" eb="2">
      <t>ヨウシキ</t>
    </rPh>
    <phoneticPr fontId="5"/>
  </si>
  <si>
    <t>ア　前年度末において、分娩を取り扱う病院の数が１以下であり、かつ、分娩を取り扱う診療所の数が２以下である二次医療圏</t>
    <rPh sb="2" eb="5">
      <t>ゼンネンド</t>
    </rPh>
    <rPh sb="5" eb="6">
      <t>マツ</t>
    </rPh>
    <rPh sb="11" eb="13">
      <t>ブンベン</t>
    </rPh>
    <rPh sb="14" eb="15">
      <t>ト</t>
    </rPh>
    <rPh sb="16" eb="17">
      <t>アツカ</t>
    </rPh>
    <rPh sb="18" eb="20">
      <t>ビョウイン</t>
    </rPh>
    <rPh sb="21" eb="22">
      <t>カズ</t>
    </rPh>
    <rPh sb="24" eb="26">
      <t>イカ</t>
    </rPh>
    <rPh sb="33" eb="35">
      <t>ブンベン</t>
    </rPh>
    <rPh sb="36" eb="37">
      <t>ト</t>
    </rPh>
    <rPh sb="38" eb="39">
      <t>アツカ</t>
    </rPh>
    <rPh sb="40" eb="43">
      <t>シンリョウジョ</t>
    </rPh>
    <rPh sb="44" eb="45">
      <t>カズ</t>
    </rPh>
    <rPh sb="47" eb="49">
      <t>イカ</t>
    </rPh>
    <rPh sb="52" eb="54">
      <t>ニジ</t>
    </rPh>
    <rPh sb="54" eb="57">
      <t>イリョウケン</t>
    </rPh>
    <phoneticPr fontId="5"/>
  </si>
  <si>
    <t>イ　以下に該当する地域で、かつ、他に産科医療機関のない離島</t>
    <rPh sb="2" eb="4">
      <t>イカ</t>
    </rPh>
    <rPh sb="5" eb="7">
      <t>ガイトウ</t>
    </rPh>
    <rPh sb="9" eb="11">
      <t>チイキ</t>
    </rPh>
    <rPh sb="16" eb="17">
      <t>タ</t>
    </rPh>
    <rPh sb="18" eb="20">
      <t>サンカ</t>
    </rPh>
    <rPh sb="20" eb="22">
      <t>イリョウ</t>
    </rPh>
    <rPh sb="22" eb="24">
      <t>キカン</t>
    </rPh>
    <rPh sb="27" eb="29">
      <t>リトウ</t>
    </rPh>
    <phoneticPr fontId="5"/>
  </si>
  <si>
    <t>二次医療圏名</t>
    <rPh sb="0" eb="2">
      <t>ニジ</t>
    </rPh>
    <rPh sb="2" eb="5">
      <t>イリョウケン</t>
    </rPh>
    <rPh sb="5" eb="6">
      <t>メイ</t>
    </rPh>
    <phoneticPr fontId="5"/>
  </si>
  <si>
    <t>二次医療圏内</t>
    <rPh sb="0" eb="2">
      <t>ニジ</t>
    </rPh>
    <rPh sb="2" eb="5">
      <t>イリョウケン</t>
    </rPh>
    <rPh sb="5" eb="6">
      <t>ナイ</t>
    </rPh>
    <phoneticPr fontId="5"/>
  </si>
  <si>
    <t>同一市町村内（再掲）</t>
    <rPh sb="0" eb="2">
      <t>ドウイツ</t>
    </rPh>
    <rPh sb="2" eb="5">
      <t>シチョウソン</t>
    </rPh>
    <rPh sb="5" eb="6">
      <t>ナイ</t>
    </rPh>
    <rPh sb="7" eb="9">
      <t>サイケイ</t>
    </rPh>
    <phoneticPr fontId="5"/>
  </si>
  <si>
    <t>病院：</t>
    <rPh sb="0" eb="2">
      <t>ビョウイン</t>
    </rPh>
    <phoneticPr fontId="5"/>
  </si>
  <si>
    <t>診療所：</t>
    <rPh sb="0" eb="3">
      <t>シンリョウジョ</t>
    </rPh>
    <phoneticPr fontId="5"/>
  </si>
  <si>
    <t>助産所：</t>
    <rPh sb="0" eb="3">
      <t>ジョサンジョ</t>
    </rPh>
    <phoneticPr fontId="5"/>
  </si>
  <si>
    <t>地域における他の分娩取扱施設数（施設）</t>
    <rPh sb="0" eb="2">
      <t>チイキ</t>
    </rPh>
    <rPh sb="6" eb="7">
      <t>タ</t>
    </rPh>
    <rPh sb="8" eb="10">
      <t>ブンベン</t>
    </rPh>
    <rPh sb="10" eb="12">
      <t>トリアツカイ</t>
    </rPh>
    <rPh sb="12" eb="14">
      <t>シセツ</t>
    </rPh>
    <rPh sb="14" eb="15">
      <t>カズ</t>
    </rPh>
    <rPh sb="16" eb="18">
      <t>シセツ</t>
    </rPh>
    <phoneticPr fontId="5"/>
  </si>
  <si>
    <t>※当該地域における設置等の必要性を記載した医療計画等を添付すること</t>
    <rPh sb="1" eb="3">
      <t>トウガイ</t>
    </rPh>
    <rPh sb="3" eb="5">
      <t>チイキ</t>
    </rPh>
    <rPh sb="9" eb="11">
      <t>セッチ</t>
    </rPh>
    <rPh sb="11" eb="12">
      <t>トウ</t>
    </rPh>
    <rPh sb="13" eb="16">
      <t>ヒツヨウセイ</t>
    </rPh>
    <rPh sb="17" eb="19">
      <t>キサイ</t>
    </rPh>
    <rPh sb="21" eb="23">
      <t>イリョウ</t>
    </rPh>
    <rPh sb="23" eb="25">
      <t>ケイカク</t>
    </rPh>
    <rPh sb="25" eb="26">
      <t>トウ</t>
    </rPh>
    <rPh sb="27" eb="29">
      <t>テンプ</t>
    </rPh>
    <phoneticPr fontId="5"/>
  </si>
  <si>
    <t>事業の用途</t>
    <rPh sb="0" eb="2">
      <t>ジギョウ</t>
    </rPh>
    <rPh sb="3" eb="5">
      <t>ヨウト</t>
    </rPh>
    <phoneticPr fontId="5"/>
  </si>
  <si>
    <t>整備場所</t>
    <rPh sb="0" eb="2">
      <t>セイビ</t>
    </rPh>
    <rPh sb="2" eb="4">
      <t>バショ</t>
    </rPh>
    <phoneticPr fontId="5"/>
  </si>
  <si>
    <t>病院からの距離（ｋｍ）</t>
    <rPh sb="5" eb="7">
      <t>キョリ</t>
    </rPh>
    <phoneticPr fontId="5"/>
  </si>
  <si>
    <t>解剖室</t>
    <rPh sb="0" eb="2">
      <t>カイボウ</t>
    </rPh>
    <rPh sb="2" eb="3">
      <t>シツ</t>
    </rPh>
    <phoneticPr fontId="5"/>
  </si>
  <si>
    <t>薬物検査室</t>
    <rPh sb="0" eb="2">
      <t>ヤクブツ</t>
    </rPh>
    <rPh sb="2" eb="5">
      <t>ケンサシツ</t>
    </rPh>
    <phoneticPr fontId="5"/>
  </si>
  <si>
    <t>CT室</t>
    <rPh sb="2" eb="3">
      <t>シツ</t>
    </rPh>
    <phoneticPr fontId="5"/>
  </si>
  <si>
    <t>MRI室</t>
    <rPh sb="3" eb="4">
      <t>シツ</t>
    </rPh>
    <phoneticPr fontId="5"/>
  </si>
  <si>
    <t>合計</t>
  </si>
  <si>
    <t>○当該都道府県において、死因究明の中核的な役割を果たしているか</t>
    <rPh sb="1" eb="3">
      <t>トウガイ</t>
    </rPh>
    <rPh sb="3" eb="7">
      <t>トドウフケン</t>
    </rPh>
    <rPh sb="12" eb="14">
      <t>シイン</t>
    </rPh>
    <rPh sb="14" eb="16">
      <t>キュウメイ</t>
    </rPh>
    <rPh sb="17" eb="20">
      <t>チュウカクテキ</t>
    </rPh>
    <rPh sb="21" eb="23">
      <t>ヤクワリ</t>
    </rPh>
    <rPh sb="24" eb="25">
      <t>ハ</t>
    </rPh>
    <phoneticPr fontId="5"/>
  </si>
  <si>
    <t>○都道府県、医療関係団体、大学医学部法医学教室、警察との協力体制が整っているか</t>
    <rPh sb="1" eb="5">
      <t>トドウフケン</t>
    </rPh>
    <rPh sb="6" eb="8">
      <t>イリョウ</t>
    </rPh>
    <rPh sb="8" eb="10">
      <t>カンケイ</t>
    </rPh>
    <rPh sb="10" eb="12">
      <t>ダンタイ</t>
    </rPh>
    <rPh sb="13" eb="15">
      <t>ダイガク</t>
    </rPh>
    <rPh sb="15" eb="18">
      <t>イガクブ</t>
    </rPh>
    <rPh sb="18" eb="21">
      <t>ホウイガク</t>
    </rPh>
    <rPh sb="21" eb="23">
      <t>キョウシツ</t>
    </rPh>
    <rPh sb="24" eb="26">
      <t>ケイサツ</t>
    </rPh>
    <rPh sb="28" eb="30">
      <t>キョウリョク</t>
    </rPh>
    <rPh sb="30" eb="32">
      <t>タイセイ</t>
    </rPh>
    <rPh sb="33" eb="34">
      <t>トトノ</t>
    </rPh>
    <phoneticPr fontId="5"/>
  </si>
  <si>
    <t>４．実施要綱への適合状況</t>
    <rPh sb="2" eb="4">
      <t>ジッシ</t>
    </rPh>
    <rPh sb="4" eb="6">
      <t>ヨウコウ</t>
    </rPh>
    <rPh sb="8" eb="10">
      <t>テキゴウ</t>
    </rPh>
    <rPh sb="10" eb="12">
      <t>ジョウキョウ</t>
    </rPh>
    <phoneticPr fontId="5"/>
  </si>
  <si>
    <t>厚生労働省が行う院内感染対策講習会への参加の有無</t>
    <rPh sb="0" eb="2">
      <t>コウセイ</t>
    </rPh>
    <rPh sb="2" eb="5">
      <t>ロウドウショウ</t>
    </rPh>
    <rPh sb="6" eb="7">
      <t>オコナ</t>
    </rPh>
    <rPh sb="8" eb="10">
      <t>インナイ</t>
    </rPh>
    <rPh sb="10" eb="12">
      <t>カンセン</t>
    </rPh>
    <rPh sb="12" eb="14">
      <t>タイサク</t>
    </rPh>
    <rPh sb="14" eb="17">
      <t>コウシュウカイ</t>
    </rPh>
    <rPh sb="19" eb="21">
      <t>サンカ</t>
    </rPh>
    <rPh sb="22" eb="24">
      <t>ウム</t>
    </rPh>
    <phoneticPr fontId="5"/>
  </si>
  <si>
    <t>本年度</t>
    <rPh sb="0" eb="3">
      <t>ホンネンド</t>
    </rPh>
    <phoneticPr fontId="5"/>
  </si>
  <si>
    <t>実績</t>
    <rPh sb="0" eb="2">
      <t>ジッセキ</t>
    </rPh>
    <phoneticPr fontId="5"/>
  </si>
  <si>
    <t>医師○名、看護師○名</t>
    <rPh sb="0" eb="2">
      <t>イシ</t>
    </rPh>
    <rPh sb="3" eb="4">
      <t>メイ</t>
    </rPh>
    <rPh sb="5" eb="8">
      <t>カンゴシ</t>
    </rPh>
    <rPh sb="9" eb="10">
      <t>メイ</t>
    </rPh>
    <phoneticPr fontId="5"/>
  </si>
  <si>
    <t>（○年度）</t>
    <rPh sb="2" eb="4">
      <t>ネンド</t>
    </rPh>
    <phoneticPr fontId="5"/>
  </si>
  <si>
    <t>院内感染症対策委員会等の設置について（具体的に記載）　※未設置の場合は今後の計画</t>
    <rPh sb="0" eb="2">
      <t>インナイ</t>
    </rPh>
    <rPh sb="2" eb="5">
      <t>カンセンショウ</t>
    </rPh>
    <rPh sb="5" eb="7">
      <t>タイサク</t>
    </rPh>
    <rPh sb="7" eb="10">
      <t>イインカイ</t>
    </rPh>
    <rPh sb="10" eb="11">
      <t>トウ</t>
    </rPh>
    <rPh sb="12" eb="14">
      <t>セッチ</t>
    </rPh>
    <rPh sb="19" eb="22">
      <t>グタイテキ</t>
    </rPh>
    <rPh sb="23" eb="25">
      <t>キサイ</t>
    </rPh>
    <rPh sb="28" eb="31">
      <t>ミセッチ</t>
    </rPh>
    <rPh sb="32" eb="34">
      <t>バアイ</t>
    </rPh>
    <rPh sb="35" eb="37">
      <t>コンゴ</t>
    </rPh>
    <rPh sb="38" eb="40">
      <t>ケイカク</t>
    </rPh>
    <phoneticPr fontId="5"/>
  </si>
  <si>
    <t>その他、院内感染対策で積極的に行っている内容や今後の計画について</t>
    <rPh sb="2" eb="3">
      <t>タ</t>
    </rPh>
    <rPh sb="4" eb="6">
      <t>インナイ</t>
    </rPh>
    <rPh sb="6" eb="8">
      <t>カンセン</t>
    </rPh>
    <rPh sb="8" eb="10">
      <t>タイサク</t>
    </rPh>
    <rPh sb="11" eb="14">
      <t>セッキョクテキ</t>
    </rPh>
    <rPh sb="15" eb="16">
      <t>オコナ</t>
    </rPh>
    <rPh sb="20" eb="22">
      <t>ナイヨウ</t>
    </rPh>
    <rPh sb="23" eb="25">
      <t>コンゴ</t>
    </rPh>
    <rPh sb="26" eb="28">
      <t>ケイカク</t>
    </rPh>
    <phoneticPr fontId="5"/>
  </si>
  <si>
    <t>うち浴室
及びトイレ</t>
    <rPh sb="2" eb="4">
      <t>ヨクシツ</t>
    </rPh>
    <rPh sb="5" eb="6">
      <t>オヨ</t>
    </rPh>
    <phoneticPr fontId="5"/>
  </si>
  <si>
    <t>個室1の面積</t>
    <rPh sb="0" eb="2">
      <t>コシツ</t>
    </rPh>
    <rPh sb="4" eb="6">
      <t>メンセキ</t>
    </rPh>
    <phoneticPr fontId="5"/>
  </si>
  <si>
    <t>個室2の面積</t>
    <rPh sb="0" eb="2">
      <t>コシツ</t>
    </rPh>
    <rPh sb="4" eb="6">
      <t>メンセキ</t>
    </rPh>
    <phoneticPr fontId="5"/>
  </si>
  <si>
    <t>個室3の面積</t>
    <rPh sb="0" eb="2">
      <t>コシツ</t>
    </rPh>
    <rPh sb="4" eb="6">
      <t>メンセキ</t>
    </rPh>
    <phoneticPr fontId="5"/>
  </si>
  <si>
    <t>個室4の面積</t>
    <rPh sb="0" eb="2">
      <t>コシツ</t>
    </rPh>
    <rPh sb="4" eb="6">
      <t>メンセキ</t>
    </rPh>
    <phoneticPr fontId="5"/>
  </si>
  <si>
    <t>クラス1万以上の空調整備の有無</t>
    <rPh sb="4" eb="5">
      <t>マン</t>
    </rPh>
    <rPh sb="5" eb="7">
      <t>イジョウ</t>
    </rPh>
    <rPh sb="8" eb="10">
      <t>クウチョウ</t>
    </rPh>
    <rPh sb="10" eb="12">
      <t>セイビ</t>
    </rPh>
    <rPh sb="13" eb="15">
      <t>ウム</t>
    </rPh>
    <phoneticPr fontId="5"/>
  </si>
  <si>
    <t>　※個室欄が不足する場合は適宜追加すること</t>
    <rPh sb="2" eb="4">
      <t>コシツ</t>
    </rPh>
    <rPh sb="4" eb="5">
      <t>ラン</t>
    </rPh>
    <rPh sb="6" eb="8">
      <t>フソク</t>
    </rPh>
    <rPh sb="10" eb="12">
      <t>バアイ</t>
    </rPh>
    <rPh sb="13" eb="15">
      <t>テキギ</t>
    </rPh>
    <rPh sb="15" eb="17">
      <t>ツイカ</t>
    </rPh>
    <phoneticPr fontId="5"/>
  </si>
  <si>
    <t>うちトイレ</t>
    <phoneticPr fontId="5"/>
  </si>
  <si>
    <t>共同トイレ</t>
    <rPh sb="0" eb="2">
      <t>キョウドウ</t>
    </rPh>
    <phoneticPr fontId="5"/>
  </si>
  <si>
    <t>区分</t>
    <rPh sb="0" eb="2">
      <t>クブン</t>
    </rPh>
    <phoneticPr fontId="5"/>
  </si>
  <si>
    <t>病院所有</t>
    <rPh sb="0" eb="2">
      <t>ビョウイン</t>
    </rPh>
    <rPh sb="2" eb="4">
      <t>ショユウ</t>
    </rPh>
    <phoneticPr fontId="5"/>
  </si>
  <si>
    <t>病院借り上げ</t>
    <rPh sb="0" eb="2">
      <t>ビョウイン</t>
    </rPh>
    <rPh sb="2" eb="3">
      <t>カ</t>
    </rPh>
    <rPh sb="4" eb="5">
      <t>ア</t>
    </rPh>
    <phoneticPr fontId="5"/>
  </si>
  <si>
    <t>世帯用</t>
    <rPh sb="0" eb="2">
      <t>セタイ</t>
    </rPh>
    <rPh sb="2" eb="3">
      <t>ヨウ</t>
    </rPh>
    <phoneticPr fontId="5"/>
  </si>
  <si>
    <t>単身用</t>
    <rPh sb="0" eb="3">
      <t>タンシンヨウ</t>
    </rPh>
    <phoneticPr fontId="5"/>
  </si>
  <si>
    <t>戸数</t>
    <rPh sb="0" eb="2">
      <t>コスウ</t>
    </rPh>
    <phoneticPr fontId="5"/>
  </si>
  <si>
    <t>入居戸数</t>
    <rPh sb="0" eb="2">
      <t>ニュウキョ</t>
    </rPh>
    <rPh sb="2" eb="4">
      <t>コスウ</t>
    </rPh>
    <phoneticPr fontId="5"/>
  </si>
  <si>
    <t>うち複数世帯による共用</t>
    <rPh sb="2" eb="4">
      <t>フクスウ</t>
    </rPh>
    <rPh sb="4" eb="6">
      <t>セタイ</t>
    </rPh>
    <rPh sb="9" eb="11">
      <t>キョウヨウ</t>
    </rPh>
    <phoneticPr fontId="5"/>
  </si>
  <si>
    <t>世帯数</t>
    <rPh sb="0" eb="3">
      <t>セタイスウ</t>
    </rPh>
    <phoneticPr fontId="5"/>
  </si>
  <si>
    <t>２．整備事業の概要（研修医専用宿舎）</t>
    <rPh sb="2" eb="4">
      <t>セイビ</t>
    </rPh>
    <rPh sb="4" eb="6">
      <t>ジギョウ</t>
    </rPh>
    <rPh sb="7" eb="9">
      <t>ガイヨウ</t>
    </rPh>
    <rPh sb="10" eb="13">
      <t>ケンシュウイ</t>
    </rPh>
    <rPh sb="13" eb="15">
      <t>センヨウ</t>
    </rPh>
    <rPh sb="15" eb="17">
      <t>シュクシャ</t>
    </rPh>
    <phoneticPr fontId="5"/>
  </si>
  <si>
    <t>過去の施設整備への国庫補助の有無</t>
    <rPh sb="0" eb="2">
      <t>カコ</t>
    </rPh>
    <rPh sb="3" eb="5">
      <t>シセツ</t>
    </rPh>
    <rPh sb="5" eb="7">
      <t>セイビ</t>
    </rPh>
    <rPh sb="9" eb="11">
      <t>コッコ</t>
    </rPh>
    <rPh sb="11" eb="13">
      <t>ホジョ</t>
    </rPh>
    <rPh sb="14" eb="16">
      <t>ウム</t>
    </rPh>
    <phoneticPr fontId="5"/>
  </si>
  <si>
    <r>
      <t>「南海トラフ地震に係る地震防災対策の推進に関する特別措置法」第12条の規定に基づき、市町村長が作成する</t>
    </r>
    <r>
      <rPr>
        <u/>
        <sz val="10"/>
        <rFont val="ＭＳ Ｐゴシック"/>
        <family val="3"/>
        <charset val="128"/>
      </rPr>
      <t>「津波避難対策緊急事業計画」の抜粋を添付すること（当該申請施設に関しての記載部分）</t>
    </r>
    <rPh sb="1" eb="3">
      <t>ナンカイ</t>
    </rPh>
    <rPh sb="6" eb="8">
      <t>ジシン</t>
    </rPh>
    <rPh sb="9" eb="10">
      <t>カカ</t>
    </rPh>
    <rPh sb="11" eb="13">
      <t>ジシン</t>
    </rPh>
    <rPh sb="13" eb="15">
      <t>ボウサイ</t>
    </rPh>
    <rPh sb="15" eb="17">
      <t>タイサク</t>
    </rPh>
    <rPh sb="18" eb="20">
      <t>スイシン</t>
    </rPh>
    <rPh sb="21" eb="22">
      <t>カン</t>
    </rPh>
    <rPh sb="24" eb="26">
      <t>トクベツ</t>
    </rPh>
    <rPh sb="26" eb="29">
      <t>ソチホウ</t>
    </rPh>
    <rPh sb="30" eb="31">
      <t>ダイ</t>
    </rPh>
    <rPh sb="33" eb="34">
      <t>ジョウ</t>
    </rPh>
    <rPh sb="35" eb="37">
      <t>キテイ</t>
    </rPh>
    <rPh sb="38" eb="39">
      <t>モト</t>
    </rPh>
    <rPh sb="42" eb="46">
      <t>シチョウソンチョウ</t>
    </rPh>
    <rPh sb="47" eb="49">
      <t>サクセイ</t>
    </rPh>
    <rPh sb="52" eb="54">
      <t>ツナミ</t>
    </rPh>
    <rPh sb="54" eb="56">
      <t>ヒナン</t>
    </rPh>
    <rPh sb="56" eb="58">
      <t>タイサク</t>
    </rPh>
    <rPh sb="58" eb="60">
      <t>キンキュウ</t>
    </rPh>
    <rPh sb="60" eb="62">
      <t>ジギョウ</t>
    </rPh>
    <rPh sb="62" eb="64">
      <t>ケイカク</t>
    </rPh>
    <rPh sb="66" eb="68">
      <t>バッスイ</t>
    </rPh>
    <rPh sb="69" eb="71">
      <t>テンプ</t>
    </rPh>
    <rPh sb="76" eb="78">
      <t>トウガイ</t>
    </rPh>
    <rPh sb="78" eb="80">
      <t>シンセイ</t>
    </rPh>
    <rPh sb="80" eb="82">
      <t>シセツ</t>
    </rPh>
    <rPh sb="83" eb="84">
      <t>カン</t>
    </rPh>
    <rPh sb="87" eb="89">
      <t>キサイ</t>
    </rPh>
    <rPh sb="89" eb="91">
      <t>ブブン</t>
    </rPh>
    <phoneticPr fontId="5"/>
  </si>
  <si>
    <t>様式１</t>
    <rPh sb="0" eb="2">
      <t>ヨウシキ</t>
    </rPh>
    <phoneticPr fontId="5"/>
  </si>
  <si>
    <t>その他</t>
    <rPh sb="2" eb="3">
      <t>タ</t>
    </rPh>
    <phoneticPr fontId="5"/>
  </si>
  <si>
    <t>図書閲覧室</t>
    <rPh sb="0" eb="2">
      <t>トショ</t>
    </rPh>
    <rPh sb="2" eb="5">
      <t>エツランシツ</t>
    </rPh>
    <phoneticPr fontId="5"/>
  </si>
  <si>
    <t>その他（左記部門間で共用の場合）</t>
    <rPh sb="2" eb="3">
      <t>タ</t>
    </rPh>
    <rPh sb="4" eb="6">
      <t>サキ</t>
    </rPh>
    <rPh sb="6" eb="9">
      <t>ブモンカン</t>
    </rPh>
    <rPh sb="10" eb="12">
      <t>キョウヨウ</t>
    </rPh>
    <rPh sb="13" eb="15">
      <t>バアイ</t>
    </rPh>
    <phoneticPr fontId="5"/>
  </si>
  <si>
    <t>うちトイレ</t>
    <phoneticPr fontId="5"/>
  </si>
  <si>
    <t>着工</t>
    <rPh sb="0" eb="2">
      <t>チャッコウ</t>
    </rPh>
    <phoneticPr fontId="5"/>
  </si>
  <si>
    <t>　　年　月　日</t>
    <phoneticPr fontId="5"/>
  </si>
  <si>
    <t xml:space="preserve"> ～ </t>
    <phoneticPr fontId="5"/>
  </si>
  <si>
    <t>竣工</t>
    <phoneticPr fontId="5"/>
  </si>
  <si>
    <t>　　年　月　日</t>
    <phoneticPr fontId="5"/>
  </si>
  <si>
    <t>一般：</t>
    <rPh sb="0" eb="2">
      <t>イッパン</t>
    </rPh>
    <phoneticPr fontId="5"/>
  </si>
  <si>
    <t>精神：</t>
    <phoneticPr fontId="5"/>
  </si>
  <si>
    <t>結核：</t>
    <phoneticPr fontId="5"/>
  </si>
  <si>
    <t>感染症：</t>
    <phoneticPr fontId="5"/>
  </si>
  <si>
    <t>合計：</t>
    <phoneticPr fontId="5"/>
  </si>
  <si>
    <t>事業区分</t>
    <rPh sb="0" eb="2">
      <t>ジギョウ</t>
    </rPh>
    <phoneticPr fontId="5"/>
  </si>
  <si>
    <r>
      <t>職員宿舎（</t>
    </r>
    <r>
      <rPr>
        <b/>
        <sz val="10"/>
        <rFont val="ＭＳ Ｐゴシック"/>
        <family val="3"/>
        <charset val="128"/>
      </rPr>
      <t>研修医兼用</t>
    </r>
    <r>
      <rPr>
        <sz val="10"/>
        <rFont val="ＭＳ Ｐゴシック"/>
        <family val="3"/>
        <charset val="128"/>
      </rPr>
      <t>含む）</t>
    </r>
    <rPh sb="0" eb="2">
      <t>ショクイン</t>
    </rPh>
    <rPh sb="2" eb="4">
      <t>シュクシャ</t>
    </rPh>
    <rPh sb="5" eb="8">
      <t>ケンシュウイ</t>
    </rPh>
    <rPh sb="8" eb="10">
      <t>ケンヨウ</t>
    </rPh>
    <rPh sb="10" eb="11">
      <t>フク</t>
    </rPh>
    <phoneticPr fontId="5"/>
  </si>
  <si>
    <r>
      <t xml:space="preserve">【別掲】 </t>
    </r>
    <r>
      <rPr>
        <b/>
        <sz val="10"/>
        <rFont val="ＭＳ Ｐゴシック"/>
        <family val="3"/>
        <charset val="128"/>
      </rPr>
      <t>研修医専用</t>
    </r>
    <r>
      <rPr>
        <sz val="10"/>
        <rFont val="ＭＳ Ｐゴシック"/>
        <family val="3"/>
        <charset val="128"/>
      </rPr>
      <t>宿舎</t>
    </r>
    <rPh sb="1" eb="3">
      <t>ベッケイ</t>
    </rPh>
    <rPh sb="5" eb="8">
      <t>ケンシュウイ</t>
    </rPh>
    <rPh sb="8" eb="10">
      <t>センヨウ</t>
    </rPh>
    <rPh sb="10" eb="12">
      <t>シュクシャ</t>
    </rPh>
    <phoneticPr fontId="5"/>
  </si>
  <si>
    <t>～</t>
  </si>
  <si>
    <t>年　月</t>
    <rPh sb="0" eb="1">
      <t>ネン</t>
    </rPh>
    <rPh sb="2" eb="3">
      <t>ツキ</t>
    </rPh>
    <phoneticPr fontId="5"/>
  </si>
  <si>
    <t>その他：</t>
    <rPh sb="2" eb="3">
      <t>タ</t>
    </rPh>
    <phoneticPr fontId="5"/>
  </si>
  <si>
    <t>合計：</t>
    <rPh sb="0" eb="2">
      <t>ゴウケイ</t>
    </rPh>
    <phoneticPr fontId="5"/>
  </si>
  <si>
    <t>現在（㎡）</t>
    <rPh sb="0" eb="2">
      <t>ゲンザイ</t>
    </rPh>
    <phoneticPr fontId="5"/>
  </si>
  <si>
    <t>整備後（㎡）</t>
    <rPh sb="0" eb="2">
      <t>セイビ</t>
    </rPh>
    <rPh sb="2" eb="3">
      <t>ゴ</t>
    </rPh>
    <phoneticPr fontId="5"/>
  </si>
  <si>
    <t>ヘリポート</t>
    <phoneticPr fontId="5"/>
  </si>
  <si>
    <t>現在（㎡）
（○室）</t>
    <rPh sb="0" eb="2">
      <t>ゲンザイ</t>
    </rPh>
    <rPh sb="8" eb="9">
      <t>シツ</t>
    </rPh>
    <phoneticPr fontId="5"/>
  </si>
  <si>
    <t>整備後（㎡）
（○室）</t>
    <rPh sb="0" eb="2">
      <t>セイビ</t>
    </rPh>
    <rPh sb="2" eb="3">
      <t>ゴ</t>
    </rPh>
    <rPh sb="9" eb="10">
      <t>シツ</t>
    </rPh>
    <phoneticPr fontId="5"/>
  </si>
  <si>
    <t>都道府県補助金</t>
    <rPh sb="0" eb="4">
      <t>トドウフケン</t>
    </rPh>
    <phoneticPr fontId="5"/>
  </si>
  <si>
    <t>年度間の金額の按分は支払額ではなく進捗率により行うこと。</t>
    <phoneticPr fontId="5"/>
  </si>
  <si>
    <t>　　移転新築：現在建物が存在する敷地とは別の敷地に新たに建物を建築し、かつ、現在の建物の機能を移転する場合</t>
    <phoneticPr fontId="5"/>
  </si>
  <si>
    <t>　　改　　修：建物の主要構造部分を取りこわさない模様替及び内部改修</t>
    <phoneticPr fontId="5"/>
  </si>
  <si>
    <r>
      <t>（注）この総括表は、事業単位毎に、それぞれ別葉に作成すること。なお、作成にあたっては</t>
    </r>
    <r>
      <rPr>
        <u/>
        <sz val="14"/>
        <rFont val="ＭＳ Ｐゴシック"/>
        <family val="3"/>
        <charset val="128"/>
      </rPr>
      <t>優先順位の高いもの</t>
    </r>
    <r>
      <rPr>
        <sz val="14"/>
        <rFont val="ＭＳ Ｐゴシック"/>
        <family val="3"/>
        <charset val="128"/>
      </rPr>
      <t>から順に入力すること。</t>
    </r>
    <rPh sb="1" eb="2">
      <t>チュウ</t>
    </rPh>
    <rPh sb="5" eb="7">
      <t>ソウカツ</t>
    </rPh>
    <rPh sb="7" eb="8">
      <t>ヒョウ</t>
    </rPh>
    <rPh sb="10" eb="12">
      <t>ジギョウ</t>
    </rPh>
    <rPh sb="12" eb="14">
      <t>タンイ</t>
    </rPh>
    <rPh sb="14" eb="15">
      <t>マイ</t>
    </rPh>
    <rPh sb="21" eb="22">
      <t>ベツ</t>
    </rPh>
    <rPh sb="22" eb="23">
      <t>ハ</t>
    </rPh>
    <rPh sb="24" eb="26">
      <t>サクセイ</t>
    </rPh>
    <rPh sb="34" eb="36">
      <t>サクセイ</t>
    </rPh>
    <rPh sb="42" eb="44">
      <t>ユウセン</t>
    </rPh>
    <rPh sb="44" eb="46">
      <t>ジュンイ</t>
    </rPh>
    <rPh sb="47" eb="48">
      <t>タカ</t>
    </rPh>
    <rPh sb="53" eb="54">
      <t>ジュン</t>
    </rPh>
    <rPh sb="55" eb="57">
      <t>ニュウリョク</t>
    </rPh>
    <phoneticPr fontId="5"/>
  </si>
  <si>
    <t>Ⅰ．「選定額」欄は、(D)と(E)とを比較して少ない方の額を記入すること。</t>
    <phoneticPr fontId="5"/>
  </si>
  <si>
    <t>Ⅱ．「国庫補助基本額」欄は、次により記入すること。</t>
    <phoneticPr fontId="5"/>
  </si>
  <si>
    <t>Ⅲ．「国庫補助所要額」欄は、次により記入すること。ただし、算出された額に1,000円未満の端数が生じた場合にはこれを切捨てるものとする。</t>
    <phoneticPr fontId="5"/>
  </si>
  <si>
    <t>様式１　補助対象部分</t>
    <rPh sb="0" eb="2">
      <t>ヨウシキ</t>
    </rPh>
    <rPh sb="4" eb="6">
      <t>ホジョ</t>
    </rPh>
    <rPh sb="6" eb="8">
      <t>タイショウ</t>
    </rPh>
    <rPh sb="8" eb="10">
      <t>ブブン</t>
    </rPh>
    <phoneticPr fontId="5"/>
  </si>
  <si>
    <t>診療所</t>
    <rPh sb="0" eb="3">
      <t>シンリョウジョ</t>
    </rPh>
    <phoneticPr fontId="5"/>
  </si>
  <si>
    <t>医師住宅</t>
    <rPh sb="0" eb="2">
      <t>イシ</t>
    </rPh>
    <rPh sb="2" eb="4">
      <t>ジュウタク</t>
    </rPh>
    <phoneticPr fontId="5"/>
  </si>
  <si>
    <t>看護師住宅</t>
    <rPh sb="0" eb="3">
      <t>カンゴシ</t>
    </rPh>
    <rPh sb="3" eb="5">
      <t>ジュウタク</t>
    </rPh>
    <phoneticPr fontId="5"/>
  </si>
  <si>
    <t>歯科医師住宅</t>
    <rPh sb="0" eb="4">
      <t>シカイシ</t>
    </rPh>
    <rPh sb="4" eb="6">
      <t>ジュウタク</t>
    </rPh>
    <phoneticPr fontId="5"/>
  </si>
  <si>
    <t>指導部門及び住宅部門</t>
    <rPh sb="0" eb="2">
      <t>シドウ</t>
    </rPh>
    <rPh sb="2" eb="4">
      <t>ブモン</t>
    </rPh>
    <rPh sb="4" eb="5">
      <t>オヨ</t>
    </rPh>
    <rPh sb="6" eb="8">
      <t>ジュウタク</t>
    </rPh>
    <rPh sb="8" eb="10">
      <t>ブモン</t>
    </rPh>
    <phoneticPr fontId="5"/>
  </si>
  <si>
    <t>指導部門</t>
    <rPh sb="0" eb="2">
      <t>シドウ</t>
    </rPh>
    <rPh sb="2" eb="4">
      <t>ブモン</t>
    </rPh>
    <phoneticPr fontId="5"/>
  </si>
  <si>
    <t>宿泊施設</t>
    <rPh sb="0" eb="2">
      <t>シュクハク</t>
    </rPh>
    <rPh sb="2" eb="4">
      <t>シセツ</t>
    </rPh>
    <phoneticPr fontId="5"/>
  </si>
  <si>
    <t>－</t>
    <phoneticPr fontId="5"/>
  </si>
  <si>
    <t>へき地医療拠点病院</t>
    <rPh sb="2" eb="3">
      <t>チ</t>
    </rPh>
    <rPh sb="3" eb="5">
      <t>イリョウ</t>
    </rPh>
    <rPh sb="5" eb="7">
      <t>キョテン</t>
    </rPh>
    <rPh sb="7" eb="9">
      <t>ビョウイン</t>
    </rPh>
    <phoneticPr fontId="5"/>
  </si>
  <si>
    <t>へき地診療所</t>
    <rPh sb="2" eb="3">
      <t>チ</t>
    </rPh>
    <rPh sb="3" eb="6">
      <t>シンリョウジョ</t>
    </rPh>
    <phoneticPr fontId="5"/>
  </si>
  <si>
    <t>へき地診療所施設整備事業</t>
    <phoneticPr fontId="5"/>
  </si>
  <si>
    <t>過疎地域等特定診療所施設整備事業</t>
    <phoneticPr fontId="5"/>
  </si>
  <si>
    <t>へき地保健指導所施設整備事業</t>
    <phoneticPr fontId="5"/>
  </si>
  <si>
    <t>研修医のための研修施設整備事業</t>
    <phoneticPr fontId="5"/>
  </si>
  <si>
    <t>臨床研修病院施設整備事業</t>
    <phoneticPr fontId="5"/>
  </si>
  <si>
    <t>へき地医療拠点病院施設整備事業</t>
    <phoneticPr fontId="5"/>
  </si>
  <si>
    <t>医師臨床研修病院研修医環境整備事業</t>
    <phoneticPr fontId="5"/>
  </si>
  <si>
    <t>離島等患者宿泊施設施設整備事業</t>
    <phoneticPr fontId="5"/>
  </si>
  <si>
    <t>分娩取扱施設施設整備事業</t>
    <phoneticPr fontId="5"/>
  </si>
  <si>
    <t>院内感染対策施設整備事業</t>
    <phoneticPr fontId="5"/>
  </si>
  <si>
    <t>様式１　計算式</t>
    <rPh sb="0" eb="2">
      <t>ヨウシキ</t>
    </rPh>
    <rPh sb="4" eb="6">
      <t>ケイサン</t>
    </rPh>
    <rPh sb="6" eb="7">
      <t>シキ</t>
    </rPh>
    <phoneticPr fontId="5"/>
  </si>
  <si>
    <t>分類</t>
    <rPh sb="0" eb="2">
      <t>ブンルイ</t>
    </rPh>
    <phoneticPr fontId="5"/>
  </si>
  <si>
    <t>国庫補助
基本額係数</t>
    <rPh sb="0" eb="2">
      <t>コッコ</t>
    </rPh>
    <rPh sb="2" eb="4">
      <t>ホジョ</t>
    </rPh>
    <rPh sb="5" eb="8">
      <t>キホンガク</t>
    </rPh>
    <rPh sb="8" eb="10">
      <t>ケイスウ</t>
    </rPh>
    <phoneticPr fontId="5"/>
  </si>
  <si>
    <t>再分類</t>
    <rPh sb="0" eb="3">
      <t>サイブンルイ</t>
    </rPh>
    <phoneticPr fontId="5"/>
  </si>
  <si>
    <t>国庫補助
所要額係数
（直接、都道府県）</t>
    <rPh sb="0" eb="2">
      <t>コッコ</t>
    </rPh>
    <rPh sb="2" eb="4">
      <t>ホジョ</t>
    </rPh>
    <rPh sb="5" eb="8">
      <t>ショヨウガク</t>
    </rPh>
    <rPh sb="8" eb="10">
      <t>ケイスウ</t>
    </rPh>
    <rPh sb="12" eb="14">
      <t>チョクセツ</t>
    </rPh>
    <rPh sb="15" eb="19">
      <t>トドウフケン</t>
    </rPh>
    <phoneticPr fontId="5"/>
  </si>
  <si>
    <t>国庫補助
所要額係数
（間接）</t>
    <rPh sb="0" eb="2">
      <t>コッコ</t>
    </rPh>
    <rPh sb="2" eb="4">
      <t>ホジョ</t>
    </rPh>
    <rPh sb="5" eb="8">
      <t>ショヨウガク</t>
    </rPh>
    <rPh sb="8" eb="10">
      <t>ケイスウ</t>
    </rPh>
    <rPh sb="12" eb="14">
      <t>カンセツ</t>
    </rPh>
    <phoneticPr fontId="5"/>
  </si>
  <si>
    <t>へき地診療所施設整備事業</t>
  </si>
  <si>
    <t>b</t>
  </si>
  <si>
    <t>A</t>
    <phoneticPr fontId="5"/>
  </si>
  <si>
    <t>過疎地域等特定診療所施設整備事業</t>
  </si>
  <si>
    <t>A</t>
  </si>
  <si>
    <t>へき地保健指導所施設整備事業</t>
  </si>
  <si>
    <t>研修医のための研修施設整備事業</t>
  </si>
  <si>
    <t>c</t>
    <phoneticPr fontId="5"/>
  </si>
  <si>
    <t>-</t>
    <phoneticPr fontId="5"/>
  </si>
  <si>
    <t>臨床研修病院施設整備事業</t>
  </si>
  <si>
    <t>へき地医療拠点病院施設整備事業</t>
  </si>
  <si>
    <t>a</t>
    <phoneticPr fontId="5"/>
  </si>
  <si>
    <t>医師臨床研修病院研修医環境整備事業</t>
  </si>
  <si>
    <t>b</t>
    <phoneticPr fontId="5"/>
  </si>
  <si>
    <t>離島等患者宿泊施設施設整備事業</t>
  </si>
  <si>
    <t>b</t>
    <phoneticPr fontId="5"/>
  </si>
  <si>
    <t>分娩取扱施設施設整備事業</t>
  </si>
  <si>
    <t>院内感染対策施設整備事業</t>
  </si>
  <si>
    <t>鉄道</t>
    <rPh sb="0" eb="2">
      <t>テツドウ</t>
    </rPh>
    <phoneticPr fontId="5"/>
  </si>
  <si>
    <t>船舶</t>
    <rPh sb="0" eb="2">
      <t>センパク</t>
    </rPh>
    <phoneticPr fontId="5"/>
  </si>
  <si>
    <t>バス</t>
    <phoneticPr fontId="5"/>
  </si>
  <si>
    <t>通常</t>
    <rPh sb="0" eb="2">
      <t>ツウジョウ</t>
    </rPh>
    <phoneticPr fontId="5"/>
  </si>
  <si>
    <t>冬季</t>
    <rPh sb="0" eb="2">
      <t>トウキ</t>
    </rPh>
    <phoneticPr fontId="5"/>
  </si>
  <si>
    <t>使用する
交通機関
の１日の
運行回数
（回）</t>
    <rPh sb="0" eb="2">
      <t>シヨウ</t>
    </rPh>
    <rPh sb="5" eb="7">
      <t>コウツウ</t>
    </rPh>
    <rPh sb="7" eb="9">
      <t>キカン</t>
    </rPh>
    <rPh sb="12" eb="13">
      <t>ニチ</t>
    </rPh>
    <rPh sb="15" eb="17">
      <t>ウンコウ</t>
    </rPh>
    <rPh sb="17" eb="19">
      <t>カイスウ</t>
    </rPh>
    <rPh sb="21" eb="22">
      <t>カイ</t>
    </rPh>
    <phoneticPr fontId="5"/>
  </si>
  <si>
    <t>代診医派遣（年度）</t>
    <rPh sb="0" eb="2">
      <t>ダイシン</t>
    </rPh>
    <rPh sb="2" eb="3">
      <t>イ</t>
    </rPh>
    <rPh sb="3" eb="5">
      <t>ハケン</t>
    </rPh>
    <rPh sb="6" eb="8">
      <t>ネンド</t>
    </rPh>
    <phoneticPr fontId="5"/>
  </si>
  <si>
    <t>総事業（100%）</t>
    <phoneticPr fontId="5"/>
  </si>
  <si>
    <t>施設整備事業費内訳書</t>
    <phoneticPr fontId="5"/>
  </si>
  <si>
    <t>記載すること。</t>
    <phoneticPr fontId="5"/>
  </si>
  <si>
    <t>当する経費及び交付要綱に定める（交付額の算定方法）において対象経費とされていない経費を指す。</t>
    <rPh sb="5" eb="6">
      <t>オヨ</t>
    </rPh>
    <phoneticPr fontId="5"/>
  </si>
  <si>
    <t>また、「補助対象経費」とは補助対象事業分のうち、交付要綱に定める（交付額の算定方法）において対象経費とされている経費を指す。</t>
    <phoneticPr fontId="5"/>
  </si>
  <si>
    <t>補助対象事業分の「費目」欄は、医療施設等施設整備費補助金交付要綱５の表の「３対象経費」に定める各部門に区分して記入すること。</t>
    <phoneticPr fontId="5"/>
  </si>
  <si>
    <t>&lt;改修工事&gt;</t>
  </si>
  <si>
    <t>　（改築）</t>
  </si>
  <si>
    <t>改築</t>
  </si>
  <si>
    <t>無</t>
  </si>
  <si>
    <t>令和○年度</t>
    <rPh sb="0" eb="2">
      <t>レイワ</t>
    </rPh>
    <rPh sb="3" eb="5">
      <t>ネンド</t>
    </rPh>
    <phoneticPr fontId="5"/>
  </si>
  <si>
    <t>(5) 過疎地域の持続的発展の支援に関する特別措置法 第20条第1項第1号の地域</t>
    <rPh sb="4" eb="6">
      <t>カソ</t>
    </rPh>
    <rPh sb="6" eb="8">
      <t>チイキ</t>
    </rPh>
    <rPh sb="9" eb="12">
      <t>ジゾクテキ</t>
    </rPh>
    <rPh sb="12" eb="14">
      <t>ハッテン</t>
    </rPh>
    <rPh sb="15" eb="17">
      <t>シエン</t>
    </rPh>
    <rPh sb="18" eb="19">
      <t>カン</t>
    </rPh>
    <rPh sb="21" eb="23">
      <t>トクベツ</t>
    </rPh>
    <rPh sb="23" eb="26">
      <t>ソチホウ</t>
    </rPh>
    <rPh sb="27" eb="28">
      <t>ダイ</t>
    </rPh>
    <rPh sb="30" eb="31">
      <t>ジョウ</t>
    </rPh>
    <rPh sb="31" eb="32">
      <t>ダイ</t>
    </rPh>
    <rPh sb="33" eb="34">
      <t>コウ</t>
    </rPh>
    <rPh sb="34" eb="35">
      <t>ダイ</t>
    </rPh>
    <rPh sb="36" eb="37">
      <t>ゴウ</t>
    </rPh>
    <rPh sb="38" eb="40">
      <t>チイキ</t>
    </rPh>
    <phoneticPr fontId="5"/>
  </si>
  <si>
    <t>(1) 離島振興法 第10条第1項第1号の指定地域</t>
    <rPh sb="4" eb="6">
      <t>リトウ</t>
    </rPh>
    <rPh sb="6" eb="9">
      <t>シンコウホウ</t>
    </rPh>
    <rPh sb="17" eb="18">
      <t>ダイ</t>
    </rPh>
    <rPh sb="19" eb="20">
      <t>ゴウ</t>
    </rPh>
    <phoneticPr fontId="5"/>
  </si>
  <si>
    <t>面積/室数</t>
    <rPh sb="3" eb="5">
      <t>シツスウ</t>
    </rPh>
    <phoneticPr fontId="5"/>
  </si>
  <si>
    <t>㎡/室</t>
    <rPh sb="2" eb="3">
      <t>シツ</t>
    </rPh>
    <phoneticPr fontId="5"/>
  </si>
  <si>
    <t>寄附金</t>
    <rPh sb="0" eb="2">
      <t>キフ</t>
    </rPh>
    <phoneticPr fontId="5"/>
  </si>
  <si>
    <t>県番</t>
    <rPh sb="0" eb="2">
      <t>ケンバン</t>
    </rPh>
    <phoneticPr fontId="5"/>
  </si>
  <si>
    <t>県内番</t>
    <rPh sb="0" eb="3">
      <t>ケンナイバン</t>
    </rPh>
    <phoneticPr fontId="5"/>
  </si>
  <si>
    <t>工事計画
年数</t>
    <rPh sb="0" eb="2">
      <t>コウジ</t>
    </rPh>
    <rPh sb="2" eb="4">
      <t>ケイカク</t>
    </rPh>
    <rPh sb="5" eb="7">
      <t>ネンスウ</t>
    </rPh>
    <phoneticPr fontId="4"/>
  </si>
  <si>
    <t>抵　当　権</t>
    <rPh sb="0" eb="1">
      <t>テイ</t>
    </rPh>
    <rPh sb="2" eb="3">
      <t>トウ</t>
    </rPh>
    <rPh sb="4" eb="5">
      <t>ケン</t>
    </rPh>
    <phoneticPr fontId="4"/>
  </si>
  <si>
    <t>令和○年度</t>
    <rPh sb="0" eb="2">
      <t>レイワ</t>
    </rPh>
    <phoneticPr fontId="5"/>
  </si>
  <si>
    <t>○○年度</t>
    <phoneticPr fontId="5"/>
  </si>
  <si>
    <t>　　年　月　日</t>
  </si>
  <si>
    <t>都道府県
補助額</t>
    <phoneticPr fontId="5"/>
  </si>
  <si>
    <t>国庫補助
基本額</t>
    <phoneticPr fontId="5"/>
  </si>
  <si>
    <t>国庫補助
所要額</t>
    <phoneticPr fontId="5"/>
  </si>
  <si>
    <t>補助対象
部分</t>
    <rPh sb="0" eb="2">
      <t>ホジョ</t>
    </rPh>
    <rPh sb="2" eb="4">
      <t>タイショウ</t>
    </rPh>
    <rPh sb="5" eb="7">
      <t>ブブン</t>
    </rPh>
    <phoneticPr fontId="5"/>
  </si>
  <si>
    <t>寄附金
その他の
収入額</t>
    <rPh sb="0" eb="2">
      <t>キフ</t>
    </rPh>
    <phoneticPr fontId="5"/>
  </si>
  <si>
    <t>－</t>
  </si>
  <si>
    <t xml:space="preserve"> (1)　交付要綱５(交付額の算定方法)（1）に掲げる事業･･･(C)と(F)とを比較して少ない方の額</t>
    <phoneticPr fontId="5"/>
  </si>
  <si>
    <t xml:space="preserve"> (2)　　　　　　　　　　 〃　　　　　　　　　（2）に掲げる事業･･･(C)と(F)と(G)とを比較してもっとも少ない額</t>
    <phoneticPr fontId="5"/>
  </si>
  <si>
    <t xml:space="preserve"> (3)　　　　　　　　　　 〃　　　　　　　　　（3）に掲げる事業･･･(C)と(F)とを比較して少ない方の額に３分の２を乗じて得た額と(G)とを比較して少ない方の額</t>
    <phoneticPr fontId="5"/>
  </si>
  <si>
    <t xml:space="preserve"> (4)　　　　　　　　　　 〃　　　　　　　　　（4）に掲げる事業･･･(C)と(F)とを比較して少ない方の額に補助率を乗じて得た額と(G)とを比較して少ない方の額</t>
    <phoneticPr fontId="5"/>
  </si>
  <si>
    <t xml:space="preserve"> (5)　　　　　　　　　　 〃　　　　　　　　　（5）に掲げる事業･･･(C)と(F)とを比較して少ない方の額に４分の３を乗じて得た額と(G)とを比較して少ない方の額</t>
    <phoneticPr fontId="5"/>
  </si>
  <si>
    <t xml:space="preserve"> (6)　　　　　　　　　　 〃　　　　　　　　　（6）に掲げる事業･･･(C)と(F)とを比較して少ない方の額に２分の１を乗じて得た額と(G)とを比較して少ない方の額</t>
    <phoneticPr fontId="5"/>
  </si>
  <si>
    <t xml:space="preserve"> (1)　交付要綱５（1）に掲げる事業･･･････････(H)欄に記載された額に補助率を乗じて得た額</t>
    <phoneticPr fontId="5"/>
  </si>
  <si>
    <t xml:space="preserve"> (2)　交付要綱５（2）及び（3）に掲げる事業･･･(H)欄に記載された額に２分の１を乗じて得た額</t>
    <phoneticPr fontId="5"/>
  </si>
  <si>
    <t xml:space="preserve"> (3)　交付要綱５（4）に掲げる事業･･･････････(H)欄に記載された額</t>
    <phoneticPr fontId="5"/>
  </si>
  <si>
    <t xml:space="preserve"> (4)　交付要綱５（5）及び（6）に掲げる事業･･･(H)欄に記載された額に３分の２を乗じて得た額</t>
    <rPh sb="13" eb="14">
      <t>オヨ</t>
    </rPh>
    <phoneticPr fontId="5"/>
  </si>
  <si>
    <t>○死亡時画像診断装置（CTまたはMRI）を整備する場合、画像の読影、診断、管理及び教育研修の体制整備が計画されているか</t>
    <rPh sb="1" eb="4">
      <t>シボウジ</t>
    </rPh>
    <rPh sb="4" eb="6">
      <t>ガゾウ</t>
    </rPh>
    <rPh sb="6" eb="8">
      <t>シンダン</t>
    </rPh>
    <rPh sb="8" eb="10">
      <t>ソウチ</t>
    </rPh>
    <rPh sb="21" eb="23">
      <t>セイビ</t>
    </rPh>
    <rPh sb="25" eb="27">
      <t>バアイ</t>
    </rPh>
    <rPh sb="28" eb="30">
      <t>ガゾウ</t>
    </rPh>
    <rPh sb="31" eb="33">
      <t>ドクエイ</t>
    </rPh>
    <rPh sb="34" eb="36">
      <t>シンダン</t>
    </rPh>
    <rPh sb="37" eb="39">
      <t>カンリ</t>
    </rPh>
    <rPh sb="39" eb="40">
      <t>オヨ</t>
    </rPh>
    <rPh sb="41" eb="43">
      <t>キョウイク</t>
    </rPh>
    <rPh sb="43" eb="45">
      <t>ケンシュウ</t>
    </rPh>
    <rPh sb="46" eb="48">
      <t>タイセイ</t>
    </rPh>
    <rPh sb="48" eb="50">
      <t>セイビ</t>
    </rPh>
    <rPh sb="51" eb="53">
      <t>ケイカク</t>
    </rPh>
    <phoneticPr fontId="5"/>
  </si>
  <si>
    <t>解剖・死亡時画像診断等施設整備事業</t>
    <phoneticPr fontId="5"/>
  </si>
  <si>
    <t>診療部門（病棟）</t>
    <rPh sb="0" eb="2">
      <t>シンリョウ</t>
    </rPh>
    <rPh sb="2" eb="4">
      <t>ブモン</t>
    </rPh>
    <rPh sb="5" eb="7">
      <t>ビョウトウ</t>
    </rPh>
    <phoneticPr fontId="5"/>
  </si>
  <si>
    <t>診療部門（診療棟）</t>
    <rPh sb="0" eb="2">
      <t>シンリョウ</t>
    </rPh>
    <rPh sb="2" eb="4">
      <t>ブモン</t>
    </rPh>
    <rPh sb="5" eb="8">
      <t>シンリョウトウ</t>
    </rPh>
    <phoneticPr fontId="5"/>
  </si>
  <si>
    <t>住宅部門</t>
    <phoneticPr fontId="5"/>
  </si>
  <si>
    <t>分娩室、病室、入所室等</t>
    <rPh sb="0" eb="3">
      <t>ブンベンシツ</t>
    </rPh>
    <rPh sb="4" eb="6">
      <t>ビョウシツ</t>
    </rPh>
    <rPh sb="7" eb="9">
      <t>ニュウショ</t>
    </rPh>
    <rPh sb="9" eb="10">
      <t>シツ</t>
    </rPh>
    <rPh sb="10" eb="11">
      <t>トウ</t>
    </rPh>
    <phoneticPr fontId="5"/>
  </si>
  <si>
    <t>ヘリポート</t>
  </si>
  <si>
    <t>南海トラフ地震及び日本海溝・千島海溝周辺海溝型地震に係る津波避難対策緊急事業</t>
    <phoneticPr fontId="5"/>
  </si>
  <si>
    <t>(９) 分娩取扱施設施設整備事業</t>
    <phoneticPr fontId="5"/>
  </si>
  <si>
    <t>(10) 解剖・死亡時画像診断等施設整備事業</t>
    <phoneticPr fontId="5"/>
  </si>
  <si>
    <t>(11) 南海トラフ地震及び日本海溝・千島海溝周辺海溝型地震に係る津波避難対策緊急事業</t>
    <phoneticPr fontId="5"/>
  </si>
  <si>
    <t>(12) 院内感染対策施設整備事業</t>
    <phoneticPr fontId="5"/>
  </si>
  <si>
    <t>（９）分娩取扱施設施設整備事業</t>
    <rPh sb="3" eb="5">
      <t>ブンベン</t>
    </rPh>
    <rPh sb="5" eb="7">
      <t>トリアツカイ</t>
    </rPh>
    <rPh sb="7" eb="9">
      <t>シセツ</t>
    </rPh>
    <rPh sb="9" eb="11">
      <t>シセツ</t>
    </rPh>
    <rPh sb="11" eb="13">
      <t>セイビ</t>
    </rPh>
    <rPh sb="13" eb="15">
      <t>ジギョウ</t>
    </rPh>
    <phoneticPr fontId="5"/>
  </si>
  <si>
    <t>（10）解剖・死亡時画像診断等施設整備事業</t>
    <rPh sb="4" eb="6">
      <t>カイボウ</t>
    </rPh>
    <rPh sb="7" eb="10">
      <t>シボウジ</t>
    </rPh>
    <rPh sb="10" eb="12">
      <t>ガゾウ</t>
    </rPh>
    <rPh sb="12" eb="14">
      <t>シンダン</t>
    </rPh>
    <rPh sb="14" eb="15">
      <t>トウ</t>
    </rPh>
    <rPh sb="15" eb="17">
      <t>シセツ</t>
    </rPh>
    <rPh sb="17" eb="19">
      <t>セイビ</t>
    </rPh>
    <rPh sb="19" eb="21">
      <t>ジギョウ</t>
    </rPh>
    <phoneticPr fontId="5"/>
  </si>
  <si>
    <t>様式３－１１（へき地拠点）</t>
    <rPh sb="0" eb="2">
      <t>ヨウシキ</t>
    </rPh>
    <rPh sb="9" eb="10">
      <t>チ</t>
    </rPh>
    <rPh sb="10" eb="12">
      <t>キョテン</t>
    </rPh>
    <phoneticPr fontId="5"/>
  </si>
  <si>
    <t>（１１）南海トラフ日本海溝・千島海溝周辺海溝型地震に係る津波避難対策緊急事業（へき地医療拠点病院）</t>
    <rPh sb="4" eb="6">
      <t>ナンカイ</t>
    </rPh>
    <rPh sb="9" eb="11">
      <t>ニホン</t>
    </rPh>
    <rPh sb="11" eb="13">
      <t>カイコウ</t>
    </rPh>
    <rPh sb="14" eb="16">
      <t>チシマ</t>
    </rPh>
    <rPh sb="16" eb="18">
      <t>カイコウ</t>
    </rPh>
    <rPh sb="18" eb="20">
      <t>シュウヘン</t>
    </rPh>
    <rPh sb="20" eb="23">
      <t>カイコウガタ</t>
    </rPh>
    <rPh sb="23" eb="25">
      <t>ジシン</t>
    </rPh>
    <rPh sb="26" eb="27">
      <t>カカ</t>
    </rPh>
    <rPh sb="28" eb="30">
      <t>ツナミ</t>
    </rPh>
    <rPh sb="30" eb="32">
      <t>ヒナン</t>
    </rPh>
    <rPh sb="32" eb="34">
      <t>タイサク</t>
    </rPh>
    <rPh sb="34" eb="36">
      <t>キンキュウ</t>
    </rPh>
    <rPh sb="36" eb="38">
      <t>ジギョウ</t>
    </rPh>
    <rPh sb="41" eb="42">
      <t>チ</t>
    </rPh>
    <rPh sb="42" eb="44">
      <t>イリョウ</t>
    </rPh>
    <rPh sb="44" eb="46">
      <t>キョテン</t>
    </rPh>
    <rPh sb="46" eb="48">
      <t>ビョウイン</t>
    </rPh>
    <phoneticPr fontId="5"/>
  </si>
  <si>
    <t>様式３－１１（へき地診療所）</t>
    <rPh sb="0" eb="2">
      <t>ヨウシキ</t>
    </rPh>
    <rPh sb="9" eb="10">
      <t>チ</t>
    </rPh>
    <rPh sb="10" eb="13">
      <t>シンリョウジョ</t>
    </rPh>
    <phoneticPr fontId="5"/>
  </si>
  <si>
    <t>（１１）南海トラフ日本海溝・千島海溝周辺海溝型地震に係る津波避難対策緊急事業（へき地診療所）</t>
    <rPh sb="42" eb="45">
      <t>シンリョウジョ</t>
    </rPh>
    <phoneticPr fontId="5"/>
  </si>
  <si>
    <t>（１２）院内感染対策施設整備事業</t>
    <rPh sb="4" eb="6">
      <t>インナイ</t>
    </rPh>
    <rPh sb="6" eb="8">
      <t>カンセン</t>
    </rPh>
    <rPh sb="8" eb="10">
      <t>タイサク</t>
    </rPh>
    <rPh sb="10" eb="12">
      <t>シセツ</t>
    </rPh>
    <rPh sb="12" eb="14">
      <t>セイビ</t>
    </rPh>
    <rPh sb="14" eb="16">
      <t>ジギョウ</t>
    </rPh>
    <phoneticPr fontId="5"/>
  </si>
  <si>
    <t>様式３－１２</t>
    <rPh sb="0" eb="2">
      <t>ヨウシキ</t>
    </rPh>
    <phoneticPr fontId="5"/>
  </si>
  <si>
    <t>医師・歯科
医師住宅
（今回整備○戸）</t>
    <rPh sb="0" eb="2">
      <t>イシ</t>
    </rPh>
    <rPh sb="3" eb="5">
      <t>シカ</t>
    </rPh>
    <rPh sb="6" eb="8">
      <t>イシ</t>
    </rPh>
    <rPh sb="8" eb="10">
      <t>ジュウタク</t>
    </rPh>
    <rPh sb="12" eb="14">
      <t>コンカイ</t>
    </rPh>
    <rPh sb="14" eb="16">
      <t>セイビ</t>
    </rPh>
    <rPh sb="17" eb="18">
      <t>コ</t>
    </rPh>
    <phoneticPr fontId="5"/>
  </si>
  <si>
    <t>医師住宅</t>
    <phoneticPr fontId="5"/>
  </si>
  <si>
    <t>歯科医師住宅</t>
    <phoneticPr fontId="5"/>
  </si>
  <si>
    <t>下限額</t>
    <rPh sb="0" eb="3">
      <t>カゲンガク</t>
    </rPh>
    <phoneticPr fontId="5"/>
  </si>
  <si>
    <t>％</t>
    <phoneticPr fontId="5"/>
  </si>
  <si>
    <t>進捗率</t>
    <rPh sb="0" eb="3">
      <t>シンチョクリツ</t>
    </rPh>
    <phoneticPr fontId="5"/>
  </si>
  <si>
    <t>下限額
（ただし書き）</t>
    <rPh sb="0" eb="3">
      <t>カゲンガク</t>
    </rPh>
    <rPh sb="8" eb="9">
      <t>ガ</t>
    </rPh>
    <phoneticPr fontId="5"/>
  </si>
  <si>
    <t>下限額
（但し書き）</t>
    <rPh sb="0" eb="3">
      <t>カゲンガク</t>
    </rPh>
    <rPh sb="5" eb="6">
      <t>タダ</t>
    </rPh>
    <rPh sb="7" eb="8">
      <t>ガ</t>
    </rPh>
    <phoneticPr fontId="5"/>
  </si>
  <si>
    <t>参考</t>
    <rPh sb="0" eb="2">
      <t>サンコウ</t>
    </rPh>
    <phoneticPr fontId="5"/>
  </si>
  <si>
    <t>令和８年度(令和7年度からの繰越)医療施設等施設整備費補助金事業計画総括表</t>
    <rPh sb="0" eb="2">
      <t>レイワ</t>
    </rPh>
    <rPh sb="3" eb="5">
      <t>ネンド</t>
    </rPh>
    <rPh sb="6" eb="8">
      <t>レイワ</t>
    </rPh>
    <rPh sb="9" eb="11">
      <t>ネンド</t>
    </rPh>
    <rPh sb="14" eb="16">
      <t>クリコシ</t>
    </rPh>
    <rPh sb="30" eb="32">
      <t>ジギョウ</t>
    </rPh>
    <rPh sb="32" eb="34">
      <t>ケイカク</t>
    </rPh>
    <rPh sb="34" eb="36">
      <t>ソウカツ</t>
    </rPh>
    <rPh sb="36" eb="37">
      <t>ヒョウ</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</si>
</sst>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41" formatCode="_ * #,##0_ ;_ * \-#,##0_ ;_ * &quot;-&quot;_ ;_ @_ "/>
    <numFmt numFmtId="176" formatCode="\(@\)"/>
    <numFmt numFmtId="177" formatCode="#,##0;&quot;△ &quot;#,##0"/>
    <numFmt numFmtId="178" formatCode="#,##0.00;&quot;△ &quot;#,##0.00"/>
    <numFmt numFmtId="179" formatCode="#,##0_ "/>
    <numFmt numFmtId="180" formatCode="#,##0&quot;人&quot;"/>
    <numFmt numFmtId="181" formatCode="#,##0.00&quot;㎡&quot;"/>
    <numFmt numFmtId="182" formatCode="\(#,##0.00&quot;㎡&quot;\)"/>
    <numFmt numFmtId="183" formatCode="@&quot;年度&quot;"/>
    <numFmt numFmtId="184" formatCode="#,###&quot;千円&quot;"/>
    <numFmt numFmtId="185" formatCode="#&quot;床&quot;"/>
    <numFmt numFmtId="186" formatCode="#&quot;分&quot;"/>
    <numFmt numFmtId="187" formatCode="#&quot;ｋｍ&quot;"/>
    <numFmt numFmtId="188" formatCode="#,###&quot;人&quot;"/>
    <numFmt numFmtId="189" formatCode="#,##0.00_ "/>
    <numFmt numFmtId="190" formatCode="#,##0.00&quot;人&quot;"/>
    <numFmt numFmtId="191" formatCode="#,##0&quot;ｍ&quot;"/>
    <numFmt numFmtId="192" formatCode="#,###&quot;円&quot;"/>
    <numFmt numFmtId="193" formatCode="#&quot;室&quot;"/>
    <numFmt numFmtId="194" formatCode="#&quot;件&quot;"/>
    <numFmt numFmtId="195" formatCode="#&quot;施設&quot;"/>
    <numFmt numFmtId="196" formatCode="#0.#&quot;ｋｍ&quot;"/>
    <numFmt numFmtId="197" formatCode="\(###&quot;%&quot;\)"/>
    <numFmt numFmtId="198" formatCode="#&quot;回&quot;"/>
    <numFmt numFmtId="199" formatCode="#,###"/>
    <numFmt numFmtId="200" formatCode="#,###.00"/>
  </numFmts>
  <fonts count="34">
    <font>
      <sz val="11"/>
      <name val="ＭＳ Ｐゴシック"/>
      <family val="3"/>
      <charset val="128"/>
    </font>
    <font>
      <sz val="11"/>
      <color theme="1"/>
      <name val="ＭＳ Ｐゴシック"/>
      <family val="2"/>
      <charset val="128"/>
      <scheme val="minor"/>
    </font>
    <font>
      <sz val="11"/>
      <name val="ＭＳ Ｐゴシック"/>
      <family val="3"/>
      <charset val="128"/>
    </font>
    <font>
      <sz val="11"/>
      <name val="ＭＳ ゴシック"/>
      <family val="3"/>
      <charset val="128"/>
    </font>
    <font>
      <sz val="16"/>
      <name val="ＭＳ ゴシック"/>
      <family val="3"/>
      <charset val="128"/>
    </font>
    <font>
      <sz val="6"/>
      <name val="ＭＳ Ｐゴシック"/>
      <family val="3"/>
      <charset val="128"/>
    </font>
    <font>
      <b/>
      <sz val="11"/>
      <name val="ＭＳ ゴシック"/>
      <family val="3"/>
      <charset val="128"/>
    </font>
    <font>
      <sz val="9"/>
      <color indexed="81"/>
      <name val="ＭＳ Ｐゴシック"/>
      <family val="3"/>
      <charset val="128"/>
    </font>
    <font>
      <sz val="11"/>
      <color theme="1"/>
      <name val="ＭＳ Ｐゴシック"/>
      <family val="3"/>
      <charset val="128"/>
      <scheme val="minor"/>
    </font>
    <font>
      <sz val="10"/>
      <color rgb="FF000000"/>
      <name val="ＭＳ Ｐゴシック"/>
      <family val="3"/>
      <charset val="128"/>
      <scheme val="minor"/>
    </font>
    <font>
      <sz val="11"/>
      <name val="ＭＳ Ｐゴシック"/>
      <family val="3"/>
      <charset val="128"/>
      <scheme val="minor"/>
    </font>
    <font>
      <sz val="14"/>
      <color rgb="FF000000"/>
      <name val="ＭＳ Ｐゴシック"/>
      <family val="3"/>
      <charset val="128"/>
      <scheme val="minor"/>
    </font>
    <font>
      <sz val="9.5"/>
      <color rgb="FF000000"/>
      <name val="ＭＳ Ｐゴシック"/>
      <family val="3"/>
      <charset val="128"/>
      <scheme val="minor"/>
    </font>
    <font>
      <sz val="10"/>
      <name val="ＭＳ Ｐゴシック"/>
      <family val="3"/>
      <charset val="128"/>
      <scheme val="minor"/>
    </font>
    <font>
      <sz val="10.5"/>
      <color rgb="FF000000"/>
      <name val="ＭＳ Ｐゴシック"/>
      <family val="3"/>
      <charset val="128"/>
      <scheme val="minor"/>
    </font>
    <font>
      <sz val="10"/>
      <color theme="1"/>
      <name val="ＭＳ Ｐゴシック"/>
      <family val="3"/>
      <charset val="128"/>
      <scheme val="minor"/>
    </font>
    <font>
      <sz val="11"/>
      <name val="ＭＳ Ｐ明朝"/>
      <family val="1"/>
      <charset val="128"/>
    </font>
    <font>
      <sz val="14"/>
      <name val="ＭＳ Ｐゴシック"/>
      <family val="3"/>
      <charset val="128"/>
    </font>
    <font>
      <sz val="9"/>
      <name val="ＭＳ Ｐゴシック"/>
      <family val="3"/>
      <charset val="128"/>
    </font>
    <font>
      <sz val="10"/>
      <name val="ＭＳ Ｐゴシック"/>
      <family val="3"/>
      <charset val="128"/>
    </font>
    <font>
      <sz val="24"/>
      <name val="ＭＳ ゴシック"/>
      <family val="3"/>
      <charset val="128"/>
    </font>
    <font>
      <u/>
      <sz val="10"/>
      <name val="ＭＳ Ｐゴシック"/>
      <family val="3"/>
      <charset val="128"/>
    </font>
    <font>
      <b/>
      <sz val="10"/>
      <name val="ＭＳ Ｐゴシック"/>
      <family val="3"/>
      <charset val="128"/>
    </font>
    <font>
      <b/>
      <sz val="9"/>
      <color indexed="81"/>
      <name val="ＭＳ Ｐゴシック"/>
      <family val="3"/>
      <charset val="128"/>
    </font>
    <font>
      <sz val="10"/>
      <color rgb="FFFF0000"/>
      <name val="ＭＳ Ｐゴシック"/>
      <family val="3"/>
      <charset val="128"/>
      <scheme val="minor"/>
    </font>
    <font>
      <b/>
      <sz val="11"/>
      <color rgb="FFFF0000"/>
      <name val="ＭＳ Ｐゴシック"/>
      <family val="3"/>
      <charset val="128"/>
      <scheme val="minor"/>
    </font>
    <font>
      <u/>
      <sz val="14"/>
      <name val="ＭＳ Ｐゴシック"/>
      <family val="3"/>
      <charset val="128"/>
    </font>
    <font>
      <sz val="8"/>
      <color theme="1"/>
      <name val="ＭＳ Ｐゴシック"/>
      <family val="3"/>
      <charset val="128"/>
      <scheme val="minor"/>
    </font>
    <font>
      <sz val="11"/>
      <color indexed="81"/>
      <name val="ＭＳ Ｐゴシック"/>
      <family val="3"/>
      <charset val="128"/>
    </font>
    <font>
      <sz val="9"/>
      <color indexed="10"/>
      <name val="ＭＳ Ｐゴシック"/>
      <family val="3"/>
      <charset val="128"/>
    </font>
    <font>
      <sz val="10"/>
      <color theme="4"/>
      <name val="ＭＳ Ｐゴシック"/>
      <family val="3"/>
      <charset val="128"/>
    </font>
    <font>
      <sz val="11"/>
      <color indexed="81"/>
      <name val="MS P ゴシック"/>
      <family val="3"/>
      <charset val="128"/>
    </font>
    <font>
      <sz val="22"/>
      <name val="ＭＳ ゴシック"/>
      <family val="3"/>
      <charset val="128"/>
    </font>
    <font>
      <b/>
      <sz val="9"/>
      <color indexed="81"/>
      <name val="MS P ゴシック"/>
      <family val="3"/>
      <charset val="128"/>
    </font>
  </fonts>
  <fills count="8">
    <fill>
      <patternFill patternType="none"/>
    </fill>
    <fill>
      <patternFill patternType="gray125"/>
    </fill>
    <fill>
      <patternFill patternType="solid">
        <fgColor theme="0" tint="-0.249977111117893"/>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8" tint="0.79998168889431442"/>
        <bgColor indexed="64"/>
      </patternFill>
    </fill>
  </fills>
  <borders count="95">
    <border>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bottom style="thin">
        <color indexed="64"/>
      </bottom>
      <diagonal/>
    </border>
    <border>
      <left/>
      <right style="medium">
        <color indexed="64"/>
      </right>
      <top/>
      <bottom/>
      <diagonal/>
    </border>
    <border>
      <left style="medium">
        <color indexed="64"/>
      </left>
      <right style="thin">
        <color indexed="64"/>
      </right>
      <top style="thin">
        <color indexed="64"/>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diagonal/>
    </border>
    <border>
      <left style="thin">
        <color indexed="64"/>
      </left>
      <right style="medium">
        <color indexed="64"/>
      </right>
      <top style="thin">
        <color indexed="64"/>
      </top>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thin">
        <color indexed="64"/>
      </right>
      <top/>
      <bottom style="thin">
        <color indexed="64"/>
      </bottom>
      <diagonal/>
    </border>
    <border diagonalUp="1">
      <left style="medium">
        <color indexed="64"/>
      </left>
      <right style="thin">
        <color indexed="64"/>
      </right>
      <top style="medium">
        <color indexed="64"/>
      </top>
      <bottom/>
      <diagonal style="thin">
        <color indexed="64"/>
      </diagonal>
    </border>
    <border diagonalUp="1">
      <left style="thin">
        <color indexed="64"/>
      </left>
      <right style="thin">
        <color indexed="64"/>
      </right>
      <top style="medium">
        <color indexed="64"/>
      </top>
      <bottom/>
      <diagonal style="thin">
        <color indexed="64"/>
      </diagonal>
    </border>
    <border diagonalUp="1">
      <left style="medium">
        <color indexed="64"/>
      </left>
      <right style="thin">
        <color indexed="64"/>
      </right>
      <top/>
      <bottom/>
      <diagonal style="thin">
        <color indexed="64"/>
      </diagonal>
    </border>
    <border diagonalUp="1">
      <left style="thin">
        <color indexed="64"/>
      </left>
      <right style="thin">
        <color indexed="64"/>
      </right>
      <top/>
      <bottom/>
      <diagonal style="thin">
        <color indexed="64"/>
      </diagonal>
    </border>
    <border diagonalUp="1">
      <left style="medium">
        <color indexed="64"/>
      </left>
      <right style="thin">
        <color indexed="64"/>
      </right>
      <top/>
      <bottom style="thin">
        <color indexed="64"/>
      </bottom>
      <diagonal style="thin">
        <color indexed="64"/>
      </diagonal>
    </border>
    <border diagonalUp="1">
      <left style="thin">
        <color indexed="64"/>
      </left>
      <right style="thin">
        <color indexed="64"/>
      </right>
      <top/>
      <bottom style="thin">
        <color indexed="64"/>
      </bottom>
      <diagonal style="thin">
        <color indexed="64"/>
      </diagonal>
    </border>
    <border diagonalUp="1">
      <left style="medium">
        <color indexed="64"/>
      </left>
      <right style="thin">
        <color indexed="64"/>
      </right>
      <top style="thin">
        <color indexed="64"/>
      </top>
      <bottom style="medium">
        <color indexed="64"/>
      </bottom>
      <diagonal style="thin">
        <color indexed="64"/>
      </diagonal>
    </border>
    <border diagonalUp="1">
      <left style="thin">
        <color indexed="64"/>
      </left>
      <right style="thin">
        <color indexed="64"/>
      </right>
      <top style="thin">
        <color indexed="64"/>
      </top>
      <bottom style="medium">
        <color indexed="64"/>
      </bottom>
      <diagonal style="thin">
        <color indexed="64"/>
      </diagonal>
    </border>
    <border>
      <left style="medium">
        <color indexed="64"/>
      </left>
      <right/>
      <top/>
      <bottom/>
      <diagonal/>
    </border>
    <border>
      <left style="thin">
        <color indexed="64"/>
      </left>
      <right/>
      <top style="medium">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right/>
      <top style="thin">
        <color indexed="64"/>
      </top>
      <bottom style="hair">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thin">
        <color indexed="64"/>
      </top>
      <bottom style="hair">
        <color indexed="64"/>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style="thin">
        <color indexed="64"/>
      </top>
      <bottom style="thin">
        <color indexed="64"/>
      </bottom>
      <diagonal/>
    </border>
    <border>
      <left/>
      <right style="thin">
        <color indexed="64"/>
      </right>
      <top style="thin">
        <color indexed="64"/>
      </top>
      <bottom style="double">
        <color indexed="64"/>
      </bottom>
      <diagonal/>
    </border>
    <border>
      <left style="thin">
        <color indexed="64"/>
      </left>
      <right style="hair">
        <color indexed="64"/>
      </right>
      <top style="thin">
        <color indexed="64"/>
      </top>
      <bottom style="double">
        <color indexed="64"/>
      </bottom>
      <diagonal/>
    </border>
    <border>
      <left style="hair">
        <color indexed="64"/>
      </left>
      <right style="thin">
        <color indexed="64"/>
      </right>
      <top style="thin">
        <color indexed="64"/>
      </top>
      <bottom style="thin">
        <color indexed="64"/>
      </bottom>
      <diagonal/>
    </border>
    <border>
      <left style="hair">
        <color indexed="64"/>
      </left>
      <right style="thin">
        <color indexed="64"/>
      </right>
      <top style="thin">
        <color indexed="64"/>
      </top>
      <bottom style="double">
        <color indexed="64"/>
      </bottom>
      <diagonal/>
    </border>
    <border>
      <left style="hair">
        <color indexed="64"/>
      </left>
      <right/>
      <top style="hair">
        <color indexed="64"/>
      </top>
      <bottom style="thin">
        <color indexed="64"/>
      </bottom>
      <diagonal/>
    </border>
    <border>
      <left style="hair">
        <color indexed="64"/>
      </left>
      <right style="thin">
        <color indexed="64"/>
      </right>
      <top style="double">
        <color indexed="64"/>
      </top>
      <bottom style="thin">
        <color indexed="64"/>
      </bottom>
      <diagonal/>
    </border>
    <border>
      <left style="thin">
        <color indexed="64"/>
      </left>
      <right style="thin">
        <color indexed="64"/>
      </right>
      <top style="double">
        <color indexed="64"/>
      </top>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hair">
        <color indexed="64"/>
      </right>
      <top style="double">
        <color indexed="64"/>
      </top>
      <bottom style="thin">
        <color indexed="64"/>
      </bottom>
      <diagonal/>
    </border>
    <border>
      <left style="thin">
        <color indexed="64"/>
      </left>
      <right style="hair">
        <color indexed="64"/>
      </right>
      <top/>
      <bottom/>
      <diagonal/>
    </border>
    <border>
      <left style="medium">
        <color indexed="64"/>
      </left>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style="thin">
        <color indexed="64"/>
      </left>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right/>
      <top style="hair">
        <color indexed="64"/>
      </top>
      <bottom/>
      <diagonal/>
    </border>
    <border>
      <left style="thin">
        <color indexed="64"/>
      </left>
      <right/>
      <top style="hair">
        <color indexed="64"/>
      </top>
      <bottom/>
      <diagonal/>
    </border>
    <border>
      <left style="thin">
        <color indexed="64"/>
      </left>
      <right style="thin">
        <color indexed="64"/>
      </right>
      <top style="hair">
        <color indexed="64"/>
      </top>
      <bottom/>
      <diagonal/>
    </border>
    <border>
      <left style="medium">
        <color indexed="64"/>
      </left>
      <right style="thin">
        <color indexed="64"/>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left style="medium">
        <color indexed="64"/>
      </left>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thin">
        <color indexed="64"/>
      </left>
      <right style="thin">
        <color indexed="64"/>
      </right>
      <top style="hair">
        <color indexed="64"/>
      </top>
      <bottom style="double">
        <color indexed="64"/>
      </bottom>
      <diagonal/>
    </border>
  </borders>
  <cellStyleXfs count="7">
    <xf numFmtId="0" fontId="0" fillId="0" borderId="0"/>
    <xf numFmtId="38" fontId="2" fillId="0" borderId="0" applyFont="0" applyFill="0" applyBorder="0" applyAlignment="0" applyProtection="0"/>
    <xf numFmtId="0" fontId="8" fillId="0" borderId="0">
      <alignment vertical="center"/>
    </xf>
    <xf numFmtId="0" fontId="1" fillId="0" borderId="0">
      <alignment vertical="center"/>
    </xf>
    <xf numFmtId="0" fontId="16" fillId="0" borderId="0"/>
    <xf numFmtId="38" fontId="16" fillId="0" borderId="0" applyFont="0" applyFill="0" applyBorder="0" applyAlignment="0" applyProtection="0"/>
    <xf numFmtId="38" fontId="2" fillId="0" borderId="0" applyFont="0" applyFill="0" applyBorder="0" applyAlignment="0" applyProtection="0"/>
  </cellStyleXfs>
  <cellXfs count="596">
    <xf numFmtId="0" fontId="0" fillId="0" borderId="0" xfId="0"/>
    <xf numFmtId="38" fontId="3" fillId="0" borderId="0" xfId="1" applyFont="1"/>
    <xf numFmtId="38" fontId="3" fillId="0" borderId="0" xfId="1" applyFont="1" applyAlignment="1">
      <alignment vertical="center"/>
    </xf>
    <xf numFmtId="57" fontId="3" fillId="0" borderId="6" xfId="1" applyNumberFormat="1" applyFont="1" applyBorder="1" applyAlignment="1">
      <alignment horizontal="center" vertical="center"/>
    </xf>
    <xf numFmtId="38" fontId="3" fillId="0" borderId="6" xfId="1" applyFont="1" applyBorder="1" applyAlignment="1">
      <alignment horizontal="center" vertical="center"/>
    </xf>
    <xf numFmtId="38" fontId="3" fillId="0" borderId="5" xfId="1" applyFont="1" applyFill="1" applyBorder="1" applyAlignment="1">
      <alignment horizontal="center" vertical="center"/>
    </xf>
    <xf numFmtId="38" fontId="3" fillId="0" borderId="5" xfId="1" applyFont="1" applyBorder="1" applyAlignment="1">
      <alignment horizontal="center" vertical="center"/>
    </xf>
    <xf numFmtId="38" fontId="3" fillId="0" borderId="5" xfId="1" applyFont="1" applyBorder="1" applyAlignment="1">
      <alignment horizontal="center" vertical="center" wrapText="1"/>
    </xf>
    <xf numFmtId="38" fontId="3" fillId="0" borderId="0" xfId="1" applyFont="1" applyFill="1" applyAlignment="1">
      <alignment vertical="center"/>
    </xf>
    <xf numFmtId="57" fontId="3" fillId="0" borderId="9" xfId="1" applyNumberFormat="1" applyFont="1" applyFill="1" applyBorder="1" applyAlignment="1">
      <alignment horizontal="center" vertical="center"/>
    </xf>
    <xf numFmtId="38" fontId="3" fillId="0" borderId="8" xfId="1" applyFont="1" applyFill="1" applyBorder="1" applyAlignment="1">
      <alignment vertical="center"/>
    </xf>
    <xf numFmtId="38" fontId="3" fillId="0" borderId="9" xfId="1" applyFont="1" applyFill="1" applyBorder="1" applyAlignment="1">
      <alignment horizontal="center" vertical="center"/>
    </xf>
    <xf numFmtId="38" fontId="3" fillId="0" borderId="9" xfId="1" applyFont="1" applyFill="1" applyBorder="1" applyAlignment="1">
      <alignment vertical="center"/>
    </xf>
    <xf numFmtId="40" fontId="3" fillId="0" borderId="9" xfId="1" applyNumberFormat="1" applyFont="1" applyFill="1" applyBorder="1" applyAlignment="1">
      <alignment horizontal="center" vertical="center"/>
    </xf>
    <xf numFmtId="38" fontId="3" fillId="0" borderId="0" xfId="1" applyFont="1" applyFill="1" applyBorder="1"/>
    <xf numFmtId="38" fontId="3" fillId="0" borderId="0" xfId="1" applyFont="1" applyFill="1" applyBorder="1" applyAlignment="1">
      <alignment horizontal="left" vertical="center" wrapText="1"/>
    </xf>
    <xf numFmtId="38" fontId="3" fillId="0" borderId="6" xfId="1" applyFont="1" applyBorder="1" applyAlignment="1">
      <alignment horizontal="center" vertical="center" wrapText="1"/>
    </xf>
    <xf numFmtId="38" fontId="3" fillId="0" borderId="0" xfId="1" applyFont="1" applyBorder="1" applyAlignment="1"/>
    <xf numFmtId="38" fontId="3" fillId="0" borderId="0" xfId="1" applyFont="1" applyAlignment="1"/>
    <xf numFmtId="40" fontId="3" fillId="0" borderId="12" xfId="1" applyNumberFormat="1" applyFont="1" applyFill="1" applyBorder="1" applyAlignment="1">
      <alignment horizontal="center" vertical="center"/>
    </xf>
    <xf numFmtId="0" fontId="6" fillId="0" borderId="8" xfId="0" applyFont="1" applyBorder="1" applyAlignment="1">
      <alignment horizontal="center" vertical="center"/>
    </xf>
    <xf numFmtId="0" fontId="8" fillId="0" borderId="0" xfId="2">
      <alignment vertical="center"/>
    </xf>
    <xf numFmtId="0" fontId="8" fillId="2" borderId="0" xfId="2" applyFill="1">
      <alignment vertical="center"/>
    </xf>
    <xf numFmtId="0" fontId="9" fillId="0" borderId="0" xfId="0" applyFont="1" applyAlignment="1">
      <alignment vertical="center"/>
    </xf>
    <xf numFmtId="0" fontId="10" fillId="0" borderId="0" xfId="0" applyFont="1"/>
    <xf numFmtId="0" fontId="12" fillId="0" borderId="0" xfId="0" applyFont="1" applyAlignment="1">
      <alignment vertical="center"/>
    </xf>
    <xf numFmtId="0" fontId="9" fillId="0" borderId="14" xfId="0" applyFont="1" applyBorder="1" applyAlignment="1">
      <alignment horizontal="center" vertical="center" wrapText="1"/>
    </xf>
    <xf numFmtId="0" fontId="13" fillId="0" borderId="0" xfId="0" applyFont="1"/>
    <xf numFmtId="0" fontId="9" fillId="0" borderId="31" xfId="0" applyFont="1" applyBorder="1" applyAlignment="1">
      <alignment vertical="center" wrapText="1"/>
    </xf>
    <xf numFmtId="0" fontId="9" fillId="0" borderId="35" xfId="0" applyFont="1" applyBorder="1" applyAlignment="1">
      <alignment horizontal="right" vertical="center" wrapText="1"/>
    </xf>
    <xf numFmtId="0" fontId="9" fillId="0" borderId="17" xfId="0" applyFont="1" applyBorder="1" applyAlignment="1">
      <alignment horizontal="right" vertical="center" wrapText="1"/>
    </xf>
    <xf numFmtId="0" fontId="9" fillId="0" borderId="18" xfId="0" applyFont="1" applyBorder="1" applyAlignment="1">
      <alignment horizontal="right" vertical="center" wrapText="1"/>
    </xf>
    <xf numFmtId="0" fontId="9" fillId="0" borderId="5" xfId="0" applyFont="1" applyBorder="1" applyAlignment="1">
      <alignment horizontal="right" vertical="center" wrapText="1"/>
    </xf>
    <xf numFmtId="0" fontId="9" fillId="0" borderId="0" xfId="0" applyFont="1" applyAlignment="1">
      <alignment horizontal="right" vertical="center" wrapText="1"/>
    </xf>
    <xf numFmtId="0" fontId="9" fillId="0" borderId="9" xfId="0" applyFont="1" applyBorder="1" applyAlignment="1">
      <alignment horizontal="right" vertical="center" wrapText="1"/>
    </xf>
    <xf numFmtId="0" fontId="14" fillId="0" borderId="0" xfId="0" applyFont="1" applyAlignment="1">
      <alignment vertical="center"/>
    </xf>
    <xf numFmtId="49" fontId="14" fillId="0" borderId="0" xfId="0" applyNumberFormat="1" applyFont="1" applyAlignment="1">
      <alignment horizontal="right" vertical="center"/>
    </xf>
    <xf numFmtId="49" fontId="10" fillId="0" borderId="0" xfId="0" applyNumberFormat="1" applyFont="1" applyAlignment="1">
      <alignment horizontal="right"/>
    </xf>
    <xf numFmtId="0" fontId="19" fillId="0" borderId="0" xfId="0" applyFont="1" applyAlignment="1">
      <alignment vertical="center"/>
    </xf>
    <xf numFmtId="0" fontId="19" fillId="0" borderId="1" xfId="0" applyFont="1" applyBorder="1" applyAlignment="1">
      <alignment horizontal="center" vertical="center" shrinkToFit="1"/>
    </xf>
    <xf numFmtId="0" fontId="19" fillId="0" borderId="13" xfId="0" applyFont="1" applyBorder="1" applyAlignment="1">
      <alignment horizontal="center" vertical="center"/>
    </xf>
    <xf numFmtId="0" fontId="19" fillId="0" borderId="2" xfId="0" applyFont="1" applyBorder="1" applyAlignment="1">
      <alignment horizontal="center" vertical="center" shrinkToFit="1"/>
    </xf>
    <xf numFmtId="0" fontId="19" fillId="0" borderId="55" xfId="0" applyFont="1" applyBorder="1" applyAlignment="1">
      <alignment vertical="center"/>
    </xf>
    <xf numFmtId="0" fontId="19" fillId="0" borderId="1" xfId="0" applyFont="1" applyBorder="1" applyAlignment="1">
      <alignment horizontal="center" vertical="center" wrapText="1" shrinkToFit="1"/>
    </xf>
    <xf numFmtId="0" fontId="19" fillId="0" borderId="13" xfId="0" applyFont="1" applyBorder="1" applyAlignment="1">
      <alignment horizontal="right" vertical="center"/>
    </xf>
    <xf numFmtId="0" fontId="19" fillId="0" borderId="0" xfId="0" applyFont="1" applyAlignment="1">
      <alignment vertical="center" shrinkToFit="1"/>
    </xf>
    <xf numFmtId="0" fontId="19" fillId="0" borderId="0" xfId="0" applyFont="1" applyAlignment="1">
      <alignment horizontal="center" vertical="center"/>
    </xf>
    <xf numFmtId="0" fontId="19" fillId="0" borderId="0" xfId="0" applyFont="1" applyAlignment="1">
      <alignment horizontal="left" vertical="center"/>
    </xf>
    <xf numFmtId="181" fontId="19" fillId="0" borderId="13" xfId="0" applyNumberFormat="1" applyFont="1" applyBorder="1" applyAlignment="1">
      <alignment vertical="center"/>
    </xf>
    <xf numFmtId="182" fontId="19" fillId="0" borderId="1" xfId="0" applyNumberFormat="1" applyFont="1" applyBorder="1" applyAlignment="1">
      <alignment vertical="center"/>
    </xf>
    <xf numFmtId="181" fontId="19" fillId="0" borderId="8" xfId="0" applyNumberFormat="1" applyFont="1" applyBorder="1" applyAlignment="1">
      <alignment vertical="center"/>
    </xf>
    <xf numFmtId="183" fontId="19" fillId="0" borderId="13" xfId="0" applyNumberFormat="1" applyFont="1" applyBorder="1" applyAlignment="1">
      <alignment horizontal="center" vertical="center"/>
    </xf>
    <xf numFmtId="184" fontId="19" fillId="0" borderId="13" xfId="0" applyNumberFormat="1" applyFont="1" applyBorder="1" applyAlignment="1">
      <alignment vertical="center"/>
    </xf>
    <xf numFmtId="181" fontId="19" fillId="0" borderId="0" xfId="0" applyNumberFormat="1" applyFont="1" applyAlignment="1">
      <alignment vertical="center"/>
    </xf>
    <xf numFmtId="0" fontId="19" fillId="0" borderId="1" xfId="0" applyFont="1" applyBorder="1" applyAlignment="1">
      <alignment horizontal="center" vertical="center"/>
    </xf>
    <xf numFmtId="0" fontId="19" fillId="0" borderId="13" xfId="0" applyFont="1" applyBorder="1" applyAlignment="1">
      <alignment horizontal="center" vertical="center" shrinkToFit="1"/>
    </xf>
    <xf numFmtId="0" fontId="19" fillId="0" borderId="8" xfId="0" applyFont="1" applyBorder="1" applyAlignment="1">
      <alignment horizontal="center" vertical="center" shrinkToFit="1"/>
    </xf>
    <xf numFmtId="0" fontId="19" fillId="0" borderId="13" xfId="0" applyFont="1" applyBorder="1" applyAlignment="1">
      <alignment vertical="center" shrinkToFit="1"/>
    </xf>
    <xf numFmtId="0" fontId="19" fillId="0" borderId="12" xfId="0" applyFont="1" applyBorder="1" applyAlignment="1">
      <alignment horizontal="right" vertical="center"/>
    </xf>
    <xf numFmtId="0" fontId="19" fillId="0" borderId="5" xfId="0" applyFont="1" applyBorder="1" applyAlignment="1">
      <alignment vertical="center"/>
    </xf>
    <xf numFmtId="0" fontId="19" fillId="0" borderId="9" xfId="0" applyFont="1" applyBorder="1" applyAlignment="1">
      <alignment vertical="center" shrinkToFit="1"/>
    </xf>
    <xf numFmtId="0" fontId="19" fillId="0" borderId="7" xfId="0" applyFont="1" applyBorder="1" applyAlignment="1">
      <alignment vertical="center" shrinkToFit="1"/>
    </xf>
    <xf numFmtId="0" fontId="19" fillId="0" borderId="4" xfId="0" applyFont="1" applyBorder="1" applyAlignment="1">
      <alignment vertical="center"/>
    </xf>
    <xf numFmtId="0" fontId="19" fillId="0" borderId="9" xfId="0" applyFont="1" applyBorder="1" applyAlignment="1">
      <alignment vertical="center"/>
    </xf>
    <xf numFmtId="0" fontId="19" fillId="0" borderId="10" xfId="0" applyFont="1" applyBorder="1" applyAlignment="1">
      <alignment vertical="center"/>
    </xf>
    <xf numFmtId="0" fontId="19" fillId="0" borderId="6" xfId="0" applyFont="1" applyBorder="1" applyAlignment="1">
      <alignment vertical="center"/>
    </xf>
    <xf numFmtId="0" fontId="19" fillId="0" borderId="11" xfId="0" applyFont="1" applyBorder="1" applyAlignment="1">
      <alignment vertical="center" shrinkToFit="1"/>
    </xf>
    <xf numFmtId="0" fontId="19" fillId="0" borderId="11" xfId="0" applyFont="1" applyBorder="1" applyAlignment="1">
      <alignment vertical="center"/>
    </xf>
    <xf numFmtId="181" fontId="19" fillId="0" borderId="12" xfId="0" applyNumberFormat="1" applyFont="1" applyBorder="1" applyAlignment="1">
      <alignment vertical="center"/>
    </xf>
    <xf numFmtId="182" fontId="19" fillId="0" borderId="2" xfId="0" applyNumberFormat="1" applyFont="1" applyBorder="1" applyAlignment="1">
      <alignment vertical="center"/>
    </xf>
    <xf numFmtId="181" fontId="19" fillId="0" borderId="9" xfId="0" applyNumberFormat="1" applyFont="1" applyBorder="1" applyAlignment="1">
      <alignment vertical="center"/>
    </xf>
    <xf numFmtId="0" fontId="19" fillId="0" borderId="10" xfId="0" applyFont="1" applyBorder="1" applyAlignment="1">
      <alignment vertical="center" shrinkToFit="1"/>
    </xf>
    <xf numFmtId="0" fontId="19" fillId="0" borderId="2" xfId="0" applyFont="1" applyBorder="1" applyAlignment="1">
      <alignment vertical="center"/>
    </xf>
    <xf numFmtId="0" fontId="19" fillId="0" borderId="5" xfId="0" applyFont="1" applyBorder="1" applyAlignment="1">
      <alignment vertical="center" wrapText="1"/>
    </xf>
    <xf numFmtId="0" fontId="19" fillId="0" borderId="9" xfId="0" applyFont="1" applyBorder="1" applyAlignment="1">
      <alignment vertical="center" wrapText="1"/>
    </xf>
    <xf numFmtId="0" fontId="19" fillId="0" borderId="6" xfId="0" applyFont="1" applyBorder="1" applyAlignment="1">
      <alignment horizontal="center" vertical="center" wrapText="1" shrinkToFit="1"/>
    </xf>
    <xf numFmtId="0" fontId="19" fillId="0" borderId="5" xfId="0" applyFont="1" applyBorder="1" applyAlignment="1">
      <alignment horizontal="center" vertical="center" shrinkToFit="1"/>
    </xf>
    <xf numFmtId="0" fontId="19" fillId="0" borderId="7" xfId="0" applyFont="1" applyBorder="1" applyAlignment="1">
      <alignment horizontal="center" vertical="center" shrinkToFit="1"/>
    </xf>
    <xf numFmtId="181" fontId="19" fillId="0" borderId="6" xfId="0" applyNumberFormat="1" applyFont="1" applyBorder="1" applyAlignment="1">
      <alignment vertical="center"/>
    </xf>
    <xf numFmtId="0" fontId="19" fillId="0" borderId="0" xfId="0" applyFont="1" applyAlignment="1">
      <alignment horizontal="center" vertical="center" shrinkToFit="1"/>
    </xf>
    <xf numFmtId="181" fontId="19" fillId="0" borderId="4" xfId="0" applyNumberFormat="1" applyFont="1" applyBorder="1" applyAlignment="1">
      <alignment horizontal="center" vertical="center"/>
    </xf>
    <xf numFmtId="0" fontId="19" fillId="0" borderId="0" xfId="0" applyFont="1" applyAlignment="1">
      <alignment vertical="center" wrapText="1"/>
    </xf>
    <xf numFmtId="181" fontId="19" fillId="0" borderId="0" xfId="0" applyNumberFormat="1" applyFont="1" applyAlignment="1">
      <alignment vertical="center" wrapText="1"/>
    </xf>
    <xf numFmtId="0" fontId="19" fillId="0" borderId="3" xfId="0" applyFont="1" applyBorder="1" applyAlignment="1">
      <alignment horizontal="center" vertical="center"/>
    </xf>
    <xf numFmtId="181" fontId="19" fillId="0" borderId="3" xfId="0" applyNumberFormat="1" applyFont="1" applyBorder="1" applyAlignment="1">
      <alignment horizontal="center" vertical="center"/>
    </xf>
    <xf numFmtId="180" fontId="19" fillId="0" borderId="62" xfId="0" applyNumberFormat="1" applyFont="1" applyBorder="1" applyAlignment="1">
      <alignment vertical="center"/>
    </xf>
    <xf numFmtId="181" fontId="19" fillId="0" borderId="63" xfId="0" applyNumberFormat="1" applyFont="1" applyBorder="1" applyAlignment="1">
      <alignment horizontal="center" vertical="center" wrapText="1"/>
    </xf>
    <xf numFmtId="190" fontId="19" fillId="0" borderId="55" xfId="0" applyNumberFormat="1" applyFont="1" applyBorder="1" applyAlignment="1">
      <alignment vertical="center"/>
    </xf>
    <xf numFmtId="190" fontId="19" fillId="0" borderId="65" xfId="0" applyNumberFormat="1" applyFont="1" applyBorder="1" applyAlignment="1">
      <alignment vertical="center"/>
    </xf>
    <xf numFmtId="190" fontId="19" fillId="0" borderId="11" xfId="0" applyNumberFormat="1" applyFont="1" applyBorder="1" applyAlignment="1">
      <alignment vertical="center"/>
    </xf>
    <xf numFmtId="190" fontId="19" fillId="0" borderId="67" xfId="0" applyNumberFormat="1" applyFont="1" applyBorder="1" applyAlignment="1">
      <alignment vertical="center"/>
    </xf>
    <xf numFmtId="190" fontId="19" fillId="0" borderId="68" xfId="0" applyNumberFormat="1" applyFont="1" applyBorder="1" applyAlignment="1">
      <alignment vertical="center"/>
    </xf>
    <xf numFmtId="190" fontId="19" fillId="0" borderId="56" xfId="0" applyNumberFormat="1" applyFont="1" applyBorder="1" applyAlignment="1">
      <alignment vertical="center"/>
    </xf>
    <xf numFmtId="190" fontId="19" fillId="0" borderId="13" xfId="0" applyNumberFormat="1" applyFont="1" applyBorder="1" applyAlignment="1">
      <alignment vertical="center"/>
    </xf>
    <xf numFmtId="181" fontId="19" fillId="0" borderId="69" xfId="0" applyNumberFormat="1" applyFont="1" applyBorder="1" applyAlignment="1">
      <alignment horizontal="center" vertical="center" wrapText="1"/>
    </xf>
    <xf numFmtId="190" fontId="19" fillId="0" borderId="70" xfId="0" applyNumberFormat="1" applyFont="1" applyBorder="1" applyAlignment="1">
      <alignment vertical="center"/>
    </xf>
    <xf numFmtId="0" fontId="19" fillId="0" borderId="13" xfId="0" applyFont="1" applyBorder="1" applyAlignment="1">
      <alignment horizontal="center" vertical="center" wrapText="1" shrinkToFit="1"/>
    </xf>
    <xf numFmtId="0" fontId="19" fillId="0" borderId="7" xfId="0" applyFont="1" applyBorder="1" applyAlignment="1">
      <alignment vertical="center"/>
    </xf>
    <xf numFmtId="0" fontId="19" fillId="0" borderId="54" xfId="0" applyFont="1" applyBorder="1" applyAlignment="1">
      <alignment horizontal="left" vertical="center"/>
    </xf>
    <xf numFmtId="0" fontId="19" fillId="0" borderId="12" xfId="0" applyFont="1" applyBorder="1" applyAlignment="1">
      <alignment horizontal="center" vertical="center" shrinkToFit="1"/>
    </xf>
    <xf numFmtId="0" fontId="19" fillId="0" borderId="13" xfId="0" applyFont="1" applyBorder="1" applyAlignment="1">
      <alignment horizontal="center" vertical="center" wrapText="1"/>
    </xf>
    <xf numFmtId="0" fontId="19" fillId="0" borderId="3" xfId="0" applyFont="1" applyBorder="1" applyAlignment="1">
      <alignment horizontal="left" vertical="center" shrinkToFit="1"/>
    </xf>
    <xf numFmtId="0" fontId="19" fillId="0" borderId="3" xfId="0" applyFont="1" applyBorder="1" applyAlignment="1">
      <alignment vertical="center"/>
    </xf>
    <xf numFmtId="0" fontId="19" fillId="0" borderId="6" xfId="0" applyFont="1" applyBorder="1" applyAlignment="1">
      <alignment vertical="center" shrinkToFit="1"/>
    </xf>
    <xf numFmtId="0" fontId="19" fillId="0" borderId="4" xfId="0" applyFont="1" applyBorder="1" applyAlignment="1">
      <alignment vertical="center" wrapText="1" shrinkToFit="1"/>
    </xf>
    <xf numFmtId="181" fontId="19" fillId="0" borderId="12" xfId="0" applyNumberFormat="1" applyFont="1" applyBorder="1" applyAlignment="1">
      <alignment horizontal="right" vertical="center"/>
    </xf>
    <xf numFmtId="0" fontId="8" fillId="0" borderId="13" xfId="2" applyBorder="1">
      <alignment vertical="center"/>
    </xf>
    <xf numFmtId="0" fontId="8" fillId="2" borderId="13" xfId="2" applyFill="1" applyBorder="1">
      <alignment vertical="center"/>
    </xf>
    <xf numFmtId="0" fontId="8" fillId="0" borderId="0" xfId="2" applyAlignment="1">
      <alignment vertical="center" wrapText="1"/>
    </xf>
    <xf numFmtId="186" fontId="19" fillId="0" borderId="0" xfId="0" applyNumberFormat="1" applyFont="1" applyAlignment="1">
      <alignment vertical="center"/>
    </xf>
    <xf numFmtId="0" fontId="19" fillId="0" borderId="3" xfId="0" applyFont="1" applyBorder="1" applyAlignment="1">
      <alignment horizontal="right" vertical="center"/>
    </xf>
    <xf numFmtId="0" fontId="19" fillId="0" borderId="9" xfId="0" applyFont="1" applyBorder="1" applyAlignment="1">
      <alignment horizontal="center" vertical="center" wrapText="1"/>
    </xf>
    <xf numFmtId="182" fontId="19" fillId="0" borderId="0" xfId="0" applyNumberFormat="1" applyFont="1" applyAlignment="1">
      <alignment vertical="center"/>
    </xf>
    <xf numFmtId="0" fontId="19" fillId="0" borderId="4" xfId="0" applyFont="1" applyBorder="1" applyAlignment="1">
      <alignment horizontal="center" vertical="center" shrinkToFit="1"/>
    </xf>
    <xf numFmtId="0" fontId="19" fillId="0" borderId="55" xfId="0" applyFont="1" applyBorder="1" applyAlignment="1">
      <alignment horizontal="center" vertical="center"/>
    </xf>
    <xf numFmtId="181" fontId="19" fillId="0" borderId="54" xfId="0" applyNumberFormat="1" applyFont="1" applyBorder="1" applyAlignment="1">
      <alignment vertical="center"/>
    </xf>
    <xf numFmtId="181" fontId="19" fillId="0" borderId="55" xfId="0" applyNumberFormat="1" applyFont="1" applyBorder="1" applyAlignment="1">
      <alignment vertical="center"/>
    </xf>
    <xf numFmtId="181" fontId="19" fillId="0" borderId="13" xfId="0" applyNumberFormat="1" applyFont="1" applyBorder="1" applyAlignment="1">
      <alignment horizontal="center" vertical="center"/>
    </xf>
    <xf numFmtId="0" fontId="19" fillId="0" borderId="4" xfId="0" applyFont="1" applyBorder="1" applyAlignment="1">
      <alignment horizontal="center" vertical="center" wrapText="1" shrinkToFit="1"/>
    </xf>
    <xf numFmtId="0" fontId="19" fillId="0" borderId="12" xfId="0" applyFont="1" applyBorder="1" applyAlignment="1">
      <alignment horizontal="center" vertical="center"/>
    </xf>
    <xf numFmtId="0" fontId="19" fillId="0" borderId="54" xfId="0" applyFont="1" applyBorder="1" applyAlignment="1">
      <alignment horizontal="center" vertical="center"/>
    </xf>
    <xf numFmtId="0" fontId="11" fillId="0" borderId="0" xfId="0" applyFont="1" applyAlignment="1">
      <alignment vertical="center"/>
    </xf>
    <xf numFmtId="190" fontId="19" fillId="3" borderId="55" xfId="0" applyNumberFormat="1" applyFont="1" applyFill="1" applyBorder="1" applyAlignment="1">
      <alignment vertical="center"/>
    </xf>
    <xf numFmtId="190" fontId="19" fillId="3" borderId="67" xfId="0" applyNumberFormat="1" applyFont="1" applyFill="1" applyBorder="1" applyAlignment="1">
      <alignment vertical="center"/>
    </xf>
    <xf numFmtId="190" fontId="19" fillId="3" borderId="65" xfId="0" applyNumberFormat="1" applyFont="1" applyFill="1" applyBorder="1" applyAlignment="1">
      <alignment vertical="center"/>
    </xf>
    <xf numFmtId="190" fontId="19" fillId="3" borderId="68" xfId="0" applyNumberFormat="1" applyFont="1" applyFill="1" applyBorder="1" applyAlignment="1">
      <alignment vertical="center"/>
    </xf>
    <xf numFmtId="0" fontId="19" fillId="0" borderId="12" xfId="0" applyFont="1" applyBorder="1" applyAlignment="1">
      <alignment horizontal="right" vertical="center" shrinkToFit="1"/>
    </xf>
    <xf numFmtId="0" fontId="19" fillId="0" borderId="0" xfId="0" applyFont="1" applyAlignment="1">
      <alignment horizontal="right" vertical="center"/>
    </xf>
    <xf numFmtId="0" fontId="19" fillId="0" borderId="54" xfId="0" applyFont="1" applyBorder="1" applyAlignment="1">
      <alignment horizontal="right" vertical="center" shrinkToFit="1"/>
    </xf>
    <xf numFmtId="185" fontId="19" fillId="0" borderId="54" xfId="0" applyNumberFormat="1" applyFont="1" applyBorder="1" applyAlignment="1">
      <alignment horizontal="right" vertical="center" shrinkToFit="1"/>
    </xf>
    <xf numFmtId="185" fontId="21" fillId="0" borderId="54" xfId="0" applyNumberFormat="1" applyFont="1" applyBorder="1" applyAlignment="1">
      <alignment horizontal="center" vertical="center" shrinkToFit="1"/>
    </xf>
    <xf numFmtId="0" fontId="19" fillId="0" borderId="54" xfId="0" applyFont="1" applyBorder="1" applyAlignment="1">
      <alignment horizontal="center" vertical="center" shrinkToFit="1"/>
    </xf>
    <xf numFmtId="0" fontId="19" fillId="0" borderId="8" xfId="0" applyFont="1" applyBorder="1" applyAlignment="1">
      <alignment horizontal="center" vertical="center"/>
    </xf>
    <xf numFmtId="0" fontId="19" fillId="0" borderId="55" xfId="0" applyFont="1" applyBorder="1" applyAlignment="1">
      <alignment vertical="center" shrinkToFit="1"/>
    </xf>
    <xf numFmtId="57" fontId="19" fillId="5" borderId="54" xfId="0" applyNumberFormat="1" applyFont="1" applyFill="1" applyBorder="1" applyAlignment="1">
      <alignment horizontal="center" vertical="center" shrinkToFit="1"/>
    </xf>
    <xf numFmtId="57" fontId="19" fillId="5" borderId="55" xfId="0" applyNumberFormat="1" applyFont="1" applyFill="1" applyBorder="1" applyAlignment="1">
      <alignment horizontal="center" vertical="center" shrinkToFit="1"/>
    </xf>
    <xf numFmtId="185" fontId="19" fillId="5" borderId="55" xfId="0" applyNumberFormat="1" applyFont="1" applyFill="1" applyBorder="1" applyAlignment="1">
      <alignment horizontal="right" vertical="center"/>
    </xf>
    <xf numFmtId="183" fontId="19" fillId="5" borderId="13" xfId="0" applyNumberFormat="1" applyFont="1" applyFill="1" applyBorder="1" applyAlignment="1">
      <alignment horizontal="center" vertical="center"/>
    </xf>
    <xf numFmtId="181" fontId="19" fillId="5" borderId="13" xfId="0" applyNumberFormat="1" applyFont="1" applyFill="1" applyBorder="1" applyAlignment="1">
      <alignment vertical="center"/>
    </xf>
    <xf numFmtId="184" fontId="19" fillId="5" borderId="13" xfId="0" applyNumberFormat="1" applyFont="1" applyFill="1" applyBorder="1" applyAlignment="1">
      <alignment vertical="center"/>
    </xf>
    <xf numFmtId="0" fontId="19" fillId="5" borderId="13" xfId="0" applyFont="1" applyFill="1" applyBorder="1" applyAlignment="1">
      <alignment horizontal="center" vertical="center" shrinkToFit="1"/>
    </xf>
    <xf numFmtId="0" fontId="19" fillId="5" borderId="13" xfId="0" applyFont="1" applyFill="1" applyBorder="1" applyAlignment="1">
      <alignment horizontal="center" vertical="center"/>
    </xf>
    <xf numFmtId="182" fontId="19" fillId="5" borderId="1" xfId="0" applyNumberFormat="1" applyFont="1" applyFill="1" applyBorder="1" applyAlignment="1">
      <alignment vertical="center"/>
    </xf>
    <xf numFmtId="181" fontId="19" fillId="5" borderId="8" xfId="0" applyNumberFormat="1" applyFont="1" applyFill="1" applyBorder="1" applyAlignment="1">
      <alignment vertical="center"/>
    </xf>
    <xf numFmtId="0" fontId="19" fillId="5" borderId="12" xfId="0" applyFont="1" applyFill="1" applyBorder="1" applyAlignment="1">
      <alignment vertical="center"/>
    </xf>
    <xf numFmtId="181" fontId="19" fillId="5" borderId="55" xfId="0" applyNumberFormat="1" applyFont="1" applyFill="1" applyBorder="1" applyAlignment="1">
      <alignment vertical="center"/>
    </xf>
    <xf numFmtId="181" fontId="19" fillId="5" borderId="6" xfId="0" applyNumberFormat="1" applyFont="1" applyFill="1" applyBorder="1" applyAlignment="1">
      <alignment vertical="center"/>
    </xf>
    <xf numFmtId="181" fontId="19" fillId="5" borderId="12" xfId="0" applyNumberFormat="1" applyFont="1" applyFill="1" applyBorder="1" applyAlignment="1">
      <alignment vertical="center"/>
    </xf>
    <xf numFmtId="181" fontId="19" fillId="5" borderId="9" xfId="0" applyNumberFormat="1" applyFont="1" applyFill="1" applyBorder="1" applyAlignment="1">
      <alignment vertical="center"/>
    </xf>
    <xf numFmtId="180" fontId="19" fillId="5" borderId="64" xfId="0" applyNumberFormat="1" applyFont="1" applyFill="1" applyBorder="1" applyAlignment="1">
      <alignment vertical="center"/>
    </xf>
    <xf numFmtId="180" fontId="19" fillId="5" borderId="66" xfId="0" applyNumberFormat="1" applyFont="1" applyFill="1" applyBorder="1" applyAlignment="1">
      <alignment vertical="center"/>
    </xf>
    <xf numFmtId="181" fontId="19" fillId="5" borderId="11" xfId="0" applyNumberFormat="1" applyFont="1" applyFill="1" applyBorder="1" applyAlignment="1">
      <alignment vertical="center"/>
    </xf>
    <xf numFmtId="0" fontId="19" fillId="5" borderId="54" xfId="0" applyFont="1" applyFill="1" applyBorder="1" applyAlignment="1">
      <alignment horizontal="center" vertical="center"/>
    </xf>
    <xf numFmtId="190" fontId="19" fillId="5" borderId="13" xfId="0" applyNumberFormat="1" applyFont="1" applyFill="1" applyBorder="1" applyAlignment="1">
      <alignment horizontal="center" vertical="center"/>
    </xf>
    <xf numFmtId="0" fontId="19" fillId="5" borderId="2" xfId="0" applyFont="1" applyFill="1" applyBorder="1" applyAlignment="1">
      <alignment vertical="center"/>
    </xf>
    <xf numFmtId="0" fontId="19" fillId="5" borderId="54" xfId="0" applyFont="1" applyFill="1" applyBorder="1" applyAlignment="1">
      <alignment vertical="center"/>
    </xf>
    <xf numFmtId="193" fontId="19" fillId="5" borderId="55" xfId="0" applyNumberFormat="1" applyFont="1" applyFill="1" applyBorder="1" applyAlignment="1">
      <alignment vertical="center"/>
    </xf>
    <xf numFmtId="0" fontId="19" fillId="5" borderId="54" xfId="0" applyFont="1" applyFill="1" applyBorder="1" applyAlignment="1">
      <alignment horizontal="center" vertical="center" shrinkToFit="1"/>
    </xf>
    <xf numFmtId="0" fontId="19" fillId="5" borderId="12" xfId="0" applyFont="1" applyFill="1" applyBorder="1" applyAlignment="1">
      <alignment horizontal="center" vertical="center" shrinkToFit="1"/>
    </xf>
    <xf numFmtId="195" fontId="19" fillId="5" borderId="3" xfId="0" applyNumberFormat="1" applyFont="1" applyFill="1" applyBorder="1" applyAlignment="1">
      <alignment horizontal="center" vertical="center" shrinkToFit="1"/>
    </xf>
    <xf numFmtId="0" fontId="19" fillId="5" borderId="55" xfId="0" applyFont="1" applyFill="1" applyBorder="1" applyAlignment="1">
      <alignment vertical="center" shrinkToFit="1"/>
    </xf>
    <xf numFmtId="185" fontId="19" fillId="5" borderId="0" xfId="0" applyNumberFormat="1" applyFont="1" applyFill="1" applyAlignment="1">
      <alignment horizontal="center" vertical="center"/>
    </xf>
    <xf numFmtId="185" fontId="19" fillId="5" borderId="54" xfId="0" applyNumberFormat="1" applyFont="1" applyFill="1" applyBorder="1" applyAlignment="1">
      <alignment horizontal="center" vertical="center" shrinkToFit="1"/>
    </xf>
    <xf numFmtId="185" fontId="21" fillId="5" borderId="54" xfId="0" applyNumberFormat="1" applyFont="1" applyFill="1" applyBorder="1" applyAlignment="1">
      <alignment horizontal="center" vertical="center" shrinkToFit="1"/>
    </xf>
    <xf numFmtId="0" fontId="21" fillId="0" borderId="54" xfId="0" applyFont="1" applyBorder="1" applyAlignment="1">
      <alignment horizontal="center" vertical="center" shrinkToFit="1"/>
    </xf>
    <xf numFmtId="190" fontId="19" fillId="0" borderId="71" xfId="0" applyNumberFormat="1" applyFont="1" applyBorder="1" applyAlignment="1">
      <alignment vertical="center"/>
    </xf>
    <xf numFmtId="188" fontId="19" fillId="0" borderId="14" xfId="0" applyNumberFormat="1" applyFont="1" applyBorder="1" applyAlignment="1">
      <alignment vertical="center"/>
    </xf>
    <xf numFmtId="0" fontId="19" fillId="5" borderId="13" xfId="0" applyFont="1" applyFill="1" applyBorder="1" applyAlignment="1">
      <alignment horizontal="center" vertical="center" wrapText="1"/>
    </xf>
    <xf numFmtId="178" fontId="9" fillId="0" borderId="36" xfId="0" applyNumberFormat="1" applyFont="1" applyBorder="1" applyAlignment="1">
      <alignment horizontal="right" vertical="center" shrinkToFit="1"/>
    </xf>
    <xf numFmtId="178" fontId="9" fillId="0" borderId="6" xfId="0" applyNumberFormat="1" applyFont="1" applyBorder="1" applyAlignment="1">
      <alignment horizontal="right" vertical="center" shrinkToFit="1"/>
    </xf>
    <xf numFmtId="179" fontId="9" fillId="0" borderId="20" xfId="0" applyNumberFormat="1" applyFont="1" applyBorder="1" applyAlignment="1">
      <alignment horizontal="right" vertical="center" shrinkToFit="1"/>
    </xf>
    <xf numFmtId="177" fontId="9" fillId="0" borderId="6" xfId="0" applyNumberFormat="1" applyFont="1" applyBorder="1" applyAlignment="1">
      <alignment horizontal="right" vertical="center" shrinkToFit="1"/>
    </xf>
    <xf numFmtId="177" fontId="9" fillId="0" borderId="20" xfId="0" applyNumberFormat="1" applyFont="1" applyBorder="1" applyAlignment="1">
      <alignment horizontal="right" vertical="center" shrinkToFit="1"/>
    </xf>
    <xf numFmtId="197" fontId="9" fillId="0" borderId="55" xfId="0" applyNumberFormat="1" applyFont="1" applyBorder="1" applyAlignment="1">
      <alignment horizontal="left" vertical="center" wrapText="1"/>
    </xf>
    <xf numFmtId="197" fontId="9" fillId="0" borderId="33" xfId="0" applyNumberFormat="1" applyFont="1" applyBorder="1" applyAlignment="1">
      <alignment horizontal="left" vertical="center" wrapText="1"/>
    </xf>
    <xf numFmtId="0" fontId="9" fillId="5" borderId="26" xfId="0" applyFont="1" applyFill="1" applyBorder="1" applyAlignment="1">
      <alignment vertical="center" wrapText="1"/>
    </xf>
    <xf numFmtId="0" fontId="25" fillId="0" borderId="0" xfId="0" applyFont="1"/>
    <xf numFmtId="0" fontId="9" fillId="5" borderId="32" xfId="0" applyFont="1" applyFill="1" applyBorder="1" applyAlignment="1">
      <alignment vertical="center" wrapText="1"/>
    </xf>
    <xf numFmtId="0" fontId="9" fillId="5" borderId="20" xfId="0" applyFont="1" applyFill="1" applyBorder="1" applyAlignment="1">
      <alignment vertical="center" wrapText="1"/>
    </xf>
    <xf numFmtId="0" fontId="9" fillId="5" borderId="25" xfId="0" applyFont="1" applyFill="1" applyBorder="1" applyAlignment="1">
      <alignment vertical="center" wrapText="1"/>
    </xf>
    <xf numFmtId="0" fontId="9" fillId="5" borderId="34" xfId="0" applyFont="1" applyFill="1" applyBorder="1" applyAlignment="1">
      <alignment vertical="center" wrapText="1"/>
    </xf>
    <xf numFmtId="0" fontId="10" fillId="4" borderId="0" xfId="0" applyFont="1" applyFill="1"/>
    <xf numFmtId="0" fontId="8" fillId="4" borderId="0" xfId="0" applyFont="1" applyFill="1"/>
    <xf numFmtId="0" fontId="17" fillId="0" borderId="0" xfId="0" applyFont="1"/>
    <xf numFmtId="0" fontId="0" fillId="0" borderId="0" xfId="0" applyAlignment="1">
      <alignment vertical="center"/>
    </xf>
    <xf numFmtId="12" fontId="0" fillId="0" borderId="0" xfId="0" applyNumberFormat="1" applyAlignment="1">
      <alignment horizontal="center" vertical="center"/>
    </xf>
    <xf numFmtId="0" fontId="27" fillId="0" borderId="0" xfId="0" applyFont="1" applyAlignment="1">
      <alignment horizontal="center" vertical="center"/>
    </xf>
    <xf numFmtId="0" fontId="27" fillId="0" borderId="0" xfId="0" applyFont="1" applyAlignment="1">
      <alignment horizontal="center" vertical="center" wrapText="1"/>
    </xf>
    <xf numFmtId="0" fontId="0" fillId="0" borderId="0" xfId="0" applyAlignment="1">
      <alignment horizontal="center" vertical="center"/>
    </xf>
    <xf numFmtId="0" fontId="8" fillId="6" borderId="13" xfId="2" applyFill="1" applyBorder="1">
      <alignment vertical="center"/>
    </xf>
    <xf numFmtId="0" fontId="8" fillId="6" borderId="0" xfId="2" applyFill="1">
      <alignment vertical="center"/>
    </xf>
    <xf numFmtId="0" fontId="0" fillId="6" borderId="0" xfId="0" applyFill="1" applyAlignment="1">
      <alignment vertical="center"/>
    </xf>
    <xf numFmtId="0" fontId="27" fillId="6" borderId="0" xfId="0" applyFont="1" applyFill="1" applyAlignment="1">
      <alignment horizontal="center" vertical="center"/>
    </xf>
    <xf numFmtId="0" fontId="27" fillId="6" borderId="0" xfId="0" applyFont="1" applyFill="1" applyAlignment="1">
      <alignment horizontal="center" vertical="center" wrapText="1"/>
    </xf>
    <xf numFmtId="0" fontId="0" fillId="6" borderId="0" xfId="0" applyFill="1" applyAlignment="1">
      <alignment horizontal="center" vertical="center"/>
    </xf>
    <xf numFmtId="12" fontId="0" fillId="6" borderId="0" xfId="0" applyNumberFormat="1" applyFill="1" applyAlignment="1">
      <alignment horizontal="center" vertical="center"/>
    </xf>
    <xf numFmtId="0" fontId="8" fillId="6" borderId="0" xfId="2" applyFill="1" applyAlignment="1">
      <alignment vertical="center" wrapText="1"/>
    </xf>
    <xf numFmtId="12" fontId="3" fillId="0" borderId="0" xfId="1" applyNumberFormat="1" applyFont="1" applyFill="1" applyBorder="1" applyAlignment="1">
      <alignment horizontal="left" vertical="center" wrapText="1"/>
    </xf>
    <xf numFmtId="0" fontId="19" fillId="0" borderId="5" xfId="0" applyFont="1" applyBorder="1" applyAlignment="1">
      <alignment vertical="center" shrinkToFit="1"/>
    </xf>
    <xf numFmtId="0" fontId="19" fillId="0" borderId="55" xfId="0" applyFont="1" applyBorder="1" applyAlignment="1">
      <alignment horizontal="center" vertical="center" shrinkToFit="1"/>
    </xf>
    <xf numFmtId="198" fontId="19" fillId="5" borderId="55" xfId="0" applyNumberFormat="1" applyFont="1" applyFill="1" applyBorder="1" applyAlignment="1">
      <alignment vertical="center"/>
    </xf>
    <xf numFmtId="198" fontId="19" fillId="5" borderId="11" xfId="0" applyNumberFormat="1" applyFont="1" applyFill="1" applyBorder="1" applyAlignment="1">
      <alignment vertical="center"/>
    </xf>
    <xf numFmtId="182" fontId="19" fillId="5" borderId="73" xfId="0" applyNumberFormat="1" applyFont="1" applyFill="1" applyBorder="1" applyAlignment="1">
      <alignment vertical="center"/>
    </xf>
    <xf numFmtId="182" fontId="19" fillId="5" borderId="74" xfId="0" applyNumberFormat="1" applyFont="1" applyFill="1" applyBorder="1" applyAlignment="1">
      <alignment vertical="center"/>
    </xf>
    <xf numFmtId="199" fontId="9" fillId="0" borderId="6" xfId="0" applyNumberFormat="1" applyFont="1" applyBorder="1" applyAlignment="1">
      <alignment horizontal="right" vertical="center" shrinkToFit="1"/>
    </xf>
    <xf numFmtId="199" fontId="9" fillId="5" borderId="20" xfId="0" applyNumberFormat="1" applyFont="1" applyFill="1" applyBorder="1" applyAlignment="1">
      <alignment horizontal="right" vertical="center" shrinkToFit="1"/>
    </xf>
    <xf numFmtId="199" fontId="9" fillId="5" borderId="36" xfId="0" applyNumberFormat="1" applyFont="1" applyFill="1" applyBorder="1" applyAlignment="1">
      <alignment horizontal="right" vertical="center" shrinkToFit="1"/>
    </xf>
    <xf numFmtId="199" fontId="9" fillId="5" borderId="6" xfId="0" applyNumberFormat="1" applyFont="1" applyFill="1" applyBorder="1" applyAlignment="1">
      <alignment horizontal="right" vertical="center" shrinkToFit="1"/>
    </xf>
    <xf numFmtId="199" fontId="9" fillId="0" borderId="36" xfId="0" applyNumberFormat="1" applyFont="1" applyBorder="1" applyAlignment="1">
      <alignment horizontal="right" vertical="center" shrinkToFit="1"/>
    </xf>
    <xf numFmtId="199" fontId="9" fillId="0" borderId="20" xfId="0" applyNumberFormat="1" applyFont="1" applyBorder="1" applyAlignment="1">
      <alignment horizontal="right" vertical="center" shrinkToFit="1"/>
    </xf>
    <xf numFmtId="199" fontId="13" fillId="0" borderId="6" xfId="0" applyNumberFormat="1" applyFont="1" applyBorder="1" applyAlignment="1">
      <alignment vertical="center" shrinkToFit="1"/>
    </xf>
    <xf numFmtId="199" fontId="13" fillId="5" borderId="6" xfId="0" applyNumberFormat="1" applyFont="1" applyFill="1" applyBorder="1" applyAlignment="1">
      <alignment vertical="center" shrinkToFit="1"/>
    </xf>
    <xf numFmtId="199" fontId="13" fillId="0" borderId="36" xfId="0" applyNumberFormat="1" applyFont="1" applyBorder="1" applyAlignment="1">
      <alignment vertical="center" shrinkToFit="1"/>
    </xf>
    <xf numFmtId="199" fontId="13" fillId="5" borderId="36" xfId="0" applyNumberFormat="1" applyFont="1" applyFill="1" applyBorder="1" applyAlignment="1">
      <alignment vertical="center" shrinkToFit="1"/>
    </xf>
    <xf numFmtId="199" fontId="13" fillId="5" borderId="20" xfId="0" applyNumberFormat="1" applyFont="1" applyFill="1" applyBorder="1" applyAlignment="1">
      <alignment vertical="center" shrinkToFit="1"/>
    </xf>
    <xf numFmtId="199" fontId="15" fillId="5" borderId="19" xfId="0" applyNumberFormat="1" applyFont="1" applyFill="1" applyBorder="1" applyAlignment="1">
      <alignment vertical="center" shrinkToFit="1"/>
    </xf>
    <xf numFmtId="199" fontId="9" fillId="0" borderId="13" xfId="0" applyNumberFormat="1" applyFont="1" applyBorder="1" applyAlignment="1">
      <alignment vertical="center" shrinkToFit="1"/>
    </xf>
    <xf numFmtId="199" fontId="9" fillId="0" borderId="29" xfId="0" applyNumberFormat="1" applyFont="1" applyBorder="1" applyAlignment="1">
      <alignment vertical="center" shrinkToFit="1"/>
    </xf>
    <xf numFmtId="199" fontId="9" fillId="5" borderId="19" xfId="0" applyNumberFormat="1" applyFont="1" applyFill="1" applyBorder="1" applyAlignment="1">
      <alignment vertical="center" shrinkToFit="1"/>
    </xf>
    <xf numFmtId="199" fontId="9" fillId="5" borderId="13" xfId="0" applyNumberFormat="1" applyFont="1" applyFill="1" applyBorder="1" applyAlignment="1">
      <alignment vertical="center" shrinkToFit="1"/>
    </xf>
    <xf numFmtId="199" fontId="9" fillId="5" borderId="27" xfId="0" applyNumberFormat="1" applyFont="1" applyFill="1" applyBorder="1" applyAlignment="1">
      <alignment vertical="center" shrinkToFit="1"/>
    </xf>
    <xf numFmtId="199" fontId="9" fillId="0" borderId="1" xfId="0" applyNumberFormat="1" applyFont="1" applyBorder="1" applyAlignment="1">
      <alignment vertical="center" shrinkToFit="1"/>
    </xf>
    <xf numFmtId="199" fontId="9" fillId="5" borderId="32" xfId="0" applyNumberFormat="1" applyFont="1" applyFill="1" applyBorder="1" applyAlignment="1">
      <alignment vertical="center" shrinkToFit="1"/>
    </xf>
    <xf numFmtId="199" fontId="9" fillId="5" borderId="1" xfId="0" applyNumberFormat="1" applyFont="1" applyFill="1" applyBorder="1" applyAlignment="1">
      <alignment vertical="center" shrinkToFit="1"/>
    </xf>
    <xf numFmtId="199" fontId="9" fillId="5" borderId="36" xfId="0" applyNumberFormat="1" applyFont="1" applyFill="1" applyBorder="1" applyAlignment="1">
      <alignment vertical="center" shrinkToFit="1"/>
    </xf>
    <xf numFmtId="199" fontId="9" fillId="0" borderId="6" xfId="0" applyNumberFormat="1" applyFont="1" applyBorder="1" applyAlignment="1">
      <alignment vertical="center" shrinkToFit="1"/>
    </xf>
    <xf numFmtId="199" fontId="9" fillId="5" borderId="20" xfId="0" applyNumberFormat="1" applyFont="1" applyFill="1" applyBorder="1" applyAlignment="1">
      <alignment vertical="center" shrinkToFit="1"/>
    </xf>
    <xf numFmtId="199" fontId="9" fillId="5" borderId="6" xfId="0" applyNumberFormat="1" applyFont="1" applyFill="1" applyBorder="1" applyAlignment="1">
      <alignment vertical="center" shrinkToFit="1"/>
    </xf>
    <xf numFmtId="199" fontId="9" fillId="5" borderId="43" xfId="0" applyNumberFormat="1" applyFont="1" applyFill="1" applyBorder="1" applyAlignment="1">
      <alignment vertical="center" shrinkToFit="1"/>
    </xf>
    <xf numFmtId="199" fontId="9" fillId="0" borderId="8" xfId="0" applyNumberFormat="1" applyFont="1" applyBorder="1" applyAlignment="1">
      <alignment vertical="center" shrinkToFit="1"/>
    </xf>
    <xf numFmtId="199" fontId="9" fillId="5" borderId="25" xfId="0" applyNumberFormat="1" applyFont="1" applyFill="1" applyBorder="1" applyAlignment="1">
      <alignment vertical="center" shrinkToFit="1"/>
    </xf>
    <xf numFmtId="199" fontId="9" fillId="5" borderId="8" xfId="0" applyNumberFormat="1" applyFont="1" applyFill="1" applyBorder="1" applyAlignment="1">
      <alignment vertical="center" shrinkToFit="1"/>
    </xf>
    <xf numFmtId="199" fontId="9" fillId="0" borderId="27" xfId="0" applyNumberFormat="1" applyFont="1" applyBorder="1" applyAlignment="1">
      <alignment vertical="center" shrinkToFit="1"/>
    </xf>
    <xf numFmtId="199" fontId="9" fillId="0" borderId="32" xfId="0" applyNumberFormat="1" applyFont="1" applyBorder="1" applyAlignment="1">
      <alignment vertical="center" shrinkToFit="1"/>
    </xf>
    <xf numFmtId="199" fontId="9" fillId="0" borderId="36" xfId="0" applyNumberFormat="1" applyFont="1" applyBorder="1" applyAlignment="1">
      <alignment vertical="center" shrinkToFit="1"/>
    </xf>
    <xf numFmtId="199" fontId="9" fillId="0" borderId="20" xfId="0" applyNumberFormat="1" applyFont="1" applyBorder="1" applyAlignment="1">
      <alignment vertical="center" shrinkToFit="1"/>
    </xf>
    <xf numFmtId="199" fontId="9" fillId="5" borderId="21" xfId="0" applyNumberFormat="1" applyFont="1" applyFill="1" applyBorder="1" applyAlignment="1">
      <alignment vertical="center" shrinkToFit="1"/>
    </xf>
    <xf numFmtId="199" fontId="9" fillId="0" borderId="23" xfId="0" applyNumberFormat="1" applyFont="1" applyBorder="1" applyAlignment="1">
      <alignment vertical="center" shrinkToFit="1"/>
    </xf>
    <xf numFmtId="199" fontId="9" fillId="0" borderId="30" xfId="0" applyNumberFormat="1" applyFont="1" applyBorder="1" applyAlignment="1">
      <alignment vertical="center" shrinkToFit="1"/>
    </xf>
    <xf numFmtId="199" fontId="9" fillId="5" borderId="23" xfId="0" applyNumberFormat="1" applyFont="1" applyFill="1" applyBorder="1" applyAlignment="1">
      <alignment vertical="center" shrinkToFit="1"/>
    </xf>
    <xf numFmtId="199" fontId="9" fillId="5" borderId="18" xfId="0" applyNumberFormat="1" applyFont="1" applyFill="1" applyBorder="1" applyAlignment="1">
      <alignment vertical="center" shrinkToFit="1"/>
    </xf>
    <xf numFmtId="199" fontId="9" fillId="5" borderId="17" xfId="0" applyNumberFormat="1" applyFont="1" applyFill="1" applyBorder="1" applyAlignment="1">
      <alignment vertical="center" shrinkToFit="1"/>
    </xf>
    <xf numFmtId="199" fontId="9" fillId="0" borderId="50" xfId="0" applyNumberFormat="1" applyFont="1" applyBorder="1" applyAlignment="1">
      <alignment vertical="center" shrinkToFit="1"/>
    </xf>
    <xf numFmtId="199" fontId="9" fillId="0" borderId="51" xfId="0" applyNumberFormat="1" applyFont="1" applyBorder="1" applyAlignment="1">
      <alignment vertical="center" shrinkToFit="1"/>
    </xf>
    <xf numFmtId="3" fontId="9" fillId="0" borderId="6" xfId="0" applyNumberFormat="1" applyFont="1" applyBorder="1" applyAlignment="1">
      <alignment horizontal="right" vertical="center" shrinkToFit="1"/>
    </xf>
    <xf numFmtId="0" fontId="9" fillId="0" borderId="33" xfId="0" applyFont="1" applyBorder="1" applyAlignment="1">
      <alignment horizontal="center" vertical="center" wrapText="1"/>
    </xf>
    <xf numFmtId="0" fontId="9" fillId="0" borderId="21" xfId="0" applyFont="1" applyBorder="1" applyAlignment="1">
      <alignment horizontal="center" vertical="center" wrapText="1"/>
    </xf>
    <xf numFmtId="0" fontId="9" fillId="0" borderId="23" xfId="0" applyFont="1" applyBorder="1" applyAlignment="1">
      <alignment horizontal="center" vertical="center" wrapText="1"/>
    </xf>
    <xf numFmtId="0" fontId="9" fillId="0" borderId="29" xfId="0" applyFont="1" applyBorder="1" applyAlignment="1">
      <alignment horizontal="center" vertical="center" wrapText="1"/>
    </xf>
    <xf numFmtId="0" fontId="9" fillId="0" borderId="30" xfId="0" applyFont="1" applyBorder="1" applyAlignment="1">
      <alignment horizontal="center" vertical="center" wrapText="1"/>
    </xf>
    <xf numFmtId="0" fontId="9" fillId="0" borderId="26" xfId="0" applyFont="1" applyBorder="1" applyAlignment="1">
      <alignment vertical="center" wrapText="1"/>
    </xf>
    <xf numFmtId="0" fontId="11" fillId="0" borderId="0" xfId="0" applyFont="1" applyAlignment="1">
      <alignment horizontal="center" vertical="center"/>
    </xf>
    <xf numFmtId="0" fontId="9" fillId="5" borderId="14" xfId="0" applyFont="1" applyFill="1" applyBorder="1" applyAlignment="1">
      <alignment vertical="center" wrapText="1"/>
    </xf>
    <xf numFmtId="180" fontId="19" fillId="5" borderId="62" xfId="0" applyNumberFormat="1" applyFont="1" applyFill="1" applyBorder="1" applyAlignment="1">
      <alignment vertical="center"/>
    </xf>
    <xf numFmtId="180" fontId="19" fillId="5" borderId="76" xfId="0" applyNumberFormat="1" applyFont="1" applyFill="1" applyBorder="1" applyAlignment="1">
      <alignment vertical="center"/>
    </xf>
    <xf numFmtId="180" fontId="19" fillId="0" borderId="75" xfId="0" applyNumberFormat="1" applyFont="1" applyBorder="1" applyAlignment="1">
      <alignment vertical="center"/>
    </xf>
    <xf numFmtId="185" fontId="21" fillId="0" borderId="55" xfId="0" applyNumberFormat="1" applyFont="1" applyBorder="1" applyAlignment="1">
      <alignment horizontal="center" vertical="center" shrinkToFit="1"/>
    </xf>
    <xf numFmtId="179" fontId="19" fillId="5" borderId="13" xfId="0" applyNumberFormat="1" applyFont="1" applyFill="1" applyBorder="1" applyAlignment="1">
      <alignment vertical="center"/>
    </xf>
    <xf numFmtId="179" fontId="19" fillId="0" borderId="62" xfId="0" applyNumberFormat="1" applyFont="1" applyBorder="1" applyAlignment="1">
      <alignment vertical="center"/>
    </xf>
    <xf numFmtId="179" fontId="19" fillId="5" borderId="64" xfId="0" applyNumberFormat="1" applyFont="1" applyFill="1" applyBorder="1" applyAlignment="1">
      <alignment vertical="center"/>
    </xf>
    <xf numFmtId="179" fontId="19" fillId="5" borderId="66" xfId="0" applyNumberFormat="1" applyFont="1" applyFill="1" applyBorder="1" applyAlignment="1">
      <alignment vertical="center"/>
    </xf>
    <xf numFmtId="189" fontId="24" fillId="5" borderId="36" xfId="0" applyNumberFormat="1" applyFont="1" applyFill="1" applyBorder="1" applyAlignment="1">
      <alignment vertical="center" shrinkToFit="1"/>
    </xf>
    <xf numFmtId="189" fontId="9" fillId="5" borderId="36" xfId="0" applyNumberFormat="1" applyFont="1" applyFill="1" applyBorder="1" applyAlignment="1">
      <alignment horizontal="right" vertical="center" shrinkToFit="1"/>
    </xf>
    <xf numFmtId="189" fontId="9" fillId="5" borderId="6" xfId="0" applyNumberFormat="1" applyFont="1" applyFill="1" applyBorder="1" applyAlignment="1">
      <alignment horizontal="right" vertical="center" shrinkToFit="1"/>
    </xf>
    <xf numFmtId="189" fontId="13" fillId="5" borderId="6" xfId="0" applyNumberFormat="1" applyFont="1" applyFill="1" applyBorder="1" applyAlignment="1">
      <alignment vertical="center" shrinkToFit="1"/>
    </xf>
    <xf numFmtId="200" fontId="9" fillId="5" borderId="36" xfId="0" applyNumberFormat="1" applyFont="1" applyFill="1" applyBorder="1" applyAlignment="1">
      <alignment horizontal="right" vertical="center" shrinkToFit="1"/>
    </xf>
    <xf numFmtId="200" fontId="9" fillId="0" borderId="6" xfId="0" applyNumberFormat="1" applyFont="1" applyBorder="1" applyAlignment="1">
      <alignment horizontal="right" vertical="center" shrinkToFit="1"/>
    </xf>
    <xf numFmtId="200" fontId="13" fillId="0" borderId="0" xfId="0" applyNumberFormat="1" applyFont="1" applyAlignment="1">
      <alignment vertical="center" shrinkToFit="1"/>
    </xf>
    <xf numFmtId="40" fontId="9" fillId="5" borderId="36" xfId="1" applyNumberFormat="1" applyFont="1" applyFill="1" applyBorder="1" applyAlignment="1">
      <alignment horizontal="right" vertical="center" shrinkToFit="1"/>
    </xf>
    <xf numFmtId="38" fontId="19" fillId="5" borderId="13" xfId="1" applyFont="1" applyFill="1" applyBorder="1" applyAlignment="1">
      <alignment vertical="center" shrinkToFit="1"/>
    </xf>
    <xf numFmtId="38" fontId="3" fillId="0" borderId="0" xfId="1" applyFont="1" applyAlignment="1">
      <alignment horizontal="center" vertical="center"/>
    </xf>
    <xf numFmtId="38" fontId="3" fillId="0" borderId="0" xfId="1" applyFont="1" applyFill="1" applyAlignment="1">
      <alignment horizontal="center" vertical="center"/>
    </xf>
    <xf numFmtId="38" fontId="3" fillId="0" borderId="0" xfId="1" applyFont="1" applyFill="1" applyBorder="1" applyAlignment="1">
      <alignment horizontal="center" vertical="center" wrapText="1"/>
    </xf>
    <xf numFmtId="38" fontId="3" fillId="0" borderId="0" xfId="1" applyFont="1" applyFill="1" applyBorder="1" applyAlignment="1">
      <alignment horizontal="center" vertical="center"/>
    </xf>
    <xf numFmtId="38" fontId="3" fillId="0" borderId="0" xfId="1" applyFont="1" applyAlignment="1">
      <alignment horizontal="center" vertical="center" textRotation="255"/>
    </xf>
    <xf numFmtId="0" fontId="3" fillId="0" borderId="0" xfId="0" applyFont="1" applyBorder="1" applyAlignment="1">
      <alignment horizontal="left" vertical="center" wrapText="1"/>
    </xf>
    <xf numFmtId="0" fontId="3" fillId="0" borderId="0" xfId="1" applyNumberFormat="1" applyFont="1" applyFill="1" applyBorder="1" applyAlignment="1">
      <alignment horizontal="center" vertical="center" wrapText="1"/>
    </xf>
    <xf numFmtId="38" fontId="3" fillId="0" borderId="0" xfId="1" applyFont="1" applyFill="1" applyBorder="1" applyAlignment="1">
      <alignment horizontal="left" vertical="center" shrinkToFit="1"/>
    </xf>
    <xf numFmtId="57" fontId="3" fillId="0" borderId="0" xfId="1" applyNumberFormat="1" applyFont="1" applyFill="1" applyBorder="1" applyAlignment="1">
      <alignment horizontal="left" vertical="center" wrapText="1"/>
    </xf>
    <xf numFmtId="57" fontId="4" fillId="0" borderId="0" xfId="1" applyNumberFormat="1" applyFont="1" applyBorder="1" applyAlignment="1"/>
    <xf numFmtId="38" fontId="3" fillId="0" borderId="0" xfId="1" applyFont="1" applyFill="1" applyBorder="1" applyAlignment="1"/>
    <xf numFmtId="57" fontId="3" fillId="0" borderId="35" xfId="1" applyNumberFormat="1" applyFont="1" applyBorder="1" applyAlignment="1">
      <alignment horizontal="center" vertical="center"/>
    </xf>
    <xf numFmtId="57" fontId="3" fillId="0" borderId="17" xfId="1" applyNumberFormat="1" applyFont="1" applyBorder="1" applyAlignment="1">
      <alignment horizontal="center" vertical="center"/>
    </xf>
    <xf numFmtId="38" fontId="3" fillId="0" borderId="17" xfId="1" applyFont="1" applyBorder="1" applyAlignment="1">
      <alignment horizontal="center" vertical="center"/>
    </xf>
    <xf numFmtId="38" fontId="3" fillId="0" borderId="17" xfId="1" applyFont="1" applyBorder="1" applyAlignment="1">
      <alignment vertical="center"/>
    </xf>
    <xf numFmtId="38" fontId="3" fillId="0" borderId="53" xfId="1" applyFont="1" applyFill="1" applyBorder="1" applyAlignment="1">
      <alignment horizontal="center" vertical="center"/>
    </xf>
    <xf numFmtId="176" fontId="3" fillId="0" borderId="53" xfId="0" applyNumberFormat="1" applyFont="1" applyBorder="1" applyAlignment="1">
      <alignment horizontal="right" vertical="center"/>
    </xf>
    <xf numFmtId="176" fontId="3" fillId="0" borderId="53" xfId="0" applyNumberFormat="1" applyFont="1" applyBorder="1" applyAlignment="1">
      <alignment vertical="center"/>
    </xf>
    <xf numFmtId="176" fontId="3" fillId="0" borderId="16" xfId="0" applyNumberFormat="1" applyFont="1" applyBorder="1" applyAlignment="1">
      <alignment vertical="center"/>
    </xf>
    <xf numFmtId="57" fontId="3" fillId="0" borderId="52" xfId="1" applyNumberFormat="1" applyFont="1" applyBorder="1" applyAlignment="1">
      <alignment horizontal="center" vertical="center"/>
    </xf>
    <xf numFmtId="57" fontId="3" fillId="0" borderId="43" xfId="1" applyNumberFormat="1" applyFont="1" applyFill="1" applyBorder="1" applyAlignment="1">
      <alignment horizontal="center" vertical="center"/>
    </xf>
    <xf numFmtId="0" fontId="6" fillId="0" borderId="25" xfId="0" applyFont="1" applyBorder="1" applyAlignment="1">
      <alignment horizontal="center" vertical="center"/>
    </xf>
    <xf numFmtId="0" fontId="3" fillId="7" borderId="78" xfId="0" applyFont="1" applyFill="1" applyBorder="1" applyAlignment="1">
      <alignment horizontal="left" vertical="center" wrapText="1"/>
    </xf>
    <xf numFmtId="38" fontId="3" fillId="7" borderId="79" xfId="1" applyFont="1" applyFill="1" applyBorder="1" applyAlignment="1">
      <alignment horizontal="left" vertical="center" wrapText="1"/>
    </xf>
    <xf numFmtId="0" fontId="3" fillId="7" borderId="79" xfId="1" applyNumberFormat="1" applyFont="1" applyFill="1" applyBorder="1" applyAlignment="1">
      <alignment horizontal="center" vertical="center" wrapText="1"/>
    </xf>
    <xf numFmtId="38" fontId="3" fillId="7" borderId="79" xfId="1" applyFont="1" applyFill="1" applyBorder="1" applyAlignment="1">
      <alignment horizontal="left" vertical="center" shrinkToFit="1"/>
    </xf>
    <xf numFmtId="38" fontId="3" fillId="7" borderId="80" xfId="1" applyFont="1" applyFill="1" applyBorder="1" applyAlignment="1">
      <alignment horizontal="left" vertical="center" shrinkToFit="1"/>
    </xf>
    <xf numFmtId="177" fontId="3" fillId="7" borderId="78" xfId="1" applyNumberFormat="1" applyFont="1" applyFill="1" applyBorder="1" applyAlignment="1">
      <alignment vertical="center" shrinkToFit="1"/>
    </xf>
    <xf numFmtId="177" fontId="3" fillId="0" borderId="78" xfId="1" applyNumberFormat="1" applyFont="1" applyFill="1" applyBorder="1" applyAlignment="1">
      <alignment vertical="center" shrinkToFit="1"/>
    </xf>
    <xf numFmtId="178" fontId="3" fillId="7" borderId="78" xfId="1" applyNumberFormat="1" applyFont="1" applyFill="1" applyBorder="1" applyAlignment="1">
      <alignment vertical="center" shrinkToFit="1"/>
    </xf>
    <xf numFmtId="177" fontId="3" fillId="7" borderId="79" xfId="1" applyNumberFormat="1" applyFont="1" applyFill="1" applyBorder="1" applyAlignment="1">
      <alignment vertical="center" shrinkToFit="1"/>
    </xf>
    <xf numFmtId="177" fontId="3" fillId="0" borderId="79" xfId="1" applyNumberFormat="1" applyFont="1" applyFill="1" applyBorder="1" applyAlignment="1">
      <alignment vertical="center" shrinkToFit="1"/>
    </xf>
    <xf numFmtId="0" fontId="3" fillId="7" borderId="83" xfId="0" applyFont="1" applyFill="1" applyBorder="1" applyAlignment="1">
      <alignment horizontal="left" vertical="center" wrapText="1"/>
    </xf>
    <xf numFmtId="38" fontId="3" fillId="7" borderId="84" xfId="1" applyFont="1" applyFill="1" applyBorder="1" applyAlignment="1">
      <alignment horizontal="left" vertical="center" wrapText="1"/>
    </xf>
    <xf numFmtId="0" fontId="3" fillId="7" borderId="84" xfId="1" applyNumberFormat="1" applyFont="1" applyFill="1" applyBorder="1" applyAlignment="1">
      <alignment horizontal="center" vertical="center" wrapText="1"/>
    </xf>
    <xf numFmtId="38" fontId="3" fillId="7" borderId="84" xfId="1" applyFont="1" applyFill="1" applyBorder="1" applyAlignment="1">
      <alignment horizontal="left" vertical="center" shrinkToFit="1"/>
    </xf>
    <xf numFmtId="0" fontId="20" fillId="0" borderId="0" xfId="0" applyFont="1"/>
    <xf numFmtId="57" fontId="32" fillId="0" borderId="0" xfId="1" applyNumberFormat="1" applyFont="1" applyFill="1" applyBorder="1" applyAlignment="1"/>
    <xf numFmtId="38" fontId="3" fillId="7" borderId="86" xfId="1" applyFont="1" applyFill="1" applyBorder="1" applyAlignment="1">
      <alignment horizontal="left" vertical="center" shrinkToFit="1"/>
    </xf>
    <xf numFmtId="177" fontId="3" fillId="7" borderId="87" xfId="1" applyNumberFormat="1" applyFont="1" applyFill="1" applyBorder="1" applyAlignment="1">
      <alignment vertical="center" shrinkToFit="1"/>
    </xf>
    <xf numFmtId="177" fontId="3" fillId="0" borderId="87" xfId="1" applyNumberFormat="1" applyFont="1" applyFill="1" applyBorder="1" applyAlignment="1">
      <alignment vertical="center" shrinkToFit="1"/>
    </xf>
    <xf numFmtId="178" fontId="3" fillId="7" borderId="87" xfId="1" applyNumberFormat="1" applyFont="1" applyFill="1" applyBorder="1" applyAlignment="1">
      <alignment vertical="center" shrinkToFit="1"/>
    </xf>
    <xf numFmtId="177" fontId="3" fillId="0" borderId="88" xfId="1" applyNumberFormat="1" applyFont="1" applyFill="1" applyBorder="1" applyAlignment="1">
      <alignment vertical="center" shrinkToFit="1"/>
    </xf>
    <xf numFmtId="177" fontId="3" fillId="7" borderId="88" xfId="1" applyNumberFormat="1" applyFont="1" applyFill="1" applyBorder="1" applyAlignment="1">
      <alignment vertical="center" shrinkToFit="1"/>
    </xf>
    <xf numFmtId="177" fontId="3" fillId="0" borderId="90" xfId="1" applyNumberFormat="1" applyFont="1" applyFill="1" applyBorder="1" applyAlignment="1">
      <alignment vertical="center" shrinkToFit="1"/>
    </xf>
    <xf numFmtId="177" fontId="3" fillId="0" borderId="91" xfId="1" applyNumberFormat="1" applyFont="1" applyFill="1" applyBorder="1" applyAlignment="1">
      <alignment vertical="center" shrinkToFit="1"/>
    </xf>
    <xf numFmtId="57" fontId="3" fillId="0" borderId="12" xfId="1" applyNumberFormat="1" applyFont="1" applyFill="1" applyBorder="1" applyAlignment="1">
      <alignment horizontal="center"/>
    </xf>
    <xf numFmtId="38" fontId="3" fillId="0" borderId="13" xfId="1" applyFont="1" applyFill="1" applyBorder="1" applyAlignment="1">
      <alignment horizontal="center"/>
    </xf>
    <xf numFmtId="38" fontId="3" fillId="0" borderId="13" xfId="1" applyFont="1" applyFill="1" applyBorder="1"/>
    <xf numFmtId="38" fontId="3" fillId="0" borderId="12" xfId="1" applyFont="1" applyFill="1" applyBorder="1" applyAlignment="1">
      <alignment horizontal="center"/>
    </xf>
    <xf numFmtId="38" fontId="3" fillId="0" borderId="12" xfId="1" applyFont="1" applyFill="1" applyBorder="1" applyAlignment="1">
      <alignment horizontal="right"/>
    </xf>
    <xf numFmtId="0" fontId="3" fillId="7" borderId="61" xfId="0" applyFont="1" applyFill="1" applyBorder="1" applyAlignment="1">
      <alignment horizontal="left" vertical="center" wrapText="1"/>
    </xf>
    <xf numFmtId="38" fontId="3" fillId="7" borderId="73" xfId="1" applyFont="1" applyFill="1" applyBorder="1" applyAlignment="1">
      <alignment horizontal="left" vertical="center" wrapText="1"/>
    </xf>
    <xf numFmtId="38" fontId="3" fillId="7" borderId="73" xfId="1" applyFont="1" applyFill="1" applyBorder="1" applyAlignment="1">
      <alignment horizontal="left" vertical="center" shrinkToFit="1"/>
    </xf>
    <xf numFmtId="38" fontId="3" fillId="7" borderId="57" xfId="1" applyFont="1" applyFill="1" applyBorder="1" applyAlignment="1">
      <alignment horizontal="left" vertical="center" shrinkToFit="1"/>
    </xf>
    <xf numFmtId="177" fontId="3" fillId="7" borderId="61" xfId="1" applyNumberFormat="1" applyFont="1" applyFill="1" applyBorder="1" applyAlignment="1">
      <alignment vertical="center" shrinkToFit="1"/>
    </xf>
    <xf numFmtId="177" fontId="3" fillId="0" borderId="61" xfId="1" applyNumberFormat="1" applyFont="1" applyFill="1" applyBorder="1" applyAlignment="1">
      <alignment vertical="center" shrinkToFit="1"/>
    </xf>
    <xf numFmtId="178" fontId="3" fillId="7" borderId="61" xfId="1" applyNumberFormat="1" applyFont="1" applyFill="1" applyBorder="1" applyAlignment="1">
      <alignment vertical="center" shrinkToFit="1"/>
    </xf>
    <xf numFmtId="177" fontId="3" fillId="0" borderId="73" xfId="1" applyNumberFormat="1" applyFont="1" applyFill="1" applyBorder="1" applyAlignment="1">
      <alignment vertical="center" shrinkToFit="1"/>
    </xf>
    <xf numFmtId="38" fontId="3" fillId="0" borderId="13" xfId="1" applyFont="1" applyFill="1" applyBorder="1" applyAlignment="1">
      <alignment wrapText="1"/>
    </xf>
    <xf numFmtId="57" fontId="3" fillId="7" borderId="73" xfId="1" applyNumberFormat="1" applyFont="1" applyFill="1" applyBorder="1" applyAlignment="1">
      <alignment horizontal="left" vertical="center" wrapText="1"/>
    </xf>
    <xf numFmtId="57" fontId="3" fillId="7" borderId="79" xfId="1" applyNumberFormat="1" applyFont="1" applyFill="1" applyBorder="1" applyAlignment="1">
      <alignment horizontal="left" vertical="center" wrapText="1"/>
    </xf>
    <xf numFmtId="57" fontId="3" fillId="7" borderId="84" xfId="1" applyNumberFormat="1" applyFont="1" applyFill="1" applyBorder="1" applyAlignment="1">
      <alignment horizontal="left" vertical="center" wrapText="1"/>
    </xf>
    <xf numFmtId="177" fontId="3" fillId="0" borderId="90" xfId="1" applyNumberFormat="1" applyFont="1" applyFill="1" applyBorder="1" applyAlignment="1">
      <alignment horizontal="center" vertical="center" shrinkToFit="1"/>
    </xf>
    <xf numFmtId="38" fontId="3" fillId="0" borderId="89" xfId="1" applyFont="1" applyFill="1" applyBorder="1" applyAlignment="1">
      <alignment horizontal="center" vertical="center" shrinkToFit="1"/>
    </xf>
    <xf numFmtId="38" fontId="3" fillId="0" borderId="20" xfId="1" applyFont="1" applyBorder="1" applyAlignment="1">
      <alignment horizontal="center" vertical="center" wrapText="1"/>
    </xf>
    <xf numFmtId="178" fontId="3" fillId="0" borderId="90" xfId="1" applyNumberFormat="1" applyFont="1" applyFill="1" applyBorder="1" applyAlignment="1">
      <alignment horizontal="center" vertical="center" shrinkToFit="1"/>
    </xf>
    <xf numFmtId="0" fontId="3" fillId="0" borderId="72" xfId="0" applyFont="1" applyBorder="1" applyAlignment="1">
      <alignment horizontal="center"/>
    </xf>
    <xf numFmtId="0" fontId="3" fillId="7" borderId="92" xfId="0" applyFont="1" applyFill="1" applyBorder="1" applyAlignment="1">
      <alignment horizontal="center" vertical="center" wrapText="1"/>
    </xf>
    <xf numFmtId="0" fontId="3" fillId="7" borderId="77" xfId="0" applyFont="1" applyFill="1" applyBorder="1" applyAlignment="1">
      <alignment horizontal="center" vertical="center" wrapText="1"/>
    </xf>
    <xf numFmtId="0" fontId="3" fillId="7" borderId="82" xfId="0" applyFont="1" applyFill="1" applyBorder="1" applyAlignment="1">
      <alignment horizontal="center" vertical="center" wrapText="1"/>
    </xf>
    <xf numFmtId="38" fontId="3" fillId="0" borderId="18" xfId="1" applyFont="1" applyBorder="1" applyAlignment="1">
      <alignment horizontal="center" vertical="center"/>
    </xf>
    <xf numFmtId="38" fontId="3" fillId="0" borderId="13" xfId="1" applyFont="1" applyFill="1" applyBorder="1" applyAlignment="1">
      <alignment horizontal="center" wrapText="1"/>
    </xf>
    <xf numFmtId="57" fontId="3" fillId="7" borderId="73" xfId="1" applyNumberFormat="1" applyFont="1" applyFill="1" applyBorder="1" applyAlignment="1">
      <alignment horizontal="center" vertical="center" wrapText="1"/>
    </xf>
    <xf numFmtId="57" fontId="3" fillId="7" borderId="79" xfId="1" applyNumberFormat="1" applyFont="1" applyFill="1" applyBorder="1" applyAlignment="1">
      <alignment horizontal="center" vertical="center" wrapText="1"/>
    </xf>
    <xf numFmtId="57" fontId="3" fillId="7" borderId="84" xfId="1" applyNumberFormat="1" applyFont="1" applyFill="1" applyBorder="1" applyAlignment="1">
      <alignment horizontal="center" vertical="center" wrapText="1"/>
    </xf>
    <xf numFmtId="0" fontId="0" fillId="0" borderId="0" xfId="0" applyFont="1"/>
    <xf numFmtId="0" fontId="3" fillId="7" borderId="73" xfId="1" applyNumberFormat="1" applyFont="1" applyFill="1" applyBorder="1" applyAlignment="1">
      <alignment horizontal="center" vertical="center" wrapText="1"/>
    </xf>
    <xf numFmtId="0" fontId="0" fillId="0" borderId="0" xfId="0" applyFont="1" applyAlignment="1">
      <alignment horizontal="center" vertical="center"/>
    </xf>
    <xf numFmtId="177" fontId="0" fillId="7" borderId="73" xfId="0" applyNumberFormat="1" applyFont="1" applyFill="1" applyBorder="1" applyAlignment="1">
      <alignment vertical="center" shrinkToFit="1"/>
    </xf>
    <xf numFmtId="0" fontId="13" fillId="5" borderId="26" xfId="0" applyFont="1" applyFill="1" applyBorder="1" applyAlignment="1">
      <alignment vertical="center" wrapText="1"/>
    </xf>
    <xf numFmtId="38" fontId="3" fillId="0" borderId="53" xfId="1" applyFont="1" applyBorder="1" applyAlignment="1">
      <alignment horizontal="center" vertical="center"/>
    </xf>
    <xf numFmtId="0" fontId="6" fillId="0" borderId="9" xfId="0" applyFont="1" applyBorder="1" applyAlignment="1">
      <alignment horizontal="center" vertical="center"/>
    </xf>
    <xf numFmtId="38" fontId="3" fillId="0" borderId="12" xfId="1" applyFont="1" applyFill="1" applyBorder="1" applyAlignment="1">
      <alignment horizontal="center" wrapText="1"/>
    </xf>
    <xf numFmtId="57" fontId="3" fillId="7" borderId="61" xfId="1" applyNumberFormat="1" applyFont="1" applyFill="1" applyBorder="1" applyAlignment="1">
      <alignment horizontal="center" vertical="center" wrapText="1"/>
    </xf>
    <xf numFmtId="57" fontId="3" fillId="7" borderId="78" xfId="1" applyNumberFormat="1" applyFont="1" applyFill="1" applyBorder="1" applyAlignment="1">
      <alignment horizontal="center" vertical="center" wrapText="1"/>
    </xf>
    <xf numFmtId="57" fontId="3" fillId="7" borderId="83" xfId="1" applyNumberFormat="1" applyFont="1" applyFill="1" applyBorder="1" applyAlignment="1">
      <alignment horizontal="center" vertical="center" wrapText="1"/>
    </xf>
    <xf numFmtId="9" fontId="3" fillId="7" borderId="93" xfId="1" applyNumberFormat="1" applyFont="1" applyFill="1" applyBorder="1" applyAlignment="1">
      <alignment horizontal="left" vertical="center" wrapText="1"/>
    </xf>
    <xf numFmtId="9" fontId="3" fillId="7" borderId="81" xfId="1" applyNumberFormat="1" applyFont="1" applyFill="1" applyBorder="1" applyAlignment="1">
      <alignment horizontal="left" vertical="center" wrapText="1"/>
    </xf>
    <xf numFmtId="9" fontId="3" fillId="7" borderId="85" xfId="1" applyNumberFormat="1" applyFont="1" applyFill="1" applyBorder="1" applyAlignment="1">
      <alignment horizontal="left" vertical="center" wrapText="1"/>
    </xf>
    <xf numFmtId="177" fontId="3" fillId="0" borderId="94" xfId="1" applyNumberFormat="1" applyFont="1" applyFill="1" applyBorder="1" applyAlignment="1">
      <alignment vertical="center" shrinkToFit="1"/>
    </xf>
    <xf numFmtId="38" fontId="3" fillId="0" borderId="29" xfId="1" applyFont="1" applyFill="1" applyBorder="1" applyAlignment="1">
      <alignment horizontal="right" wrapText="1"/>
    </xf>
    <xf numFmtId="41" fontId="0" fillId="6" borderId="0" xfId="0" applyNumberFormat="1" applyFill="1" applyAlignment="1">
      <alignment horizontal="center" vertical="center"/>
    </xf>
    <xf numFmtId="38" fontId="3" fillId="0" borderId="0" xfId="1" applyFont="1" applyAlignment="1">
      <alignment vertical="center" wrapText="1"/>
    </xf>
    <xf numFmtId="41" fontId="3" fillId="0" borderId="0" xfId="1" applyNumberFormat="1" applyFont="1" applyFill="1" applyBorder="1" applyAlignment="1">
      <alignment horizontal="left" vertical="center" wrapText="1"/>
    </xf>
    <xf numFmtId="40" fontId="3" fillId="0" borderId="9" xfId="1" applyNumberFormat="1" applyFont="1" applyBorder="1" applyAlignment="1">
      <alignment horizontal="center" vertical="center" wrapText="1"/>
    </xf>
    <xf numFmtId="40" fontId="3" fillId="0" borderId="10" xfId="1" applyNumberFormat="1" applyFont="1" applyBorder="1" applyAlignment="1">
      <alignment horizontal="center" vertical="center" wrapText="1"/>
    </xf>
    <xf numFmtId="40" fontId="3" fillId="0" borderId="11" xfId="1" applyNumberFormat="1" applyFont="1" applyBorder="1" applyAlignment="1">
      <alignment horizontal="center" vertical="center" wrapText="1"/>
    </xf>
    <xf numFmtId="199" fontId="9" fillId="0" borderId="45" xfId="0" applyNumberFormat="1" applyFont="1" applyBorder="1" applyAlignment="1">
      <alignment vertical="center" shrinkToFit="1"/>
    </xf>
    <xf numFmtId="199" fontId="9" fillId="0" borderId="47" xfId="0" applyNumberFormat="1" applyFont="1" applyBorder="1" applyAlignment="1">
      <alignment vertical="center" shrinkToFit="1"/>
    </xf>
    <xf numFmtId="199" fontId="9" fillId="0" borderId="49" xfId="0" applyNumberFormat="1" applyFont="1" applyBorder="1" applyAlignment="1">
      <alignment vertical="center" shrinkToFit="1"/>
    </xf>
    <xf numFmtId="0" fontId="11" fillId="0" borderId="0" xfId="0" applyFont="1" applyAlignment="1">
      <alignment horizontal="center" vertical="center"/>
    </xf>
    <xf numFmtId="0" fontId="9" fillId="0" borderId="15" xfId="0" applyFont="1" applyBorder="1" applyAlignment="1">
      <alignment horizontal="center" vertical="center" wrapText="1"/>
    </xf>
    <xf numFmtId="0" fontId="9" fillId="0" borderId="24" xfId="0" applyFont="1" applyBorder="1" applyAlignment="1">
      <alignment horizontal="center" vertical="center" wrapText="1"/>
    </xf>
    <xf numFmtId="0" fontId="9" fillId="0" borderId="28" xfId="0" applyFont="1" applyBorder="1" applyAlignment="1">
      <alignment horizontal="center" vertical="center" wrapText="1"/>
    </xf>
    <xf numFmtId="0" fontId="9" fillId="5" borderId="72" xfId="0" applyFont="1" applyFill="1" applyBorder="1" applyAlignment="1">
      <alignment horizontal="right" vertical="center" wrapText="1"/>
    </xf>
    <xf numFmtId="0" fontId="9" fillId="5" borderId="54" xfId="0" applyFont="1" applyFill="1" applyBorder="1" applyAlignment="1">
      <alignment horizontal="right" vertical="center" wrapText="1"/>
    </xf>
    <xf numFmtId="0" fontId="9" fillId="5" borderId="12" xfId="0" applyFont="1" applyFill="1" applyBorder="1" applyAlignment="1">
      <alignment horizontal="right" vertical="center" wrapText="1"/>
    </xf>
    <xf numFmtId="199" fontId="9" fillId="0" borderId="44" xfId="0" applyNumberFormat="1" applyFont="1" applyBorder="1" applyAlignment="1">
      <alignment vertical="center" shrinkToFit="1"/>
    </xf>
    <xf numFmtId="199" fontId="9" fillId="0" borderId="46" xfId="0" applyNumberFormat="1" applyFont="1" applyBorder="1" applyAlignment="1">
      <alignment vertical="center" shrinkToFit="1"/>
    </xf>
    <xf numFmtId="199" fontId="9" fillId="0" borderId="48" xfId="0" applyNumberFormat="1" applyFont="1" applyBorder="1" applyAlignment="1">
      <alignment vertical="center" shrinkToFit="1"/>
    </xf>
    <xf numFmtId="0" fontId="9" fillId="0" borderId="0" xfId="0" applyFont="1" applyAlignment="1">
      <alignment horizontal="left" vertical="center" wrapText="1"/>
    </xf>
    <xf numFmtId="0" fontId="9" fillId="0" borderId="26" xfId="0" applyFont="1" applyBorder="1" applyAlignment="1">
      <alignment horizontal="left" vertical="center" wrapText="1"/>
    </xf>
    <xf numFmtId="0" fontId="9" fillId="0" borderId="15" xfId="0" applyFont="1" applyBorder="1" applyAlignment="1">
      <alignment horizontal="center" vertical="center" textRotation="255" wrapText="1"/>
    </xf>
    <xf numFmtId="0" fontId="9" fillId="0" borderId="19" xfId="0" applyFont="1" applyBorder="1" applyAlignment="1">
      <alignment horizontal="center" vertical="center" textRotation="255" wrapText="1"/>
    </xf>
    <xf numFmtId="0" fontId="9" fillId="0" borderId="21" xfId="0" applyFont="1" applyBorder="1" applyAlignment="1">
      <alignment horizontal="center" vertical="center" textRotation="255" wrapText="1"/>
    </xf>
    <xf numFmtId="0" fontId="9" fillId="0" borderId="16" xfId="0" applyFont="1" applyBorder="1" applyAlignment="1">
      <alignment horizontal="left" vertical="center" wrapText="1"/>
    </xf>
    <xf numFmtId="0" fontId="9" fillId="0" borderId="31" xfId="0" applyFont="1" applyBorder="1" applyAlignment="1">
      <alignment horizontal="left" vertical="center" wrapText="1"/>
    </xf>
    <xf numFmtId="0" fontId="9" fillId="0" borderId="22" xfId="0" applyFont="1" applyBorder="1" applyAlignment="1">
      <alignment horizontal="center" vertical="center" wrapText="1"/>
    </xf>
    <xf numFmtId="0" fontId="9" fillId="0" borderId="37" xfId="0" applyFont="1" applyBorder="1" applyAlignment="1">
      <alignment horizontal="center" vertical="center" wrapText="1"/>
    </xf>
    <xf numFmtId="0" fontId="13" fillId="0" borderId="52" xfId="0" applyFont="1" applyBorder="1" applyAlignment="1">
      <alignment vertical="center" wrapText="1"/>
    </xf>
    <xf numFmtId="0" fontId="13" fillId="0" borderId="0" xfId="0" applyFont="1" applyAlignment="1">
      <alignment vertical="center" wrapText="1"/>
    </xf>
    <xf numFmtId="0" fontId="9" fillId="0" borderId="13" xfId="0" applyFont="1" applyBorder="1" applyAlignment="1">
      <alignment horizontal="center" vertical="center" wrapText="1"/>
    </xf>
    <xf numFmtId="0" fontId="9" fillId="0" borderId="29" xfId="0" applyFont="1" applyBorder="1" applyAlignment="1">
      <alignment horizontal="center" vertical="center" wrapText="1"/>
    </xf>
    <xf numFmtId="0" fontId="9" fillId="0" borderId="27" xfId="0" applyFont="1" applyBorder="1" applyAlignment="1">
      <alignment horizontal="center" vertical="center" textRotation="255" wrapText="1"/>
    </xf>
    <xf numFmtId="0" fontId="9" fillId="0" borderId="0" xfId="0" applyFont="1" applyAlignment="1">
      <alignment vertical="center" wrapText="1"/>
    </xf>
    <xf numFmtId="0" fontId="9" fillId="0" borderId="26" xfId="0" applyFont="1" applyBorder="1" applyAlignment="1">
      <alignment vertical="center" wrapText="1"/>
    </xf>
    <xf numFmtId="0" fontId="9" fillId="0" borderId="12" xfId="0" applyFont="1" applyBorder="1" applyAlignment="1">
      <alignment horizontal="center" vertical="center" wrapText="1"/>
    </xf>
    <xf numFmtId="0" fontId="9" fillId="0" borderId="33" xfId="0" applyFont="1" applyBorder="1" applyAlignment="1">
      <alignment horizontal="center" vertical="center" wrapText="1"/>
    </xf>
    <xf numFmtId="0" fontId="9" fillId="0" borderId="21" xfId="0" applyFont="1" applyBorder="1" applyAlignment="1">
      <alignment horizontal="center" vertical="center" wrapText="1"/>
    </xf>
    <xf numFmtId="0" fontId="9" fillId="0" borderId="23" xfId="0" applyFont="1" applyBorder="1" applyAlignment="1">
      <alignment horizontal="center" vertical="center" wrapText="1"/>
    </xf>
    <xf numFmtId="0" fontId="9" fillId="0" borderId="30" xfId="0" applyFont="1" applyBorder="1" applyAlignment="1">
      <alignment horizontal="center" vertical="center" wrapText="1"/>
    </xf>
    <xf numFmtId="0" fontId="9" fillId="0" borderId="24" xfId="0" applyFont="1" applyBorder="1" applyAlignment="1">
      <alignment horizontal="center" vertical="center" textRotation="255" wrapText="1"/>
    </xf>
    <xf numFmtId="0" fontId="9" fillId="0" borderId="13" xfId="0" applyFont="1" applyBorder="1" applyAlignment="1">
      <alignment horizontal="center" vertical="center" textRotation="255" wrapText="1"/>
    </xf>
    <xf numFmtId="0" fontId="9" fillId="0" borderId="38" xfId="0" applyFont="1" applyBorder="1" applyAlignment="1">
      <alignment horizontal="center" vertical="center" wrapText="1"/>
    </xf>
    <xf numFmtId="0" fontId="9" fillId="0" borderId="41" xfId="0" applyFont="1" applyBorder="1" applyAlignment="1">
      <alignment horizontal="center" vertical="center" wrapText="1"/>
    </xf>
    <xf numFmtId="0" fontId="9" fillId="5" borderId="42" xfId="0" applyFont="1" applyFill="1" applyBorder="1" applyAlignment="1">
      <alignment vertical="center" wrapText="1"/>
    </xf>
    <xf numFmtId="0" fontId="9" fillId="5" borderId="39" xfId="0" applyFont="1" applyFill="1" applyBorder="1" applyAlignment="1">
      <alignment vertical="center" wrapText="1"/>
    </xf>
    <xf numFmtId="0" fontId="9" fillId="5" borderId="40" xfId="0" applyFont="1" applyFill="1" applyBorder="1" applyAlignment="1">
      <alignment vertical="center" wrapText="1"/>
    </xf>
    <xf numFmtId="0" fontId="9" fillId="0" borderId="19" xfId="0" applyFont="1" applyBorder="1" applyAlignment="1">
      <alignment horizontal="center" vertical="center" wrapText="1"/>
    </xf>
    <xf numFmtId="0" fontId="17" fillId="0" borderId="0" xfId="0" applyFont="1" applyAlignment="1">
      <alignment horizontal="center" vertical="center"/>
    </xf>
    <xf numFmtId="0" fontId="19" fillId="0" borderId="13" xfId="0" applyFont="1" applyBorder="1" applyAlignment="1">
      <alignment horizontal="center" vertical="center"/>
    </xf>
    <xf numFmtId="0" fontId="19" fillId="0" borderId="1" xfId="0" applyFont="1" applyBorder="1" applyAlignment="1">
      <alignment horizontal="center" vertical="center"/>
    </xf>
    <xf numFmtId="0" fontId="19" fillId="0" borderId="8" xfId="0" applyFont="1" applyBorder="1" applyAlignment="1">
      <alignment horizontal="center" vertical="center"/>
    </xf>
    <xf numFmtId="0" fontId="19" fillId="0" borderId="13" xfId="0" applyFont="1" applyBorder="1" applyAlignment="1">
      <alignment horizontal="left" vertical="center"/>
    </xf>
    <xf numFmtId="0" fontId="19" fillId="5" borderId="13" xfId="0" applyFont="1" applyFill="1" applyBorder="1" applyAlignment="1">
      <alignment vertical="center" shrinkToFit="1"/>
    </xf>
    <xf numFmtId="0" fontId="19" fillId="5" borderId="13" xfId="0" applyFont="1" applyFill="1" applyBorder="1" applyAlignment="1">
      <alignment horizontal="center" vertical="center"/>
    </xf>
    <xf numFmtId="0" fontId="19" fillId="0" borderId="1" xfId="0" applyFont="1" applyBorder="1" applyAlignment="1">
      <alignment horizontal="center" vertical="center" wrapText="1" shrinkToFit="1"/>
    </xf>
    <xf numFmtId="0" fontId="19" fillId="0" borderId="8" xfId="0" applyFont="1" applyBorder="1" applyAlignment="1">
      <alignment horizontal="center" vertical="center" shrinkToFit="1"/>
    </xf>
    <xf numFmtId="0" fontId="19" fillId="0" borderId="1" xfId="0" applyFont="1" applyBorder="1" applyAlignment="1">
      <alignment horizontal="center" vertical="center" shrinkToFit="1"/>
    </xf>
    <xf numFmtId="0" fontId="19" fillId="0" borderId="12" xfId="0" applyFont="1" applyBorder="1" applyAlignment="1">
      <alignment horizontal="left" vertical="center" shrinkToFit="1"/>
    </xf>
    <xf numFmtId="0" fontId="19" fillId="0" borderId="54" xfId="0" applyFont="1" applyBorder="1" applyAlignment="1">
      <alignment horizontal="left" vertical="center" shrinkToFit="1"/>
    </xf>
    <xf numFmtId="0" fontId="19" fillId="0" borderId="55" xfId="0" applyFont="1" applyBorder="1" applyAlignment="1">
      <alignment horizontal="left" vertical="center" shrinkToFit="1"/>
    </xf>
    <xf numFmtId="0" fontId="19" fillId="5" borderId="13" xfId="0" applyFont="1" applyFill="1" applyBorder="1" applyAlignment="1">
      <alignment vertical="center"/>
    </xf>
    <xf numFmtId="0" fontId="19" fillId="0" borderId="12" xfId="0" applyFont="1" applyBorder="1" applyAlignment="1">
      <alignment horizontal="center" vertical="center"/>
    </xf>
    <xf numFmtId="0" fontId="19" fillId="0" borderId="55" xfId="0" applyFont="1" applyBorder="1" applyAlignment="1">
      <alignment horizontal="center" vertical="center"/>
    </xf>
    <xf numFmtId="0" fontId="19" fillId="0" borderId="12" xfId="0" applyFont="1" applyBorder="1" applyAlignment="1">
      <alignment horizontal="right" vertical="center"/>
    </xf>
    <xf numFmtId="0" fontId="19" fillId="0" borderId="54" xfId="0" applyFont="1" applyBorder="1" applyAlignment="1">
      <alignment horizontal="right" vertical="center"/>
    </xf>
    <xf numFmtId="0" fontId="19" fillId="0" borderId="12" xfId="0" applyFont="1" applyBorder="1" applyAlignment="1">
      <alignment horizontal="center" vertical="center" shrinkToFit="1"/>
    </xf>
    <xf numFmtId="0" fontId="19" fillId="0" borderId="55" xfId="0" applyFont="1" applyBorder="1" applyAlignment="1">
      <alignment horizontal="center" vertical="center" shrinkToFit="1"/>
    </xf>
    <xf numFmtId="0" fontId="19" fillId="5" borderId="2" xfId="0" applyFont="1" applyFill="1" applyBorder="1" applyAlignment="1">
      <alignment vertical="center" wrapText="1"/>
    </xf>
    <xf numFmtId="0" fontId="19" fillId="5" borderId="3" xfId="0" applyFont="1" applyFill="1" applyBorder="1" applyAlignment="1">
      <alignment vertical="center" wrapText="1"/>
    </xf>
    <xf numFmtId="0" fontId="19" fillId="5" borderId="4" xfId="0" applyFont="1" applyFill="1" applyBorder="1" applyAlignment="1">
      <alignment vertical="center" wrapText="1"/>
    </xf>
    <xf numFmtId="0" fontId="19" fillId="5" borderId="5" xfId="0" applyFont="1" applyFill="1" applyBorder="1" applyAlignment="1">
      <alignment vertical="center" wrapText="1"/>
    </xf>
    <xf numFmtId="0" fontId="19" fillId="5" borderId="0" xfId="0" applyFont="1" applyFill="1" applyAlignment="1">
      <alignment vertical="center" wrapText="1"/>
    </xf>
    <xf numFmtId="0" fontId="19" fillId="5" borderId="7" xfId="0" applyFont="1" applyFill="1" applyBorder="1" applyAlignment="1">
      <alignment vertical="center" wrapText="1"/>
    </xf>
    <xf numFmtId="0" fontId="19" fillId="5" borderId="9" xfId="0" applyFont="1" applyFill="1" applyBorder="1" applyAlignment="1">
      <alignment vertical="center" wrapText="1"/>
    </xf>
    <xf numFmtId="0" fontId="19" fillId="5" borderId="10" xfId="0" applyFont="1" applyFill="1" applyBorder="1" applyAlignment="1">
      <alignment vertical="center" wrapText="1"/>
    </xf>
    <xf numFmtId="0" fontId="19" fillId="5" borderId="11" xfId="0" applyFont="1" applyFill="1" applyBorder="1" applyAlignment="1">
      <alignment vertical="center" wrapText="1"/>
    </xf>
    <xf numFmtId="0" fontId="19" fillId="0" borderId="13" xfId="0" applyFont="1" applyBorder="1" applyAlignment="1">
      <alignment horizontal="center" vertical="center" wrapText="1"/>
    </xf>
    <xf numFmtId="0" fontId="19" fillId="0" borderId="1" xfId="0" applyFont="1" applyBorder="1" applyAlignment="1">
      <alignment horizontal="center" vertical="center" wrapText="1"/>
    </xf>
    <xf numFmtId="0" fontId="19" fillId="0" borderId="2" xfId="0" applyFont="1" applyBorder="1" applyAlignment="1">
      <alignment vertical="center"/>
    </xf>
    <xf numFmtId="0" fontId="19" fillId="0" borderId="4" xfId="0" applyFont="1" applyBorder="1" applyAlignment="1">
      <alignment vertical="center"/>
    </xf>
    <xf numFmtId="0" fontId="19" fillId="5" borderId="12" xfId="0" applyFont="1" applyFill="1" applyBorder="1" applyAlignment="1">
      <alignment horizontal="center" vertical="center"/>
    </xf>
    <xf numFmtId="0" fontId="19" fillId="5" borderId="55" xfId="0" applyFont="1" applyFill="1" applyBorder="1" applyAlignment="1">
      <alignment horizontal="center" vertical="center"/>
    </xf>
    <xf numFmtId="0" fontId="19" fillId="5" borderId="12" xfId="0" applyFont="1" applyFill="1" applyBorder="1" applyAlignment="1">
      <alignment horizontal="center" vertical="center" shrinkToFit="1"/>
    </xf>
    <xf numFmtId="0" fontId="19" fillId="5" borderId="54" xfId="0" applyFont="1" applyFill="1" applyBorder="1" applyAlignment="1">
      <alignment horizontal="center" vertical="center" shrinkToFit="1"/>
    </xf>
    <xf numFmtId="0" fontId="19" fillId="5" borderId="55" xfId="0" applyFont="1" applyFill="1" applyBorder="1" applyAlignment="1">
      <alignment horizontal="center" vertical="center" shrinkToFit="1"/>
    </xf>
    <xf numFmtId="0" fontId="19" fillId="0" borderId="13" xfId="0" applyFont="1" applyBorder="1" applyAlignment="1">
      <alignment vertical="center"/>
    </xf>
    <xf numFmtId="0" fontId="19" fillId="0" borderId="2" xfId="0" applyFont="1" applyBorder="1" applyAlignment="1">
      <alignment vertical="center" shrinkToFit="1"/>
    </xf>
    <xf numFmtId="0" fontId="19" fillId="0" borderId="4" xfId="0" applyFont="1" applyBorder="1" applyAlignment="1">
      <alignment vertical="center" shrinkToFit="1"/>
    </xf>
    <xf numFmtId="0" fontId="19" fillId="0" borderId="55" xfId="0" applyFont="1" applyBorder="1" applyAlignment="1">
      <alignment vertical="center" shrinkToFit="1"/>
    </xf>
    <xf numFmtId="0" fontId="19" fillId="0" borderId="10" xfId="0" applyFont="1" applyBorder="1" applyAlignment="1">
      <alignment vertical="center" shrinkToFit="1"/>
    </xf>
    <xf numFmtId="0" fontId="19" fillId="0" borderId="11" xfId="0" applyFont="1" applyBorder="1" applyAlignment="1">
      <alignment vertical="center" shrinkToFit="1"/>
    </xf>
    <xf numFmtId="186" fontId="19" fillId="5" borderId="61" xfId="0" applyNumberFormat="1" applyFont="1" applyFill="1" applyBorder="1" applyAlignment="1">
      <alignment vertical="center"/>
    </xf>
    <xf numFmtId="186" fontId="19" fillId="5" borderId="57" xfId="0" applyNumberFormat="1" applyFont="1" applyFill="1" applyBorder="1" applyAlignment="1">
      <alignment vertical="center"/>
    </xf>
    <xf numFmtId="186" fontId="19" fillId="5" borderId="4" xfId="0" applyNumberFormat="1" applyFont="1" applyFill="1" applyBorder="1" applyAlignment="1">
      <alignment vertical="center"/>
    </xf>
    <xf numFmtId="186" fontId="19" fillId="5" borderId="10" xfId="0" applyNumberFormat="1" applyFont="1" applyFill="1" applyBorder="1" applyAlignment="1">
      <alignment vertical="center"/>
    </xf>
    <xf numFmtId="186" fontId="19" fillId="5" borderId="11" xfId="0" applyNumberFormat="1" applyFont="1" applyFill="1" applyBorder="1" applyAlignment="1">
      <alignment vertical="center"/>
    </xf>
    <xf numFmtId="187" fontId="19" fillId="5" borderId="13" xfId="0" applyNumberFormat="1" applyFont="1" applyFill="1" applyBorder="1" applyAlignment="1">
      <alignment vertical="center"/>
    </xf>
    <xf numFmtId="0" fontId="19" fillId="0" borderId="6" xfId="0" applyFont="1" applyBorder="1" applyAlignment="1">
      <alignment horizontal="center" vertical="center" wrapText="1"/>
    </xf>
    <xf numFmtId="0" fontId="19" fillId="0" borderId="8" xfId="0" applyFont="1" applyBorder="1" applyAlignment="1">
      <alignment horizontal="center" vertical="center" wrapText="1"/>
    </xf>
    <xf numFmtId="0" fontId="19" fillId="5" borderId="54" xfId="0" applyFont="1" applyFill="1" applyBorder="1" applyAlignment="1">
      <alignment horizontal="center" vertical="center"/>
    </xf>
    <xf numFmtId="0" fontId="19" fillId="5" borderId="12" xfId="0" applyFont="1" applyFill="1" applyBorder="1" applyAlignment="1">
      <alignment vertical="center"/>
    </xf>
    <xf numFmtId="0" fontId="19" fillId="5" borderId="54" xfId="0" applyFont="1" applyFill="1" applyBorder="1" applyAlignment="1">
      <alignment vertical="center"/>
    </xf>
    <xf numFmtId="0" fontId="19" fillId="0" borderId="9" xfId="0" applyFont="1" applyBorder="1" applyAlignment="1">
      <alignment horizontal="center" vertical="center"/>
    </xf>
    <xf numFmtId="0" fontId="19" fillId="0" borderId="11" xfId="0" applyFont="1" applyBorder="1" applyAlignment="1">
      <alignment horizontal="center" vertical="center"/>
    </xf>
    <xf numFmtId="0" fontId="18" fillId="0" borderId="5" xfId="0" applyFont="1" applyBorder="1" applyAlignment="1">
      <alignment vertical="center" wrapText="1"/>
    </xf>
    <xf numFmtId="0" fontId="18" fillId="0" borderId="0" xfId="0" applyFont="1" applyAlignment="1">
      <alignment vertical="center" wrapText="1"/>
    </xf>
    <xf numFmtId="0" fontId="19" fillId="5" borderId="10" xfId="0" applyFont="1" applyFill="1" applyBorder="1" applyAlignment="1">
      <alignment vertical="center"/>
    </xf>
    <xf numFmtId="0" fontId="19" fillId="5" borderId="11" xfId="0" applyFont="1" applyFill="1" applyBorder="1" applyAlignment="1">
      <alignment vertical="center"/>
    </xf>
    <xf numFmtId="188" fontId="19" fillId="5" borderId="12" xfId="0" applyNumberFormat="1" applyFont="1" applyFill="1" applyBorder="1" applyAlignment="1">
      <alignment vertical="center"/>
    </xf>
    <xf numFmtId="188" fontId="19" fillId="5" borderId="55" xfId="0" applyNumberFormat="1" applyFont="1" applyFill="1" applyBorder="1" applyAlignment="1">
      <alignment vertical="center"/>
    </xf>
    <xf numFmtId="0" fontId="19" fillId="0" borderId="1" xfId="0" applyFont="1" applyBorder="1" applyAlignment="1">
      <alignment vertical="center"/>
    </xf>
    <xf numFmtId="0" fontId="19" fillId="5" borderId="5" xfId="0" applyFont="1" applyFill="1" applyBorder="1" applyAlignment="1">
      <alignment horizontal="center" vertical="center"/>
    </xf>
    <xf numFmtId="0" fontId="19" fillId="5" borderId="0" xfId="0" applyFont="1" applyFill="1" applyAlignment="1">
      <alignment horizontal="center" vertical="center"/>
    </xf>
    <xf numFmtId="0" fontId="19" fillId="5" borderId="7" xfId="0" applyFont="1" applyFill="1" applyBorder="1" applyAlignment="1">
      <alignment horizontal="center" vertical="center"/>
    </xf>
    <xf numFmtId="0" fontId="19" fillId="0" borderId="2" xfId="0" applyFont="1" applyBorder="1" applyAlignment="1">
      <alignment horizontal="center" vertical="center" shrinkToFit="1"/>
    </xf>
    <xf numFmtId="0" fontId="19" fillId="0" borderId="4" xfId="0" applyFont="1" applyBorder="1" applyAlignment="1">
      <alignment horizontal="center" vertical="center" shrinkToFit="1"/>
    </xf>
    <xf numFmtId="0" fontId="19" fillId="0" borderId="9" xfId="0" applyFont="1" applyBorder="1" applyAlignment="1">
      <alignment horizontal="center" vertical="center" shrinkToFit="1"/>
    </xf>
    <xf numFmtId="0" fontId="19" fillId="0" borderId="11" xfId="0" applyFont="1" applyBorder="1" applyAlignment="1">
      <alignment horizontal="center" vertical="center" shrinkToFit="1"/>
    </xf>
    <xf numFmtId="181" fontId="19" fillId="0" borderId="12" xfId="0" applyNumberFormat="1" applyFont="1" applyBorder="1" applyAlignment="1">
      <alignment vertical="center"/>
    </xf>
    <xf numFmtId="181" fontId="19" fillId="0" borderId="55" xfId="0" applyNumberFormat="1" applyFont="1" applyBorder="1" applyAlignment="1">
      <alignment vertical="center"/>
    </xf>
    <xf numFmtId="0" fontId="19" fillId="0" borderId="12" xfId="0" applyFont="1" applyBorder="1" applyAlignment="1">
      <alignment vertical="center" shrinkToFit="1"/>
    </xf>
    <xf numFmtId="0" fontId="19" fillId="0" borderId="54" xfId="0" applyFont="1" applyBorder="1" applyAlignment="1">
      <alignment vertical="center" shrinkToFit="1"/>
    </xf>
    <xf numFmtId="0" fontId="19" fillId="0" borderId="12" xfId="0" applyFont="1" applyBorder="1" applyAlignment="1">
      <alignment vertical="center"/>
    </xf>
    <xf numFmtId="0" fontId="19" fillId="0" borderId="54" xfId="0" applyFont="1" applyBorder="1" applyAlignment="1">
      <alignment vertical="center"/>
    </xf>
    <xf numFmtId="182" fontId="19" fillId="0" borderId="2" xfId="0" applyNumberFormat="1" applyFont="1" applyBorder="1" applyAlignment="1">
      <alignment vertical="center"/>
    </xf>
    <xf numFmtId="182" fontId="19" fillId="0" borderId="4" xfId="0" applyNumberFormat="1" applyFont="1" applyBorder="1" applyAlignment="1">
      <alignment vertical="center"/>
    </xf>
    <xf numFmtId="181" fontId="19" fillId="0" borderId="9" xfId="0" applyNumberFormat="1" applyFont="1" applyBorder="1" applyAlignment="1">
      <alignment vertical="center"/>
    </xf>
    <xf numFmtId="181" fontId="19" fillId="0" borderId="11" xfId="0" applyNumberFormat="1" applyFont="1" applyBorder="1" applyAlignment="1">
      <alignment vertical="center"/>
    </xf>
    <xf numFmtId="189" fontId="19" fillId="5" borderId="13" xfId="0" applyNumberFormat="1" applyFont="1" applyFill="1" applyBorder="1" applyAlignment="1">
      <alignment horizontal="center" vertical="center"/>
    </xf>
    <xf numFmtId="181" fontId="19" fillId="0" borderId="3" xfId="0" applyNumberFormat="1" applyFont="1" applyBorder="1" applyAlignment="1">
      <alignment horizontal="right" vertical="center"/>
    </xf>
    <xf numFmtId="181" fontId="19" fillId="0" borderId="12" xfId="0" applyNumberFormat="1" applyFont="1" applyBorder="1" applyAlignment="1">
      <alignment horizontal="center" vertical="center"/>
    </xf>
    <xf numFmtId="181" fontId="19" fillId="0" borderId="54" xfId="0" applyNumberFormat="1" applyFont="1" applyBorder="1" applyAlignment="1">
      <alignment horizontal="center" vertical="center"/>
    </xf>
    <xf numFmtId="181" fontId="19" fillId="0" borderId="55" xfId="0" applyNumberFormat="1" applyFont="1" applyBorder="1" applyAlignment="1">
      <alignment horizontal="center" vertical="center"/>
    </xf>
    <xf numFmtId="0" fontId="19" fillId="5" borderId="13" xfId="0" applyFont="1" applyFill="1" applyBorder="1" applyAlignment="1">
      <alignment horizontal="left" vertical="center"/>
    </xf>
    <xf numFmtId="0" fontId="19" fillId="5" borderId="56" xfId="0" applyFont="1" applyFill="1" applyBorder="1" applyAlignment="1">
      <alignment horizontal="left" vertical="center"/>
    </xf>
    <xf numFmtId="0" fontId="19" fillId="0" borderId="58" xfId="0" applyFont="1" applyBorder="1" applyAlignment="1">
      <alignment horizontal="right" vertical="center"/>
    </xf>
    <xf numFmtId="0" fontId="19" fillId="0" borderId="59" xfId="0" applyFont="1" applyBorder="1" applyAlignment="1">
      <alignment horizontal="right" vertical="center"/>
    </xf>
    <xf numFmtId="0" fontId="19" fillId="0" borderId="60" xfId="0" applyFont="1" applyBorder="1" applyAlignment="1">
      <alignment horizontal="right" vertical="center"/>
    </xf>
    <xf numFmtId="0" fontId="19" fillId="0" borderId="2" xfId="0" applyFont="1" applyBorder="1" applyAlignment="1">
      <alignment horizontal="center" vertical="center"/>
    </xf>
    <xf numFmtId="0" fontId="19" fillId="0" borderId="3" xfId="0" applyFont="1" applyBorder="1" applyAlignment="1">
      <alignment horizontal="center" vertical="center"/>
    </xf>
    <xf numFmtId="0" fontId="19" fillId="0" borderId="4" xfId="0" applyFont="1" applyBorder="1" applyAlignment="1">
      <alignment horizontal="center" vertical="center"/>
    </xf>
    <xf numFmtId="0" fontId="19" fillId="0" borderId="5" xfId="0" applyFont="1" applyBorder="1" applyAlignment="1">
      <alignment horizontal="center" vertical="center"/>
    </xf>
    <xf numFmtId="0" fontId="19" fillId="0" borderId="0" xfId="0" applyFont="1" applyAlignment="1">
      <alignment horizontal="center" vertical="center"/>
    </xf>
    <xf numFmtId="0" fontId="19" fillId="0" borderId="7" xfId="0" applyFont="1" applyBorder="1" applyAlignment="1">
      <alignment horizontal="center" vertical="center"/>
    </xf>
    <xf numFmtId="0" fontId="19" fillId="0" borderId="10" xfId="0" applyFont="1" applyBorder="1" applyAlignment="1">
      <alignment horizontal="center" vertical="center"/>
    </xf>
    <xf numFmtId="181" fontId="19" fillId="0" borderId="1" xfId="0" applyNumberFormat="1" applyFont="1" applyBorder="1" applyAlignment="1">
      <alignment horizontal="center" vertical="center" wrapText="1"/>
    </xf>
    <xf numFmtId="181" fontId="19" fillId="0" borderId="6" xfId="0" applyNumberFormat="1" applyFont="1" applyBorder="1" applyAlignment="1">
      <alignment horizontal="center" vertical="center" wrapText="1"/>
    </xf>
    <xf numFmtId="181" fontId="19" fillId="0" borderId="8" xfId="0" applyNumberFormat="1" applyFont="1" applyBorder="1" applyAlignment="1">
      <alignment horizontal="center" vertical="center" wrapText="1"/>
    </xf>
    <xf numFmtId="181" fontId="19" fillId="0" borderId="2" xfId="0" applyNumberFormat="1" applyFont="1" applyBorder="1" applyAlignment="1">
      <alignment horizontal="center" vertical="center"/>
    </xf>
    <xf numFmtId="181" fontId="19" fillId="0" borderId="9" xfId="0" applyNumberFormat="1" applyFont="1" applyBorder="1" applyAlignment="1">
      <alignment horizontal="center" vertical="center"/>
    </xf>
    <xf numFmtId="0" fontId="19" fillId="0" borderId="13" xfId="0" applyFont="1" applyBorder="1" applyAlignment="1">
      <alignment horizontal="center" vertical="center" shrinkToFit="1"/>
    </xf>
    <xf numFmtId="0" fontId="30" fillId="5" borderId="13" xfId="0" applyFont="1" applyFill="1" applyBorder="1" applyAlignment="1">
      <alignment vertical="center" wrapText="1"/>
    </xf>
    <xf numFmtId="181" fontId="19" fillId="5" borderId="13" xfId="0" applyNumberFormat="1" applyFont="1" applyFill="1" applyBorder="1" applyAlignment="1">
      <alignment vertical="center" wrapText="1"/>
    </xf>
    <xf numFmtId="0" fontId="19" fillId="0" borderId="54" xfId="0" applyFont="1" applyBorder="1" applyAlignment="1">
      <alignment horizontal="center" vertical="center" shrinkToFit="1"/>
    </xf>
    <xf numFmtId="181" fontId="19" fillId="5" borderId="2" xfId="0" applyNumberFormat="1" applyFont="1" applyFill="1" applyBorder="1" applyAlignment="1">
      <alignment vertical="center"/>
    </xf>
    <xf numFmtId="181" fontId="19" fillId="5" borderId="3" xfId="0" applyNumberFormat="1" applyFont="1" applyFill="1" applyBorder="1" applyAlignment="1">
      <alignment vertical="center"/>
    </xf>
    <xf numFmtId="181" fontId="19" fillId="5" borderId="4" xfId="0" applyNumberFormat="1" applyFont="1" applyFill="1" applyBorder="1" applyAlignment="1">
      <alignment vertical="center"/>
    </xf>
    <xf numFmtId="181" fontId="19" fillId="5" borderId="5" xfId="0" applyNumberFormat="1" applyFont="1" applyFill="1" applyBorder="1" applyAlignment="1">
      <alignment vertical="center"/>
    </xf>
    <xf numFmtId="181" fontId="19" fillId="5" borderId="0" xfId="0" applyNumberFormat="1" applyFont="1" applyFill="1" applyAlignment="1">
      <alignment vertical="center"/>
    </xf>
    <xf numFmtId="181" fontId="19" fillId="5" borderId="7" xfId="0" applyNumberFormat="1" applyFont="1" applyFill="1" applyBorder="1" applyAlignment="1">
      <alignment vertical="center"/>
    </xf>
    <xf numFmtId="181" fontId="19" fillId="5" borderId="9" xfId="0" applyNumberFormat="1" applyFont="1" applyFill="1" applyBorder="1" applyAlignment="1">
      <alignment vertical="center"/>
    </xf>
    <xf numFmtId="181" fontId="19" fillId="5" borderId="10" xfId="0" applyNumberFormat="1" applyFont="1" applyFill="1" applyBorder="1" applyAlignment="1">
      <alignment vertical="center"/>
    </xf>
    <xf numFmtId="181" fontId="19" fillId="5" borderId="11" xfId="0" applyNumberFormat="1" applyFont="1" applyFill="1" applyBorder="1" applyAlignment="1">
      <alignment vertical="center"/>
    </xf>
    <xf numFmtId="0" fontId="19" fillId="0" borderId="3" xfId="0" applyFont="1" applyBorder="1" applyAlignment="1">
      <alignment horizontal="center" vertical="center" shrinkToFit="1"/>
    </xf>
    <xf numFmtId="0" fontId="19" fillId="0" borderId="10" xfId="0" applyFont="1" applyBorder="1" applyAlignment="1">
      <alignment horizontal="center" vertical="center" shrinkToFit="1"/>
    </xf>
    <xf numFmtId="0" fontId="19" fillId="0" borderId="55" xfId="0" applyFont="1" applyBorder="1" applyAlignment="1">
      <alignment horizontal="right" vertical="center"/>
    </xf>
    <xf numFmtId="0" fontId="19" fillId="0" borderId="12" xfId="0" applyFont="1" applyBorder="1" applyAlignment="1">
      <alignment horizontal="left" vertical="center"/>
    </xf>
    <xf numFmtId="0" fontId="19" fillId="0" borderId="54" xfId="0" applyFont="1" applyBorder="1" applyAlignment="1">
      <alignment horizontal="left" vertical="center"/>
    </xf>
    <xf numFmtId="0" fontId="19" fillId="0" borderId="55" xfId="0" applyFont="1" applyBorder="1" applyAlignment="1">
      <alignment horizontal="left" vertical="center"/>
    </xf>
    <xf numFmtId="0" fontId="19" fillId="0" borderId="13" xfId="0" applyFont="1" applyBorder="1" applyAlignment="1">
      <alignment horizontal="right" vertical="center"/>
    </xf>
    <xf numFmtId="0" fontId="19" fillId="0" borderId="55" xfId="0" applyFont="1" applyBorder="1" applyAlignment="1">
      <alignment vertical="center"/>
    </xf>
    <xf numFmtId="0" fontId="19" fillId="0" borderId="10" xfId="0" applyFont="1" applyBorder="1" applyAlignment="1">
      <alignment horizontal="right" vertical="center"/>
    </xf>
    <xf numFmtId="0" fontId="19" fillId="0" borderId="2" xfId="0" applyFont="1" applyBorder="1" applyAlignment="1">
      <alignment horizontal="left" vertical="center"/>
    </xf>
    <xf numFmtId="0" fontId="19" fillId="0" borderId="3" xfId="0" applyFont="1" applyBorder="1" applyAlignment="1">
      <alignment horizontal="left" vertical="center"/>
    </xf>
    <xf numFmtId="0" fontId="19" fillId="0" borderId="4" xfId="0" applyFont="1" applyBorder="1" applyAlignment="1">
      <alignment horizontal="left" vertical="center"/>
    </xf>
    <xf numFmtId="0" fontId="19" fillId="5" borderId="1" xfId="0" applyFont="1" applyFill="1" applyBorder="1" applyAlignment="1">
      <alignment horizontal="center" vertical="center" wrapText="1" shrinkToFit="1"/>
    </xf>
    <xf numFmtId="0" fontId="19" fillId="5" borderId="8" xfId="0" applyFont="1" applyFill="1" applyBorder="1" applyAlignment="1">
      <alignment horizontal="center" vertical="center" wrapText="1" shrinkToFit="1"/>
    </xf>
    <xf numFmtId="0" fontId="19" fillId="0" borderId="54" xfId="0" applyFont="1" applyBorder="1" applyAlignment="1">
      <alignment horizontal="center" vertical="center"/>
    </xf>
    <xf numFmtId="181" fontId="19" fillId="0" borderId="1" xfId="0" applyNumberFormat="1" applyFont="1" applyBorder="1" applyAlignment="1">
      <alignment horizontal="center" vertical="center"/>
    </xf>
    <xf numFmtId="181" fontId="19" fillId="0" borderId="6" xfId="0" applyNumberFormat="1" applyFont="1" applyBorder="1" applyAlignment="1">
      <alignment horizontal="center" vertical="center"/>
    </xf>
    <xf numFmtId="181" fontId="19" fillId="0" borderId="8" xfId="0" applyNumberFormat="1" applyFont="1" applyBorder="1" applyAlignment="1">
      <alignment horizontal="center" vertical="center"/>
    </xf>
    <xf numFmtId="181" fontId="19" fillId="0" borderId="5" xfId="0" applyNumberFormat="1" applyFont="1" applyBorder="1" applyAlignment="1">
      <alignment horizontal="center" vertical="center"/>
    </xf>
    <xf numFmtId="0" fontId="19" fillId="5" borderId="2" xfId="0" applyFont="1" applyFill="1" applyBorder="1" applyAlignment="1">
      <alignment horizontal="center" vertical="center" wrapText="1" shrinkToFit="1"/>
    </xf>
    <xf numFmtId="0" fontId="19" fillId="5" borderId="9" xfId="0" applyFont="1" applyFill="1" applyBorder="1" applyAlignment="1">
      <alignment horizontal="center" vertical="center" shrinkToFit="1"/>
    </xf>
    <xf numFmtId="0" fontId="19" fillId="0" borderId="8" xfId="0" applyFont="1" applyBorder="1" applyAlignment="1">
      <alignment horizontal="center" vertical="center" wrapText="1" shrinkToFit="1"/>
    </xf>
    <xf numFmtId="0" fontId="19" fillId="5" borderId="13" xfId="0" applyFont="1" applyFill="1" applyBorder="1" applyAlignment="1">
      <alignment horizontal="center" vertical="center" wrapText="1"/>
    </xf>
    <xf numFmtId="0" fontId="19" fillId="0" borderId="6" xfId="0" applyFont="1" applyBorder="1" applyAlignment="1">
      <alignment horizontal="center" vertical="center" shrinkToFit="1"/>
    </xf>
    <xf numFmtId="0" fontId="19" fillId="5" borderId="2" xfId="0" applyFont="1" applyFill="1" applyBorder="1" applyAlignment="1">
      <alignment horizontal="center" vertical="center"/>
    </xf>
    <xf numFmtId="0" fontId="19" fillId="5" borderId="3" xfId="0" applyFont="1" applyFill="1" applyBorder="1" applyAlignment="1">
      <alignment horizontal="center" vertical="center"/>
    </xf>
    <xf numFmtId="0" fontId="19" fillId="5" borderId="4" xfId="0" applyFont="1" applyFill="1" applyBorder="1" applyAlignment="1">
      <alignment horizontal="center" vertical="center"/>
    </xf>
    <xf numFmtId="0" fontId="19" fillId="5" borderId="9" xfId="0" applyFont="1" applyFill="1" applyBorder="1" applyAlignment="1">
      <alignment horizontal="center" vertical="center"/>
    </xf>
    <xf numFmtId="0" fontId="19" fillId="5" borderId="10" xfId="0" applyFont="1" applyFill="1" applyBorder="1" applyAlignment="1">
      <alignment horizontal="center" vertical="center"/>
    </xf>
    <xf numFmtId="0" fontId="19" fillId="5" borderId="11" xfId="0" applyFont="1" applyFill="1" applyBorder="1" applyAlignment="1">
      <alignment horizontal="center" vertical="center"/>
    </xf>
    <xf numFmtId="196" fontId="19" fillId="5" borderId="12" xfId="0" applyNumberFormat="1" applyFont="1" applyFill="1" applyBorder="1" applyAlignment="1">
      <alignment horizontal="center" vertical="center"/>
    </xf>
    <xf numFmtId="196" fontId="19" fillId="5" borderId="54" xfId="0" applyNumberFormat="1" applyFont="1" applyFill="1" applyBorder="1" applyAlignment="1">
      <alignment horizontal="center" vertical="center"/>
    </xf>
    <xf numFmtId="196" fontId="19" fillId="5" borderId="55" xfId="0" applyNumberFormat="1" applyFont="1" applyFill="1" applyBorder="1" applyAlignment="1">
      <alignment horizontal="center" vertical="center"/>
    </xf>
    <xf numFmtId="191" fontId="19" fillId="5" borderId="12" xfId="0" applyNumberFormat="1" applyFont="1" applyFill="1" applyBorder="1" applyAlignment="1">
      <alignment horizontal="center" vertical="center"/>
    </xf>
    <xf numFmtId="191" fontId="19" fillId="5" borderId="54" xfId="0" applyNumberFormat="1" applyFont="1" applyFill="1" applyBorder="1" applyAlignment="1">
      <alignment horizontal="center" vertical="center"/>
    </xf>
    <xf numFmtId="191" fontId="19" fillId="5" borderId="55" xfId="0" applyNumberFormat="1" applyFont="1" applyFill="1" applyBorder="1" applyAlignment="1">
      <alignment horizontal="center" vertical="center"/>
    </xf>
    <xf numFmtId="0" fontId="19" fillId="5" borderId="54" xfId="0" applyFont="1" applyFill="1" applyBorder="1" applyAlignment="1">
      <alignment vertical="center" wrapText="1"/>
    </xf>
    <xf numFmtId="0" fontId="19" fillId="5" borderId="55" xfId="0" applyFont="1" applyFill="1" applyBorder="1" applyAlignment="1">
      <alignment vertical="center" wrapText="1"/>
    </xf>
    <xf numFmtId="192" fontId="19" fillId="5" borderId="2" xfId="0" applyNumberFormat="1" applyFont="1" applyFill="1" applyBorder="1" applyAlignment="1">
      <alignment vertical="center"/>
    </xf>
    <xf numFmtId="192" fontId="19" fillId="5" borderId="3" xfId="0" applyNumberFormat="1" applyFont="1" applyFill="1" applyBorder="1" applyAlignment="1">
      <alignment vertical="center"/>
    </xf>
    <xf numFmtId="192" fontId="19" fillId="5" borderId="4" xfId="0" applyNumberFormat="1" applyFont="1" applyFill="1" applyBorder="1" applyAlignment="1">
      <alignment vertical="center"/>
    </xf>
    <xf numFmtId="0" fontId="19" fillId="0" borderId="5" xfId="0" applyFont="1" applyBorder="1" applyAlignment="1">
      <alignment vertical="center" wrapText="1"/>
    </xf>
    <xf numFmtId="0" fontId="19" fillId="0" borderId="0" xfId="0" applyFont="1" applyAlignment="1">
      <alignment vertical="center" wrapText="1"/>
    </xf>
    <xf numFmtId="0" fontId="19" fillId="0" borderId="7" xfId="0" applyFont="1" applyBorder="1" applyAlignment="1">
      <alignment vertical="center" wrapText="1"/>
    </xf>
    <xf numFmtId="0" fontId="19" fillId="0" borderId="5" xfId="0" applyFont="1" applyBorder="1" applyAlignment="1">
      <alignment vertical="center"/>
    </xf>
    <xf numFmtId="0" fontId="19" fillId="0" borderId="0" xfId="0" applyFont="1" applyAlignment="1">
      <alignment vertical="center"/>
    </xf>
    <xf numFmtId="0" fontId="19" fillId="0" borderId="7" xfId="0" applyFont="1" applyBorder="1" applyAlignment="1">
      <alignment vertical="center"/>
    </xf>
    <xf numFmtId="0" fontId="19" fillId="0" borderId="13" xfId="0" applyFont="1" applyBorder="1" applyAlignment="1">
      <alignment horizontal="center" vertical="center" wrapText="1" shrinkToFit="1"/>
    </xf>
    <xf numFmtId="0" fontId="19" fillId="0" borderId="2" xfId="0" applyFont="1" applyBorder="1" applyAlignment="1">
      <alignment horizontal="center" vertical="center" wrapText="1" shrinkToFit="1"/>
    </xf>
    <xf numFmtId="0" fontId="19" fillId="0" borderId="9" xfId="0" applyFont="1" applyBorder="1" applyAlignment="1">
      <alignment horizontal="center" vertical="center" wrapText="1" shrinkToFit="1"/>
    </xf>
    <xf numFmtId="0" fontId="19" fillId="0" borderId="4" xfId="0" applyFont="1" applyBorder="1" applyAlignment="1">
      <alignment horizontal="center" vertical="center" wrapText="1" shrinkToFit="1"/>
    </xf>
    <xf numFmtId="0" fontId="19" fillId="0" borderId="11" xfId="0" applyFont="1" applyBorder="1" applyAlignment="1">
      <alignment horizontal="center" vertical="center" wrapText="1" shrinkToFit="1"/>
    </xf>
    <xf numFmtId="194" fontId="19" fillId="5" borderId="13" xfId="0" applyNumberFormat="1" applyFont="1" applyFill="1" applyBorder="1" applyAlignment="1">
      <alignment vertical="center" shrinkToFit="1"/>
    </xf>
    <xf numFmtId="192" fontId="19" fillId="5" borderId="13" xfId="0" applyNumberFormat="1" applyFont="1" applyFill="1" applyBorder="1" applyAlignment="1">
      <alignment vertical="center" shrinkToFit="1"/>
    </xf>
    <xf numFmtId="0" fontId="19" fillId="5" borderId="12" xfId="0" applyFont="1" applyFill="1" applyBorder="1" applyAlignment="1">
      <alignment vertical="center" shrinkToFit="1"/>
    </xf>
    <xf numFmtId="0" fontId="19" fillId="5" borderId="55" xfId="0" applyFont="1" applyFill="1" applyBorder="1" applyAlignment="1">
      <alignment vertical="center" shrinkToFit="1"/>
    </xf>
    <xf numFmtId="0" fontId="19" fillId="0" borderId="3" xfId="0" applyFont="1" applyBorder="1" applyAlignment="1">
      <alignment vertical="center" shrinkToFit="1"/>
    </xf>
    <xf numFmtId="0" fontId="19" fillId="5" borderId="55" xfId="0" applyFont="1" applyFill="1" applyBorder="1" applyAlignment="1">
      <alignment vertical="center"/>
    </xf>
    <xf numFmtId="0" fontId="19" fillId="0" borderId="0" xfId="0" applyFont="1" applyAlignment="1">
      <alignment horizontal="center" vertical="center" shrinkToFit="1"/>
    </xf>
    <xf numFmtId="181" fontId="19" fillId="0" borderId="0" xfId="0" applyNumberFormat="1" applyFont="1" applyAlignment="1">
      <alignment vertical="center"/>
    </xf>
    <xf numFmtId="0" fontId="19" fillId="0" borderId="3" xfId="0" applyFont="1" applyBorder="1" applyAlignment="1">
      <alignment vertical="center"/>
    </xf>
    <xf numFmtId="0" fontId="19" fillId="0" borderId="9" xfId="0" applyFont="1" applyBorder="1" applyAlignment="1">
      <alignment vertical="center"/>
    </xf>
    <xf numFmtId="0" fontId="19" fillId="0" borderId="10" xfId="0" applyFont="1" applyBorder="1" applyAlignment="1">
      <alignment vertical="center"/>
    </xf>
    <xf numFmtId="0" fontId="19" fillId="0" borderId="11" xfId="0" applyFont="1" applyBorder="1" applyAlignment="1">
      <alignment vertical="center"/>
    </xf>
    <xf numFmtId="181" fontId="19" fillId="5" borderId="12" xfId="0" applyNumberFormat="1" applyFont="1" applyFill="1" applyBorder="1" applyAlignment="1">
      <alignment horizontal="center" vertical="center"/>
    </xf>
    <xf numFmtId="181" fontId="19" fillId="5" borderId="55" xfId="0" applyNumberFormat="1" applyFont="1" applyFill="1" applyBorder="1" applyAlignment="1">
      <alignment horizontal="center" vertical="center"/>
    </xf>
    <xf numFmtId="0" fontId="19" fillId="0" borderId="12" xfId="0" applyFont="1" applyBorder="1" applyAlignment="1">
      <alignment horizontal="center" vertical="center" wrapText="1"/>
    </xf>
    <xf numFmtId="0" fontId="19" fillId="0" borderId="55" xfId="0" applyFont="1" applyBorder="1" applyAlignment="1">
      <alignment horizontal="center" vertical="center" wrapText="1"/>
    </xf>
    <xf numFmtId="0" fontId="19" fillId="0" borderId="5" xfId="0" applyFont="1" applyBorder="1" applyAlignment="1">
      <alignment horizontal="center" vertical="center" wrapText="1"/>
    </xf>
    <xf numFmtId="0" fontId="19" fillId="0" borderId="7" xfId="0" applyFont="1" applyBorder="1" applyAlignment="1">
      <alignment horizontal="center" vertical="center" wrapText="1"/>
    </xf>
  </cellXfs>
  <cellStyles count="7">
    <cellStyle name="桁区切り" xfId="1" builtinId="6"/>
    <cellStyle name="桁区切り 2" xfId="5" xr:uid="{00000000-0005-0000-0000-000001000000}"/>
    <cellStyle name="桁区切り 3" xfId="6" xr:uid="{00000000-0005-0000-0000-000002000000}"/>
    <cellStyle name="標準" xfId="0" builtinId="0"/>
    <cellStyle name="標準 2" xfId="2" xr:uid="{00000000-0005-0000-0000-000004000000}"/>
    <cellStyle name="標準 3" xfId="3" xr:uid="{00000000-0005-0000-0000-000005000000}"/>
    <cellStyle name="標準 4" xfId="4" xr:uid="{00000000-0005-0000-0000-000006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xdr:from>
      <xdr:col>21</xdr:col>
      <xdr:colOff>29096</xdr:colOff>
      <xdr:row>9</xdr:row>
      <xdr:rowOff>15875</xdr:rowOff>
    </xdr:from>
    <xdr:to>
      <xdr:col>21</xdr:col>
      <xdr:colOff>253999</xdr:colOff>
      <xdr:row>54</xdr:row>
      <xdr:rowOff>222250</xdr:rowOff>
    </xdr:to>
    <xdr:sp macro="" textlink="">
      <xdr:nvSpPr>
        <xdr:cNvPr id="2" name="右中かっこ 1">
          <a:extLst>
            <a:ext uri="{FF2B5EF4-FFF2-40B4-BE49-F238E27FC236}">
              <a16:creationId xmlns:a16="http://schemas.microsoft.com/office/drawing/2014/main" id="{00000000-0008-0000-0100-000002000000}"/>
            </a:ext>
          </a:extLst>
        </xdr:cNvPr>
        <xdr:cNvSpPr/>
      </xdr:nvSpPr>
      <xdr:spPr>
        <a:xfrm>
          <a:off x="9087371" y="1930400"/>
          <a:ext cx="224903" cy="10493375"/>
        </a:xfrm>
        <a:prstGeom prst="rightBrace">
          <a:avLst/>
        </a:prstGeom>
        <a:ln w="158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3667125</xdr:colOff>
      <xdr:row>9</xdr:row>
      <xdr:rowOff>83344</xdr:rowOff>
    </xdr:from>
    <xdr:to>
      <xdr:col>5</xdr:col>
      <xdr:colOff>238126</xdr:colOff>
      <xdr:row>17</xdr:row>
      <xdr:rowOff>142875</xdr:rowOff>
    </xdr:to>
    <xdr:sp macro="" textlink="">
      <xdr:nvSpPr>
        <xdr:cNvPr id="2" name="角丸四角形 1">
          <a:extLst>
            <a:ext uri="{FF2B5EF4-FFF2-40B4-BE49-F238E27FC236}">
              <a16:creationId xmlns:a16="http://schemas.microsoft.com/office/drawing/2014/main" id="{00000000-0008-0000-1200-000002000000}"/>
            </a:ext>
          </a:extLst>
        </xdr:cNvPr>
        <xdr:cNvSpPr/>
      </xdr:nvSpPr>
      <xdr:spPr>
        <a:xfrm>
          <a:off x="4357688" y="2274094"/>
          <a:ext cx="4869657" cy="1393031"/>
        </a:xfrm>
        <a:prstGeom prst="roundRect">
          <a:avLst/>
        </a:prstGeom>
        <a:solidFill>
          <a:schemeClr val="accent2">
            <a:lumMod val="40000"/>
            <a:lumOff val="60000"/>
          </a:schemeClr>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b="1" u="sng">
              <a:solidFill>
                <a:srgbClr val="FF0000"/>
              </a:solidFill>
            </a:rPr>
            <a:t>このシートは削除しないでください</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12.xml"/><Relationship Id="rId2" Type="http://schemas.openxmlformats.org/officeDocument/2006/relationships/vmlDrawing" Target="../drawings/vmlDrawing12.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13.xml"/><Relationship Id="rId2" Type="http://schemas.openxmlformats.org/officeDocument/2006/relationships/vmlDrawing" Target="../drawings/vmlDrawing13.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14.xml"/><Relationship Id="rId2" Type="http://schemas.openxmlformats.org/officeDocument/2006/relationships/vmlDrawing" Target="../drawings/vmlDrawing14.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5.xml"/><Relationship Id="rId2" Type="http://schemas.openxmlformats.org/officeDocument/2006/relationships/vmlDrawing" Target="../drawings/vmlDrawing15.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I43"/>
  <sheetViews>
    <sheetView showGridLines="0" tabSelected="1" view="pageBreakPreview" zoomScale="70" zoomScaleNormal="75" zoomScaleSheetLayoutView="70" workbookViewId="0">
      <pane ySplit="6" topLeftCell="A7" activePane="bottomLeft" state="frozen"/>
      <selection pane="bottomLeft" activeCell="G9" sqref="G9"/>
    </sheetView>
  </sheetViews>
  <sheetFormatPr defaultColWidth="9" defaultRowHeight="13.5"/>
  <cols>
    <col min="1" max="2" width="3.25" style="348" customWidth="1"/>
    <col min="3" max="3" width="9" style="346"/>
    <col min="4" max="4" width="13.625" style="346" customWidth="1"/>
    <col min="5" max="5" width="11.875" style="346" customWidth="1"/>
    <col min="6" max="6" width="9.5" style="346" customWidth="1"/>
    <col min="7" max="7" width="16.625" style="346" customWidth="1"/>
    <col min="8" max="8" width="12.125" style="346" customWidth="1"/>
    <col min="9" max="9" width="12.625" style="346" customWidth="1"/>
    <col min="10" max="10" width="8.625" style="346" customWidth="1"/>
    <col min="11" max="11" width="12.625" style="346" customWidth="1"/>
    <col min="12" max="12" width="9.625" style="346" customWidth="1"/>
    <col min="13" max="13" width="8.625" style="346" customWidth="1"/>
    <col min="14" max="14" width="12.625" style="346" customWidth="1"/>
    <col min="15" max="15" width="9.625" style="346" customWidth="1"/>
    <col min="16" max="16" width="8.625" style="346" customWidth="1"/>
    <col min="17" max="18" width="12.625" style="346" customWidth="1"/>
    <col min="19" max="19" width="13.25" style="346" customWidth="1"/>
    <col min="20" max="25" width="12.625" style="346" customWidth="1"/>
    <col min="26" max="33" width="9" style="346"/>
    <col min="34" max="34" width="12.75" style="346" customWidth="1"/>
    <col min="35" max="35" width="12.875" style="346" customWidth="1"/>
    <col min="36" max="16384" width="9" style="346"/>
  </cols>
  <sheetData>
    <row r="1" spans="1:35" ht="28.5">
      <c r="C1" s="306" t="s">
        <v>413</v>
      </c>
    </row>
    <row r="2" spans="1:35" s="1" customFormat="1" ht="30" customHeight="1" thickBot="1">
      <c r="A2" s="270"/>
      <c r="B2" s="270"/>
      <c r="C2" s="307" t="s">
        <v>568</v>
      </c>
      <c r="D2" s="279"/>
      <c r="E2" s="280"/>
      <c r="F2" s="280"/>
      <c r="G2" s="17"/>
      <c r="H2" s="17"/>
      <c r="I2" s="17"/>
      <c r="J2" s="17"/>
      <c r="K2" s="17"/>
      <c r="L2" s="17"/>
      <c r="M2" s="17"/>
      <c r="N2" s="17"/>
      <c r="O2" s="17"/>
      <c r="P2" s="17"/>
      <c r="Q2" s="17"/>
      <c r="R2" s="17"/>
      <c r="S2" s="17"/>
      <c r="T2" s="17"/>
      <c r="U2" s="17"/>
      <c r="V2" s="18"/>
      <c r="W2" s="18"/>
      <c r="X2" s="18"/>
      <c r="Y2" s="18"/>
    </row>
    <row r="3" spans="1:35" s="2" customFormat="1" ht="14.1" customHeight="1">
      <c r="A3" s="270"/>
      <c r="B3" s="270"/>
      <c r="C3" s="281"/>
      <c r="D3" s="282"/>
      <c r="E3" s="283"/>
      <c r="F3" s="283"/>
      <c r="G3" s="284"/>
      <c r="H3" s="285"/>
      <c r="I3" s="286" t="s">
        <v>0</v>
      </c>
      <c r="J3" s="286" t="s">
        <v>1</v>
      </c>
      <c r="K3" s="286" t="s">
        <v>2</v>
      </c>
      <c r="L3" s="287"/>
      <c r="M3" s="288"/>
      <c r="N3" s="288" t="s">
        <v>3</v>
      </c>
      <c r="O3" s="287"/>
      <c r="P3" s="288"/>
      <c r="Q3" s="288" t="s">
        <v>4</v>
      </c>
      <c r="R3" s="286" t="s">
        <v>5</v>
      </c>
      <c r="S3" s="286" t="s">
        <v>6</v>
      </c>
      <c r="T3" s="286" t="s">
        <v>7</v>
      </c>
      <c r="U3" s="286" t="s">
        <v>8</v>
      </c>
      <c r="V3" s="284"/>
      <c r="W3" s="283"/>
      <c r="X3" s="351"/>
      <c r="Y3" s="341"/>
      <c r="AH3" s="2" t="s">
        <v>567</v>
      </c>
      <c r="AI3" s="2" t="s">
        <v>567</v>
      </c>
    </row>
    <row r="4" spans="1:35" s="2" customFormat="1" ht="50.1" customHeight="1">
      <c r="A4" s="274" t="s">
        <v>516</v>
      </c>
      <c r="B4" s="274" t="s">
        <v>517</v>
      </c>
      <c r="C4" s="289" t="s">
        <v>9</v>
      </c>
      <c r="D4" s="3" t="s">
        <v>10</v>
      </c>
      <c r="E4" s="4" t="s">
        <v>428</v>
      </c>
      <c r="F4" s="16" t="s">
        <v>526</v>
      </c>
      <c r="G4" s="4" t="s">
        <v>11</v>
      </c>
      <c r="H4" s="5" t="s">
        <v>22</v>
      </c>
      <c r="I4" s="6" t="s">
        <v>12</v>
      </c>
      <c r="J4" s="7" t="s">
        <v>527</v>
      </c>
      <c r="K4" s="6" t="s">
        <v>13</v>
      </c>
      <c r="L4" s="365" t="s">
        <v>14</v>
      </c>
      <c r="M4" s="366"/>
      <c r="N4" s="367"/>
      <c r="O4" s="365" t="s">
        <v>15</v>
      </c>
      <c r="P4" s="366"/>
      <c r="Q4" s="367"/>
      <c r="R4" s="6" t="s">
        <v>23</v>
      </c>
      <c r="S4" s="7" t="s">
        <v>523</v>
      </c>
      <c r="T4" s="7" t="s">
        <v>524</v>
      </c>
      <c r="U4" s="7" t="s">
        <v>525</v>
      </c>
      <c r="V4" s="4" t="s">
        <v>16</v>
      </c>
      <c r="W4" s="4" t="s">
        <v>519</v>
      </c>
      <c r="X4" s="7" t="s">
        <v>518</v>
      </c>
      <c r="Y4" s="335" t="s">
        <v>564</v>
      </c>
      <c r="AH4" s="2" t="s">
        <v>562</v>
      </c>
      <c r="AI4" s="363" t="s">
        <v>566</v>
      </c>
    </row>
    <row r="5" spans="1:35" s="8" customFormat="1" ht="14.1" customHeight="1">
      <c r="A5" s="271"/>
      <c r="B5" s="271"/>
      <c r="C5" s="290"/>
      <c r="D5" s="9"/>
      <c r="E5" s="10"/>
      <c r="F5" s="12"/>
      <c r="G5" s="11"/>
      <c r="H5" s="12"/>
      <c r="I5" s="11"/>
      <c r="J5" s="11"/>
      <c r="K5" s="13"/>
      <c r="L5" s="19" t="s">
        <v>513</v>
      </c>
      <c r="M5" s="19" t="s">
        <v>17</v>
      </c>
      <c r="N5" s="19" t="s">
        <v>18</v>
      </c>
      <c r="O5" s="19" t="s">
        <v>513</v>
      </c>
      <c r="P5" s="19" t="s">
        <v>17</v>
      </c>
      <c r="Q5" s="19" t="s">
        <v>18</v>
      </c>
      <c r="R5" s="11"/>
      <c r="S5" s="11"/>
      <c r="T5" s="11"/>
      <c r="U5" s="11"/>
      <c r="V5" s="20" t="s">
        <v>19</v>
      </c>
      <c r="W5" s="20"/>
      <c r="X5" s="352"/>
      <c r="Y5" s="291"/>
    </row>
    <row r="6" spans="1:35" s="14" customFormat="1" ht="19.5" customHeight="1">
      <c r="A6" s="273"/>
      <c r="B6" s="273"/>
      <c r="C6" s="337"/>
      <c r="D6" s="316"/>
      <c r="E6" s="317"/>
      <c r="F6" s="317"/>
      <c r="G6" s="318"/>
      <c r="H6" s="319"/>
      <c r="I6" s="320" t="s">
        <v>20</v>
      </c>
      <c r="J6" s="320" t="s">
        <v>20</v>
      </c>
      <c r="K6" s="320" t="s">
        <v>20</v>
      </c>
      <c r="L6" s="320" t="s">
        <v>514</v>
      </c>
      <c r="M6" s="320" t="s">
        <v>20</v>
      </c>
      <c r="N6" s="320" t="s">
        <v>20</v>
      </c>
      <c r="O6" s="320" t="s">
        <v>514</v>
      </c>
      <c r="P6" s="320" t="s">
        <v>20</v>
      </c>
      <c r="Q6" s="320" t="s">
        <v>20</v>
      </c>
      <c r="R6" s="320" t="s">
        <v>20</v>
      </c>
      <c r="S6" s="320" t="s">
        <v>20</v>
      </c>
      <c r="T6" s="320" t="s">
        <v>20</v>
      </c>
      <c r="U6" s="320" t="s">
        <v>20</v>
      </c>
      <c r="V6" s="329"/>
      <c r="W6" s="342"/>
      <c r="X6" s="353"/>
      <c r="Y6" s="361" t="s">
        <v>563</v>
      </c>
    </row>
    <row r="7" spans="1:35" s="15" customFormat="1" ht="39.75" customHeight="1">
      <c r="A7" s="272"/>
      <c r="B7" s="272"/>
      <c r="C7" s="338"/>
      <c r="D7" s="321"/>
      <c r="E7" s="322"/>
      <c r="F7" s="347"/>
      <c r="G7" s="323"/>
      <c r="H7" s="324"/>
      <c r="I7" s="325"/>
      <c r="J7" s="325"/>
      <c r="K7" s="326" t="str">
        <f>IF(I7="","",I7-J7)</f>
        <v/>
      </c>
      <c r="L7" s="327"/>
      <c r="M7" s="326" t="str">
        <f>IF(N7="","",IF(L7="","",N7/L7))</f>
        <v/>
      </c>
      <c r="N7" s="325"/>
      <c r="O7" s="327"/>
      <c r="P7" s="325"/>
      <c r="Q7" s="328" t="str">
        <f t="shared" ref="Q7:Q26" si="0">IF(P7="","",IF(O7="","",IF(X7="単年",O7*P7,O7*P7*Y7)))</f>
        <v/>
      </c>
      <c r="R7" s="328" t="str">
        <f>IF(Q7="","",IF(N7&gt;Q7,Q7,N7))</f>
        <v/>
      </c>
      <c r="S7" s="349"/>
      <c r="T7" s="328" t="str">
        <f t="shared" ref="T7:T26" si="1">IF(I7="","",IF(S7="-",MIN(K7,R7),IF(AB7="a",MIN(K7,R7,S7),IF(AB7="b",MIN(MIN(K7*AC7,R7*AC7,S7))))))</f>
        <v/>
      </c>
      <c r="U7" s="328" t="str">
        <f t="shared" ref="U7:U26" si="2">IF(I7="","",ROUNDDOWN(IF(I7="","",IF(AD7="B",T7,IF(S7="-",T7*AE7,T7*AF7))),-3))</f>
        <v/>
      </c>
      <c r="V7" s="330"/>
      <c r="W7" s="343"/>
      <c r="X7" s="354"/>
      <c r="Y7" s="357"/>
      <c r="AB7" s="15" t="e">
        <f>VLOOKUP(E7,'管理用（このシートは削除しないでください）'!$H$25:$M$36,2,FALSE)</f>
        <v>#N/A</v>
      </c>
      <c r="AC7" s="197" t="e">
        <f>VLOOKUP(E7,'管理用（このシートは削除しないでください）'!$H$25:$M$36,3,FALSE)</f>
        <v>#N/A</v>
      </c>
      <c r="AD7" s="15" t="e">
        <f>VLOOKUP(E7,'管理用（このシートは削除しないでください）'!$H$25:$M$36,4,FALSE)</f>
        <v>#N/A</v>
      </c>
      <c r="AE7" s="197" t="e">
        <f>VLOOKUP(E7,'管理用（このシートは削除しないでください）'!$H$25:$M$36,5,FALSE)</f>
        <v>#N/A</v>
      </c>
      <c r="AF7" s="197" t="e">
        <f>VLOOKUP(E7,'管理用（このシートは削除しないでください）'!$H$25:$M$36,6,FALSE)</f>
        <v>#N/A</v>
      </c>
      <c r="AG7" s="197"/>
      <c r="AH7" s="364" t="e">
        <f>VLOOKUP(E7,'管理用（このシートは削除しないでください）'!$H$25:$N$36,7,FALSE)</f>
        <v>#N/A</v>
      </c>
      <c r="AI7" s="364" t="e">
        <f>VLOOKUP(E7,'管理用（このシートは削除しないでください）'!$H$25:$O$36,8,FALSE)</f>
        <v>#N/A</v>
      </c>
    </row>
    <row r="8" spans="1:35" s="15" customFormat="1" ht="39.75" customHeight="1">
      <c r="A8" s="272"/>
      <c r="B8" s="272"/>
      <c r="C8" s="339"/>
      <c r="D8" s="292"/>
      <c r="E8" s="293"/>
      <c r="F8" s="294"/>
      <c r="G8" s="295"/>
      <c r="H8" s="296"/>
      <c r="I8" s="297"/>
      <c r="J8" s="297"/>
      <c r="K8" s="298" t="str">
        <f t="shared" ref="K8:K14" si="3">IF(I8="","",I8-J8)</f>
        <v/>
      </c>
      <c r="L8" s="299"/>
      <c r="M8" s="298" t="str">
        <f t="shared" ref="M8:M14" si="4">IF(N8="","",IF(L8="","",N8/L8))</f>
        <v/>
      </c>
      <c r="N8" s="297"/>
      <c r="O8" s="299"/>
      <c r="P8" s="297"/>
      <c r="Q8" s="301" t="str">
        <f t="shared" si="0"/>
        <v/>
      </c>
      <c r="R8" s="298" t="str">
        <f>IF(Q8="","",IF(N8&gt;Q8,Q8,N8))</f>
        <v/>
      </c>
      <c r="S8" s="300"/>
      <c r="T8" s="301" t="str">
        <f t="shared" si="1"/>
        <v/>
      </c>
      <c r="U8" s="301" t="str">
        <f t="shared" si="2"/>
        <v/>
      </c>
      <c r="V8" s="331"/>
      <c r="W8" s="344"/>
      <c r="X8" s="355"/>
      <c r="Y8" s="358"/>
      <c r="AB8" s="15" t="e">
        <f>VLOOKUP(E8,'管理用（このシートは削除しないでください）'!$H$25:$M$36,2,FALSE)</f>
        <v>#N/A</v>
      </c>
      <c r="AC8" s="197" t="e">
        <f>VLOOKUP(E8,'管理用（このシートは削除しないでください）'!$H$25:$M$36,3,FALSE)</f>
        <v>#N/A</v>
      </c>
      <c r="AD8" s="15" t="e">
        <f>VLOOKUP(E8,'管理用（このシートは削除しないでください）'!$H$25:$M$36,4,FALSE)</f>
        <v>#N/A</v>
      </c>
      <c r="AE8" s="197" t="e">
        <f>VLOOKUP(E8,'管理用（このシートは削除しないでください）'!$H$25:$M$36,5,FALSE)</f>
        <v>#N/A</v>
      </c>
      <c r="AF8" s="197" t="e">
        <f>VLOOKUP(E8,'管理用（このシートは削除しないでください）'!$H$25:$M$36,6,FALSE)</f>
        <v>#N/A</v>
      </c>
      <c r="AG8" s="197"/>
      <c r="AH8" s="364" t="e">
        <f>VLOOKUP(E8,'管理用（このシートは削除しないでください）'!$H$25:$N$36,7,FALSE)</f>
        <v>#N/A</v>
      </c>
      <c r="AI8" s="364" t="e">
        <f>VLOOKUP(E8,'管理用（このシートは削除しないでください）'!$H$25:$O$36,8,FALSE)</f>
        <v>#N/A</v>
      </c>
    </row>
    <row r="9" spans="1:35" s="15" customFormat="1" ht="39.75" customHeight="1">
      <c r="A9" s="272"/>
      <c r="B9" s="272"/>
      <c r="C9" s="339"/>
      <c r="D9" s="292"/>
      <c r="E9" s="293"/>
      <c r="F9" s="294"/>
      <c r="G9" s="295"/>
      <c r="H9" s="296"/>
      <c r="I9" s="297"/>
      <c r="J9" s="297"/>
      <c r="K9" s="298" t="str">
        <f t="shared" si="3"/>
        <v/>
      </c>
      <c r="L9" s="299"/>
      <c r="M9" s="298" t="str">
        <f t="shared" si="4"/>
        <v/>
      </c>
      <c r="N9" s="297"/>
      <c r="O9" s="299"/>
      <c r="P9" s="297"/>
      <c r="Q9" s="301" t="str">
        <f t="shared" si="0"/>
        <v/>
      </c>
      <c r="R9" s="301" t="str">
        <f>IF(Q9="","",IF(N9&gt;Q9,Q9,N9))</f>
        <v/>
      </c>
      <c r="S9" s="300"/>
      <c r="T9" s="301" t="str">
        <f t="shared" si="1"/>
        <v/>
      </c>
      <c r="U9" s="301" t="str">
        <f t="shared" si="2"/>
        <v/>
      </c>
      <c r="V9" s="331"/>
      <c r="W9" s="344"/>
      <c r="X9" s="355"/>
      <c r="Y9" s="358"/>
      <c r="AB9" s="15" t="e">
        <f>VLOOKUP(E9,'管理用（このシートは削除しないでください）'!$H$25:$M$36,2,FALSE)</f>
        <v>#N/A</v>
      </c>
      <c r="AC9" s="197" t="e">
        <f>VLOOKUP(E9,'管理用（このシートは削除しないでください）'!$H$25:$M$36,3,FALSE)</f>
        <v>#N/A</v>
      </c>
      <c r="AD9" s="15" t="e">
        <f>VLOOKUP(E9,'管理用（このシートは削除しないでください）'!$H$25:$M$36,4,FALSE)</f>
        <v>#N/A</v>
      </c>
      <c r="AE9" s="197" t="e">
        <f>VLOOKUP(E9,'管理用（このシートは削除しないでください）'!$H$25:$M$36,5,FALSE)</f>
        <v>#N/A</v>
      </c>
      <c r="AF9" s="197" t="e">
        <f>VLOOKUP(E9,'管理用（このシートは削除しないでください）'!$H$25:$M$36,6,FALSE)</f>
        <v>#N/A</v>
      </c>
      <c r="AG9" s="197"/>
      <c r="AH9" s="364" t="e">
        <f>VLOOKUP(E9,'管理用（このシートは削除しないでください）'!$H$25:$N$36,7,FALSE)</f>
        <v>#N/A</v>
      </c>
      <c r="AI9" s="364" t="e">
        <f>VLOOKUP(E9,'管理用（このシートは削除しないでください）'!$H$25:$O$36,8,FALSE)</f>
        <v>#N/A</v>
      </c>
    </row>
    <row r="10" spans="1:35" s="15" customFormat="1" ht="39.75" customHeight="1">
      <c r="A10" s="272"/>
      <c r="B10" s="272"/>
      <c r="C10" s="339"/>
      <c r="D10" s="292"/>
      <c r="E10" s="293"/>
      <c r="F10" s="294"/>
      <c r="G10" s="295"/>
      <c r="H10" s="296"/>
      <c r="I10" s="297"/>
      <c r="J10" s="297"/>
      <c r="K10" s="298" t="str">
        <f t="shared" si="3"/>
        <v/>
      </c>
      <c r="L10" s="299"/>
      <c r="M10" s="298" t="str">
        <f t="shared" si="4"/>
        <v/>
      </c>
      <c r="N10" s="297"/>
      <c r="O10" s="299"/>
      <c r="P10" s="297"/>
      <c r="Q10" s="301" t="str">
        <f t="shared" si="0"/>
        <v/>
      </c>
      <c r="R10" s="301" t="str">
        <f t="shared" ref="R10:R14" si="5">IF(Q10="","",IF(N10&gt;Q10,Q10,N10))</f>
        <v/>
      </c>
      <c r="S10" s="300"/>
      <c r="T10" s="301" t="str">
        <f t="shared" si="1"/>
        <v/>
      </c>
      <c r="U10" s="301" t="str">
        <f t="shared" si="2"/>
        <v/>
      </c>
      <c r="V10" s="331"/>
      <c r="W10" s="344"/>
      <c r="X10" s="355"/>
      <c r="Y10" s="358"/>
      <c r="AB10" s="15" t="e">
        <f>VLOOKUP(E10,'管理用（このシートは削除しないでください）'!$H$25:$M$36,2,FALSE)</f>
        <v>#N/A</v>
      </c>
      <c r="AC10" s="197" t="e">
        <f>VLOOKUP(E10,'管理用（このシートは削除しないでください）'!$H$25:$M$36,3,FALSE)</f>
        <v>#N/A</v>
      </c>
      <c r="AD10" s="15" t="e">
        <f>VLOOKUP(E10,'管理用（このシートは削除しないでください）'!$H$25:$M$36,4,FALSE)</f>
        <v>#N/A</v>
      </c>
      <c r="AE10" s="197" t="e">
        <f>VLOOKUP(E10,'管理用（このシートは削除しないでください）'!$H$25:$M$36,5,FALSE)</f>
        <v>#N/A</v>
      </c>
      <c r="AF10" s="197" t="e">
        <f>VLOOKUP(E10,'管理用（このシートは削除しないでください）'!$H$25:$M$36,6,FALSE)</f>
        <v>#N/A</v>
      </c>
      <c r="AG10" s="197"/>
      <c r="AH10" s="364" t="e">
        <f>VLOOKUP(E10,'管理用（このシートは削除しないでください）'!$H$25:$N$36,7,FALSE)</f>
        <v>#N/A</v>
      </c>
      <c r="AI10" s="364" t="e">
        <f>VLOOKUP(E10,'管理用（このシートは削除しないでください）'!$H$25:$O$36,8,FALSE)</f>
        <v>#N/A</v>
      </c>
    </row>
    <row r="11" spans="1:35" s="15" customFormat="1" ht="39.75" customHeight="1">
      <c r="A11" s="272"/>
      <c r="B11" s="272"/>
      <c r="C11" s="339"/>
      <c r="D11" s="292"/>
      <c r="E11" s="293"/>
      <c r="F11" s="294"/>
      <c r="G11" s="295"/>
      <c r="H11" s="296"/>
      <c r="I11" s="297"/>
      <c r="J11" s="297"/>
      <c r="K11" s="298" t="str">
        <f t="shared" si="3"/>
        <v/>
      </c>
      <c r="L11" s="299"/>
      <c r="M11" s="298" t="str">
        <f t="shared" si="4"/>
        <v/>
      </c>
      <c r="N11" s="297"/>
      <c r="O11" s="299"/>
      <c r="P11" s="297"/>
      <c r="Q11" s="301" t="str">
        <f t="shared" si="0"/>
        <v/>
      </c>
      <c r="R11" s="301" t="str">
        <f t="shared" si="5"/>
        <v/>
      </c>
      <c r="S11" s="300"/>
      <c r="T11" s="301" t="str">
        <f t="shared" si="1"/>
        <v/>
      </c>
      <c r="U11" s="301" t="str">
        <f t="shared" si="2"/>
        <v/>
      </c>
      <c r="V11" s="331"/>
      <c r="W11" s="344"/>
      <c r="X11" s="355"/>
      <c r="Y11" s="358"/>
      <c r="AB11" s="15" t="e">
        <f>VLOOKUP(E11,'管理用（このシートは削除しないでください）'!$H$25:$M$36,2,FALSE)</f>
        <v>#N/A</v>
      </c>
      <c r="AC11" s="197" t="e">
        <f>VLOOKUP(E11,'管理用（このシートは削除しないでください）'!$H$25:$M$36,3,FALSE)</f>
        <v>#N/A</v>
      </c>
      <c r="AD11" s="15" t="e">
        <f>VLOOKUP(E11,'管理用（このシートは削除しないでください）'!$H$25:$M$36,4,FALSE)</f>
        <v>#N/A</v>
      </c>
      <c r="AE11" s="197" t="e">
        <f>VLOOKUP(E11,'管理用（このシートは削除しないでください）'!$H$25:$M$36,5,FALSE)</f>
        <v>#N/A</v>
      </c>
      <c r="AF11" s="197" t="e">
        <f>VLOOKUP(E11,'管理用（このシートは削除しないでください）'!$H$25:$M$36,6,FALSE)</f>
        <v>#N/A</v>
      </c>
      <c r="AG11" s="197"/>
      <c r="AH11" s="364" t="e">
        <f>VLOOKUP(E11,'管理用（このシートは削除しないでください）'!$H$25:$N$36,7,FALSE)</f>
        <v>#N/A</v>
      </c>
      <c r="AI11" s="364" t="e">
        <f>VLOOKUP(E11,'管理用（このシートは削除しないでください）'!$H$25:$O$36,8,FALSE)</f>
        <v>#N/A</v>
      </c>
    </row>
    <row r="12" spans="1:35" s="15" customFormat="1" ht="39.75" customHeight="1">
      <c r="A12" s="272"/>
      <c r="B12" s="272"/>
      <c r="C12" s="339"/>
      <c r="D12" s="292"/>
      <c r="E12" s="293"/>
      <c r="F12" s="294"/>
      <c r="G12" s="295"/>
      <c r="H12" s="296"/>
      <c r="I12" s="297"/>
      <c r="J12" s="297"/>
      <c r="K12" s="298" t="str">
        <f t="shared" si="3"/>
        <v/>
      </c>
      <c r="L12" s="299"/>
      <c r="M12" s="298" t="str">
        <f t="shared" si="4"/>
        <v/>
      </c>
      <c r="N12" s="297"/>
      <c r="O12" s="299"/>
      <c r="P12" s="297"/>
      <c r="Q12" s="301" t="str">
        <f t="shared" si="0"/>
        <v/>
      </c>
      <c r="R12" s="301" t="str">
        <f t="shared" si="5"/>
        <v/>
      </c>
      <c r="S12" s="300"/>
      <c r="T12" s="301" t="str">
        <f t="shared" si="1"/>
        <v/>
      </c>
      <c r="U12" s="301" t="str">
        <f t="shared" si="2"/>
        <v/>
      </c>
      <c r="V12" s="331"/>
      <c r="W12" s="344"/>
      <c r="X12" s="355"/>
      <c r="Y12" s="358"/>
      <c r="AB12" s="15" t="e">
        <f>VLOOKUP(E12,'管理用（このシートは削除しないでください）'!$H$25:$M$36,2,FALSE)</f>
        <v>#N/A</v>
      </c>
      <c r="AC12" s="197" t="e">
        <f>VLOOKUP(E12,'管理用（このシートは削除しないでください）'!$H$25:$M$36,3,FALSE)</f>
        <v>#N/A</v>
      </c>
      <c r="AD12" s="15" t="e">
        <f>VLOOKUP(E12,'管理用（このシートは削除しないでください）'!$H$25:$M$36,4,FALSE)</f>
        <v>#N/A</v>
      </c>
      <c r="AE12" s="197" t="e">
        <f>VLOOKUP(E12,'管理用（このシートは削除しないでください）'!$H$25:$M$36,5,FALSE)</f>
        <v>#N/A</v>
      </c>
      <c r="AF12" s="197" t="e">
        <f>VLOOKUP(E12,'管理用（このシートは削除しないでください）'!$H$25:$M$36,6,FALSE)</f>
        <v>#N/A</v>
      </c>
      <c r="AG12" s="197"/>
      <c r="AH12" s="364" t="e">
        <f>VLOOKUP(E12,'管理用（このシートは削除しないでください）'!$H$25:$N$36,7,FALSE)</f>
        <v>#N/A</v>
      </c>
      <c r="AI12" s="364" t="e">
        <f>VLOOKUP(E12,'管理用（このシートは削除しないでください）'!$H$25:$O$36,8,FALSE)</f>
        <v>#N/A</v>
      </c>
    </row>
    <row r="13" spans="1:35" s="15" customFormat="1" ht="39.75" customHeight="1">
      <c r="A13" s="272"/>
      <c r="B13" s="272"/>
      <c r="C13" s="339"/>
      <c r="D13" s="292"/>
      <c r="E13" s="293"/>
      <c r="F13" s="294"/>
      <c r="G13" s="295"/>
      <c r="H13" s="296"/>
      <c r="I13" s="297"/>
      <c r="J13" s="297"/>
      <c r="K13" s="298" t="str">
        <f t="shared" si="3"/>
        <v/>
      </c>
      <c r="L13" s="299"/>
      <c r="M13" s="298" t="str">
        <f t="shared" si="4"/>
        <v/>
      </c>
      <c r="N13" s="297"/>
      <c r="O13" s="299"/>
      <c r="P13" s="297"/>
      <c r="Q13" s="301" t="str">
        <f t="shared" si="0"/>
        <v/>
      </c>
      <c r="R13" s="301" t="str">
        <f t="shared" si="5"/>
        <v/>
      </c>
      <c r="S13" s="300"/>
      <c r="T13" s="301" t="str">
        <f t="shared" si="1"/>
        <v/>
      </c>
      <c r="U13" s="301" t="str">
        <f t="shared" si="2"/>
        <v/>
      </c>
      <c r="V13" s="331"/>
      <c r="W13" s="344"/>
      <c r="X13" s="355"/>
      <c r="Y13" s="358"/>
      <c r="AB13" s="15" t="e">
        <f>VLOOKUP(E13,'管理用（このシートは削除しないでください）'!$H$25:$M$36,2,FALSE)</f>
        <v>#N/A</v>
      </c>
      <c r="AC13" s="197" t="e">
        <f>VLOOKUP(E13,'管理用（このシートは削除しないでください）'!$H$25:$M$36,3,FALSE)</f>
        <v>#N/A</v>
      </c>
      <c r="AD13" s="15" t="e">
        <f>VLOOKUP(E13,'管理用（このシートは削除しないでください）'!$H$25:$M$36,4,FALSE)</f>
        <v>#N/A</v>
      </c>
      <c r="AE13" s="197" t="e">
        <f>VLOOKUP(E13,'管理用（このシートは削除しないでください）'!$H$25:$M$36,5,FALSE)</f>
        <v>#N/A</v>
      </c>
      <c r="AF13" s="197" t="e">
        <f>VLOOKUP(E13,'管理用（このシートは削除しないでください）'!$H$25:$M$36,6,FALSE)</f>
        <v>#N/A</v>
      </c>
      <c r="AG13" s="197"/>
      <c r="AH13" s="364" t="e">
        <f>VLOOKUP(E13,'管理用（このシートは削除しないでください）'!$H$25:$N$36,7,FALSE)</f>
        <v>#N/A</v>
      </c>
      <c r="AI13" s="364" t="e">
        <f>VLOOKUP(E13,'管理用（このシートは削除しないでください）'!$H$25:$O$36,8,FALSE)</f>
        <v>#N/A</v>
      </c>
    </row>
    <row r="14" spans="1:35" s="15" customFormat="1" ht="39.75" customHeight="1">
      <c r="A14" s="272"/>
      <c r="B14" s="272"/>
      <c r="C14" s="339"/>
      <c r="D14" s="292"/>
      <c r="E14" s="293"/>
      <c r="F14" s="294"/>
      <c r="G14" s="295"/>
      <c r="H14" s="296"/>
      <c r="I14" s="297"/>
      <c r="J14" s="297"/>
      <c r="K14" s="298" t="str">
        <f t="shared" si="3"/>
        <v/>
      </c>
      <c r="L14" s="299"/>
      <c r="M14" s="298" t="str">
        <f t="shared" si="4"/>
        <v/>
      </c>
      <c r="N14" s="297"/>
      <c r="O14" s="299"/>
      <c r="P14" s="297"/>
      <c r="Q14" s="301" t="str">
        <f t="shared" si="0"/>
        <v/>
      </c>
      <c r="R14" s="301" t="str">
        <f t="shared" si="5"/>
        <v/>
      </c>
      <c r="S14" s="300"/>
      <c r="T14" s="301" t="str">
        <f t="shared" si="1"/>
        <v/>
      </c>
      <c r="U14" s="301" t="str">
        <f t="shared" si="2"/>
        <v/>
      </c>
      <c r="V14" s="331"/>
      <c r="W14" s="344"/>
      <c r="X14" s="355"/>
      <c r="Y14" s="358"/>
      <c r="AB14" s="15" t="e">
        <f>VLOOKUP(E14,'管理用（このシートは削除しないでください）'!$H$25:$M$36,2,FALSE)</f>
        <v>#N/A</v>
      </c>
      <c r="AC14" s="197" t="e">
        <f>VLOOKUP(E14,'管理用（このシートは削除しないでください）'!$H$25:$M$36,3,FALSE)</f>
        <v>#N/A</v>
      </c>
      <c r="AD14" s="15" t="e">
        <f>VLOOKUP(E14,'管理用（このシートは削除しないでください）'!$H$25:$M$36,4,FALSE)</f>
        <v>#N/A</v>
      </c>
      <c r="AE14" s="197" t="e">
        <f>VLOOKUP(E14,'管理用（このシートは削除しないでください）'!$H$25:$M$36,5,FALSE)</f>
        <v>#N/A</v>
      </c>
      <c r="AF14" s="197" t="e">
        <f>VLOOKUP(E14,'管理用（このシートは削除しないでください）'!$H$25:$M$36,6,FALSE)</f>
        <v>#N/A</v>
      </c>
      <c r="AG14" s="197"/>
      <c r="AH14" s="364" t="e">
        <f>VLOOKUP(E14,'管理用（このシートは削除しないでください）'!$H$25:$N$36,7,FALSE)</f>
        <v>#N/A</v>
      </c>
      <c r="AI14" s="364" t="e">
        <f>VLOOKUP(E14,'管理用（このシートは削除しないでください）'!$H$25:$O$36,8,FALSE)</f>
        <v>#N/A</v>
      </c>
    </row>
    <row r="15" spans="1:35" s="15" customFormat="1" ht="39.75" customHeight="1">
      <c r="A15" s="272"/>
      <c r="B15" s="272"/>
      <c r="C15" s="339"/>
      <c r="D15" s="292"/>
      <c r="E15" s="293"/>
      <c r="F15" s="294"/>
      <c r="G15" s="295"/>
      <c r="H15" s="296"/>
      <c r="I15" s="297"/>
      <c r="J15" s="297"/>
      <c r="K15" s="298" t="str">
        <f t="shared" ref="K15:K26" si="6">IF(I15="","",I15-J15)</f>
        <v/>
      </c>
      <c r="L15" s="299"/>
      <c r="M15" s="298" t="str">
        <f t="shared" ref="M15:M26" si="7">IF(N15="","",IF(L15="","",N15/L15))</f>
        <v/>
      </c>
      <c r="N15" s="297"/>
      <c r="O15" s="299"/>
      <c r="P15" s="297"/>
      <c r="Q15" s="301" t="str">
        <f t="shared" si="0"/>
        <v/>
      </c>
      <c r="R15" s="301" t="str">
        <f t="shared" ref="R15:R26" si="8">IF(Q15="","",IF(N15&gt;Q15,Q15,N15))</f>
        <v/>
      </c>
      <c r="S15" s="300"/>
      <c r="T15" s="301" t="str">
        <f t="shared" si="1"/>
        <v/>
      </c>
      <c r="U15" s="301" t="str">
        <f t="shared" si="2"/>
        <v/>
      </c>
      <c r="V15" s="331"/>
      <c r="W15" s="344"/>
      <c r="X15" s="355"/>
      <c r="Y15" s="358"/>
      <c r="AB15" s="15" t="e">
        <f>VLOOKUP(E15,'管理用（このシートは削除しないでください）'!$H$25:$M$36,2,FALSE)</f>
        <v>#N/A</v>
      </c>
      <c r="AC15" s="197" t="e">
        <f>VLOOKUP(E15,'管理用（このシートは削除しないでください）'!$H$25:$M$36,3,FALSE)</f>
        <v>#N/A</v>
      </c>
      <c r="AD15" s="15" t="e">
        <f>VLOOKUP(E15,'管理用（このシートは削除しないでください）'!$H$25:$M$36,4,FALSE)</f>
        <v>#N/A</v>
      </c>
      <c r="AE15" s="197" t="e">
        <f>VLOOKUP(E15,'管理用（このシートは削除しないでください）'!$H$25:$M$36,5,FALSE)</f>
        <v>#N/A</v>
      </c>
      <c r="AF15" s="197" t="e">
        <f>VLOOKUP(E15,'管理用（このシートは削除しないでください）'!$H$25:$M$36,6,FALSE)</f>
        <v>#N/A</v>
      </c>
      <c r="AG15" s="197"/>
      <c r="AH15" s="364" t="e">
        <f>VLOOKUP(E15,'管理用（このシートは削除しないでください）'!$H$25:$N$36,7,FALSE)</f>
        <v>#N/A</v>
      </c>
      <c r="AI15" s="364" t="e">
        <f>VLOOKUP(E15,'管理用（このシートは削除しないでください）'!$H$25:$O$36,8,FALSE)</f>
        <v>#N/A</v>
      </c>
    </row>
    <row r="16" spans="1:35" s="15" customFormat="1" ht="39.75" customHeight="1">
      <c r="A16" s="272"/>
      <c r="B16" s="272"/>
      <c r="C16" s="339"/>
      <c r="D16" s="292"/>
      <c r="E16" s="293"/>
      <c r="F16" s="294"/>
      <c r="G16" s="295"/>
      <c r="H16" s="296"/>
      <c r="I16" s="297"/>
      <c r="J16" s="297"/>
      <c r="K16" s="298" t="str">
        <f t="shared" si="6"/>
        <v/>
      </c>
      <c r="L16" s="299"/>
      <c r="M16" s="298" t="str">
        <f t="shared" si="7"/>
        <v/>
      </c>
      <c r="N16" s="297"/>
      <c r="O16" s="299"/>
      <c r="P16" s="297"/>
      <c r="Q16" s="301" t="str">
        <f t="shared" si="0"/>
        <v/>
      </c>
      <c r="R16" s="301" t="str">
        <f t="shared" si="8"/>
        <v/>
      </c>
      <c r="S16" s="300"/>
      <c r="T16" s="301" t="str">
        <f t="shared" si="1"/>
        <v/>
      </c>
      <c r="U16" s="301" t="str">
        <f t="shared" si="2"/>
        <v/>
      </c>
      <c r="V16" s="331"/>
      <c r="W16" s="344"/>
      <c r="X16" s="355"/>
      <c r="Y16" s="358"/>
      <c r="AB16" s="15" t="e">
        <f>VLOOKUP(E16,'管理用（このシートは削除しないでください）'!$H$25:$M$36,2,FALSE)</f>
        <v>#N/A</v>
      </c>
      <c r="AC16" s="197" t="e">
        <f>VLOOKUP(E16,'管理用（このシートは削除しないでください）'!$H$25:$M$36,3,FALSE)</f>
        <v>#N/A</v>
      </c>
      <c r="AD16" s="15" t="e">
        <f>VLOOKUP(E16,'管理用（このシートは削除しないでください）'!$H$25:$M$36,4,FALSE)</f>
        <v>#N/A</v>
      </c>
      <c r="AE16" s="197" t="e">
        <f>VLOOKUP(E16,'管理用（このシートは削除しないでください）'!$H$25:$M$36,5,FALSE)</f>
        <v>#N/A</v>
      </c>
      <c r="AF16" s="197" t="e">
        <f>VLOOKUP(E16,'管理用（このシートは削除しないでください）'!$H$25:$M$36,6,FALSE)</f>
        <v>#N/A</v>
      </c>
      <c r="AG16" s="197"/>
      <c r="AH16" s="364" t="e">
        <f>VLOOKUP(E16,'管理用（このシートは削除しないでください）'!$H$25:$N$36,7,FALSE)</f>
        <v>#N/A</v>
      </c>
      <c r="AI16" s="364" t="e">
        <f>VLOOKUP(E16,'管理用（このシートは削除しないでください）'!$H$25:$O$36,8,FALSE)</f>
        <v>#N/A</v>
      </c>
    </row>
    <row r="17" spans="1:35" s="15" customFormat="1" ht="39.75" customHeight="1">
      <c r="A17" s="272"/>
      <c r="B17" s="272"/>
      <c r="C17" s="339"/>
      <c r="D17" s="292"/>
      <c r="E17" s="293"/>
      <c r="F17" s="294"/>
      <c r="G17" s="295"/>
      <c r="H17" s="296"/>
      <c r="I17" s="297"/>
      <c r="J17" s="297"/>
      <c r="K17" s="298" t="str">
        <f t="shared" si="6"/>
        <v/>
      </c>
      <c r="L17" s="299"/>
      <c r="M17" s="298" t="str">
        <f t="shared" si="7"/>
        <v/>
      </c>
      <c r="N17" s="297"/>
      <c r="O17" s="299"/>
      <c r="P17" s="297"/>
      <c r="Q17" s="301" t="str">
        <f t="shared" si="0"/>
        <v/>
      </c>
      <c r="R17" s="301" t="str">
        <f t="shared" si="8"/>
        <v/>
      </c>
      <c r="S17" s="300"/>
      <c r="T17" s="301" t="str">
        <f t="shared" si="1"/>
        <v/>
      </c>
      <c r="U17" s="301" t="str">
        <f t="shared" si="2"/>
        <v/>
      </c>
      <c r="V17" s="331"/>
      <c r="W17" s="344"/>
      <c r="X17" s="355"/>
      <c r="Y17" s="358"/>
      <c r="AB17" s="15" t="e">
        <f>VLOOKUP(E17,'管理用（このシートは削除しないでください）'!$H$25:$M$36,2,FALSE)</f>
        <v>#N/A</v>
      </c>
      <c r="AC17" s="197" t="e">
        <f>VLOOKUP(E17,'管理用（このシートは削除しないでください）'!$H$25:$M$36,3,FALSE)</f>
        <v>#N/A</v>
      </c>
      <c r="AD17" s="15" t="e">
        <f>VLOOKUP(E17,'管理用（このシートは削除しないでください）'!$H$25:$M$36,4,FALSE)</f>
        <v>#N/A</v>
      </c>
      <c r="AE17" s="197" t="e">
        <f>VLOOKUP(E17,'管理用（このシートは削除しないでください）'!$H$25:$M$36,5,FALSE)</f>
        <v>#N/A</v>
      </c>
      <c r="AF17" s="197" t="e">
        <f>VLOOKUP(E17,'管理用（このシートは削除しないでください）'!$H$25:$M$36,6,FALSE)</f>
        <v>#N/A</v>
      </c>
      <c r="AG17" s="197"/>
      <c r="AH17" s="364" t="e">
        <f>VLOOKUP(E17,'管理用（このシートは削除しないでください）'!$H$25:$N$36,7,FALSE)</f>
        <v>#N/A</v>
      </c>
      <c r="AI17" s="364" t="e">
        <f>VLOOKUP(E17,'管理用（このシートは削除しないでください）'!$H$25:$O$36,8,FALSE)</f>
        <v>#N/A</v>
      </c>
    </row>
    <row r="18" spans="1:35" s="15" customFormat="1" ht="39.75" customHeight="1">
      <c r="A18" s="272"/>
      <c r="B18" s="272"/>
      <c r="C18" s="339"/>
      <c r="D18" s="292"/>
      <c r="E18" s="293"/>
      <c r="F18" s="294"/>
      <c r="G18" s="295"/>
      <c r="H18" s="296"/>
      <c r="I18" s="297"/>
      <c r="J18" s="297"/>
      <c r="K18" s="298" t="str">
        <f t="shared" si="6"/>
        <v/>
      </c>
      <c r="L18" s="299"/>
      <c r="M18" s="298" t="str">
        <f t="shared" si="7"/>
        <v/>
      </c>
      <c r="N18" s="297"/>
      <c r="O18" s="299"/>
      <c r="P18" s="297"/>
      <c r="Q18" s="301" t="str">
        <f t="shared" si="0"/>
        <v/>
      </c>
      <c r="R18" s="301" t="str">
        <f t="shared" si="8"/>
        <v/>
      </c>
      <c r="S18" s="300"/>
      <c r="T18" s="301" t="str">
        <f t="shared" si="1"/>
        <v/>
      </c>
      <c r="U18" s="301" t="str">
        <f t="shared" si="2"/>
        <v/>
      </c>
      <c r="V18" s="331"/>
      <c r="W18" s="344"/>
      <c r="X18" s="355"/>
      <c r="Y18" s="358"/>
      <c r="AB18" s="15" t="e">
        <f>VLOOKUP(E18,'管理用（このシートは削除しないでください）'!$H$25:$M$36,2,FALSE)</f>
        <v>#N/A</v>
      </c>
      <c r="AC18" s="197" t="e">
        <f>VLOOKUP(E18,'管理用（このシートは削除しないでください）'!$H$25:$M$36,3,FALSE)</f>
        <v>#N/A</v>
      </c>
      <c r="AD18" s="15" t="e">
        <f>VLOOKUP(E18,'管理用（このシートは削除しないでください）'!$H$25:$M$36,4,FALSE)</f>
        <v>#N/A</v>
      </c>
      <c r="AE18" s="197" t="e">
        <f>VLOOKUP(E18,'管理用（このシートは削除しないでください）'!$H$25:$M$36,5,FALSE)</f>
        <v>#N/A</v>
      </c>
      <c r="AF18" s="197" t="e">
        <f>VLOOKUP(E18,'管理用（このシートは削除しないでください）'!$H$25:$M$36,6,FALSE)</f>
        <v>#N/A</v>
      </c>
      <c r="AG18" s="197"/>
      <c r="AH18" s="364" t="e">
        <f>VLOOKUP(E18,'管理用（このシートは削除しないでください）'!$H$25:$N$36,7,FALSE)</f>
        <v>#N/A</v>
      </c>
      <c r="AI18" s="364" t="e">
        <f>VLOOKUP(E18,'管理用（このシートは削除しないでください）'!$H$25:$O$36,8,FALSE)</f>
        <v>#N/A</v>
      </c>
    </row>
    <row r="19" spans="1:35" s="15" customFormat="1" ht="39.75" customHeight="1">
      <c r="A19" s="272"/>
      <c r="B19" s="272"/>
      <c r="C19" s="339"/>
      <c r="D19" s="292"/>
      <c r="E19" s="293"/>
      <c r="F19" s="294"/>
      <c r="G19" s="295"/>
      <c r="H19" s="296"/>
      <c r="I19" s="297"/>
      <c r="J19" s="297"/>
      <c r="K19" s="298" t="str">
        <f t="shared" si="6"/>
        <v/>
      </c>
      <c r="L19" s="299"/>
      <c r="M19" s="298" t="str">
        <f t="shared" si="7"/>
        <v/>
      </c>
      <c r="N19" s="297"/>
      <c r="O19" s="299"/>
      <c r="P19" s="297"/>
      <c r="Q19" s="301" t="str">
        <f t="shared" si="0"/>
        <v/>
      </c>
      <c r="R19" s="301" t="str">
        <f t="shared" si="8"/>
        <v/>
      </c>
      <c r="S19" s="300"/>
      <c r="T19" s="301" t="str">
        <f t="shared" si="1"/>
        <v/>
      </c>
      <c r="U19" s="301" t="str">
        <f t="shared" si="2"/>
        <v/>
      </c>
      <c r="V19" s="331"/>
      <c r="W19" s="344"/>
      <c r="X19" s="355"/>
      <c r="Y19" s="358"/>
      <c r="AB19" s="15" t="e">
        <f>VLOOKUP(E19,'管理用（このシートは削除しないでください）'!$H$25:$M$36,2,FALSE)</f>
        <v>#N/A</v>
      </c>
      <c r="AC19" s="197" t="e">
        <f>VLOOKUP(E19,'管理用（このシートは削除しないでください）'!$H$25:$M$36,3,FALSE)</f>
        <v>#N/A</v>
      </c>
      <c r="AD19" s="15" t="e">
        <f>VLOOKUP(E19,'管理用（このシートは削除しないでください）'!$H$25:$M$36,4,FALSE)</f>
        <v>#N/A</v>
      </c>
      <c r="AE19" s="197" t="e">
        <f>VLOOKUP(E19,'管理用（このシートは削除しないでください）'!$H$25:$M$36,5,FALSE)</f>
        <v>#N/A</v>
      </c>
      <c r="AF19" s="197" t="e">
        <f>VLOOKUP(E19,'管理用（このシートは削除しないでください）'!$H$25:$M$36,6,FALSE)</f>
        <v>#N/A</v>
      </c>
      <c r="AG19" s="197"/>
      <c r="AH19" s="364" t="e">
        <f>VLOOKUP(E19,'管理用（このシートは削除しないでください）'!$H$25:$N$36,7,FALSE)</f>
        <v>#N/A</v>
      </c>
      <c r="AI19" s="364" t="e">
        <f>VLOOKUP(E19,'管理用（このシートは削除しないでください）'!$H$25:$O$36,8,FALSE)</f>
        <v>#N/A</v>
      </c>
    </row>
    <row r="20" spans="1:35" s="15" customFormat="1" ht="39.75" customHeight="1">
      <c r="A20" s="272"/>
      <c r="B20" s="272"/>
      <c r="C20" s="339"/>
      <c r="D20" s="292"/>
      <c r="E20" s="293"/>
      <c r="F20" s="294"/>
      <c r="G20" s="295"/>
      <c r="H20" s="296"/>
      <c r="I20" s="297"/>
      <c r="J20" s="297"/>
      <c r="K20" s="298" t="str">
        <f t="shared" si="6"/>
        <v/>
      </c>
      <c r="L20" s="299"/>
      <c r="M20" s="298" t="str">
        <f t="shared" si="7"/>
        <v/>
      </c>
      <c r="N20" s="297"/>
      <c r="O20" s="299"/>
      <c r="P20" s="297"/>
      <c r="Q20" s="301" t="str">
        <f t="shared" si="0"/>
        <v/>
      </c>
      <c r="R20" s="301" t="str">
        <f t="shared" si="8"/>
        <v/>
      </c>
      <c r="S20" s="300"/>
      <c r="T20" s="301" t="str">
        <f t="shared" si="1"/>
        <v/>
      </c>
      <c r="U20" s="301" t="str">
        <f t="shared" si="2"/>
        <v/>
      </c>
      <c r="V20" s="331"/>
      <c r="W20" s="344"/>
      <c r="X20" s="355"/>
      <c r="Y20" s="358"/>
      <c r="AB20" s="15" t="e">
        <f>VLOOKUP(E20,'管理用（このシートは削除しないでください）'!$H$25:$M$36,2,FALSE)</f>
        <v>#N/A</v>
      </c>
      <c r="AC20" s="197" t="e">
        <f>VLOOKUP(E20,'管理用（このシートは削除しないでください）'!$H$25:$M$36,3,FALSE)</f>
        <v>#N/A</v>
      </c>
      <c r="AD20" s="15" t="e">
        <f>VLOOKUP(E20,'管理用（このシートは削除しないでください）'!$H$25:$M$36,4,FALSE)</f>
        <v>#N/A</v>
      </c>
      <c r="AE20" s="197" t="e">
        <f>VLOOKUP(E20,'管理用（このシートは削除しないでください）'!$H$25:$M$36,5,FALSE)</f>
        <v>#N/A</v>
      </c>
      <c r="AF20" s="197" t="e">
        <f>VLOOKUP(E20,'管理用（このシートは削除しないでください）'!$H$25:$M$36,6,FALSE)</f>
        <v>#N/A</v>
      </c>
      <c r="AG20" s="197"/>
      <c r="AH20" s="364" t="e">
        <f>VLOOKUP(E20,'管理用（このシートは削除しないでください）'!$H$25:$N$36,7,FALSE)</f>
        <v>#N/A</v>
      </c>
      <c r="AI20" s="364" t="e">
        <f>VLOOKUP(E20,'管理用（このシートは削除しないでください）'!$H$25:$O$36,8,FALSE)</f>
        <v>#N/A</v>
      </c>
    </row>
    <row r="21" spans="1:35" s="15" customFormat="1" ht="39.75" customHeight="1">
      <c r="A21" s="272"/>
      <c r="B21" s="272"/>
      <c r="C21" s="339"/>
      <c r="D21" s="292"/>
      <c r="E21" s="293"/>
      <c r="F21" s="294"/>
      <c r="G21" s="295"/>
      <c r="H21" s="296"/>
      <c r="I21" s="297"/>
      <c r="J21" s="297"/>
      <c r="K21" s="298" t="str">
        <f t="shared" si="6"/>
        <v/>
      </c>
      <c r="L21" s="299"/>
      <c r="M21" s="298" t="str">
        <f t="shared" si="7"/>
        <v/>
      </c>
      <c r="N21" s="297"/>
      <c r="O21" s="299"/>
      <c r="P21" s="297"/>
      <c r="Q21" s="301" t="str">
        <f t="shared" si="0"/>
        <v/>
      </c>
      <c r="R21" s="301" t="str">
        <f t="shared" si="8"/>
        <v/>
      </c>
      <c r="S21" s="300"/>
      <c r="T21" s="301" t="str">
        <f t="shared" si="1"/>
        <v/>
      </c>
      <c r="U21" s="301" t="str">
        <f t="shared" si="2"/>
        <v/>
      </c>
      <c r="V21" s="331"/>
      <c r="W21" s="344"/>
      <c r="X21" s="355"/>
      <c r="Y21" s="358"/>
      <c r="AB21" s="15" t="e">
        <f>VLOOKUP(E21,'管理用（このシートは削除しないでください）'!$H$25:$M$36,2,FALSE)</f>
        <v>#N/A</v>
      </c>
      <c r="AC21" s="197" t="e">
        <f>VLOOKUP(E21,'管理用（このシートは削除しないでください）'!$H$25:$M$36,3,FALSE)</f>
        <v>#N/A</v>
      </c>
      <c r="AD21" s="15" t="e">
        <f>VLOOKUP(E21,'管理用（このシートは削除しないでください）'!$H$25:$M$36,4,FALSE)</f>
        <v>#N/A</v>
      </c>
      <c r="AE21" s="197" t="e">
        <f>VLOOKUP(E21,'管理用（このシートは削除しないでください）'!$H$25:$M$36,5,FALSE)</f>
        <v>#N/A</v>
      </c>
      <c r="AF21" s="197" t="e">
        <f>VLOOKUP(E21,'管理用（このシートは削除しないでください）'!$H$25:$M$36,6,FALSE)</f>
        <v>#N/A</v>
      </c>
      <c r="AG21" s="197"/>
      <c r="AH21" s="364" t="e">
        <f>VLOOKUP(E21,'管理用（このシートは削除しないでください）'!$H$25:$N$36,7,FALSE)</f>
        <v>#N/A</v>
      </c>
      <c r="AI21" s="364" t="e">
        <f>VLOOKUP(E21,'管理用（このシートは削除しないでください）'!$H$25:$O$36,8,FALSE)</f>
        <v>#N/A</v>
      </c>
    </row>
    <row r="22" spans="1:35" s="15" customFormat="1" ht="39.75" customHeight="1">
      <c r="A22" s="272"/>
      <c r="B22" s="272"/>
      <c r="C22" s="339"/>
      <c r="D22" s="292"/>
      <c r="E22" s="293"/>
      <c r="F22" s="294"/>
      <c r="G22" s="295"/>
      <c r="H22" s="296"/>
      <c r="I22" s="297"/>
      <c r="J22" s="297"/>
      <c r="K22" s="298" t="str">
        <f t="shared" si="6"/>
        <v/>
      </c>
      <c r="L22" s="299"/>
      <c r="M22" s="298" t="str">
        <f t="shared" si="7"/>
        <v/>
      </c>
      <c r="N22" s="297"/>
      <c r="O22" s="299"/>
      <c r="P22" s="297"/>
      <c r="Q22" s="301" t="str">
        <f t="shared" si="0"/>
        <v/>
      </c>
      <c r="R22" s="301" t="str">
        <f t="shared" si="8"/>
        <v/>
      </c>
      <c r="S22" s="300"/>
      <c r="T22" s="301" t="str">
        <f t="shared" si="1"/>
        <v/>
      </c>
      <c r="U22" s="301" t="str">
        <f t="shared" si="2"/>
        <v/>
      </c>
      <c r="V22" s="331"/>
      <c r="W22" s="344"/>
      <c r="X22" s="355"/>
      <c r="Y22" s="358"/>
      <c r="AB22" s="15" t="e">
        <f>VLOOKUP(E22,'管理用（このシートは削除しないでください）'!$H$25:$M$36,2,FALSE)</f>
        <v>#N/A</v>
      </c>
      <c r="AC22" s="197" t="e">
        <f>VLOOKUP(E22,'管理用（このシートは削除しないでください）'!$H$25:$M$36,3,FALSE)</f>
        <v>#N/A</v>
      </c>
      <c r="AD22" s="15" t="e">
        <f>VLOOKUP(E22,'管理用（このシートは削除しないでください）'!$H$25:$M$36,4,FALSE)</f>
        <v>#N/A</v>
      </c>
      <c r="AE22" s="197" t="e">
        <f>VLOOKUP(E22,'管理用（このシートは削除しないでください）'!$H$25:$M$36,5,FALSE)</f>
        <v>#N/A</v>
      </c>
      <c r="AF22" s="197" t="e">
        <f>VLOOKUP(E22,'管理用（このシートは削除しないでください）'!$H$25:$M$36,6,FALSE)</f>
        <v>#N/A</v>
      </c>
      <c r="AG22" s="197"/>
      <c r="AH22" s="364" t="e">
        <f>VLOOKUP(E22,'管理用（このシートは削除しないでください）'!$H$25:$N$36,7,FALSE)</f>
        <v>#N/A</v>
      </c>
      <c r="AI22" s="364" t="e">
        <f>VLOOKUP(E22,'管理用（このシートは削除しないでください）'!$H$25:$O$36,8,FALSE)</f>
        <v>#N/A</v>
      </c>
    </row>
    <row r="23" spans="1:35" s="15" customFormat="1" ht="39.75" customHeight="1">
      <c r="A23" s="272"/>
      <c r="B23" s="272"/>
      <c r="C23" s="339"/>
      <c r="D23" s="292"/>
      <c r="E23" s="293"/>
      <c r="F23" s="294"/>
      <c r="G23" s="295"/>
      <c r="H23" s="296"/>
      <c r="I23" s="297"/>
      <c r="J23" s="297"/>
      <c r="K23" s="298" t="str">
        <f t="shared" si="6"/>
        <v/>
      </c>
      <c r="L23" s="299"/>
      <c r="M23" s="298" t="str">
        <f t="shared" si="7"/>
        <v/>
      </c>
      <c r="N23" s="297"/>
      <c r="O23" s="299"/>
      <c r="P23" s="297"/>
      <c r="Q23" s="301" t="str">
        <f t="shared" si="0"/>
        <v/>
      </c>
      <c r="R23" s="301" t="str">
        <f t="shared" si="8"/>
        <v/>
      </c>
      <c r="S23" s="300"/>
      <c r="T23" s="301" t="str">
        <f t="shared" si="1"/>
        <v/>
      </c>
      <c r="U23" s="301" t="str">
        <f t="shared" si="2"/>
        <v/>
      </c>
      <c r="V23" s="331"/>
      <c r="W23" s="344"/>
      <c r="X23" s="355"/>
      <c r="Y23" s="358"/>
      <c r="AB23" s="15" t="e">
        <f>VLOOKUP(E23,'管理用（このシートは削除しないでください）'!$H$25:$M$36,2,FALSE)</f>
        <v>#N/A</v>
      </c>
      <c r="AC23" s="197" t="e">
        <f>VLOOKUP(E23,'管理用（このシートは削除しないでください）'!$H$25:$M$36,3,FALSE)</f>
        <v>#N/A</v>
      </c>
      <c r="AD23" s="15" t="e">
        <f>VLOOKUP(E23,'管理用（このシートは削除しないでください）'!$H$25:$M$36,4,FALSE)</f>
        <v>#N/A</v>
      </c>
      <c r="AE23" s="197" t="e">
        <f>VLOOKUP(E23,'管理用（このシートは削除しないでください）'!$H$25:$M$36,5,FALSE)</f>
        <v>#N/A</v>
      </c>
      <c r="AF23" s="197" t="e">
        <f>VLOOKUP(E23,'管理用（このシートは削除しないでください）'!$H$25:$M$36,6,FALSE)</f>
        <v>#N/A</v>
      </c>
      <c r="AG23" s="197"/>
      <c r="AH23" s="364" t="e">
        <f>VLOOKUP(E23,'管理用（このシートは削除しないでください）'!$H$25:$N$36,7,FALSE)</f>
        <v>#N/A</v>
      </c>
      <c r="AI23" s="364" t="e">
        <f>VLOOKUP(E23,'管理用（このシートは削除しないでください）'!$H$25:$O$36,8,FALSE)</f>
        <v>#N/A</v>
      </c>
    </row>
    <row r="24" spans="1:35" s="15" customFormat="1" ht="39.75" customHeight="1">
      <c r="A24" s="272"/>
      <c r="B24" s="272"/>
      <c r="C24" s="339"/>
      <c r="D24" s="292"/>
      <c r="E24" s="293"/>
      <c r="F24" s="294"/>
      <c r="G24" s="295"/>
      <c r="H24" s="296"/>
      <c r="I24" s="297"/>
      <c r="J24" s="297"/>
      <c r="K24" s="298" t="str">
        <f t="shared" si="6"/>
        <v/>
      </c>
      <c r="L24" s="299"/>
      <c r="M24" s="298" t="str">
        <f t="shared" si="7"/>
        <v/>
      </c>
      <c r="N24" s="297"/>
      <c r="O24" s="299"/>
      <c r="P24" s="297"/>
      <c r="Q24" s="301" t="str">
        <f t="shared" si="0"/>
        <v/>
      </c>
      <c r="R24" s="301" t="str">
        <f t="shared" si="8"/>
        <v/>
      </c>
      <c r="S24" s="300"/>
      <c r="T24" s="301" t="str">
        <f t="shared" si="1"/>
        <v/>
      </c>
      <c r="U24" s="301" t="str">
        <f t="shared" si="2"/>
        <v/>
      </c>
      <c r="V24" s="331"/>
      <c r="W24" s="344"/>
      <c r="X24" s="355"/>
      <c r="Y24" s="358"/>
      <c r="AB24" s="15" t="e">
        <f>VLOOKUP(E24,'管理用（このシートは削除しないでください）'!$H$25:$M$36,2,FALSE)</f>
        <v>#N/A</v>
      </c>
      <c r="AC24" s="197" t="e">
        <f>VLOOKUP(E24,'管理用（このシートは削除しないでください）'!$H$25:$M$36,3,FALSE)</f>
        <v>#N/A</v>
      </c>
      <c r="AD24" s="15" t="e">
        <f>VLOOKUP(E24,'管理用（このシートは削除しないでください）'!$H$25:$M$36,4,FALSE)</f>
        <v>#N/A</v>
      </c>
      <c r="AE24" s="197" t="e">
        <f>VLOOKUP(E24,'管理用（このシートは削除しないでください）'!$H$25:$M$36,5,FALSE)</f>
        <v>#N/A</v>
      </c>
      <c r="AF24" s="197" t="e">
        <f>VLOOKUP(E24,'管理用（このシートは削除しないでください）'!$H$25:$M$36,6,FALSE)</f>
        <v>#N/A</v>
      </c>
      <c r="AG24" s="197"/>
      <c r="AH24" s="364" t="e">
        <f>VLOOKUP(E24,'管理用（このシートは削除しないでください）'!$H$25:$N$36,7,FALSE)</f>
        <v>#N/A</v>
      </c>
      <c r="AI24" s="364" t="e">
        <f>VLOOKUP(E24,'管理用（このシートは削除しないでください）'!$H$25:$O$36,8,FALSE)</f>
        <v>#N/A</v>
      </c>
    </row>
    <row r="25" spans="1:35" s="15" customFormat="1" ht="39.75" customHeight="1">
      <c r="A25" s="272"/>
      <c r="B25" s="272"/>
      <c r="C25" s="339"/>
      <c r="D25" s="292"/>
      <c r="E25" s="293"/>
      <c r="F25" s="294"/>
      <c r="G25" s="295"/>
      <c r="H25" s="296"/>
      <c r="I25" s="297"/>
      <c r="J25" s="297"/>
      <c r="K25" s="298" t="str">
        <f t="shared" si="6"/>
        <v/>
      </c>
      <c r="L25" s="299"/>
      <c r="M25" s="298" t="str">
        <f t="shared" si="7"/>
        <v/>
      </c>
      <c r="N25" s="297"/>
      <c r="O25" s="299"/>
      <c r="P25" s="297"/>
      <c r="Q25" s="301" t="str">
        <f t="shared" si="0"/>
        <v/>
      </c>
      <c r="R25" s="301" t="str">
        <f t="shared" si="8"/>
        <v/>
      </c>
      <c r="S25" s="300"/>
      <c r="T25" s="301" t="str">
        <f t="shared" si="1"/>
        <v/>
      </c>
      <c r="U25" s="301" t="str">
        <f t="shared" si="2"/>
        <v/>
      </c>
      <c r="V25" s="331"/>
      <c r="W25" s="344"/>
      <c r="X25" s="355"/>
      <c r="Y25" s="358"/>
      <c r="AB25" s="15" t="e">
        <f>VLOOKUP(E25,'管理用（このシートは削除しないでください）'!$H$25:$M$36,2,FALSE)</f>
        <v>#N/A</v>
      </c>
      <c r="AC25" s="197" t="e">
        <f>VLOOKUP(E25,'管理用（このシートは削除しないでください）'!$H$25:$M$36,3,FALSE)</f>
        <v>#N/A</v>
      </c>
      <c r="AD25" s="15" t="e">
        <f>VLOOKUP(E25,'管理用（このシートは削除しないでください）'!$H$25:$M$36,4,FALSE)</f>
        <v>#N/A</v>
      </c>
      <c r="AE25" s="197" t="e">
        <f>VLOOKUP(E25,'管理用（このシートは削除しないでください）'!$H$25:$M$36,5,FALSE)</f>
        <v>#N/A</v>
      </c>
      <c r="AF25" s="197" t="e">
        <f>VLOOKUP(E25,'管理用（このシートは削除しないでください）'!$H$25:$M$36,6,FALSE)</f>
        <v>#N/A</v>
      </c>
      <c r="AG25" s="197"/>
      <c r="AH25" s="364" t="e">
        <f>VLOOKUP(E25,'管理用（このシートは削除しないでください）'!$H$25:$N$36,7,FALSE)</f>
        <v>#N/A</v>
      </c>
      <c r="AI25" s="364" t="e">
        <f>VLOOKUP(E25,'管理用（このシートは削除しないでください）'!$H$25:$O$36,8,FALSE)</f>
        <v>#N/A</v>
      </c>
    </row>
    <row r="26" spans="1:35" s="15" customFormat="1" ht="39.75" customHeight="1" thickBot="1">
      <c r="A26" s="272"/>
      <c r="B26" s="272"/>
      <c r="C26" s="340"/>
      <c r="D26" s="302"/>
      <c r="E26" s="303"/>
      <c r="F26" s="304"/>
      <c r="G26" s="305"/>
      <c r="H26" s="308"/>
      <c r="I26" s="309"/>
      <c r="J26" s="309"/>
      <c r="K26" s="310" t="str">
        <f t="shared" si="6"/>
        <v/>
      </c>
      <c r="L26" s="311"/>
      <c r="M26" s="310" t="str">
        <f t="shared" si="7"/>
        <v/>
      </c>
      <c r="N26" s="309"/>
      <c r="O26" s="311"/>
      <c r="P26" s="309"/>
      <c r="Q26" s="360" t="str">
        <f t="shared" si="0"/>
        <v/>
      </c>
      <c r="R26" s="312" t="str">
        <f t="shared" si="8"/>
        <v/>
      </c>
      <c r="S26" s="313"/>
      <c r="T26" s="360" t="str">
        <f t="shared" si="1"/>
        <v/>
      </c>
      <c r="U26" s="312" t="str">
        <f t="shared" si="2"/>
        <v/>
      </c>
      <c r="V26" s="332"/>
      <c r="W26" s="345"/>
      <c r="X26" s="356"/>
      <c r="Y26" s="359"/>
      <c r="AB26" s="15" t="e">
        <f>VLOOKUP(E26,'管理用（このシートは削除しないでください）'!$H$25:$M$36,2,FALSE)</f>
        <v>#N/A</v>
      </c>
      <c r="AC26" s="197" t="e">
        <f>VLOOKUP(E26,'管理用（このシートは削除しないでください）'!$H$25:$M$36,3,FALSE)</f>
        <v>#N/A</v>
      </c>
      <c r="AD26" s="15" t="e">
        <f>VLOOKUP(E26,'管理用（このシートは削除しないでください）'!$H$25:$M$36,4,FALSE)</f>
        <v>#N/A</v>
      </c>
      <c r="AE26" s="197" t="e">
        <f>VLOOKUP(E26,'管理用（このシートは削除しないでください）'!$H$25:$M$36,5,FALSE)</f>
        <v>#N/A</v>
      </c>
      <c r="AF26" s="197" t="e">
        <f>VLOOKUP(E26,'管理用（このシートは削除しないでください）'!$H$25:$M$36,6,FALSE)</f>
        <v>#N/A</v>
      </c>
      <c r="AG26" s="197"/>
      <c r="AH26" s="364" t="e">
        <f>VLOOKUP(E26,'管理用（このシートは削除しないでください）'!$H$25:$N$36,7,FALSE)</f>
        <v>#N/A</v>
      </c>
      <c r="AI26" s="364" t="e">
        <f>VLOOKUP(E26,'管理用（このシートは削除しないでください）'!$H$25:$O$36,8,FALSE)</f>
        <v>#N/A</v>
      </c>
    </row>
    <row r="27" spans="1:35" s="15" customFormat="1" ht="39.75" customHeight="1" thickTop="1" thickBot="1">
      <c r="A27" s="272"/>
      <c r="B27" s="272"/>
      <c r="C27" s="275"/>
      <c r="D27" s="275"/>
      <c r="F27" s="276"/>
      <c r="G27" s="277"/>
      <c r="H27" s="334" t="s">
        <v>121</v>
      </c>
      <c r="I27" s="314" t="str">
        <f>IF(I7="","",SUM(I7:I26))</f>
        <v/>
      </c>
      <c r="J27" s="314" t="str">
        <f>IF(J7="","",SUM(J7:J26))</f>
        <v/>
      </c>
      <c r="K27" s="314" t="str">
        <f>IF(K7="","",SUM(K7:K26))</f>
        <v/>
      </c>
      <c r="L27" s="336" t="s">
        <v>528</v>
      </c>
      <c r="M27" s="333" t="s">
        <v>456</v>
      </c>
      <c r="N27" s="314" t="str">
        <f>IF(N7="","",SUM(N7:N26))</f>
        <v/>
      </c>
      <c r="O27" s="336" t="s">
        <v>528</v>
      </c>
      <c r="P27" s="333" t="s">
        <v>456</v>
      </c>
      <c r="Q27" s="333" t="str">
        <f>IF(Q7="","",SUM(Q7:Q26))</f>
        <v/>
      </c>
      <c r="R27" s="314" t="str">
        <f>IF(R7="","",SUM(R7:R26))</f>
        <v/>
      </c>
      <c r="S27" s="314" t="str">
        <f>IF(S7="","",SUM(S7:S26))</f>
        <v/>
      </c>
      <c r="T27" s="314" t="str">
        <f>IF(T7="","",SUM(T7:T26))</f>
        <v/>
      </c>
      <c r="U27" s="315" t="str">
        <f>IF(U7="","",SUM(U7:U26))</f>
        <v/>
      </c>
      <c r="V27" s="278"/>
      <c r="W27" s="278"/>
      <c r="X27" s="278"/>
      <c r="Y27" s="278"/>
      <c r="AC27" s="197"/>
      <c r="AE27" s="197"/>
      <c r="AF27" s="197"/>
      <c r="AG27" s="197"/>
    </row>
    <row r="29" spans="1:35" ht="17.25">
      <c r="C29" s="183" t="s">
        <v>444</v>
      </c>
    </row>
    <row r="31" spans="1:35">
      <c r="C31" s="346" t="s">
        <v>445</v>
      </c>
    </row>
    <row r="32" spans="1:35">
      <c r="C32" s="346" t="s">
        <v>446</v>
      </c>
    </row>
    <row r="33" spans="3:3">
      <c r="C33" s="346" t="s">
        <v>529</v>
      </c>
    </row>
    <row r="34" spans="3:3">
      <c r="C34" s="346" t="s">
        <v>530</v>
      </c>
    </row>
    <row r="35" spans="3:3">
      <c r="C35" s="346" t="s">
        <v>531</v>
      </c>
    </row>
    <row r="36" spans="3:3">
      <c r="C36" s="346" t="s">
        <v>532</v>
      </c>
    </row>
    <row r="37" spans="3:3">
      <c r="C37" s="346" t="s">
        <v>533</v>
      </c>
    </row>
    <row r="38" spans="3:3">
      <c r="C38" s="346" t="s">
        <v>534</v>
      </c>
    </row>
    <row r="39" spans="3:3">
      <c r="C39" s="346" t="s">
        <v>447</v>
      </c>
    </row>
    <row r="40" spans="3:3">
      <c r="C40" s="346" t="s">
        <v>535</v>
      </c>
    </row>
    <row r="41" spans="3:3">
      <c r="C41" s="346" t="s">
        <v>536</v>
      </c>
    </row>
    <row r="42" spans="3:3">
      <c r="C42" s="346" t="s">
        <v>537</v>
      </c>
    </row>
    <row r="43" spans="3:3">
      <c r="C43" s="346" t="s">
        <v>538</v>
      </c>
    </row>
  </sheetData>
  <mergeCells count="2">
    <mergeCell ref="L4:N4"/>
    <mergeCell ref="O4:Q4"/>
  </mergeCells>
  <phoneticPr fontId="5"/>
  <dataValidations count="4">
    <dataValidation type="list" allowBlank="1" showInputMessage="1" showErrorMessage="1" sqref="E7:E27" xr:uid="{00000000-0002-0000-0000-000000000000}">
      <formula1>補助事業名</formula1>
    </dataValidation>
    <dataValidation type="list" allowBlank="1" showInputMessage="1" showErrorMessage="1" sqref="F7:F27" xr:uid="{00000000-0002-0000-0000-000001000000}">
      <formula1>INDIRECT(E7)</formula1>
    </dataValidation>
    <dataValidation type="list" allowBlank="1" showInputMessage="1" showErrorMessage="1" sqref="X7:X26" xr:uid="{4FF637D8-C1D1-4904-B843-2F72C3F8565F}">
      <formula1>"単年,複数年"</formula1>
    </dataValidation>
    <dataValidation type="list" allowBlank="1" showInputMessage="1" showErrorMessage="1" sqref="W7:W26" xr:uid="{25750E2D-8D52-4940-A398-61CD57B06757}">
      <formula1>"無,有"</formula1>
    </dataValidation>
  </dataValidations>
  <printOptions horizontalCentered="1" verticalCentered="1"/>
  <pageMargins left="0.15748031496062992" right="0.15748031496062992" top="0.59055118110236227" bottom="0.59055118110236227" header="0.62992125984251968" footer="0.51181102362204722"/>
  <pageSetup paperSize="9" scale="40" fitToHeight="7" orientation="landscape" blackAndWhite="1" horizontalDpi="4294967292" r:id="rId1"/>
  <headerFooter alignWithMargins="0"/>
  <legacy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K60"/>
  <sheetViews>
    <sheetView view="pageBreakPreview" zoomScaleNormal="100" zoomScaleSheetLayoutView="100" workbookViewId="0"/>
  </sheetViews>
  <sheetFormatPr defaultColWidth="9" defaultRowHeight="12"/>
  <cols>
    <col min="1" max="1" width="11.25" style="38" customWidth="1"/>
    <col min="2" max="18" width="10" style="38" customWidth="1"/>
    <col min="19" max="16384" width="9" style="38"/>
  </cols>
  <sheetData>
    <row r="1" spans="1:11">
      <c r="A1" s="38" t="s">
        <v>297</v>
      </c>
    </row>
    <row r="2" spans="1:11" ht="18" customHeight="1">
      <c r="A2" s="410" t="s">
        <v>124</v>
      </c>
      <c r="B2" s="410"/>
      <c r="C2" s="410"/>
      <c r="D2" s="410"/>
      <c r="E2" s="410"/>
      <c r="F2" s="410"/>
      <c r="G2" s="410"/>
      <c r="H2" s="410"/>
      <c r="I2" s="410"/>
      <c r="J2" s="410"/>
      <c r="K2" s="410"/>
    </row>
    <row r="5" spans="1:11" ht="18.75" customHeight="1">
      <c r="A5" s="40" t="s">
        <v>64</v>
      </c>
      <c r="B5" s="414" t="s">
        <v>296</v>
      </c>
      <c r="C5" s="414"/>
      <c r="D5" s="414"/>
      <c r="E5" s="414"/>
      <c r="F5" s="414"/>
    </row>
    <row r="6" spans="1:11" ht="12" customHeight="1">
      <c r="A6" s="46"/>
      <c r="B6" s="47"/>
      <c r="C6" s="47"/>
      <c r="D6" s="47"/>
      <c r="E6" s="47"/>
      <c r="F6" s="47"/>
    </row>
    <row r="8" spans="1:11">
      <c r="A8" s="414" t="s">
        <v>298</v>
      </c>
      <c r="B8" s="414"/>
      <c r="C8" s="414"/>
      <c r="D8" s="414" t="s">
        <v>299</v>
      </c>
      <c r="E8" s="414"/>
      <c r="F8" s="414"/>
      <c r="G8" s="414" t="s">
        <v>111</v>
      </c>
      <c r="H8" s="414"/>
      <c r="I8" s="414"/>
      <c r="J8" s="414"/>
      <c r="K8" s="414"/>
    </row>
    <row r="9" spans="1:11" ht="18.75" customHeight="1">
      <c r="A9" s="415"/>
      <c r="B9" s="415"/>
      <c r="C9" s="415"/>
      <c r="D9" s="415"/>
      <c r="E9" s="415"/>
      <c r="F9" s="415"/>
      <c r="G9" s="415"/>
      <c r="H9" s="415"/>
      <c r="I9" s="415"/>
      <c r="J9" s="415"/>
      <c r="K9" s="415"/>
    </row>
    <row r="10" spans="1:11">
      <c r="A10" s="414" t="s">
        <v>300</v>
      </c>
      <c r="B10" s="414"/>
      <c r="C10" s="414"/>
      <c r="D10" s="414" t="s">
        <v>301</v>
      </c>
      <c r="E10" s="414"/>
      <c r="F10" s="414"/>
      <c r="G10" s="414" t="s">
        <v>111</v>
      </c>
      <c r="H10" s="414"/>
      <c r="I10" s="414"/>
      <c r="J10" s="414"/>
      <c r="K10" s="414"/>
    </row>
    <row r="11" spans="1:11" ht="18.75" customHeight="1">
      <c r="A11" s="415"/>
      <c r="B11" s="415"/>
      <c r="C11" s="415"/>
      <c r="D11" s="415"/>
      <c r="E11" s="415"/>
      <c r="F11" s="415"/>
      <c r="G11" s="415"/>
      <c r="H11" s="415"/>
      <c r="I11" s="415"/>
      <c r="J11" s="415"/>
      <c r="K11" s="415"/>
    </row>
    <row r="12" spans="1:11" ht="12" customHeight="1">
      <c r="A12" s="45"/>
      <c r="B12" s="45"/>
      <c r="C12" s="45"/>
      <c r="D12" s="45"/>
      <c r="E12" s="45"/>
      <c r="F12" s="45"/>
      <c r="G12" s="45"/>
      <c r="H12" s="45"/>
      <c r="I12" s="45"/>
      <c r="J12" s="45"/>
      <c r="K12" s="45"/>
    </row>
    <row r="13" spans="1:11" ht="12" customHeight="1">
      <c r="A13" s="45"/>
      <c r="B13" s="45"/>
      <c r="C13" s="45"/>
      <c r="D13" s="45"/>
      <c r="E13" s="45"/>
      <c r="F13" s="45"/>
      <c r="G13" s="45"/>
      <c r="H13" s="45"/>
      <c r="I13" s="45"/>
      <c r="J13" s="45"/>
      <c r="K13" s="45"/>
    </row>
    <row r="14" spans="1:11">
      <c r="A14" s="38" t="s">
        <v>154</v>
      </c>
    </row>
    <row r="15" spans="1:11" ht="3.75" customHeight="1"/>
    <row r="16" spans="1:11">
      <c r="A16" s="412" t="s">
        <v>112</v>
      </c>
      <c r="B16" s="411" t="s">
        <v>125</v>
      </c>
      <c r="C16" s="411"/>
      <c r="D16" s="411"/>
      <c r="E16" s="411"/>
      <c r="F16" s="411"/>
      <c r="G16" s="411" t="s">
        <v>126</v>
      </c>
      <c r="H16" s="411"/>
      <c r="I16" s="411"/>
      <c r="J16" s="411"/>
      <c r="K16" s="411"/>
    </row>
    <row r="17" spans="1:11" ht="18.75" customHeight="1">
      <c r="A17" s="413"/>
      <c r="B17" s="119" t="s">
        <v>418</v>
      </c>
      <c r="C17" s="134" t="s">
        <v>419</v>
      </c>
      <c r="D17" s="120" t="s">
        <v>420</v>
      </c>
      <c r="E17" s="120" t="s">
        <v>421</v>
      </c>
      <c r="F17" s="135" t="s">
        <v>419</v>
      </c>
      <c r="G17" s="119" t="s">
        <v>418</v>
      </c>
      <c r="H17" s="134" t="s">
        <v>419</v>
      </c>
      <c r="I17" s="120" t="s">
        <v>420</v>
      </c>
      <c r="J17" s="120" t="s">
        <v>421</v>
      </c>
      <c r="K17" s="135" t="s">
        <v>419</v>
      </c>
    </row>
    <row r="18" spans="1:11" ht="18.75" customHeight="1">
      <c r="A18" s="40" t="s">
        <v>141</v>
      </c>
      <c r="B18" s="416"/>
      <c r="C18" s="416"/>
      <c r="D18" s="416"/>
      <c r="E18" s="416"/>
      <c r="F18" s="416"/>
      <c r="G18" s="424"/>
      <c r="H18" s="540"/>
      <c r="I18" s="540"/>
      <c r="J18" s="540"/>
      <c r="K18" s="425"/>
    </row>
    <row r="19" spans="1:11" ht="12" customHeight="1">
      <c r="A19" s="411" t="s">
        <v>375</v>
      </c>
      <c r="B19" s="550"/>
      <c r="C19" s="551"/>
      <c r="D19" s="551"/>
      <c r="E19" s="551"/>
      <c r="F19" s="552"/>
      <c r="G19" s="485" t="s">
        <v>325</v>
      </c>
      <c r="H19" s="486"/>
      <c r="I19" s="486"/>
      <c r="J19" s="486"/>
      <c r="K19" s="533"/>
    </row>
    <row r="20" spans="1:11" ht="19.5" customHeight="1">
      <c r="A20" s="411"/>
      <c r="B20" s="474"/>
      <c r="C20" s="475"/>
      <c r="D20" s="475"/>
      <c r="E20" s="475"/>
      <c r="F20" s="476"/>
      <c r="G20" s="426" t="s">
        <v>326</v>
      </c>
      <c r="H20" s="528"/>
      <c r="I20" s="559"/>
      <c r="J20" s="560"/>
      <c r="K20" s="561"/>
    </row>
    <row r="21" spans="1:11" ht="22.5" customHeight="1">
      <c r="A21" s="411"/>
      <c r="B21" s="553"/>
      <c r="C21" s="554"/>
      <c r="D21" s="554"/>
      <c r="E21" s="554"/>
      <c r="F21" s="555"/>
      <c r="G21" s="426" t="s">
        <v>327</v>
      </c>
      <c r="H21" s="528"/>
      <c r="I21" s="562"/>
      <c r="J21" s="562"/>
      <c r="K21" s="563"/>
    </row>
    <row r="22" spans="1:11">
      <c r="A22" s="440" t="s">
        <v>131</v>
      </c>
      <c r="B22" s="411" t="s">
        <v>129</v>
      </c>
      <c r="C22" s="411"/>
      <c r="D22" s="411"/>
      <c r="E22" s="411"/>
      <c r="F22" s="411"/>
      <c r="G22" s="411" t="s">
        <v>130</v>
      </c>
      <c r="H22" s="411"/>
      <c r="I22" s="411"/>
      <c r="J22" s="411"/>
      <c r="K22" s="411"/>
    </row>
    <row r="23" spans="1:11" ht="18.75" customHeight="1">
      <c r="A23" s="413"/>
      <c r="B23" s="416"/>
      <c r="C23" s="416"/>
      <c r="D23" s="416"/>
      <c r="E23" s="416"/>
      <c r="F23" s="416"/>
      <c r="G23" s="416"/>
      <c r="H23" s="416"/>
      <c r="I23" s="416"/>
      <c r="J23" s="416"/>
      <c r="K23" s="416"/>
    </row>
    <row r="24" spans="1:11" ht="12" customHeight="1">
      <c r="A24" s="439" t="s">
        <v>132</v>
      </c>
      <c r="B24" s="40" t="s">
        <v>133</v>
      </c>
      <c r="C24" s="414" t="s">
        <v>134</v>
      </c>
      <c r="D24" s="414"/>
      <c r="E24" s="414"/>
      <c r="F24" s="414"/>
      <c r="G24" s="414"/>
      <c r="H24" s="414"/>
      <c r="I24" s="414"/>
      <c r="J24" s="414"/>
      <c r="K24" s="414"/>
    </row>
    <row r="25" spans="1:11">
      <c r="A25" s="439"/>
      <c r="B25" s="416"/>
      <c r="C25" s="40" t="s">
        <v>135</v>
      </c>
      <c r="D25" s="40" t="s">
        <v>136</v>
      </c>
      <c r="E25" s="40" t="s">
        <v>137</v>
      </c>
      <c r="F25" s="424" t="s">
        <v>130</v>
      </c>
      <c r="G25" s="425"/>
      <c r="H25" s="411" t="s">
        <v>138</v>
      </c>
      <c r="I25" s="411"/>
      <c r="J25" s="411"/>
      <c r="K25" s="411"/>
    </row>
    <row r="26" spans="1:11" ht="18.75" customHeight="1">
      <c r="A26" s="439"/>
      <c r="B26" s="416"/>
      <c r="C26" s="51"/>
      <c r="D26" s="48"/>
      <c r="E26" s="52"/>
      <c r="F26" s="448"/>
      <c r="G26" s="448"/>
      <c r="H26" s="44" t="s">
        <v>139</v>
      </c>
      <c r="I26" s="55"/>
      <c r="J26" s="44" t="s">
        <v>140</v>
      </c>
      <c r="K26" s="40"/>
    </row>
    <row r="27" spans="1:11" ht="18.75" customHeight="1">
      <c r="A27" s="439"/>
      <c r="B27" s="416"/>
      <c r="C27" s="51"/>
      <c r="D27" s="48"/>
      <c r="E27" s="52"/>
      <c r="F27" s="448"/>
      <c r="G27" s="448"/>
      <c r="H27" s="44" t="s">
        <v>139</v>
      </c>
      <c r="I27" s="55"/>
      <c r="J27" s="44" t="s">
        <v>140</v>
      </c>
      <c r="K27" s="40"/>
    </row>
    <row r="30" spans="1:11">
      <c r="A30" s="38" t="s">
        <v>155</v>
      </c>
    </row>
    <row r="31" spans="1:11" ht="3.75" customHeight="1"/>
    <row r="32" spans="1:11">
      <c r="A32" s="419" t="s">
        <v>44</v>
      </c>
      <c r="B32" s="483" t="s">
        <v>336</v>
      </c>
      <c r="C32" s="484"/>
      <c r="D32" s="451"/>
      <c r="E32" s="420" t="s">
        <v>337</v>
      </c>
      <c r="F32" s="421"/>
      <c r="G32" s="422"/>
      <c r="H32" s="419" t="s">
        <v>121</v>
      </c>
      <c r="I32" s="513" t="s">
        <v>233</v>
      </c>
      <c r="J32" s="513"/>
      <c r="K32" s="513"/>
    </row>
    <row r="33" spans="1:11" ht="18.75" customHeight="1">
      <c r="A33" s="549"/>
      <c r="B33" s="545" t="s">
        <v>331</v>
      </c>
      <c r="C33" s="101"/>
      <c r="D33" s="101"/>
      <c r="E33" s="417" t="s">
        <v>333</v>
      </c>
      <c r="F33" s="419" t="s">
        <v>400</v>
      </c>
      <c r="G33" s="478" t="s">
        <v>118</v>
      </c>
      <c r="H33" s="549"/>
      <c r="I33" s="513"/>
      <c r="J33" s="513"/>
      <c r="K33" s="513"/>
    </row>
    <row r="34" spans="1:11" ht="18.75" customHeight="1">
      <c r="A34" s="418"/>
      <c r="B34" s="546"/>
      <c r="C34" s="39" t="s">
        <v>332</v>
      </c>
      <c r="D34" s="39" t="s">
        <v>417</v>
      </c>
      <c r="E34" s="547"/>
      <c r="F34" s="418"/>
      <c r="G34" s="480"/>
      <c r="H34" s="418"/>
      <c r="I34" s="513"/>
      <c r="J34" s="513"/>
      <c r="K34" s="513"/>
    </row>
    <row r="35" spans="1:11" ht="30" customHeight="1">
      <c r="A35" s="167" t="s">
        <v>438</v>
      </c>
      <c r="B35" s="138"/>
      <c r="C35" s="138"/>
      <c r="D35" s="138"/>
      <c r="E35" s="138"/>
      <c r="F35" s="138"/>
      <c r="G35" s="138"/>
      <c r="H35" s="48" t="str">
        <f>IF(SUM(B35+E35+F35+G35)=0,"",SUM(B35+E35+F35+G35))</f>
        <v/>
      </c>
      <c r="I35" s="517"/>
      <c r="J35" s="518"/>
      <c r="K35" s="519"/>
    </row>
    <row r="36" spans="1:11" ht="15" customHeight="1">
      <c r="A36" s="548" t="s">
        <v>439</v>
      </c>
      <c r="B36" s="202"/>
      <c r="C36" s="202"/>
      <c r="D36" s="202"/>
      <c r="E36" s="202"/>
      <c r="F36" s="202"/>
      <c r="G36" s="202"/>
      <c r="H36" s="49" t="str">
        <f t="shared" ref="H36:H37" si="0">IF(SUM(B36+E36+F36+G36)=0,"",SUM(B36+E36+F36+G36))</f>
        <v/>
      </c>
      <c r="I36" s="520"/>
      <c r="J36" s="521"/>
      <c r="K36" s="522"/>
    </row>
    <row r="37" spans="1:11" ht="15" customHeight="1">
      <c r="A37" s="416"/>
      <c r="B37" s="143"/>
      <c r="C37" s="143"/>
      <c r="D37" s="143"/>
      <c r="E37" s="143"/>
      <c r="F37" s="143"/>
      <c r="G37" s="143"/>
      <c r="H37" s="50" t="str">
        <f t="shared" si="0"/>
        <v/>
      </c>
      <c r="I37" s="523"/>
      <c r="J37" s="524"/>
      <c r="K37" s="525"/>
    </row>
    <row r="38" spans="1:11" ht="12" customHeight="1">
      <c r="A38" s="46"/>
      <c r="B38" s="53"/>
      <c r="C38" s="53"/>
      <c r="D38" s="53"/>
      <c r="E38" s="53"/>
      <c r="F38" s="53"/>
      <c r="G38" s="53"/>
      <c r="H38" s="53"/>
      <c r="I38" s="53"/>
      <c r="J38" s="53"/>
      <c r="K38" s="53"/>
    </row>
    <row r="40" spans="1:11">
      <c r="A40" s="38" t="s">
        <v>156</v>
      </c>
    </row>
    <row r="41" spans="1:11" ht="3.75" customHeight="1"/>
    <row r="42" spans="1:11" ht="18.75" customHeight="1">
      <c r="A42" s="430"/>
      <c r="B42" s="431"/>
      <c r="C42" s="431"/>
      <c r="D42" s="431"/>
      <c r="E42" s="431"/>
      <c r="F42" s="431"/>
      <c r="G42" s="431"/>
      <c r="H42" s="431"/>
      <c r="I42" s="431"/>
      <c r="J42" s="431"/>
      <c r="K42" s="432"/>
    </row>
    <row r="43" spans="1:11" ht="18.75" customHeight="1">
      <c r="A43" s="433"/>
      <c r="B43" s="434"/>
      <c r="C43" s="434"/>
      <c r="D43" s="434"/>
      <c r="E43" s="434"/>
      <c r="F43" s="434"/>
      <c r="G43" s="434"/>
      <c r="H43" s="434"/>
      <c r="I43" s="434"/>
      <c r="J43" s="434"/>
      <c r="K43" s="435"/>
    </row>
    <row r="44" spans="1:11" ht="18.75" customHeight="1">
      <c r="A44" s="433"/>
      <c r="B44" s="434"/>
      <c r="C44" s="434"/>
      <c r="D44" s="434"/>
      <c r="E44" s="434"/>
      <c r="F44" s="434"/>
      <c r="G44" s="434"/>
      <c r="H44" s="434"/>
      <c r="I44" s="434"/>
      <c r="J44" s="434"/>
      <c r="K44" s="435"/>
    </row>
    <row r="45" spans="1:11" ht="18.75" customHeight="1">
      <c r="A45" s="436"/>
      <c r="B45" s="437"/>
      <c r="C45" s="437"/>
      <c r="D45" s="437"/>
      <c r="E45" s="437"/>
      <c r="F45" s="437"/>
      <c r="G45" s="437"/>
      <c r="H45" s="437"/>
      <c r="I45" s="437"/>
      <c r="J45" s="437"/>
      <c r="K45" s="438"/>
    </row>
    <row r="48" spans="1:11">
      <c r="A48" s="38" t="s">
        <v>279</v>
      </c>
    </row>
    <row r="49" spans="1:11" ht="3.75" customHeight="1"/>
    <row r="50" spans="1:11" ht="18.75" customHeight="1">
      <c r="A50" s="477" t="s">
        <v>330</v>
      </c>
      <c r="B50" s="478"/>
      <c r="C50" s="564"/>
      <c r="D50" s="565"/>
      <c r="E50" s="566"/>
    </row>
    <row r="51" spans="1:11" ht="18.75" customHeight="1">
      <c r="A51" s="72" t="s">
        <v>334</v>
      </c>
      <c r="B51" s="102"/>
      <c r="C51" s="102"/>
      <c r="D51" s="102"/>
      <c r="E51" s="102"/>
      <c r="F51" s="102"/>
      <c r="G51" s="102"/>
      <c r="H51" s="102"/>
      <c r="I51" s="102"/>
      <c r="J51" s="102"/>
      <c r="K51" s="62"/>
    </row>
    <row r="52" spans="1:11" ht="18.75" customHeight="1">
      <c r="A52" s="570" t="s">
        <v>328</v>
      </c>
      <c r="B52" s="571"/>
      <c r="C52" s="571"/>
      <c r="D52" s="571"/>
      <c r="E52" s="571"/>
      <c r="F52" s="571"/>
      <c r="G52" s="571"/>
      <c r="H52" s="571"/>
      <c r="I52" s="571"/>
      <c r="J52" s="571"/>
      <c r="K52" s="572"/>
    </row>
    <row r="53" spans="1:11" ht="18.75" customHeight="1">
      <c r="A53" s="73"/>
      <c r="B53" s="430"/>
      <c r="C53" s="431"/>
      <c r="D53" s="431"/>
      <c r="E53" s="431"/>
      <c r="F53" s="431"/>
      <c r="G53" s="431"/>
      <c r="H53" s="431"/>
      <c r="I53" s="431"/>
      <c r="J53" s="431"/>
      <c r="K53" s="432"/>
    </row>
    <row r="54" spans="1:11" ht="18.75" customHeight="1">
      <c r="A54" s="73"/>
      <c r="B54" s="433"/>
      <c r="C54" s="434"/>
      <c r="D54" s="434"/>
      <c r="E54" s="434"/>
      <c r="F54" s="434"/>
      <c r="G54" s="434"/>
      <c r="H54" s="434"/>
      <c r="I54" s="434"/>
      <c r="J54" s="434"/>
      <c r="K54" s="435"/>
    </row>
    <row r="55" spans="1:11" ht="18.75" customHeight="1">
      <c r="A55" s="73"/>
      <c r="B55" s="436"/>
      <c r="C55" s="437"/>
      <c r="D55" s="437"/>
      <c r="E55" s="437"/>
      <c r="F55" s="437"/>
      <c r="G55" s="437"/>
      <c r="H55" s="437"/>
      <c r="I55" s="437"/>
      <c r="J55" s="437"/>
      <c r="K55" s="438"/>
    </row>
    <row r="56" spans="1:11" ht="8.25" customHeight="1">
      <c r="A56" s="59"/>
      <c r="K56" s="97"/>
    </row>
    <row r="57" spans="1:11" ht="30" customHeight="1">
      <c r="A57" s="567" t="s">
        <v>329</v>
      </c>
      <c r="B57" s="568"/>
      <c r="C57" s="568"/>
      <c r="D57" s="568"/>
      <c r="E57" s="568"/>
      <c r="F57" s="568"/>
      <c r="G57" s="568"/>
      <c r="H57" s="568"/>
      <c r="I57" s="568"/>
      <c r="J57" s="568"/>
      <c r="K57" s="569"/>
    </row>
    <row r="58" spans="1:11" ht="18.75" customHeight="1">
      <c r="A58" s="73"/>
      <c r="B58" s="430"/>
      <c r="C58" s="431"/>
      <c r="D58" s="431"/>
      <c r="E58" s="431"/>
      <c r="F58" s="431"/>
      <c r="G58" s="431"/>
      <c r="H58" s="431"/>
      <c r="I58" s="431"/>
      <c r="J58" s="431"/>
      <c r="K58" s="432"/>
    </row>
    <row r="59" spans="1:11" ht="18.75" customHeight="1">
      <c r="A59" s="73"/>
      <c r="B59" s="433"/>
      <c r="C59" s="434"/>
      <c r="D59" s="434"/>
      <c r="E59" s="434"/>
      <c r="F59" s="434"/>
      <c r="G59" s="434"/>
      <c r="H59" s="434"/>
      <c r="I59" s="434"/>
      <c r="J59" s="434"/>
      <c r="K59" s="435"/>
    </row>
    <row r="60" spans="1:11" ht="18.75" customHeight="1">
      <c r="A60" s="74"/>
      <c r="B60" s="436"/>
      <c r="C60" s="437"/>
      <c r="D60" s="437"/>
      <c r="E60" s="437"/>
      <c r="F60" s="437"/>
      <c r="G60" s="437"/>
      <c r="H60" s="437"/>
      <c r="I60" s="437"/>
      <c r="J60" s="437"/>
      <c r="K60" s="438"/>
    </row>
  </sheetData>
  <mergeCells count="56">
    <mergeCell ref="I35:K37"/>
    <mergeCell ref="I32:K34"/>
    <mergeCell ref="B53:K55"/>
    <mergeCell ref="B58:K60"/>
    <mergeCell ref="A50:B50"/>
    <mergeCell ref="C50:E50"/>
    <mergeCell ref="B33:B34"/>
    <mergeCell ref="E33:E34"/>
    <mergeCell ref="F33:F34"/>
    <mergeCell ref="G33:G34"/>
    <mergeCell ref="H32:H34"/>
    <mergeCell ref="A36:A37"/>
    <mergeCell ref="A42:K45"/>
    <mergeCell ref="A57:K57"/>
    <mergeCell ref="A52:K52"/>
    <mergeCell ref="A19:A21"/>
    <mergeCell ref="B19:F21"/>
    <mergeCell ref="B18:F18"/>
    <mergeCell ref="G18:K18"/>
    <mergeCell ref="A11:C11"/>
    <mergeCell ref="D11:F11"/>
    <mergeCell ref="G11:K11"/>
    <mergeCell ref="A16:A17"/>
    <mergeCell ref="G19:K19"/>
    <mergeCell ref="G21:H21"/>
    <mergeCell ref="G20:H20"/>
    <mergeCell ref="I20:K20"/>
    <mergeCell ref="I21:K21"/>
    <mergeCell ref="B16:F16"/>
    <mergeCell ref="G16:K16"/>
    <mergeCell ref="F26:G26"/>
    <mergeCell ref="F27:G27"/>
    <mergeCell ref="A32:A34"/>
    <mergeCell ref="E32:G32"/>
    <mergeCell ref="B32:D32"/>
    <mergeCell ref="A24:A27"/>
    <mergeCell ref="C24:K24"/>
    <mergeCell ref="B25:B27"/>
    <mergeCell ref="F25:G25"/>
    <mergeCell ref="H25:K25"/>
    <mergeCell ref="A22:A23"/>
    <mergeCell ref="B22:F22"/>
    <mergeCell ref="G22:K22"/>
    <mergeCell ref="B23:F23"/>
    <mergeCell ref="G23:K23"/>
    <mergeCell ref="A2:K2"/>
    <mergeCell ref="B5:F5"/>
    <mergeCell ref="A10:C10"/>
    <mergeCell ref="D10:F10"/>
    <mergeCell ref="G10:K10"/>
    <mergeCell ref="A9:C9"/>
    <mergeCell ref="D9:F9"/>
    <mergeCell ref="G9:K9"/>
    <mergeCell ref="A8:C8"/>
    <mergeCell ref="D8:F8"/>
    <mergeCell ref="G8:K8"/>
  </mergeCells>
  <phoneticPr fontId="5"/>
  <dataValidations count="4">
    <dataValidation type="list" allowBlank="1" showInputMessage="1" showErrorMessage="1" sqref="K26:K27" xr:uid="{00000000-0002-0000-0900-000000000000}">
      <formula1>"転用,譲渡,交換,貸付,取壊し"</formula1>
    </dataValidation>
    <dataValidation type="list" allowBlank="1" showInputMessage="1" showErrorMessage="1" sqref="I26:I27" xr:uid="{00000000-0002-0000-0900-000001000000}">
      <formula1>"有（承認済）,有（申請済）,有（申請予定）,無"</formula1>
    </dataValidation>
    <dataValidation type="list" allowBlank="1" showInputMessage="1" showErrorMessage="1" sqref="B25:B27" xr:uid="{00000000-0002-0000-0900-000002000000}">
      <formula1>"有,無"</formula1>
    </dataValidation>
    <dataValidation type="list" allowBlank="1" showInputMessage="1" showErrorMessage="1" sqref="B19:F21" xr:uid="{00000000-0002-0000-0900-000003000000}">
      <formula1>"病院と同一敷地内,病院隣接地,それ以外の場所"</formula1>
    </dataValidation>
  </dataValidations>
  <printOptions horizontalCentered="1"/>
  <pageMargins left="0.31496062992125984" right="0.31496062992125984" top="0.55118110236220474" bottom="0.55118110236220474" header="0.31496062992125984" footer="0.31496062992125984"/>
  <pageSetup paperSize="9" scale="89" orientation="portrait" blackAndWhite="1" r:id="rId1"/>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900-000004000000}">
          <x14:formula1>
            <xm:f>'管理用（このシートは削除しないでください）'!$D$3:$D$8</xm:f>
          </x14:formula1>
          <xm:sqref>B18:K18</xm:sqref>
        </x14:dataValidation>
        <x14:dataValidation type="list" allowBlank="1" showInputMessage="1" showErrorMessage="1" xr:uid="{00000000-0002-0000-0900-000005000000}">
          <x14:formula1>
            <xm:f>'管理用（このシートは削除しないでください）'!$F$3:$F$9</xm:f>
          </x14:formula1>
          <xm:sqref>B23:K23</xm:sqref>
        </x14:dataValidation>
        <x14:dataValidation type="list" allowBlank="1" showInputMessage="1" showErrorMessage="1" xr:uid="{00000000-0002-0000-0900-000006000000}">
          <x14:formula1>
            <xm:f>'管理用（このシートは削除しないでください）'!$D$24:$D$45</xm:f>
          </x14:formula1>
          <xm:sqref>D9:F9</xm:sqref>
        </x14:dataValidation>
      </x14:dataValidation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K58"/>
  <sheetViews>
    <sheetView view="pageBreakPreview" zoomScaleNormal="100" zoomScaleSheetLayoutView="100" workbookViewId="0">
      <selection activeCell="A2" sqref="A2:K2"/>
    </sheetView>
  </sheetViews>
  <sheetFormatPr defaultColWidth="9" defaultRowHeight="12"/>
  <cols>
    <col min="1" max="1" width="11.25" style="38" customWidth="1"/>
    <col min="2" max="18" width="10" style="38" customWidth="1"/>
    <col min="19" max="16384" width="9" style="38"/>
  </cols>
  <sheetData>
    <row r="1" spans="1:11">
      <c r="A1" s="38" t="s">
        <v>335</v>
      </c>
    </row>
    <row r="2" spans="1:11" ht="18" customHeight="1">
      <c r="A2" s="410" t="s">
        <v>124</v>
      </c>
      <c r="B2" s="410"/>
      <c r="C2" s="410"/>
      <c r="D2" s="410"/>
      <c r="E2" s="410"/>
      <c r="F2" s="410"/>
      <c r="G2" s="410"/>
      <c r="H2" s="410"/>
      <c r="I2" s="410"/>
      <c r="J2" s="410"/>
      <c r="K2" s="410"/>
    </row>
    <row r="5" spans="1:11" ht="18.75" customHeight="1">
      <c r="A5" s="40" t="s">
        <v>64</v>
      </c>
      <c r="B5" s="414" t="s">
        <v>551</v>
      </c>
      <c r="C5" s="414"/>
      <c r="D5" s="414"/>
      <c r="E5" s="414"/>
      <c r="F5" s="414"/>
    </row>
    <row r="6" spans="1:11" ht="12" customHeight="1">
      <c r="A6" s="46"/>
      <c r="B6" s="47"/>
      <c r="C6" s="47"/>
      <c r="D6" s="47"/>
      <c r="E6" s="47"/>
      <c r="F6" s="47"/>
    </row>
    <row r="8" spans="1:11">
      <c r="A8" s="414" t="s">
        <v>110</v>
      </c>
      <c r="B8" s="414"/>
      <c r="C8" s="414"/>
      <c r="D8" s="414" t="s">
        <v>151</v>
      </c>
      <c r="E8" s="414"/>
      <c r="F8" s="414"/>
      <c r="G8" s="414" t="s">
        <v>111</v>
      </c>
      <c r="H8" s="414"/>
      <c r="I8" s="414"/>
      <c r="J8" s="414"/>
      <c r="K8" s="414"/>
    </row>
    <row r="9" spans="1:11" ht="18.75" customHeight="1">
      <c r="A9" s="415"/>
      <c r="B9" s="415"/>
      <c r="C9" s="415"/>
      <c r="D9" s="415"/>
      <c r="E9" s="415"/>
      <c r="F9" s="415"/>
      <c r="G9" s="415"/>
      <c r="H9" s="415"/>
      <c r="I9" s="415"/>
      <c r="J9" s="415"/>
      <c r="K9" s="415"/>
    </row>
    <row r="10" spans="1:11" ht="12" customHeight="1">
      <c r="A10" s="45"/>
      <c r="B10" s="45"/>
      <c r="C10" s="45"/>
      <c r="D10" s="45"/>
      <c r="E10" s="45"/>
      <c r="F10" s="45"/>
      <c r="G10" s="45"/>
      <c r="H10" s="45"/>
      <c r="I10" s="45"/>
      <c r="J10" s="45"/>
      <c r="K10" s="45"/>
    </row>
    <row r="11" spans="1:11" ht="12" customHeight="1">
      <c r="A11" s="45"/>
      <c r="B11" s="45"/>
      <c r="C11" s="45"/>
      <c r="D11" s="45"/>
      <c r="E11" s="45"/>
      <c r="F11" s="45"/>
      <c r="G11" s="45"/>
      <c r="H11" s="45"/>
      <c r="I11" s="45"/>
      <c r="J11" s="45"/>
      <c r="K11" s="45"/>
    </row>
    <row r="12" spans="1:11">
      <c r="A12" s="38" t="s">
        <v>154</v>
      </c>
    </row>
    <row r="13" spans="1:11" ht="3.75" customHeight="1"/>
    <row r="14" spans="1:11">
      <c r="A14" s="412" t="s">
        <v>112</v>
      </c>
      <c r="B14" s="411" t="s">
        <v>125</v>
      </c>
      <c r="C14" s="411"/>
      <c r="D14" s="411"/>
      <c r="E14" s="411"/>
      <c r="F14" s="411"/>
      <c r="G14" s="411" t="s">
        <v>126</v>
      </c>
      <c r="H14" s="411"/>
      <c r="I14" s="411"/>
      <c r="J14" s="411"/>
      <c r="K14" s="411"/>
    </row>
    <row r="15" spans="1:11" ht="18.75" customHeight="1">
      <c r="A15" s="413"/>
      <c r="B15" s="119" t="s">
        <v>418</v>
      </c>
      <c r="C15" s="134" t="s">
        <v>419</v>
      </c>
      <c r="D15" s="120" t="s">
        <v>420</v>
      </c>
      <c r="E15" s="120" t="s">
        <v>421</v>
      </c>
      <c r="F15" s="135" t="s">
        <v>419</v>
      </c>
      <c r="G15" s="119" t="s">
        <v>418</v>
      </c>
      <c r="H15" s="134" t="s">
        <v>419</v>
      </c>
      <c r="I15" s="120" t="s">
        <v>420</v>
      </c>
      <c r="J15" s="120" t="s">
        <v>421</v>
      </c>
      <c r="K15" s="135" t="s">
        <v>419</v>
      </c>
    </row>
    <row r="16" spans="1:11" ht="18.75" customHeight="1">
      <c r="A16" s="40" t="s">
        <v>141</v>
      </c>
      <c r="B16" s="416"/>
      <c r="C16" s="416"/>
      <c r="D16" s="416"/>
      <c r="E16" s="416"/>
      <c r="F16" s="416"/>
      <c r="G16" s="424"/>
      <c r="H16" s="540"/>
      <c r="I16" s="540"/>
      <c r="J16" s="540"/>
      <c r="K16" s="425"/>
    </row>
    <row r="17" spans="1:11" ht="18.75" customHeight="1">
      <c r="A17" s="132" t="s">
        <v>219</v>
      </c>
      <c r="B17" s="126" t="s">
        <v>423</v>
      </c>
      <c r="C17" s="161"/>
      <c r="D17" s="127" t="s">
        <v>433</v>
      </c>
      <c r="E17" s="162"/>
      <c r="F17" s="129" t="s">
        <v>434</v>
      </c>
      <c r="G17" s="163">
        <f>C17+E17</f>
        <v>0</v>
      </c>
      <c r="H17" s="128"/>
      <c r="I17" s="131"/>
      <c r="J17" s="128"/>
      <c r="K17" s="164"/>
    </row>
    <row r="18" spans="1:11">
      <c r="A18" s="440" t="s">
        <v>131</v>
      </c>
      <c r="B18" s="411" t="s">
        <v>129</v>
      </c>
      <c r="C18" s="411"/>
      <c r="D18" s="411"/>
      <c r="E18" s="411"/>
      <c r="F18" s="411"/>
      <c r="G18" s="411" t="s">
        <v>130</v>
      </c>
      <c r="H18" s="411"/>
      <c r="I18" s="411"/>
      <c r="J18" s="411"/>
      <c r="K18" s="411"/>
    </row>
    <row r="19" spans="1:11" ht="18.75" customHeight="1">
      <c r="A19" s="413"/>
      <c r="B19" s="416"/>
      <c r="C19" s="416"/>
      <c r="D19" s="416"/>
      <c r="E19" s="416"/>
      <c r="F19" s="416"/>
      <c r="G19" s="416"/>
      <c r="H19" s="416"/>
      <c r="I19" s="416"/>
      <c r="J19" s="416"/>
      <c r="K19" s="416"/>
    </row>
    <row r="20" spans="1:11" ht="12" customHeight="1">
      <c r="A20" s="439" t="s">
        <v>132</v>
      </c>
      <c r="B20" s="40" t="s">
        <v>133</v>
      </c>
      <c r="C20" s="414" t="s">
        <v>134</v>
      </c>
      <c r="D20" s="414"/>
      <c r="E20" s="414"/>
      <c r="F20" s="414"/>
      <c r="G20" s="414"/>
      <c r="H20" s="414"/>
      <c r="I20" s="414"/>
      <c r="J20" s="414"/>
      <c r="K20" s="414"/>
    </row>
    <row r="21" spans="1:11">
      <c r="A21" s="439"/>
      <c r="B21" s="416"/>
      <c r="C21" s="40" t="s">
        <v>135</v>
      </c>
      <c r="D21" s="40" t="s">
        <v>136</v>
      </c>
      <c r="E21" s="40" t="s">
        <v>137</v>
      </c>
      <c r="F21" s="424" t="s">
        <v>130</v>
      </c>
      <c r="G21" s="425"/>
      <c r="H21" s="411" t="s">
        <v>138</v>
      </c>
      <c r="I21" s="411"/>
      <c r="J21" s="411"/>
      <c r="K21" s="411"/>
    </row>
    <row r="22" spans="1:11" ht="18.75" customHeight="1">
      <c r="A22" s="439"/>
      <c r="B22" s="416"/>
      <c r="C22" s="137"/>
      <c r="D22" s="138"/>
      <c r="E22" s="139"/>
      <c r="F22" s="423"/>
      <c r="G22" s="423"/>
      <c r="H22" s="44" t="s">
        <v>139</v>
      </c>
      <c r="I22" s="140"/>
      <c r="J22" s="44" t="s">
        <v>140</v>
      </c>
      <c r="K22" s="141"/>
    </row>
    <row r="23" spans="1:11" ht="18.75" customHeight="1">
      <c r="A23" s="439"/>
      <c r="B23" s="416"/>
      <c r="C23" s="137"/>
      <c r="D23" s="138"/>
      <c r="E23" s="139"/>
      <c r="F23" s="423"/>
      <c r="G23" s="423"/>
      <c r="H23" s="44" t="s">
        <v>139</v>
      </c>
      <c r="I23" s="140"/>
      <c r="J23" s="44" t="s">
        <v>140</v>
      </c>
      <c r="K23" s="141"/>
    </row>
    <row r="26" spans="1:11">
      <c r="A26" s="38" t="s">
        <v>155</v>
      </c>
    </row>
    <row r="27" spans="1:11" ht="3.75" customHeight="1"/>
    <row r="28" spans="1:11">
      <c r="A28" s="419" t="s">
        <v>44</v>
      </c>
      <c r="B28" s="483" t="s">
        <v>198</v>
      </c>
      <c r="C28" s="484"/>
      <c r="D28" s="484"/>
      <c r="E28" s="451"/>
      <c r="F28" s="483" t="s">
        <v>345</v>
      </c>
      <c r="G28" s="484"/>
      <c r="H28" s="484"/>
      <c r="I28" s="484"/>
      <c r="J28" s="451"/>
      <c r="K28" s="419" t="s">
        <v>121</v>
      </c>
    </row>
    <row r="29" spans="1:11" ht="13.5" customHeight="1">
      <c r="A29" s="549"/>
      <c r="B29" s="573" t="s">
        <v>261</v>
      </c>
      <c r="C29" s="573" t="s">
        <v>344</v>
      </c>
      <c r="D29" s="573" t="s">
        <v>276</v>
      </c>
      <c r="E29" s="573" t="s">
        <v>118</v>
      </c>
      <c r="F29" s="574" t="s">
        <v>346</v>
      </c>
      <c r="G29" s="104"/>
      <c r="H29" s="417" t="s">
        <v>333</v>
      </c>
      <c r="I29" s="417" t="s">
        <v>400</v>
      </c>
      <c r="J29" s="576" t="s">
        <v>118</v>
      </c>
      <c r="K29" s="549"/>
    </row>
    <row r="30" spans="1:11" ht="24">
      <c r="A30" s="418"/>
      <c r="B30" s="573"/>
      <c r="C30" s="573"/>
      <c r="D30" s="573"/>
      <c r="E30" s="573"/>
      <c r="F30" s="575"/>
      <c r="G30" s="43" t="s">
        <v>392</v>
      </c>
      <c r="H30" s="547"/>
      <c r="I30" s="547"/>
      <c r="J30" s="577"/>
      <c r="K30" s="418"/>
    </row>
    <row r="31" spans="1:11" ht="18.75" customHeight="1">
      <c r="A31" s="40" t="s">
        <v>435</v>
      </c>
      <c r="B31" s="138"/>
      <c r="C31" s="138"/>
      <c r="D31" s="138"/>
      <c r="E31" s="138"/>
      <c r="F31" s="145"/>
      <c r="G31" s="138"/>
      <c r="H31" s="138"/>
      <c r="I31" s="138"/>
      <c r="J31" s="138"/>
      <c r="K31" s="48" t="str">
        <f>IF(SUM(B31+C31+D31+E31+F31+H31+I31+J31)=0,"",SUM(B31+C31+D31+E31+F31+H31+I31+J31))</f>
        <v/>
      </c>
    </row>
    <row r="32" spans="1:11" ht="15" customHeight="1">
      <c r="A32" s="411" t="s">
        <v>436</v>
      </c>
      <c r="B32" s="202"/>
      <c r="C32" s="202"/>
      <c r="D32" s="202"/>
      <c r="E32" s="202"/>
      <c r="F32" s="203"/>
      <c r="G32" s="202"/>
      <c r="H32" s="202"/>
      <c r="I32" s="202"/>
      <c r="J32" s="202"/>
      <c r="K32" s="49" t="str">
        <f t="shared" ref="K32:K33" si="0">IF(SUM(B32+C32+D32+E32+F32+H32+I32+J32)=0,"",SUM(B32+C32+D32+E32+F32+H32+I32+J32))</f>
        <v/>
      </c>
    </row>
    <row r="33" spans="1:11" ht="15" customHeight="1">
      <c r="A33" s="411"/>
      <c r="B33" s="143"/>
      <c r="C33" s="143"/>
      <c r="D33" s="143"/>
      <c r="E33" s="143"/>
      <c r="F33" s="151"/>
      <c r="G33" s="143"/>
      <c r="H33" s="143"/>
      <c r="I33" s="143"/>
      <c r="J33" s="143"/>
      <c r="K33" s="50" t="str">
        <f t="shared" si="0"/>
        <v/>
      </c>
    </row>
    <row r="34" spans="1:11" ht="7.5" customHeight="1">
      <c r="A34" s="46"/>
      <c r="B34" s="53"/>
      <c r="C34" s="53"/>
      <c r="D34" s="53"/>
      <c r="E34" s="53"/>
      <c r="F34" s="53"/>
      <c r="G34" s="53"/>
      <c r="H34" s="53"/>
      <c r="I34" s="53"/>
      <c r="J34" s="53"/>
      <c r="K34" s="53"/>
    </row>
    <row r="35" spans="1:11" ht="22.5" customHeight="1">
      <c r="A35" s="40" t="s">
        <v>350</v>
      </c>
      <c r="B35" s="105" t="s">
        <v>347</v>
      </c>
      <c r="C35" s="156"/>
      <c r="D35" s="105" t="s">
        <v>348</v>
      </c>
      <c r="E35" s="156"/>
      <c r="F35" s="105" t="s">
        <v>349</v>
      </c>
      <c r="G35" s="156"/>
      <c r="H35" s="53"/>
      <c r="I35" s="53"/>
      <c r="J35" s="53"/>
      <c r="K35" s="53"/>
    </row>
    <row r="38" spans="1:11">
      <c r="A38" s="38" t="s">
        <v>156</v>
      </c>
    </row>
    <row r="39" spans="1:11" ht="3.75" customHeight="1"/>
    <row r="40" spans="1:11" ht="18.75" customHeight="1">
      <c r="A40" s="430"/>
      <c r="B40" s="431"/>
      <c r="C40" s="431"/>
      <c r="D40" s="431"/>
      <c r="E40" s="431"/>
      <c r="F40" s="431"/>
      <c r="G40" s="431"/>
      <c r="H40" s="431"/>
      <c r="I40" s="431"/>
      <c r="J40" s="431"/>
      <c r="K40" s="432"/>
    </row>
    <row r="41" spans="1:11" ht="18.75" customHeight="1">
      <c r="A41" s="433"/>
      <c r="B41" s="434"/>
      <c r="C41" s="434"/>
      <c r="D41" s="434"/>
      <c r="E41" s="434"/>
      <c r="F41" s="434"/>
      <c r="G41" s="434"/>
      <c r="H41" s="434"/>
      <c r="I41" s="434"/>
      <c r="J41" s="434"/>
      <c r="K41" s="435"/>
    </row>
    <row r="42" spans="1:11" ht="18.75" customHeight="1">
      <c r="A42" s="436"/>
      <c r="B42" s="437"/>
      <c r="C42" s="437"/>
      <c r="D42" s="437"/>
      <c r="E42" s="437"/>
      <c r="F42" s="437"/>
      <c r="G42" s="437"/>
      <c r="H42" s="437"/>
      <c r="I42" s="437"/>
      <c r="J42" s="437"/>
      <c r="K42" s="438"/>
    </row>
    <row r="45" spans="1:11">
      <c r="A45" s="38" t="s">
        <v>279</v>
      </c>
    </row>
    <row r="46" spans="1:11" ht="3.75" customHeight="1"/>
    <row r="47" spans="1:11" ht="18.75" customHeight="1">
      <c r="A47" s="428" t="s">
        <v>351</v>
      </c>
      <c r="B47" s="516"/>
      <c r="C47" s="158" t="s">
        <v>432</v>
      </c>
      <c r="D47" s="131" t="s">
        <v>431</v>
      </c>
      <c r="E47" s="157" t="s">
        <v>432</v>
      </c>
      <c r="F47" s="133"/>
      <c r="G47" s="513" t="s">
        <v>360</v>
      </c>
      <c r="H47" s="513"/>
      <c r="I47" s="578"/>
      <c r="J47" s="578"/>
      <c r="K47" s="578"/>
    </row>
    <row r="48" spans="1:11" ht="18.75" customHeight="1">
      <c r="A48" s="428" t="s">
        <v>359</v>
      </c>
      <c r="B48" s="516"/>
      <c r="C48" s="158"/>
      <c r="D48" s="55" t="s">
        <v>366</v>
      </c>
      <c r="E48" s="580"/>
      <c r="F48" s="581"/>
      <c r="G48" s="513" t="s">
        <v>361</v>
      </c>
      <c r="H48" s="513"/>
      <c r="I48" s="579"/>
      <c r="J48" s="579"/>
      <c r="K48" s="579"/>
    </row>
    <row r="49" spans="1:11" ht="18.75" customHeight="1">
      <c r="A49" s="449" t="s">
        <v>372</v>
      </c>
      <c r="B49" s="582"/>
      <c r="C49" s="582"/>
      <c r="D49" s="582"/>
      <c r="E49" s="582"/>
      <c r="F49" s="582"/>
      <c r="G49" s="582"/>
      <c r="H49" s="582"/>
      <c r="I49" s="582"/>
      <c r="J49" s="582"/>
      <c r="K49" s="450"/>
    </row>
    <row r="50" spans="1:11" ht="18.75" customHeight="1">
      <c r="A50" s="59"/>
      <c r="B50" s="411" t="s">
        <v>367</v>
      </c>
      <c r="C50" s="411"/>
      <c r="D50" s="110" t="s">
        <v>369</v>
      </c>
      <c r="E50" s="159"/>
      <c r="F50" s="110" t="s">
        <v>370</v>
      </c>
      <c r="G50" s="159"/>
      <c r="H50" s="110" t="s">
        <v>371</v>
      </c>
      <c r="I50" s="159"/>
      <c r="J50" s="102"/>
      <c r="K50" s="62"/>
    </row>
    <row r="51" spans="1:11" ht="18.75" customHeight="1">
      <c r="A51" s="59"/>
      <c r="B51" s="411" t="s">
        <v>368</v>
      </c>
      <c r="C51" s="411"/>
      <c r="D51" s="110" t="s">
        <v>369</v>
      </c>
      <c r="E51" s="159"/>
      <c r="F51" s="110" t="s">
        <v>370</v>
      </c>
      <c r="G51" s="159"/>
      <c r="H51" s="110" t="s">
        <v>371</v>
      </c>
      <c r="I51" s="159"/>
      <c r="J51" s="102"/>
      <c r="K51" s="62"/>
    </row>
    <row r="52" spans="1:11" ht="18.75" customHeight="1">
      <c r="A52" s="72" t="s">
        <v>357</v>
      </c>
      <c r="B52" s="102"/>
      <c r="C52" s="102"/>
      <c r="D52" s="83"/>
      <c r="E52" s="102"/>
      <c r="F52" s="102"/>
      <c r="G52" s="102"/>
      <c r="H52" s="102"/>
      <c r="I52" s="102"/>
      <c r="J52" s="102"/>
      <c r="K52" s="62"/>
    </row>
    <row r="53" spans="1:11" ht="18.75" customHeight="1">
      <c r="A53" s="65"/>
      <c r="B53" s="40" t="s">
        <v>176</v>
      </c>
      <c r="C53" s="463"/>
      <c r="D53" s="464"/>
      <c r="E53" s="464"/>
      <c r="F53" s="583"/>
      <c r="G53" s="40" t="s">
        <v>111</v>
      </c>
      <c r="H53" s="463"/>
      <c r="I53" s="464"/>
      <c r="J53" s="464"/>
      <c r="K53" s="583"/>
    </row>
    <row r="54" spans="1:11" ht="18.75" customHeight="1">
      <c r="A54" s="59"/>
      <c r="B54" s="54" t="s">
        <v>127</v>
      </c>
      <c r="C54" s="463"/>
      <c r="D54" s="583"/>
      <c r="E54" s="38" t="s">
        <v>179</v>
      </c>
      <c r="F54" s="40" t="s">
        <v>177</v>
      </c>
      <c r="G54" s="463"/>
      <c r="H54" s="464"/>
      <c r="I54" s="42" t="s">
        <v>178</v>
      </c>
      <c r="K54" s="97"/>
    </row>
    <row r="55" spans="1:11" ht="18.75" customHeight="1">
      <c r="A55" s="63"/>
      <c r="B55" s="448" t="s">
        <v>358</v>
      </c>
      <c r="C55" s="448"/>
      <c r="D55" s="448"/>
      <c r="E55" s="448"/>
      <c r="F55" s="556"/>
      <c r="G55" s="557"/>
      <c r="H55" s="557"/>
      <c r="I55" s="558"/>
      <c r="J55" s="64"/>
      <c r="K55" s="67"/>
    </row>
    <row r="56" spans="1:11" ht="6.75" customHeight="1">
      <c r="B56" s="45"/>
      <c r="C56" s="45"/>
      <c r="D56" s="45"/>
      <c r="E56" s="45"/>
      <c r="F56" s="45"/>
      <c r="G56" s="45"/>
      <c r="H56" s="109"/>
      <c r="I56" s="109"/>
      <c r="J56" s="109"/>
    </row>
    <row r="57" spans="1:11" ht="12" customHeight="1">
      <c r="A57" s="38" t="s">
        <v>373</v>
      </c>
      <c r="B57" s="45"/>
      <c r="C57" s="45"/>
      <c r="D57" s="45"/>
      <c r="E57" s="45"/>
      <c r="F57" s="45"/>
      <c r="G57" s="45"/>
      <c r="H57" s="109"/>
      <c r="I57" s="109"/>
      <c r="J57" s="109"/>
    </row>
    <row r="58" spans="1:11" ht="12" customHeight="1">
      <c r="A58" s="38" t="s">
        <v>362</v>
      </c>
      <c r="B58" s="45"/>
      <c r="C58" s="45"/>
      <c r="D58" s="45"/>
      <c r="E58" s="45"/>
      <c r="F58" s="45"/>
      <c r="G58" s="45"/>
      <c r="H58" s="109"/>
      <c r="I58" s="109"/>
      <c r="J58" s="109"/>
    </row>
  </sheetData>
  <mergeCells count="55">
    <mergeCell ref="B55:E55"/>
    <mergeCell ref="F55:I55"/>
    <mergeCell ref="B50:C50"/>
    <mergeCell ref="B51:C51"/>
    <mergeCell ref="A49:K49"/>
    <mergeCell ref="C53:F53"/>
    <mergeCell ref="H53:K53"/>
    <mergeCell ref="C54:D54"/>
    <mergeCell ref="G54:H54"/>
    <mergeCell ref="A47:B47"/>
    <mergeCell ref="G47:H47"/>
    <mergeCell ref="I47:K47"/>
    <mergeCell ref="A48:B48"/>
    <mergeCell ref="G48:H48"/>
    <mergeCell ref="I48:K48"/>
    <mergeCell ref="E48:F48"/>
    <mergeCell ref="F29:F30"/>
    <mergeCell ref="H29:H30"/>
    <mergeCell ref="I29:I30"/>
    <mergeCell ref="J29:J30"/>
    <mergeCell ref="A32:A33"/>
    <mergeCell ref="A40:K42"/>
    <mergeCell ref="F22:G22"/>
    <mergeCell ref="F23:G23"/>
    <mergeCell ref="A28:A30"/>
    <mergeCell ref="B28:E28"/>
    <mergeCell ref="F28:J28"/>
    <mergeCell ref="K28:K30"/>
    <mergeCell ref="B29:B30"/>
    <mergeCell ref="C29:C30"/>
    <mergeCell ref="D29:D30"/>
    <mergeCell ref="E29:E30"/>
    <mergeCell ref="A20:A23"/>
    <mergeCell ref="C20:K20"/>
    <mergeCell ref="B21:B23"/>
    <mergeCell ref="F21:G21"/>
    <mergeCell ref="H21:K21"/>
    <mergeCell ref="A18:A19"/>
    <mergeCell ref="B18:F18"/>
    <mergeCell ref="G18:K18"/>
    <mergeCell ref="B19:F19"/>
    <mergeCell ref="G19:K19"/>
    <mergeCell ref="B16:F16"/>
    <mergeCell ref="G16:K16"/>
    <mergeCell ref="A2:K2"/>
    <mergeCell ref="B5:F5"/>
    <mergeCell ref="A8:C8"/>
    <mergeCell ref="D8:F8"/>
    <mergeCell ref="G8:K8"/>
    <mergeCell ref="A9:C9"/>
    <mergeCell ref="D9:F9"/>
    <mergeCell ref="G9:K9"/>
    <mergeCell ref="A14:A15"/>
    <mergeCell ref="B14:F14"/>
    <mergeCell ref="G14:K14"/>
  </mergeCells>
  <phoneticPr fontId="5"/>
  <dataValidations count="3">
    <dataValidation type="list" allowBlank="1" showInputMessage="1" showErrorMessage="1" sqref="B21:B23 C48" xr:uid="{00000000-0002-0000-0B00-000000000000}">
      <formula1>"有,無"</formula1>
    </dataValidation>
    <dataValidation type="list" allowBlank="1" showInputMessage="1" showErrorMessage="1" sqref="I22:I23" xr:uid="{00000000-0002-0000-0B00-000001000000}">
      <formula1>"有（承認済）,有（申請済）,有（申請予定）,無"</formula1>
    </dataValidation>
    <dataValidation type="list" allowBlank="1" showInputMessage="1" showErrorMessage="1" sqref="K22:K23" xr:uid="{00000000-0002-0000-0B00-000002000000}">
      <formula1>"転用,譲渡,交換,貸付,取壊し"</formula1>
    </dataValidation>
  </dataValidations>
  <printOptions horizontalCentered="1"/>
  <pageMargins left="0.31496062992125984" right="0.31496062992125984" top="0.55118110236220474" bottom="0.55118110236220474" header="0.31496062992125984" footer="0.31496062992125984"/>
  <pageSetup paperSize="9" scale="89" orientation="portrait" blackAndWhite="1"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B00-000003000000}">
          <x14:formula1>
            <xm:f>'管理用（このシートは削除しないでください）'!$F$3:$F$9</xm:f>
          </x14:formula1>
          <xm:sqref>B19:K19</xm:sqref>
        </x14:dataValidation>
        <x14:dataValidation type="list" allowBlank="1" showInputMessage="1" showErrorMessage="1" xr:uid="{00000000-0002-0000-0B00-000004000000}">
          <x14:formula1>
            <xm:f>'管理用（このシートは削除しないでください）'!$D$3:$D$8</xm:f>
          </x14:formula1>
          <xm:sqref>B16:K16</xm:sqref>
        </x14:dataValidation>
      </x14:dataValidation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K48"/>
  <sheetViews>
    <sheetView view="pageBreakPreview" zoomScaleNormal="100" zoomScaleSheetLayoutView="100" workbookViewId="0">
      <selection activeCell="A2" sqref="A2:K2"/>
    </sheetView>
  </sheetViews>
  <sheetFormatPr defaultColWidth="9" defaultRowHeight="12"/>
  <cols>
    <col min="1" max="1" width="11.25" style="38" customWidth="1"/>
    <col min="2" max="18" width="10" style="38" customWidth="1"/>
    <col min="19" max="16384" width="9" style="38"/>
  </cols>
  <sheetData>
    <row r="1" spans="1:11">
      <c r="A1" s="38" t="s">
        <v>363</v>
      </c>
    </row>
    <row r="2" spans="1:11" ht="18" customHeight="1">
      <c r="A2" s="410" t="s">
        <v>124</v>
      </c>
      <c r="B2" s="410"/>
      <c r="C2" s="410"/>
      <c r="D2" s="410"/>
      <c r="E2" s="410"/>
      <c r="F2" s="410"/>
      <c r="G2" s="410"/>
      <c r="H2" s="410"/>
      <c r="I2" s="410"/>
      <c r="J2" s="410"/>
      <c r="K2" s="410"/>
    </row>
    <row r="5" spans="1:11" ht="18.75" customHeight="1">
      <c r="A5" s="40" t="s">
        <v>64</v>
      </c>
      <c r="B5" s="414" t="s">
        <v>552</v>
      </c>
      <c r="C5" s="414"/>
      <c r="D5" s="414"/>
      <c r="E5" s="414"/>
      <c r="F5" s="414"/>
    </row>
    <row r="6" spans="1:11" ht="12" customHeight="1">
      <c r="A6" s="46"/>
      <c r="B6" s="47"/>
      <c r="C6" s="47"/>
      <c r="D6" s="47"/>
      <c r="E6" s="47"/>
      <c r="F6" s="47"/>
    </row>
    <row r="8" spans="1:11">
      <c r="A8" s="414" t="s">
        <v>176</v>
      </c>
      <c r="B8" s="414"/>
      <c r="C8" s="414"/>
      <c r="D8" s="414" t="s">
        <v>301</v>
      </c>
      <c r="E8" s="414"/>
      <c r="F8" s="414"/>
      <c r="G8" s="414" t="s">
        <v>111</v>
      </c>
      <c r="H8" s="414"/>
      <c r="I8" s="414"/>
      <c r="J8" s="414"/>
      <c r="K8" s="414"/>
    </row>
    <row r="9" spans="1:11" ht="18.75" customHeight="1">
      <c r="A9" s="415"/>
      <c r="B9" s="415"/>
      <c r="C9" s="415"/>
      <c r="D9" s="415"/>
      <c r="E9" s="415"/>
      <c r="F9" s="415"/>
      <c r="G9" s="415"/>
      <c r="H9" s="415"/>
      <c r="I9" s="415"/>
      <c r="J9" s="415"/>
      <c r="K9" s="415"/>
    </row>
    <row r="10" spans="1:11" ht="12" customHeight="1">
      <c r="A10" s="45"/>
      <c r="B10" s="45"/>
      <c r="C10" s="45"/>
      <c r="D10" s="45"/>
      <c r="E10" s="45"/>
      <c r="F10" s="45"/>
      <c r="G10" s="45"/>
      <c r="H10" s="45"/>
      <c r="I10" s="45"/>
      <c r="J10" s="45"/>
      <c r="K10" s="45"/>
    </row>
    <row r="11" spans="1:11" ht="12" customHeight="1">
      <c r="A11" s="45"/>
      <c r="B11" s="45"/>
      <c r="C11" s="45"/>
      <c r="D11" s="45"/>
      <c r="E11" s="45"/>
      <c r="F11" s="45"/>
      <c r="G11" s="45"/>
      <c r="H11" s="45"/>
      <c r="I11" s="45"/>
      <c r="J11" s="45"/>
      <c r="K11" s="45"/>
    </row>
    <row r="12" spans="1:11">
      <c r="A12" s="38" t="s">
        <v>154</v>
      </c>
    </row>
    <row r="13" spans="1:11" ht="3.75" customHeight="1"/>
    <row r="14" spans="1:11">
      <c r="A14" s="412" t="s">
        <v>112</v>
      </c>
      <c r="B14" s="411" t="s">
        <v>125</v>
      </c>
      <c r="C14" s="411"/>
      <c r="D14" s="411"/>
      <c r="E14" s="411"/>
      <c r="F14" s="411"/>
      <c r="G14" s="411" t="s">
        <v>126</v>
      </c>
      <c r="H14" s="411"/>
      <c r="I14" s="411"/>
      <c r="J14" s="411"/>
      <c r="K14" s="411"/>
    </row>
    <row r="15" spans="1:11" ht="18.75" customHeight="1">
      <c r="A15" s="413"/>
      <c r="B15" s="119" t="s">
        <v>418</v>
      </c>
      <c r="C15" s="134" t="s">
        <v>419</v>
      </c>
      <c r="D15" s="120" t="s">
        <v>420</v>
      </c>
      <c r="E15" s="120" t="s">
        <v>421</v>
      </c>
      <c r="F15" s="135" t="s">
        <v>419</v>
      </c>
      <c r="G15" s="119" t="s">
        <v>418</v>
      </c>
      <c r="H15" s="134" t="s">
        <v>419</v>
      </c>
      <c r="I15" s="120" t="s">
        <v>420</v>
      </c>
      <c r="J15" s="120" t="s">
        <v>421</v>
      </c>
      <c r="K15" s="135" t="s">
        <v>419</v>
      </c>
    </row>
    <row r="16" spans="1:11" ht="18.75" customHeight="1">
      <c r="A16" s="40" t="s">
        <v>141</v>
      </c>
      <c r="B16" s="416"/>
      <c r="C16" s="416"/>
      <c r="D16" s="416"/>
      <c r="E16" s="416"/>
      <c r="F16" s="416"/>
      <c r="G16" s="443"/>
      <c r="H16" s="462"/>
      <c r="I16" s="462"/>
      <c r="J16" s="462"/>
      <c r="K16" s="444"/>
    </row>
    <row r="17" spans="1:11" ht="18.75" customHeight="1">
      <c r="A17" s="40" t="s">
        <v>374</v>
      </c>
      <c r="B17" s="416"/>
      <c r="C17" s="416"/>
      <c r="D17" s="416"/>
      <c r="E17" s="416"/>
      <c r="F17" s="416"/>
      <c r="G17" s="424"/>
      <c r="H17" s="540"/>
      <c r="I17" s="540"/>
      <c r="J17" s="540"/>
      <c r="K17" s="425"/>
    </row>
    <row r="18" spans="1:11" ht="12" customHeight="1">
      <c r="A18" s="411" t="s">
        <v>375</v>
      </c>
      <c r="B18" s="550"/>
      <c r="C18" s="551"/>
      <c r="D18" s="551"/>
      <c r="E18" s="551"/>
      <c r="F18" s="552"/>
      <c r="G18" s="485" t="s">
        <v>325</v>
      </c>
      <c r="H18" s="486"/>
      <c r="I18" s="486"/>
      <c r="J18" s="486"/>
      <c r="K18" s="533"/>
    </row>
    <row r="19" spans="1:11" ht="19.5" customHeight="1">
      <c r="A19" s="411"/>
      <c r="B19" s="474"/>
      <c r="C19" s="475"/>
      <c r="D19" s="475"/>
      <c r="E19" s="475"/>
      <c r="F19" s="476"/>
      <c r="G19" s="426" t="s">
        <v>376</v>
      </c>
      <c r="H19" s="528"/>
      <c r="I19" s="556"/>
      <c r="J19" s="557"/>
      <c r="K19" s="558"/>
    </row>
    <row r="20" spans="1:11">
      <c r="A20" s="440" t="s">
        <v>131</v>
      </c>
      <c r="B20" s="411" t="s">
        <v>129</v>
      </c>
      <c r="C20" s="411"/>
      <c r="D20" s="411"/>
      <c r="E20" s="411"/>
      <c r="F20" s="411"/>
      <c r="G20" s="411" t="s">
        <v>130</v>
      </c>
      <c r="H20" s="411"/>
      <c r="I20" s="411"/>
      <c r="J20" s="411"/>
      <c r="K20" s="411"/>
    </row>
    <row r="21" spans="1:11" ht="18.75" customHeight="1">
      <c r="A21" s="413"/>
      <c r="B21" s="416"/>
      <c r="C21" s="416"/>
      <c r="D21" s="416"/>
      <c r="E21" s="416"/>
      <c r="F21" s="416"/>
      <c r="G21" s="416"/>
      <c r="H21" s="416"/>
      <c r="I21" s="416"/>
      <c r="J21" s="416"/>
      <c r="K21" s="416"/>
    </row>
    <row r="22" spans="1:11" ht="12" customHeight="1">
      <c r="A22" s="439" t="s">
        <v>132</v>
      </c>
      <c r="B22" s="40" t="s">
        <v>133</v>
      </c>
      <c r="C22" s="414" t="s">
        <v>134</v>
      </c>
      <c r="D22" s="414"/>
      <c r="E22" s="414"/>
      <c r="F22" s="414"/>
      <c r="G22" s="414"/>
      <c r="H22" s="414"/>
      <c r="I22" s="414"/>
      <c r="J22" s="414"/>
      <c r="K22" s="414"/>
    </row>
    <row r="23" spans="1:11">
      <c r="A23" s="439"/>
      <c r="B23" s="416"/>
      <c r="C23" s="40" t="s">
        <v>135</v>
      </c>
      <c r="D23" s="40" t="s">
        <v>136</v>
      </c>
      <c r="E23" s="40" t="s">
        <v>137</v>
      </c>
      <c r="F23" s="424" t="s">
        <v>130</v>
      </c>
      <c r="G23" s="425"/>
      <c r="H23" s="411" t="s">
        <v>138</v>
      </c>
      <c r="I23" s="411"/>
      <c r="J23" s="411"/>
      <c r="K23" s="411"/>
    </row>
    <row r="24" spans="1:11" ht="18.75" customHeight="1">
      <c r="A24" s="439"/>
      <c r="B24" s="416"/>
      <c r="C24" s="137"/>
      <c r="D24" s="138"/>
      <c r="E24" s="139"/>
      <c r="F24" s="423"/>
      <c r="G24" s="423"/>
      <c r="H24" s="44" t="s">
        <v>139</v>
      </c>
      <c r="I24" s="140"/>
      <c r="J24" s="44" t="s">
        <v>140</v>
      </c>
      <c r="K24" s="141"/>
    </row>
    <row r="25" spans="1:11" ht="18.75" customHeight="1">
      <c r="A25" s="439"/>
      <c r="B25" s="416"/>
      <c r="C25" s="137"/>
      <c r="D25" s="138"/>
      <c r="E25" s="139"/>
      <c r="F25" s="423"/>
      <c r="G25" s="423"/>
      <c r="H25" s="44" t="s">
        <v>139</v>
      </c>
      <c r="I25" s="140"/>
      <c r="J25" s="44" t="s">
        <v>140</v>
      </c>
      <c r="K25" s="141"/>
    </row>
    <row r="28" spans="1:11">
      <c r="A28" s="38" t="s">
        <v>155</v>
      </c>
    </row>
    <row r="29" spans="1:11" ht="3.75" customHeight="1"/>
    <row r="30" spans="1:11" ht="18.75" customHeight="1">
      <c r="A30" s="55" t="s">
        <v>44</v>
      </c>
      <c r="B30" s="99" t="s">
        <v>377</v>
      </c>
      <c r="C30" s="55" t="s">
        <v>378</v>
      </c>
      <c r="D30" s="55" t="s">
        <v>379</v>
      </c>
      <c r="E30" s="96" t="s">
        <v>380</v>
      </c>
      <c r="F30" s="55" t="s">
        <v>381</v>
      </c>
      <c r="G30" s="79"/>
      <c r="H30" s="79"/>
      <c r="I30" s="584"/>
      <c r="J30" s="584"/>
      <c r="K30" s="584"/>
    </row>
    <row r="31" spans="1:11" ht="19.5" customHeight="1">
      <c r="A31" s="100" t="s">
        <v>435</v>
      </c>
      <c r="B31" s="138"/>
      <c r="C31" s="138"/>
      <c r="D31" s="138"/>
      <c r="E31" s="138"/>
      <c r="F31" s="48" t="str">
        <f>IF(SUM(B31:E31)=0,"",SUM(B31:E31))</f>
        <v/>
      </c>
      <c r="G31" s="53"/>
      <c r="H31" s="53"/>
      <c r="I31" s="585"/>
      <c r="J31" s="585"/>
      <c r="K31" s="585"/>
    </row>
    <row r="32" spans="1:11" ht="15" customHeight="1">
      <c r="A32" s="439" t="s">
        <v>436</v>
      </c>
      <c r="B32" s="202"/>
      <c r="C32" s="202"/>
      <c r="D32" s="202"/>
      <c r="E32" s="202"/>
      <c r="F32" s="49" t="str">
        <f t="shared" ref="F32:F33" si="0">IF(SUM(B32:E32)=0,"",SUM(B32:E32))</f>
        <v/>
      </c>
      <c r="G32" s="112"/>
      <c r="H32" s="112"/>
      <c r="I32" s="585"/>
      <c r="J32" s="585"/>
      <c r="K32" s="585"/>
    </row>
    <row r="33" spans="1:11" ht="15" customHeight="1">
      <c r="A33" s="411"/>
      <c r="B33" s="143"/>
      <c r="C33" s="143"/>
      <c r="D33" s="143"/>
      <c r="E33" s="143"/>
      <c r="F33" s="50" t="str">
        <f t="shared" si="0"/>
        <v/>
      </c>
      <c r="G33" s="53"/>
      <c r="H33" s="53"/>
      <c r="I33" s="585"/>
      <c r="J33" s="585"/>
      <c r="K33" s="585"/>
    </row>
    <row r="34" spans="1:11" ht="12" customHeight="1">
      <c r="A34" s="46"/>
      <c r="B34" s="53"/>
      <c r="C34" s="53"/>
      <c r="D34" s="53"/>
      <c r="E34" s="53"/>
      <c r="F34" s="53"/>
      <c r="G34" s="53"/>
      <c r="H34" s="53"/>
      <c r="I34" s="53"/>
      <c r="J34" s="53"/>
      <c r="K34" s="53"/>
    </row>
    <row r="36" spans="1:11">
      <c r="A36" s="38" t="s">
        <v>156</v>
      </c>
    </row>
    <row r="37" spans="1:11" ht="3.75" customHeight="1"/>
    <row r="38" spans="1:11" ht="18.75" customHeight="1">
      <c r="A38" s="430"/>
      <c r="B38" s="431"/>
      <c r="C38" s="431"/>
      <c r="D38" s="431"/>
      <c r="E38" s="431"/>
      <c r="F38" s="431"/>
      <c r="G38" s="431"/>
      <c r="H38" s="431"/>
      <c r="I38" s="431"/>
      <c r="J38" s="431"/>
      <c r="K38" s="432"/>
    </row>
    <row r="39" spans="1:11" ht="18.75" customHeight="1">
      <c r="A39" s="433"/>
      <c r="B39" s="434"/>
      <c r="C39" s="434"/>
      <c r="D39" s="434"/>
      <c r="E39" s="434"/>
      <c r="F39" s="434"/>
      <c r="G39" s="434"/>
      <c r="H39" s="434"/>
      <c r="I39" s="434"/>
      <c r="J39" s="434"/>
      <c r="K39" s="435"/>
    </row>
    <row r="40" spans="1:11" ht="18.75" customHeight="1">
      <c r="A40" s="433"/>
      <c r="B40" s="434"/>
      <c r="C40" s="434"/>
      <c r="D40" s="434"/>
      <c r="E40" s="434"/>
      <c r="F40" s="434"/>
      <c r="G40" s="434"/>
      <c r="H40" s="434"/>
      <c r="I40" s="434"/>
      <c r="J40" s="434"/>
      <c r="K40" s="435"/>
    </row>
    <row r="41" spans="1:11" ht="18.75" customHeight="1">
      <c r="A41" s="436"/>
      <c r="B41" s="437"/>
      <c r="C41" s="437"/>
      <c r="D41" s="437"/>
      <c r="E41" s="437"/>
      <c r="F41" s="437"/>
      <c r="G41" s="437"/>
      <c r="H41" s="437"/>
      <c r="I41" s="437"/>
      <c r="J41" s="437"/>
      <c r="K41" s="438"/>
    </row>
    <row r="44" spans="1:11">
      <c r="A44" s="38" t="s">
        <v>384</v>
      </c>
    </row>
    <row r="45" spans="1:11" ht="3.75" customHeight="1"/>
    <row r="46" spans="1:11" ht="18.75" customHeight="1">
      <c r="A46" s="420" t="s">
        <v>382</v>
      </c>
      <c r="B46" s="421"/>
      <c r="C46" s="421"/>
      <c r="D46" s="421"/>
      <c r="E46" s="421"/>
      <c r="F46" s="421"/>
      <c r="G46" s="421"/>
      <c r="H46" s="421"/>
      <c r="I46" s="421"/>
      <c r="J46" s="421"/>
      <c r="K46" s="141"/>
    </row>
    <row r="47" spans="1:11" ht="19.5" customHeight="1">
      <c r="A47" s="420" t="s">
        <v>383</v>
      </c>
      <c r="B47" s="421"/>
      <c r="C47" s="421"/>
      <c r="D47" s="421"/>
      <c r="E47" s="421"/>
      <c r="F47" s="421"/>
      <c r="G47" s="421"/>
      <c r="H47" s="421"/>
      <c r="I47" s="421"/>
      <c r="J47" s="421"/>
      <c r="K47" s="141"/>
    </row>
    <row r="48" spans="1:11" ht="19.5" customHeight="1">
      <c r="A48" s="420" t="s">
        <v>539</v>
      </c>
      <c r="B48" s="421"/>
      <c r="C48" s="421"/>
      <c r="D48" s="421"/>
      <c r="E48" s="421"/>
      <c r="F48" s="421"/>
      <c r="G48" s="421"/>
      <c r="H48" s="421"/>
      <c r="I48" s="421"/>
      <c r="J48" s="421"/>
      <c r="K48" s="141"/>
    </row>
  </sheetData>
  <mergeCells count="39">
    <mergeCell ref="B20:F20"/>
    <mergeCell ref="I30:K30"/>
    <mergeCell ref="A32:A33"/>
    <mergeCell ref="A38:K41"/>
    <mergeCell ref="I31:K33"/>
    <mergeCell ref="F24:G24"/>
    <mergeCell ref="F25:G25"/>
    <mergeCell ref="A2:K2"/>
    <mergeCell ref="B5:F5"/>
    <mergeCell ref="A46:J46"/>
    <mergeCell ref="A18:A19"/>
    <mergeCell ref="B18:F19"/>
    <mergeCell ref="G18:K18"/>
    <mergeCell ref="G19:H19"/>
    <mergeCell ref="I19:K19"/>
    <mergeCell ref="G20:K20"/>
    <mergeCell ref="B21:F21"/>
    <mergeCell ref="G21:K21"/>
    <mergeCell ref="A22:A25"/>
    <mergeCell ref="C22:K22"/>
    <mergeCell ref="B23:B25"/>
    <mergeCell ref="F23:G23"/>
    <mergeCell ref="H23:K23"/>
    <mergeCell ref="A47:J47"/>
    <mergeCell ref="A48:J48"/>
    <mergeCell ref="B16:F16"/>
    <mergeCell ref="G16:K16"/>
    <mergeCell ref="A8:C8"/>
    <mergeCell ref="D8:F8"/>
    <mergeCell ref="G8:K8"/>
    <mergeCell ref="A9:C9"/>
    <mergeCell ref="D9:F9"/>
    <mergeCell ref="G9:K9"/>
    <mergeCell ref="A14:A15"/>
    <mergeCell ref="B14:F14"/>
    <mergeCell ref="G14:K14"/>
    <mergeCell ref="B17:F17"/>
    <mergeCell ref="G17:K17"/>
    <mergeCell ref="A20:A21"/>
  </mergeCells>
  <phoneticPr fontId="5"/>
  <dataValidations count="6">
    <dataValidation type="list" allowBlank="1" showInputMessage="1" showErrorMessage="1" sqref="B18:F19" xr:uid="{00000000-0002-0000-0C00-000000000000}">
      <formula1>"病院と同一敷地内,病院隣接地,それ以外の場所"</formula1>
    </dataValidation>
    <dataValidation type="list" allowBlank="1" showInputMessage="1" showErrorMessage="1" sqref="B23:B25" xr:uid="{00000000-0002-0000-0C00-000001000000}">
      <formula1>"有,無"</formula1>
    </dataValidation>
    <dataValidation type="list" allowBlank="1" showInputMessage="1" showErrorMessage="1" sqref="I24:I25" xr:uid="{00000000-0002-0000-0C00-000002000000}">
      <formula1>"有（承認済）,有（申請済）,有（申請予定）,無"</formula1>
    </dataValidation>
    <dataValidation type="list" allowBlank="1" showInputMessage="1" showErrorMessage="1" sqref="K24:K25" xr:uid="{00000000-0002-0000-0C00-000003000000}">
      <formula1>"転用,譲渡,交換,貸付,取壊し"</formula1>
    </dataValidation>
    <dataValidation type="list" allowBlank="1" showInputMessage="1" showErrorMessage="1" sqref="B17:K17" xr:uid="{00000000-0002-0000-0C00-000004000000}">
      <formula1>"解剖室,薬物検査室,CT室,MRI室"</formula1>
    </dataValidation>
    <dataValidation type="list" allowBlank="1" showInputMessage="1" showErrorMessage="1" sqref="K46:K48" xr:uid="{00000000-0002-0000-0C00-000005000000}">
      <formula1>"○,×"</formula1>
    </dataValidation>
  </dataValidations>
  <printOptions horizontalCentered="1"/>
  <pageMargins left="0.31496062992125984" right="0.31496062992125984" top="0.55118110236220474" bottom="0.55118110236220474" header="0.31496062992125984" footer="0.31496062992125984"/>
  <pageSetup paperSize="9" scale="89" orientation="portrait" blackAndWhite="1"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C00-000006000000}">
          <x14:formula1>
            <xm:f>'管理用（このシートは削除しないでください）'!$F$3:$F$5</xm:f>
          </x14:formula1>
          <xm:sqref>B21:K21</xm:sqref>
        </x14:dataValidation>
        <x14:dataValidation type="list" allowBlank="1" showInputMessage="1" showErrorMessage="1" xr:uid="{00000000-0002-0000-0C00-000007000000}">
          <x14:formula1>
            <xm:f>'管理用（このシートは削除しないでください）'!$D$3:$D$8</xm:f>
          </x14:formula1>
          <xm:sqref>B16:K16</xm:sqref>
        </x14:dataValidation>
      </x14:dataValidations>
    </ext>
  </extLs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K58"/>
  <sheetViews>
    <sheetView view="pageBreakPreview" zoomScaleNormal="100" zoomScaleSheetLayoutView="100" workbookViewId="0">
      <selection activeCell="M37" sqref="M37"/>
    </sheetView>
  </sheetViews>
  <sheetFormatPr defaultColWidth="9" defaultRowHeight="12"/>
  <cols>
    <col min="1" max="1" width="11.25" style="38" customWidth="1"/>
    <col min="2" max="9" width="10" style="38" customWidth="1"/>
    <col min="10" max="10" width="12.375" style="38" customWidth="1"/>
    <col min="11" max="18" width="10" style="38" customWidth="1"/>
    <col min="19" max="16384" width="9" style="38"/>
  </cols>
  <sheetData>
    <row r="1" spans="1:11">
      <c r="A1" s="38" t="s">
        <v>553</v>
      </c>
    </row>
    <row r="2" spans="1:11" ht="18" customHeight="1">
      <c r="A2" s="410" t="s">
        <v>124</v>
      </c>
      <c r="B2" s="410"/>
      <c r="C2" s="410"/>
      <c r="D2" s="410"/>
      <c r="E2" s="410"/>
      <c r="F2" s="410"/>
      <c r="G2" s="410"/>
      <c r="H2" s="410"/>
      <c r="I2" s="410"/>
      <c r="J2" s="410"/>
      <c r="K2" s="410"/>
    </row>
    <row r="7" spans="1:11" ht="18.75" customHeight="1">
      <c r="A7" s="40" t="s">
        <v>64</v>
      </c>
      <c r="B7" s="448" t="s">
        <v>554</v>
      </c>
      <c r="C7" s="448"/>
      <c r="D7" s="448"/>
      <c r="E7" s="448"/>
      <c r="F7" s="448"/>
      <c r="G7" s="448"/>
    </row>
    <row r="8" spans="1:11" ht="12" customHeight="1">
      <c r="A8" s="46"/>
      <c r="B8" s="47"/>
      <c r="C8" s="47"/>
      <c r="D8" s="47"/>
      <c r="E8" s="47"/>
      <c r="F8" s="47"/>
    </row>
    <row r="10" spans="1:11">
      <c r="A10" s="414" t="s">
        <v>110</v>
      </c>
      <c r="B10" s="414"/>
      <c r="C10" s="414"/>
      <c r="D10" s="414" t="s">
        <v>151</v>
      </c>
      <c r="E10" s="414"/>
      <c r="F10" s="414"/>
      <c r="G10" s="414" t="s">
        <v>111</v>
      </c>
      <c r="H10" s="414"/>
      <c r="I10" s="414"/>
      <c r="J10" s="414"/>
      <c r="K10" s="414"/>
    </row>
    <row r="11" spans="1:11" ht="18.75" customHeight="1">
      <c r="A11" s="415"/>
      <c r="B11" s="415"/>
      <c r="C11" s="415"/>
      <c r="D11" s="415"/>
      <c r="E11" s="415"/>
      <c r="F11" s="415"/>
      <c r="G11" s="415"/>
      <c r="H11" s="415"/>
      <c r="I11" s="415"/>
      <c r="J11" s="415"/>
      <c r="K11" s="415"/>
    </row>
    <row r="12" spans="1:11" ht="12" customHeight="1">
      <c r="A12" s="45"/>
      <c r="B12" s="45"/>
      <c r="C12" s="45"/>
      <c r="D12" s="45"/>
      <c r="E12" s="45"/>
      <c r="F12" s="45"/>
      <c r="G12" s="45"/>
      <c r="H12" s="45"/>
      <c r="I12" s="45"/>
      <c r="J12" s="45"/>
      <c r="K12" s="45"/>
    </row>
    <row r="13" spans="1:11" ht="12" customHeight="1">
      <c r="A13" s="45"/>
      <c r="B13" s="45"/>
      <c r="C13" s="45"/>
      <c r="D13" s="45"/>
      <c r="E13" s="45"/>
      <c r="F13" s="45"/>
      <c r="G13" s="45"/>
      <c r="H13" s="45"/>
      <c r="I13" s="45"/>
      <c r="J13" s="45"/>
      <c r="K13" s="45"/>
    </row>
    <row r="14" spans="1:11">
      <c r="A14" s="38" t="s">
        <v>154</v>
      </c>
    </row>
    <row r="15" spans="1:11" ht="3.75" customHeight="1"/>
    <row r="16" spans="1:11">
      <c r="A16" s="412" t="s">
        <v>112</v>
      </c>
      <c r="B16" s="411" t="s">
        <v>125</v>
      </c>
      <c r="C16" s="411"/>
      <c r="D16" s="411"/>
      <c r="E16" s="411"/>
      <c r="F16" s="411"/>
      <c r="G16" s="411" t="s">
        <v>126</v>
      </c>
      <c r="H16" s="411"/>
      <c r="I16" s="411"/>
      <c r="J16" s="411"/>
      <c r="K16" s="411"/>
    </row>
    <row r="17" spans="1:11" ht="18.75" customHeight="1">
      <c r="A17" s="413"/>
      <c r="B17" s="119" t="s">
        <v>418</v>
      </c>
      <c r="C17" s="134" t="s">
        <v>419</v>
      </c>
      <c r="D17" s="120" t="s">
        <v>420</v>
      </c>
      <c r="E17" s="120" t="s">
        <v>421</v>
      </c>
      <c r="F17" s="135" t="s">
        <v>419</v>
      </c>
      <c r="G17" s="119" t="s">
        <v>418</v>
      </c>
      <c r="H17" s="134" t="s">
        <v>419</v>
      </c>
      <c r="I17" s="120" t="s">
        <v>420</v>
      </c>
      <c r="J17" s="120" t="s">
        <v>421</v>
      </c>
      <c r="K17" s="135" t="s">
        <v>419</v>
      </c>
    </row>
    <row r="18" spans="1:11" ht="18.75" customHeight="1">
      <c r="A18" s="40" t="s">
        <v>141</v>
      </c>
      <c r="B18" s="416"/>
      <c r="C18" s="416"/>
      <c r="D18" s="416"/>
      <c r="E18" s="416"/>
      <c r="F18" s="416"/>
      <c r="G18" s="443"/>
      <c r="H18" s="462"/>
      <c r="I18" s="462"/>
      <c r="J18" s="462"/>
      <c r="K18" s="444"/>
    </row>
    <row r="19" spans="1:11" ht="18.75" customHeight="1">
      <c r="A19" s="132" t="s">
        <v>219</v>
      </c>
      <c r="B19" s="126" t="s">
        <v>423</v>
      </c>
      <c r="C19" s="161"/>
      <c r="D19" s="127" t="s">
        <v>424</v>
      </c>
      <c r="E19" s="162"/>
      <c r="F19" s="129" t="s">
        <v>425</v>
      </c>
      <c r="G19" s="162"/>
      <c r="H19" s="128" t="s">
        <v>426</v>
      </c>
      <c r="I19" s="162"/>
      <c r="J19" s="128" t="s">
        <v>427</v>
      </c>
      <c r="K19" s="256">
        <f>C19+E19+G19+I19</f>
        <v>0</v>
      </c>
    </row>
    <row r="20" spans="1:11">
      <c r="A20" s="440" t="s">
        <v>131</v>
      </c>
      <c r="B20" s="411" t="s">
        <v>129</v>
      </c>
      <c r="C20" s="411"/>
      <c r="D20" s="411"/>
      <c r="E20" s="411"/>
      <c r="F20" s="411"/>
      <c r="G20" s="411" t="s">
        <v>130</v>
      </c>
      <c r="H20" s="411"/>
      <c r="I20" s="411"/>
      <c r="J20" s="411"/>
      <c r="K20" s="411"/>
    </row>
    <row r="21" spans="1:11" ht="18.75" customHeight="1">
      <c r="A21" s="413"/>
      <c r="B21" s="416"/>
      <c r="C21" s="416"/>
      <c r="D21" s="416"/>
      <c r="E21" s="416"/>
      <c r="F21" s="416"/>
      <c r="G21" s="416"/>
      <c r="H21" s="416"/>
      <c r="I21" s="416"/>
      <c r="J21" s="416"/>
      <c r="K21" s="416"/>
    </row>
    <row r="22" spans="1:11" ht="12" customHeight="1">
      <c r="A22" s="439" t="s">
        <v>411</v>
      </c>
      <c r="B22" s="40" t="s">
        <v>133</v>
      </c>
      <c r="C22" s="414" t="s">
        <v>134</v>
      </c>
      <c r="D22" s="414"/>
      <c r="E22" s="414"/>
      <c r="F22" s="414"/>
      <c r="G22" s="414"/>
      <c r="H22" s="414"/>
      <c r="I22" s="414"/>
      <c r="J22" s="414"/>
      <c r="K22" s="414"/>
    </row>
    <row r="23" spans="1:11">
      <c r="A23" s="439"/>
      <c r="B23" s="416"/>
      <c r="C23" s="40" t="s">
        <v>135</v>
      </c>
      <c r="D23" s="40" t="s">
        <v>136</v>
      </c>
      <c r="E23" s="40" t="s">
        <v>137</v>
      </c>
      <c r="F23" s="424" t="s">
        <v>130</v>
      </c>
      <c r="G23" s="425"/>
      <c r="H23" s="411" t="s">
        <v>138</v>
      </c>
      <c r="I23" s="411"/>
      <c r="J23" s="411"/>
      <c r="K23" s="411"/>
    </row>
    <row r="24" spans="1:11" ht="18.75" customHeight="1">
      <c r="A24" s="439"/>
      <c r="B24" s="416"/>
      <c r="C24" s="137"/>
      <c r="D24" s="138"/>
      <c r="E24" s="139"/>
      <c r="F24" s="423"/>
      <c r="G24" s="423"/>
      <c r="H24" s="44" t="s">
        <v>139</v>
      </c>
      <c r="I24" s="140"/>
      <c r="J24" s="44" t="s">
        <v>140</v>
      </c>
      <c r="K24" s="141"/>
    </row>
    <row r="25" spans="1:11" ht="18.75" customHeight="1">
      <c r="A25" s="439"/>
      <c r="B25" s="416"/>
      <c r="C25" s="137"/>
      <c r="D25" s="138"/>
      <c r="E25" s="139"/>
      <c r="F25" s="423"/>
      <c r="G25" s="423"/>
      <c r="H25" s="44" t="s">
        <v>139</v>
      </c>
      <c r="I25" s="140"/>
      <c r="J25" s="44" t="s">
        <v>140</v>
      </c>
      <c r="K25" s="141"/>
    </row>
    <row r="28" spans="1:11">
      <c r="A28" s="38" t="s">
        <v>155</v>
      </c>
    </row>
    <row r="29" spans="1:11" ht="3.75" customHeight="1"/>
    <row r="30" spans="1:11" ht="15" customHeight="1">
      <c r="A30" s="419" t="s">
        <v>44</v>
      </c>
      <c r="B30" s="420" t="s">
        <v>342</v>
      </c>
      <c r="C30" s="421"/>
      <c r="D30" s="421"/>
      <c r="E30" s="422"/>
      <c r="F30" s="421" t="s">
        <v>343</v>
      </c>
      <c r="G30" s="421"/>
      <c r="H30" s="421"/>
      <c r="I30" s="422"/>
      <c r="J30" s="538" t="s">
        <v>559</v>
      </c>
      <c r="K30" s="419" t="s">
        <v>121</v>
      </c>
    </row>
    <row r="31" spans="1:11" ht="23.25" customHeight="1">
      <c r="A31" s="418"/>
      <c r="B31" s="39" t="s">
        <v>273</v>
      </c>
      <c r="C31" s="39" t="s">
        <v>274</v>
      </c>
      <c r="D31" s="39" t="s">
        <v>275</v>
      </c>
      <c r="E31" s="113" t="s">
        <v>118</v>
      </c>
      <c r="F31" s="39" t="s">
        <v>276</v>
      </c>
      <c r="G31" s="39" t="s">
        <v>277</v>
      </c>
      <c r="H31" s="43" t="s">
        <v>278</v>
      </c>
      <c r="I31" s="41" t="s">
        <v>118</v>
      </c>
      <c r="J31" s="539"/>
      <c r="K31" s="418"/>
    </row>
    <row r="32" spans="1:11" ht="18.75" customHeight="1">
      <c r="A32" s="40" t="s">
        <v>435</v>
      </c>
      <c r="B32" s="138"/>
      <c r="C32" s="138"/>
      <c r="D32" s="138"/>
      <c r="E32" s="145"/>
      <c r="F32" s="138"/>
      <c r="G32" s="138"/>
      <c r="H32" s="138"/>
      <c r="I32" s="138"/>
      <c r="J32" s="138"/>
      <c r="K32" s="48" t="str">
        <f>IF(SUM(B32:J32)=0,"",SUM(B32:J32))</f>
        <v/>
      </c>
    </row>
    <row r="33" spans="1:11" ht="15" customHeight="1">
      <c r="A33" s="411" t="s">
        <v>436</v>
      </c>
      <c r="B33" s="202"/>
      <c r="C33" s="202"/>
      <c r="D33" s="202"/>
      <c r="E33" s="203"/>
      <c r="F33" s="202"/>
      <c r="G33" s="202"/>
      <c r="H33" s="202"/>
      <c r="I33" s="202"/>
      <c r="J33" s="202"/>
      <c r="K33" s="49" t="str">
        <f t="shared" ref="K33:K34" si="0">IF(SUM(B33:J33)=0,"",SUM(B33:J33))</f>
        <v/>
      </c>
    </row>
    <row r="34" spans="1:11" ht="15" customHeight="1">
      <c r="A34" s="411"/>
      <c r="B34" s="143"/>
      <c r="C34" s="143"/>
      <c r="D34" s="143"/>
      <c r="E34" s="151"/>
      <c r="F34" s="143"/>
      <c r="G34" s="143"/>
      <c r="H34" s="143"/>
      <c r="I34" s="143"/>
      <c r="J34" s="143"/>
      <c r="K34" s="50" t="str">
        <f t="shared" si="0"/>
        <v/>
      </c>
    </row>
    <row r="35" spans="1:11" ht="12" customHeight="1">
      <c r="A35" s="46"/>
      <c r="B35" s="53"/>
      <c r="C35" s="53"/>
      <c r="D35" s="53"/>
      <c r="E35" s="53"/>
      <c r="F35" s="53"/>
      <c r="G35" s="53"/>
      <c r="H35" s="53"/>
      <c r="I35" s="53"/>
      <c r="J35" s="53"/>
      <c r="K35" s="53"/>
    </row>
    <row r="37" spans="1:11">
      <c r="A37" s="38" t="s">
        <v>156</v>
      </c>
    </row>
    <row r="38" spans="1:11" ht="3.75" customHeight="1"/>
    <row r="39" spans="1:11" ht="18.75" customHeight="1">
      <c r="A39" s="430"/>
      <c r="B39" s="431"/>
      <c r="C39" s="431"/>
      <c r="D39" s="431"/>
      <c r="E39" s="431"/>
      <c r="F39" s="431"/>
      <c r="G39" s="431"/>
      <c r="H39" s="431"/>
      <c r="I39" s="431"/>
      <c r="J39" s="431"/>
      <c r="K39" s="432"/>
    </row>
    <row r="40" spans="1:11" ht="18.75" customHeight="1">
      <c r="A40" s="433"/>
      <c r="B40" s="434"/>
      <c r="C40" s="434"/>
      <c r="D40" s="434"/>
      <c r="E40" s="434"/>
      <c r="F40" s="434"/>
      <c r="G40" s="434"/>
      <c r="H40" s="434"/>
      <c r="I40" s="434"/>
      <c r="J40" s="434"/>
      <c r="K40" s="435"/>
    </row>
    <row r="41" spans="1:11" ht="18.75" customHeight="1">
      <c r="A41" s="436"/>
      <c r="B41" s="437"/>
      <c r="C41" s="437"/>
      <c r="D41" s="437"/>
      <c r="E41" s="437"/>
      <c r="F41" s="437"/>
      <c r="G41" s="437"/>
      <c r="H41" s="437"/>
      <c r="I41" s="437"/>
      <c r="J41" s="437"/>
      <c r="K41" s="438"/>
    </row>
    <row r="44" spans="1:11">
      <c r="A44" s="38" t="s">
        <v>279</v>
      </c>
    </row>
    <row r="45" spans="1:11" ht="3.75" customHeight="1"/>
    <row r="46" spans="1:11" ht="36.75" customHeight="1">
      <c r="A46" s="568" t="s">
        <v>412</v>
      </c>
      <c r="B46" s="568"/>
      <c r="C46" s="568"/>
      <c r="D46" s="568"/>
      <c r="E46" s="568"/>
      <c r="F46" s="568"/>
      <c r="G46" s="568"/>
      <c r="H46" s="568"/>
      <c r="I46" s="568"/>
      <c r="J46" s="568"/>
      <c r="K46" s="568"/>
    </row>
    <row r="47" spans="1:11" ht="4.5" customHeight="1"/>
    <row r="48" spans="1:11" ht="18.75" customHeight="1">
      <c r="A48" s="64" t="s">
        <v>280</v>
      </c>
    </row>
    <row r="49" spans="1:9" ht="18.75" customHeight="1">
      <c r="A49" s="529" t="s">
        <v>281</v>
      </c>
      <c r="B49" s="530"/>
      <c r="C49" s="531"/>
      <c r="D49" s="154"/>
      <c r="E49" s="62" t="s">
        <v>291</v>
      </c>
      <c r="F49" s="485"/>
      <c r="G49" s="486"/>
      <c r="H49" s="486"/>
      <c r="I49" s="533"/>
    </row>
    <row r="50" spans="1:9" ht="18.75" customHeight="1">
      <c r="A50" s="529" t="s">
        <v>282</v>
      </c>
      <c r="B50" s="530"/>
      <c r="C50" s="531"/>
      <c r="D50" s="443" t="s">
        <v>292</v>
      </c>
      <c r="E50" s="462"/>
      <c r="F50" s="462"/>
      <c r="G50" s="444"/>
      <c r="H50" s="485"/>
      <c r="I50" s="533"/>
    </row>
    <row r="51" spans="1:9" ht="18.75" customHeight="1">
      <c r="A51" s="535" t="s">
        <v>283</v>
      </c>
      <c r="B51" s="536"/>
      <c r="C51" s="536"/>
      <c r="D51" s="536"/>
      <c r="E51" s="536"/>
      <c r="F51" s="536"/>
      <c r="G51" s="536"/>
      <c r="H51" s="536"/>
      <c r="I51" s="537"/>
    </row>
    <row r="52" spans="1:9" ht="18.75" customHeight="1">
      <c r="A52" s="59"/>
      <c r="B52" s="529" t="s">
        <v>287</v>
      </c>
      <c r="C52" s="531"/>
      <c r="D52" s="58" t="s">
        <v>285</v>
      </c>
      <c r="E52" s="155"/>
      <c r="F52" s="98" t="s">
        <v>286</v>
      </c>
      <c r="G52" s="155"/>
      <c r="H52" s="98" t="s">
        <v>289</v>
      </c>
      <c r="I52" s="42"/>
    </row>
    <row r="53" spans="1:9" ht="18.75" customHeight="1">
      <c r="A53" s="59"/>
      <c r="B53" s="529" t="s">
        <v>499</v>
      </c>
      <c r="C53" s="531"/>
      <c r="D53" s="58" t="s">
        <v>290</v>
      </c>
      <c r="E53" s="155"/>
      <c r="F53" s="98" t="s">
        <v>286</v>
      </c>
      <c r="G53" s="155"/>
      <c r="H53" s="98" t="s">
        <v>289</v>
      </c>
      <c r="I53" s="42"/>
    </row>
    <row r="54" spans="1:9" ht="18.75" customHeight="1">
      <c r="A54" s="59"/>
      <c r="B54" s="529" t="s">
        <v>288</v>
      </c>
      <c r="C54" s="531"/>
      <c r="D54" s="58" t="s">
        <v>290</v>
      </c>
      <c r="E54" s="155"/>
      <c r="F54" s="98" t="s">
        <v>286</v>
      </c>
      <c r="G54" s="155"/>
      <c r="H54" s="98" t="s">
        <v>289</v>
      </c>
      <c r="I54" s="42"/>
    </row>
    <row r="55" spans="1:9" ht="18.75" customHeight="1">
      <c r="A55" s="63"/>
      <c r="B55" s="529" t="s">
        <v>284</v>
      </c>
      <c r="C55" s="531"/>
      <c r="D55" s="443"/>
      <c r="E55" s="462"/>
      <c r="F55" s="462"/>
      <c r="G55" s="444"/>
      <c r="H55" s="64"/>
      <c r="I55" s="67"/>
    </row>
    <row r="56" spans="1:9" ht="11.25" customHeight="1">
      <c r="A56" s="102"/>
    </row>
    <row r="57" spans="1:9" ht="11.25" customHeight="1"/>
    <row r="58" spans="1:9" ht="11.25" customHeight="1"/>
  </sheetData>
  <mergeCells count="44">
    <mergeCell ref="B18:F18"/>
    <mergeCell ref="G18:K18"/>
    <mergeCell ref="A2:K2"/>
    <mergeCell ref="A10:C10"/>
    <mergeCell ref="D10:F10"/>
    <mergeCell ref="G10:K10"/>
    <mergeCell ref="A11:C11"/>
    <mergeCell ref="D11:F11"/>
    <mergeCell ref="G11:K11"/>
    <mergeCell ref="A16:A17"/>
    <mergeCell ref="B16:F16"/>
    <mergeCell ref="G16:K16"/>
    <mergeCell ref="B7:G7"/>
    <mergeCell ref="A49:C49"/>
    <mergeCell ref="F49:I49"/>
    <mergeCell ref="A50:C50"/>
    <mergeCell ref="D50:G50"/>
    <mergeCell ref="H50:I50"/>
    <mergeCell ref="A46:K46"/>
    <mergeCell ref="K30:K31"/>
    <mergeCell ref="A33:A34"/>
    <mergeCell ref="A39:K41"/>
    <mergeCell ref="F24:G24"/>
    <mergeCell ref="F25:G25"/>
    <mergeCell ref="A30:A31"/>
    <mergeCell ref="B30:E30"/>
    <mergeCell ref="F30:I30"/>
    <mergeCell ref="J30:J31"/>
    <mergeCell ref="A22:A25"/>
    <mergeCell ref="C22:K22"/>
    <mergeCell ref="B23:B25"/>
    <mergeCell ref="F23:G23"/>
    <mergeCell ref="H23:K23"/>
    <mergeCell ref="A20:A21"/>
    <mergeCell ref="B20:F20"/>
    <mergeCell ref="G20:K20"/>
    <mergeCell ref="B21:F21"/>
    <mergeCell ref="G21:K21"/>
    <mergeCell ref="A51:I51"/>
    <mergeCell ref="B52:C52"/>
    <mergeCell ref="B54:C54"/>
    <mergeCell ref="B55:C55"/>
    <mergeCell ref="D55:G55"/>
    <mergeCell ref="B53:C53"/>
  </mergeCells>
  <phoneticPr fontId="5"/>
  <dataValidations count="4">
    <dataValidation type="list" allowBlank="1" showInputMessage="1" showErrorMessage="1" sqref="B23:B25 D55:G55" xr:uid="{00000000-0002-0000-0F00-000000000000}">
      <formula1>"有,無"</formula1>
    </dataValidation>
    <dataValidation type="list" allowBlank="1" showInputMessage="1" showErrorMessage="1" sqref="I24:I25" xr:uid="{00000000-0002-0000-0F00-000001000000}">
      <formula1>"有（承認済）,有（申請済）,有（申請予定）,無"</formula1>
    </dataValidation>
    <dataValidation type="list" allowBlank="1" showInputMessage="1" showErrorMessage="1" sqref="K24:K25" xr:uid="{00000000-0002-0000-0F00-000002000000}">
      <formula1>"転用,譲渡,交換,貸付,取壊し"</formula1>
    </dataValidation>
    <dataValidation type="list" allowBlank="1" showInputMessage="1" showErrorMessage="1" sqref="B18:K18" xr:uid="{00000000-0002-0000-0F00-000003000000}">
      <formula1>"新築,移転新築"</formula1>
    </dataValidation>
  </dataValidations>
  <printOptions horizontalCentered="1"/>
  <pageMargins left="0.31496062992125984" right="0.31496062992125984" top="0.55118110236220474" bottom="0.55118110236220474" header="0.31496062992125984" footer="0.31496062992125984"/>
  <pageSetup paperSize="9" scale="89" orientation="portrait" blackAndWhite="1"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F00-000004000000}">
          <x14:formula1>
            <xm:f>'管理用（このシートは削除しないでください）'!$F$3:$F$9</xm:f>
          </x14:formula1>
          <xm:sqref>B21:K21</xm:sqref>
        </x14:dataValidation>
      </x14:dataValidations>
    </ext>
  </extLs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K64"/>
  <sheetViews>
    <sheetView view="pageBreakPreview" zoomScaleNormal="100" zoomScaleSheetLayoutView="100" workbookViewId="0">
      <selection activeCell="O33" sqref="O33"/>
    </sheetView>
  </sheetViews>
  <sheetFormatPr defaultColWidth="9" defaultRowHeight="12"/>
  <cols>
    <col min="1" max="1" width="11.25" style="38" customWidth="1"/>
    <col min="2" max="18" width="10" style="38" customWidth="1"/>
    <col min="19" max="16384" width="9" style="38"/>
  </cols>
  <sheetData>
    <row r="1" spans="1:11">
      <c r="A1" s="38" t="s">
        <v>555</v>
      </c>
    </row>
    <row r="2" spans="1:11" ht="18" customHeight="1">
      <c r="A2" s="410" t="s">
        <v>124</v>
      </c>
      <c r="B2" s="410"/>
      <c r="C2" s="410"/>
      <c r="D2" s="410"/>
      <c r="E2" s="410"/>
      <c r="F2" s="410"/>
      <c r="G2" s="410"/>
      <c r="H2" s="410"/>
      <c r="I2" s="410"/>
      <c r="J2" s="410"/>
      <c r="K2" s="410"/>
    </row>
    <row r="5" spans="1:11" ht="18.75" customHeight="1">
      <c r="A5" s="40" t="s">
        <v>64</v>
      </c>
      <c r="B5" s="448" t="s">
        <v>556</v>
      </c>
      <c r="C5" s="448"/>
      <c r="D5" s="448"/>
      <c r="E5" s="448"/>
      <c r="F5" s="448"/>
      <c r="G5" s="448"/>
    </row>
    <row r="6" spans="1:11" ht="12" customHeight="1">
      <c r="A6" s="46"/>
      <c r="B6" s="47"/>
      <c r="C6" s="47"/>
      <c r="D6" s="47"/>
      <c r="E6" s="47"/>
      <c r="F6" s="47"/>
    </row>
    <row r="8" spans="1:11">
      <c r="A8" s="414" t="s">
        <v>110</v>
      </c>
      <c r="B8" s="414"/>
      <c r="C8" s="414"/>
      <c r="D8" s="414" t="s">
        <v>151</v>
      </c>
      <c r="E8" s="414"/>
      <c r="F8" s="414"/>
      <c r="G8" s="414" t="s">
        <v>111</v>
      </c>
      <c r="H8" s="414"/>
      <c r="I8" s="414"/>
      <c r="J8" s="414"/>
      <c r="K8" s="414"/>
    </row>
    <row r="9" spans="1:11" ht="18.75" customHeight="1">
      <c r="A9" s="415"/>
      <c r="B9" s="415"/>
      <c r="C9" s="415"/>
      <c r="D9" s="415"/>
      <c r="E9" s="415"/>
      <c r="F9" s="415"/>
      <c r="G9" s="415"/>
      <c r="H9" s="415"/>
      <c r="I9" s="415"/>
      <c r="J9" s="415"/>
      <c r="K9" s="415"/>
    </row>
    <row r="10" spans="1:11" ht="12" customHeight="1">
      <c r="A10" s="45"/>
      <c r="B10" s="45"/>
      <c r="C10" s="45"/>
      <c r="D10" s="45"/>
      <c r="E10" s="45"/>
      <c r="F10" s="45"/>
      <c r="G10" s="45"/>
      <c r="H10" s="45"/>
      <c r="I10" s="45"/>
      <c r="J10" s="45"/>
      <c r="K10" s="45"/>
    </row>
    <row r="11" spans="1:11" ht="12" customHeight="1">
      <c r="A11" s="45"/>
      <c r="B11" s="45"/>
      <c r="C11" s="45"/>
      <c r="D11" s="45"/>
      <c r="E11" s="45"/>
      <c r="F11" s="45"/>
      <c r="G11" s="45"/>
      <c r="H11" s="45"/>
      <c r="I11" s="45"/>
      <c r="J11" s="45"/>
      <c r="K11" s="45"/>
    </row>
    <row r="12" spans="1:11">
      <c r="A12" s="38" t="s">
        <v>154</v>
      </c>
    </row>
    <row r="13" spans="1:11" ht="3.75" customHeight="1"/>
    <row r="14" spans="1:11">
      <c r="A14" s="412" t="s">
        <v>112</v>
      </c>
      <c r="B14" s="411" t="s">
        <v>125</v>
      </c>
      <c r="C14" s="411"/>
      <c r="D14" s="411"/>
      <c r="E14" s="411"/>
      <c r="F14" s="411"/>
      <c r="G14" s="411" t="s">
        <v>126</v>
      </c>
      <c r="H14" s="411"/>
      <c r="I14" s="411"/>
      <c r="J14" s="411"/>
      <c r="K14" s="411"/>
    </row>
    <row r="15" spans="1:11" ht="18.75" customHeight="1">
      <c r="A15" s="413"/>
      <c r="B15" s="119" t="s">
        <v>418</v>
      </c>
      <c r="C15" s="134" t="s">
        <v>419</v>
      </c>
      <c r="D15" s="120" t="s">
        <v>420</v>
      </c>
      <c r="E15" s="120" t="s">
        <v>421</v>
      </c>
      <c r="F15" s="135" t="s">
        <v>419</v>
      </c>
      <c r="G15" s="119" t="s">
        <v>418</v>
      </c>
      <c r="H15" s="134" t="s">
        <v>419</v>
      </c>
      <c r="I15" s="120" t="s">
        <v>420</v>
      </c>
      <c r="J15" s="120" t="s">
        <v>421</v>
      </c>
      <c r="K15" s="135" t="s">
        <v>419</v>
      </c>
    </row>
    <row r="16" spans="1:11" ht="18.75" customHeight="1">
      <c r="A16" s="40" t="s">
        <v>141</v>
      </c>
      <c r="B16" s="416"/>
      <c r="C16" s="416"/>
      <c r="D16" s="416"/>
      <c r="E16" s="416"/>
      <c r="F16" s="416"/>
      <c r="G16" s="443"/>
      <c r="H16" s="462"/>
      <c r="I16" s="462"/>
      <c r="J16" s="462"/>
      <c r="K16" s="444"/>
    </row>
    <row r="17" spans="1:11">
      <c r="A17" s="411" t="s">
        <v>219</v>
      </c>
      <c r="B17" s="411" t="s">
        <v>122</v>
      </c>
      <c r="C17" s="411"/>
      <c r="D17" s="411"/>
      <c r="E17" s="411"/>
      <c r="F17" s="411"/>
      <c r="G17" s="411" t="s">
        <v>123</v>
      </c>
      <c r="H17" s="411"/>
      <c r="I17" s="411"/>
      <c r="J17" s="411"/>
      <c r="K17" s="411"/>
    </row>
    <row r="18" spans="1:11" ht="18.75" customHeight="1">
      <c r="A18" s="411"/>
      <c r="B18" s="416"/>
      <c r="C18" s="416"/>
      <c r="D18" s="426" t="s">
        <v>153</v>
      </c>
      <c r="E18" s="427"/>
      <c r="F18" s="136"/>
      <c r="G18" s="416"/>
      <c r="H18" s="416"/>
      <c r="I18" s="426" t="s">
        <v>153</v>
      </c>
      <c r="J18" s="427"/>
      <c r="K18" s="136"/>
    </row>
    <row r="19" spans="1:11">
      <c r="A19" s="440" t="s">
        <v>131</v>
      </c>
      <c r="B19" s="411" t="s">
        <v>129</v>
      </c>
      <c r="C19" s="411"/>
      <c r="D19" s="411"/>
      <c r="E19" s="411"/>
      <c r="F19" s="411"/>
      <c r="G19" s="411" t="s">
        <v>130</v>
      </c>
      <c r="H19" s="411"/>
      <c r="I19" s="411"/>
      <c r="J19" s="411"/>
      <c r="K19" s="411"/>
    </row>
    <row r="20" spans="1:11" ht="18.75" customHeight="1">
      <c r="A20" s="413"/>
      <c r="B20" s="416"/>
      <c r="C20" s="416"/>
      <c r="D20" s="416"/>
      <c r="E20" s="416"/>
      <c r="F20" s="416"/>
      <c r="G20" s="416"/>
      <c r="H20" s="416"/>
      <c r="I20" s="416"/>
      <c r="J20" s="416"/>
      <c r="K20" s="416"/>
    </row>
    <row r="21" spans="1:11" ht="12" customHeight="1">
      <c r="A21" s="439" t="s">
        <v>411</v>
      </c>
      <c r="B21" s="40" t="s">
        <v>133</v>
      </c>
      <c r="C21" s="414" t="s">
        <v>134</v>
      </c>
      <c r="D21" s="414"/>
      <c r="E21" s="414"/>
      <c r="F21" s="414"/>
      <c r="G21" s="414"/>
      <c r="H21" s="414"/>
      <c r="I21" s="414"/>
      <c r="J21" s="414"/>
      <c r="K21" s="414"/>
    </row>
    <row r="22" spans="1:11">
      <c r="A22" s="439"/>
      <c r="B22" s="416"/>
      <c r="C22" s="40" t="s">
        <v>135</v>
      </c>
      <c r="D22" s="40" t="s">
        <v>136</v>
      </c>
      <c r="E22" s="40" t="s">
        <v>137</v>
      </c>
      <c r="F22" s="424" t="s">
        <v>130</v>
      </c>
      <c r="G22" s="425"/>
      <c r="H22" s="411" t="s">
        <v>138</v>
      </c>
      <c r="I22" s="411"/>
      <c r="J22" s="411"/>
      <c r="K22" s="411"/>
    </row>
    <row r="23" spans="1:11" ht="18.75" customHeight="1">
      <c r="A23" s="439"/>
      <c r="B23" s="416"/>
      <c r="C23" s="137"/>
      <c r="D23" s="138"/>
      <c r="E23" s="139"/>
      <c r="F23" s="423"/>
      <c r="G23" s="423"/>
      <c r="H23" s="44" t="s">
        <v>139</v>
      </c>
      <c r="I23" s="140"/>
      <c r="J23" s="44" t="s">
        <v>140</v>
      </c>
      <c r="K23" s="141"/>
    </row>
    <row r="24" spans="1:11" ht="18.75" customHeight="1">
      <c r="A24" s="439"/>
      <c r="B24" s="416"/>
      <c r="C24" s="137"/>
      <c r="D24" s="138"/>
      <c r="E24" s="139"/>
      <c r="F24" s="423"/>
      <c r="G24" s="423"/>
      <c r="H24" s="44" t="s">
        <v>139</v>
      </c>
      <c r="I24" s="140"/>
      <c r="J24" s="44" t="s">
        <v>140</v>
      </c>
      <c r="K24" s="141"/>
    </row>
    <row r="27" spans="1:11">
      <c r="A27" s="38" t="s">
        <v>155</v>
      </c>
    </row>
    <row r="28" spans="1:11" ht="3.75" customHeight="1"/>
    <row r="29" spans="1:11">
      <c r="A29" s="419" t="s">
        <v>44</v>
      </c>
      <c r="B29" s="420" t="s">
        <v>198</v>
      </c>
      <c r="C29" s="421"/>
      <c r="D29" s="421"/>
      <c r="E29" s="421"/>
      <c r="F29" s="421"/>
      <c r="G29" s="422"/>
      <c r="H29" s="420" t="s">
        <v>199</v>
      </c>
      <c r="I29" s="422"/>
      <c r="J29" s="419" t="s">
        <v>120</v>
      </c>
      <c r="K29" s="419" t="s">
        <v>121</v>
      </c>
    </row>
    <row r="30" spans="1:11" ht="24">
      <c r="A30" s="418"/>
      <c r="B30" s="39" t="s">
        <v>113</v>
      </c>
      <c r="C30" s="39" t="s">
        <v>114</v>
      </c>
      <c r="D30" s="39" t="s">
        <v>115</v>
      </c>
      <c r="E30" s="39" t="s">
        <v>116</v>
      </c>
      <c r="F30" s="39" t="s">
        <v>117</v>
      </c>
      <c r="G30" s="39" t="s">
        <v>118</v>
      </c>
      <c r="H30" s="43" t="s">
        <v>128</v>
      </c>
      <c r="I30" s="41" t="s">
        <v>119</v>
      </c>
      <c r="J30" s="418"/>
      <c r="K30" s="418"/>
    </row>
    <row r="31" spans="1:11" ht="18.75" customHeight="1">
      <c r="A31" s="40" t="s">
        <v>435</v>
      </c>
      <c r="B31" s="138"/>
      <c r="C31" s="138"/>
      <c r="D31" s="138"/>
      <c r="E31" s="138"/>
      <c r="F31" s="138"/>
      <c r="G31" s="138"/>
      <c r="H31" s="138"/>
      <c r="I31" s="138"/>
      <c r="J31" s="138"/>
      <c r="K31" s="48" t="str">
        <f>IF(SUM(B31:J31)=0,"",SUM(B31:J31))</f>
        <v/>
      </c>
    </row>
    <row r="32" spans="1:11" ht="15" customHeight="1">
      <c r="A32" s="411" t="s">
        <v>436</v>
      </c>
      <c r="B32" s="202"/>
      <c r="C32" s="202"/>
      <c r="D32" s="202"/>
      <c r="E32" s="202"/>
      <c r="F32" s="202"/>
      <c r="G32" s="202"/>
      <c r="H32" s="202"/>
      <c r="I32" s="202"/>
      <c r="J32" s="202"/>
      <c r="K32" s="49" t="str">
        <f t="shared" ref="K32:K33" si="0">IF(SUM(B32:J32)=0,"",SUM(B32:J32))</f>
        <v/>
      </c>
    </row>
    <row r="33" spans="1:11" ht="15" customHeight="1">
      <c r="A33" s="411"/>
      <c r="B33" s="143"/>
      <c r="C33" s="143"/>
      <c r="D33" s="143"/>
      <c r="E33" s="143"/>
      <c r="F33" s="143"/>
      <c r="G33" s="143"/>
      <c r="H33" s="143"/>
      <c r="I33" s="143"/>
      <c r="J33" s="143"/>
      <c r="K33" s="50" t="str">
        <f t="shared" si="0"/>
        <v/>
      </c>
    </row>
    <row r="34" spans="1:11" ht="12" customHeight="1">
      <c r="A34" s="46"/>
      <c r="B34" s="53"/>
      <c r="C34" s="53"/>
      <c r="D34" s="53"/>
      <c r="E34" s="53"/>
      <c r="F34" s="53"/>
      <c r="G34" s="53"/>
      <c r="H34" s="53"/>
      <c r="I34" s="53"/>
      <c r="J34" s="53"/>
      <c r="K34" s="53"/>
    </row>
    <row r="36" spans="1:11">
      <c r="A36" s="38" t="s">
        <v>156</v>
      </c>
    </row>
    <row r="37" spans="1:11" ht="3.75" customHeight="1"/>
    <row r="38" spans="1:11" ht="18.75" customHeight="1">
      <c r="A38" s="430"/>
      <c r="B38" s="431"/>
      <c r="C38" s="431"/>
      <c r="D38" s="431"/>
      <c r="E38" s="431"/>
      <c r="F38" s="431"/>
      <c r="G38" s="431"/>
      <c r="H38" s="431"/>
      <c r="I38" s="431"/>
      <c r="J38" s="431"/>
      <c r="K38" s="432"/>
    </row>
    <row r="39" spans="1:11" ht="18.75" customHeight="1">
      <c r="A39" s="433"/>
      <c r="B39" s="434"/>
      <c r="C39" s="434"/>
      <c r="D39" s="434"/>
      <c r="E39" s="434"/>
      <c r="F39" s="434"/>
      <c r="G39" s="434"/>
      <c r="H39" s="434"/>
      <c r="I39" s="434"/>
      <c r="J39" s="434"/>
      <c r="K39" s="435"/>
    </row>
    <row r="40" spans="1:11" ht="18.75" customHeight="1">
      <c r="A40" s="436"/>
      <c r="B40" s="437"/>
      <c r="C40" s="437"/>
      <c r="D40" s="437"/>
      <c r="E40" s="437"/>
      <c r="F40" s="437"/>
      <c r="G40" s="437"/>
      <c r="H40" s="437"/>
      <c r="I40" s="437"/>
      <c r="J40" s="437"/>
      <c r="K40" s="438"/>
    </row>
    <row r="43" spans="1:11">
      <c r="A43" s="38" t="s">
        <v>166</v>
      </c>
    </row>
    <row r="44" spans="1:11" ht="3.75" customHeight="1"/>
    <row r="45" spans="1:11" ht="36.75" customHeight="1">
      <c r="A45" s="568" t="s">
        <v>412</v>
      </c>
      <c r="B45" s="568"/>
      <c r="C45" s="568"/>
      <c r="D45" s="568"/>
      <c r="E45" s="568"/>
      <c r="F45" s="568"/>
      <c r="G45" s="568"/>
      <c r="H45" s="568"/>
      <c r="I45" s="568"/>
      <c r="J45" s="568"/>
      <c r="K45" s="568"/>
    </row>
    <row r="46" spans="1:11" ht="4.5" customHeight="1"/>
    <row r="47" spans="1:11" ht="18.75" customHeight="1">
      <c r="A47" s="428" t="s">
        <v>152</v>
      </c>
      <c r="B47" s="429"/>
      <c r="C47" s="445"/>
      <c r="D47" s="446"/>
      <c r="E47" s="446"/>
      <c r="F47" s="446"/>
      <c r="G47" s="446"/>
      <c r="H47" s="447"/>
      <c r="I47" s="45"/>
      <c r="J47" s="45"/>
      <c r="K47" s="45"/>
    </row>
    <row r="48" spans="1:11" ht="18.75" customHeight="1">
      <c r="A48" s="477" t="s">
        <v>182</v>
      </c>
      <c r="B48" s="478"/>
      <c r="C48" s="474"/>
      <c r="D48" s="475"/>
      <c r="E48" s="475"/>
      <c r="F48" s="475"/>
      <c r="G48" s="475"/>
      <c r="H48" s="476"/>
    </row>
    <row r="49" spans="1:11" ht="18.75" customHeight="1">
      <c r="A49" s="65"/>
      <c r="B49" s="441" t="s">
        <v>167</v>
      </c>
      <c r="C49" s="442"/>
      <c r="D49" s="448" t="s">
        <v>180</v>
      </c>
      <c r="E49" s="448"/>
      <c r="F49" s="448"/>
      <c r="G49" s="443"/>
      <c r="H49" s="444"/>
    </row>
    <row r="50" spans="1:11" ht="18.75" customHeight="1">
      <c r="A50" s="59"/>
      <c r="B50" s="465"/>
      <c r="C50" s="466"/>
      <c r="D50" s="448" t="s">
        <v>184</v>
      </c>
      <c r="E50" s="448"/>
      <c r="F50" s="448"/>
      <c r="G50" s="471"/>
      <c r="H50" s="472"/>
    </row>
    <row r="51" spans="1:11" ht="18.75" customHeight="1">
      <c r="A51" s="59"/>
      <c r="B51" s="441" t="s">
        <v>168</v>
      </c>
      <c r="C51" s="442"/>
      <c r="D51" s="473" t="s">
        <v>183</v>
      </c>
      <c r="E51" s="473"/>
      <c r="F51" s="473"/>
      <c r="G51" s="471"/>
      <c r="H51" s="472"/>
      <c r="I51" s="63"/>
      <c r="J51" s="64"/>
      <c r="K51" s="64"/>
    </row>
    <row r="52" spans="1:11" ht="18.75" customHeight="1">
      <c r="A52" s="59"/>
      <c r="B52" s="467" t="s">
        <v>213</v>
      </c>
      <c r="C52" s="468"/>
      <c r="D52" s="473" t="s">
        <v>169</v>
      </c>
      <c r="E52" s="473"/>
      <c r="F52" s="473"/>
      <c r="G52" s="40" t="s">
        <v>176</v>
      </c>
      <c r="H52" s="463"/>
      <c r="I52" s="469"/>
      <c r="J52" s="469"/>
      <c r="K52" s="470"/>
    </row>
    <row r="53" spans="1:11" ht="18.75" customHeight="1">
      <c r="A53" s="59"/>
      <c r="B53" s="467"/>
      <c r="C53" s="468"/>
      <c r="D53" s="65"/>
      <c r="E53" s="54" t="s">
        <v>174</v>
      </c>
      <c r="F53" s="423"/>
      <c r="G53" s="423"/>
      <c r="H53" s="40" t="s">
        <v>181</v>
      </c>
      <c r="I53" s="423"/>
      <c r="J53" s="423"/>
      <c r="K53" s="423"/>
    </row>
    <row r="54" spans="1:11" ht="18.75" customHeight="1">
      <c r="A54" s="59"/>
      <c r="B54" s="59"/>
      <c r="D54" s="59"/>
      <c r="E54" s="54" t="s">
        <v>127</v>
      </c>
      <c r="F54" s="144"/>
      <c r="G54" s="42" t="s">
        <v>179</v>
      </c>
      <c r="H54" s="40" t="s">
        <v>177</v>
      </c>
      <c r="I54" s="463"/>
      <c r="J54" s="464"/>
      <c r="K54" s="42" t="s">
        <v>178</v>
      </c>
    </row>
    <row r="55" spans="1:11" ht="18.75" customHeight="1">
      <c r="A55" s="59"/>
      <c r="B55" s="59"/>
      <c r="D55" s="59"/>
      <c r="E55" s="448" t="s">
        <v>173</v>
      </c>
      <c r="F55" s="448"/>
      <c r="G55" s="448"/>
      <c r="H55" s="448"/>
      <c r="I55" s="459"/>
      <c r="J55" s="459"/>
      <c r="K55" s="459"/>
    </row>
    <row r="56" spans="1:11" ht="18.75" customHeight="1">
      <c r="A56" s="59"/>
      <c r="B56" s="59"/>
      <c r="D56" s="59"/>
      <c r="E56" s="449" t="s">
        <v>170</v>
      </c>
      <c r="F56" s="450"/>
      <c r="G56" s="449" t="s">
        <v>172</v>
      </c>
      <c r="H56" s="451"/>
      <c r="I56" s="454"/>
      <c r="J56" s="455"/>
      <c r="K56" s="456"/>
    </row>
    <row r="57" spans="1:11" ht="18.75" customHeight="1">
      <c r="A57" s="59"/>
      <c r="B57" s="59"/>
      <c r="D57" s="59"/>
      <c r="E57" s="198"/>
      <c r="F57" s="61"/>
      <c r="G57" s="103"/>
      <c r="H57" s="440" t="s">
        <v>498</v>
      </c>
      <c r="I57" s="57"/>
      <c r="J57" s="199" t="s">
        <v>496</v>
      </c>
      <c r="K57" s="55" t="s">
        <v>497</v>
      </c>
    </row>
    <row r="58" spans="1:11" ht="18.75" customHeight="1">
      <c r="A58" s="59"/>
      <c r="B58" s="59"/>
      <c r="D58" s="59"/>
      <c r="E58" s="198"/>
      <c r="F58" s="61"/>
      <c r="G58" s="198"/>
      <c r="H58" s="460"/>
      <c r="I58" s="55" t="s">
        <v>495</v>
      </c>
      <c r="J58" s="200"/>
      <c r="K58" s="201"/>
    </row>
    <row r="59" spans="1:11" ht="18.75" customHeight="1">
      <c r="A59" s="59"/>
      <c r="B59" s="59"/>
      <c r="D59" s="59"/>
      <c r="E59" s="198"/>
      <c r="F59" s="61"/>
      <c r="G59" s="198"/>
      <c r="H59" s="460"/>
      <c r="I59" s="56" t="s">
        <v>493</v>
      </c>
      <c r="J59" s="201"/>
      <c r="K59" s="201"/>
    </row>
    <row r="60" spans="1:11" ht="18.75" customHeight="1">
      <c r="A60" s="59"/>
      <c r="B60" s="59"/>
      <c r="D60" s="59"/>
      <c r="E60" s="198"/>
      <c r="F60" s="61"/>
      <c r="G60" s="71"/>
      <c r="H60" s="461"/>
      <c r="I60" s="56" t="s">
        <v>494</v>
      </c>
      <c r="J60" s="201"/>
      <c r="K60" s="201"/>
    </row>
    <row r="61" spans="1:11" ht="18.75" customHeight="1">
      <c r="A61" s="63"/>
      <c r="B61" s="63"/>
      <c r="C61" s="64"/>
      <c r="D61" s="63"/>
      <c r="E61" s="60"/>
      <c r="F61" s="66"/>
      <c r="G61" s="452" t="s">
        <v>171</v>
      </c>
      <c r="H61" s="453"/>
      <c r="I61" s="457"/>
      <c r="J61" s="457"/>
      <c r="K61" s="458"/>
    </row>
    <row r="62" spans="1:11" ht="18.75" customHeight="1"/>
    <row r="63" spans="1:11" ht="18.75" customHeight="1"/>
    <row r="64" spans="1:11" ht="18.75" customHeight="1"/>
  </sheetData>
  <mergeCells count="67">
    <mergeCell ref="B16:F16"/>
    <mergeCell ref="G16:K16"/>
    <mergeCell ref="A2:K2"/>
    <mergeCell ref="A8:C8"/>
    <mergeCell ref="D8:F8"/>
    <mergeCell ref="G8:K8"/>
    <mergeCell ref="A9:C9"/>
    <mergeCell ref="D9:F9"/>
    <mergeCell ref="G9:K9"/>
    <mergeCell ref="A14:A15"/>
    <mergeCell ref="B14:F14"/>
    <mergeCell ref="G14:K14"/>
    <mergeCell ref="A17:A18"/>
    <mergeCell ref="B17:F17"/>
    <mergeCell ref="G17:K17"/>
    <mergeCell ref="B18:C18"/>
    <mergeCell ref="D18:E18"/>
    <mergeCell ref="G18:H18"/>
    <mergeCell ref="I18:J18"/>
    <mergeCell ref="A19:A20"/>
    <mergeCell ref="B19:F19"/>
    <mergeCell ref="G19:K19"/>
    <mergeCell ref="B20:F20"/>
    <mergeCell ref="G20:K20"/>
    <mergeCell ref="F23:G23"/>
    <mergeCell ref="F24:G24"/>
    <mergeCell ref="A29:A30"/>
    <mergeCell ref="B29:G29"/>
    <mergeCell ref="H29:I29"/>
    <mergeCell ref="A21:A24"/>
    <mergeCell ref="C21:K21"/>
    <mergeCell ref="B22:B24"/>
    <mergeCell ref="F22:G22"/>
    <mergeCell ref="H22:K22"/>
    <mergeCell ref="K29:K30"/>
    <mergeCell ref="H52:K52"/>
    <mergeCell ref="C47:H47"/>
    <mergeCell ref="J29:J30"/>
    <mergeCell ref="F53:G53"/>
    <mergeCell ref="I53:K53"/>
    <mergeCell ref="B49:C49"/>
    <mergeCell ref="D49:F49"/>
    <mergeCell ref="G49:H49"/>
    <mergeCell ref="B50:C50"/>
    <mergeCell ref="D50:F50"/>
    <mergeCell ref="G50:H50"/>
    <mergeCell ref="A48:B48"/>
    <mergeCell ref="C48:H48"/>
    <mergeCell ref="A32:A33"/>
    <mergeCell ref="A38:K40"/>
    <mergeCell ref="A47:B47"/>
    <mergeCell ref="H57:H60"/>
    <mergeCell ref="G61:H61"/>
    <mergeCell ref="I61:K61"/>
    <mergeCell ref="B5:G5"/>
    <mergeCell ref="A45:K45"/>
    <mergeCell ref="I54:J54"/>
    <mergeCell ref="E55:H55"/>
    <mergeCell ref="I55:K55"/>
    <mergeCell ref="E56:F56"/>
    <mergeCell ref="G56:H56"/>
    <mergeCell ref="I56:K56"/>
    <mergeCell ref="B51:C51"/>
    <mergeCell ref="D51:F51"/>
    <mergeCell ref="G51:H51"/>
    <mergeCell ref="B52:C53"/>
    <mergeCell ref="D52:F52"/>
  </mergeCells>
  <phoneticPr fontId="5"/>
  <dataValidations count="7">
    <dataValidation type="list" allowBlank="1" showInputMessage="1" showErrorMessage="1" sqref="B16:K16" xr:uid="{00000000-0002-0000-1000-000000000000}">
      <formula1>"新築,移転新築"</formula1>
    </dataValidation>
    <dataValidation type="list" allowBlank="1" showInputMessage="1" showErrorMessage="1" sqref="G49:H49" xr:uid="{00000000-0002-0000-1000-000001000000}">
      <formula1>"はい,いいえ"</formula1>
    </dataValidation>
    <dataValidation type="list" allowBlank="1" showInputMessage="1" showErrorMessage="1" sqref="B18:C18 G18:H18" xr:uid="{00000000-0002-0000-1000-000002000000}">
      <formula1>"有床,無床"</formula1>
    </dataValidation>
    <dataValidation type="list" allowBlank="1" showInputMessage="1" showErrorMessage="1" sqref="C47" xr:uid="{00000000-0002-0000-1000-000003000000}">
      <formula1>"無医地区,無医地区に準じる地区,無歯科医地区,無歯科医地区に準じる地区"</formula1>
    </dataValidation>
    <dataValidation type="list" allowBlank="1" showInputMessage="1" showErrorMessage="1" sqref="K23:K24" xr:uid="{00000000-0002-0000-1000-000004000000}">
      <formula1>"転用,譲渡,交換,貸付,取壊し"</formula1>
    </dataValidation>
    <dataValidation type="list" allowBlank="1" showInputMessage="1" showErrorMessage="1" sqref="I23:I24" xr:uid="{00000000-0002-0000-1000-000005000000}">
      <formula1>"有（承認済）,有（申請済）,有（申請予定）,無"</formula1>
    </dataValidation>
    <dataValidation type="list" allowBlank="1" showInputMessage="1" showErrorMessage="1" sqref="B22:B24" xr:uid="{00000000-0002-0000-1000-000006000000}">
      <formula1>"有,無"</formula1>
    </dataValidation>
  </dataValidations>
  <printOptions horizontalCentered="1"/>
  <pageMargins left="0.31496062992125984" right="0.31496062992125984" top="0.55118110236220474" bottom="0.55118110236220474" header="0.31496062992125984" footer="0.31496062992125984"/>
  <pageSetup paperSize="9" scale="89" orientation="portrait" blackAndWhite="1"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1000-000007000000}">
          <x14:formula1>
            <xm:f>'管理用（このシートは削除しないでください）'!$B$24:$B$33</xm:f>
          </x14:formula1>
          <xm:sqref>C48:H48</xm:sqref>
        </x14:dataValidation>
        <x14:dataValidation type="list" allowBlank="1" showInputMessage="1" showErrorMessage="1" xr:uid="{00000000-0002-0000-1000-000008000000}">
          <x14:formula1>
            <xm:f>'管理用（このシートは削除しないでください）'!$F$3:$F$9</xm:f>
          </x14:formula1>
          <xm:sqref>B20:K20</xm:sqref>
        </x14:dataValidation>
      </x14:dataValidations>
    </ext>
  </extLs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K60"/>
  <sheetViews>
    <sheetView view="pageBreakPreview" zoomScaleNormal="100" zoomScaleSheetLayoutView="100" workbookViewId="0">
      <selection activeCell="H5" sqref="H5"/>
    </sheetView>
  </sheetViews>
  <sheetFormatPr defaultColWidth="9" defaultRowHeight="12"/>
  <cols>
    <col min="1" max="1" width="11.25" style="38" customWidth="1"/>
    <col min="2" max="18" width="10" style="38" customWidth="1"/>
    <col min="19" max="16384" width="9" style="38"/>
  </cols>
  <sheetData>
    <row r="1" spans="1:11">
      <c r="A1" s="38" t="s">
        <v>558</v>
      </c>
    </row>
    <row r="2" spans="1:11" ht="18" customHeight="1">
      <c r="A2" s="410" t="s">
        <v>124</v>
      </c>
      <c r="B2" s="410"/>
      <c r="C2" s="410"/>
      <c r="D2" s="410"/>
      <c r="E2" s="410"/>
      <c r="F2" s="410"/>
      <c r="G2" s="410"/>
      <c r="H2" s="410"/>
      <c r="I2" s="410"/>
      <c r="J2" s="410"/>
      <c r="K2" s="410"/>
    </row>
    <row r="5" spans="1:11" ht="18.75" customHeight="1">
      <c r="A5" s="40" t="s">
        <v>64</v>
      </c>
      <c r="B5" s="414" t="s">
        <v>557</v>
      </c>
      <c r="C5" s="414"/>
      <c r="D5" s="414"/>
      <c r="E5" s="414"/>
      <c r="F5" s="414"/>
    </row>
    <row r="6" spans="1:11" ht="12" customHeight="1">
      <c r="A6" s="46"/>
      <c r="B6" s="47"/>
      <c r="C6" s="47"/>
      <c r="D6" s="47"/>
      <c r="E6" s="47"/>
      <c r="F6" s="47"/>
    </row>
    <row r="8" spans="1:11" ht="15" customHeight="1">
      <c r="A8" s="414" t="s">
        <v>110</v>
      </c>
      <c r="B8" s="414"/>
      <c r="C8" s="414"/>
      <c r="D8" s="414" t="s">
        <v>151</v>
      </c>
      <c r="E8" s="414"/>
      <c r="F8" s="414"/>
      <c r="G8" s="414" t="s">
        <v>111</v>
      </c>
      <c r="H8" s="414"/>
      <c r="I8" s="414"/>
      <c r="J8" s="414"/>
      <c r="K8" s="414"/>
    </row>
    <row r="9" spans="1:11" ht="18.75" customHeight="1">
      <c r="A9" s="415"/>
      <c r="B9" s="415"/>
      <c r="C9" s="415"/>
      <c r="D9" s="415"/>
      <c r="E9" s="415"/>
      <c r="F9" s="415"/>
      <c r="G9" s="415"/>
      <c r="H9" s="415"/>
      <c r="I9" s="415"/>
      <c r="J9" s="415"/>
      <c r="K9" s="415"/>
    </row>
    <row r="10" spans="1:11" ht="12" customHeight="1">
      <c r="A10" s="45"/>
      <c r="B10" s="45"/>
      <c r="C10" s="45"/>
      <c r="D10" s="45"/>
      <c r="E10" s="45"/>
      <c r="F10" s="45"/>
      <c r="G10" s="45"/>
      <c r="H10" s="45"/>
      <c r="I10" s="45"/>
      <c r="J10" s="45"/>
      <c r="K10" s="45"/>
    </row>
    <row r="11" spans="1:11" ht="12" customHeight="1">
      <c r="A11" s="45"/>
      <c r="B11" s="45"/>
      <c r="C11" s="45"/>
      <c r="D11" s="45"/>
      <c r="E11" s="45"/>
      <c r="F11" s="45"/>
      <c r="G11" s="45"/>
      <c r="H11" s="45"/>
      <c r="I11" s="45"/>
      <c r="J11" s="45"/>
      <c r="K11" s="45"/>
    </row>
    <row r="12" spans="1:11">
      <c r="A12" s="38" t="s">
        <v>154</v>
      </c>
    </row>
    <row r="13" spans="1:11" ht="3.75" customHeight="1"/>
    <row r="14" spans="1:11">
      <c r="A14" s="412" t="s">
        <v>112</v>
      </c>
      <c r="B14" s="411" t="s">
        <v>125</v>
      </c>
      <c r="C14" s="411"/>
      <c r="D14" s="411"/>
      <c r="E14" s="411"/>
      <c r="F14" s="411"/>
      <c r="G14" s="411" t="s">
        <v>126</v>
      </c>
      <c r="H14" s="411"/>
      <c r="I14" s="411"/>
      <c r="J14" s="411"/>
      <c r="K14" s="411"/>
    </row>
    <row r="15" spans="1:11" ht="18.75" customHeight="1">
      <c r="A15" s="413"/>
      <c r="B15" s="119" t="s">
        <v>418</v>
      </c>
      <c r="C15" s="134" t="s">
        <v>419</v>
      </c>
      <c r="D15" s="120" t="s">
        <v>420</v>
      </c>
      <c r="E15" s="120" t="s">
        <v>421</v>
      </c>
      <c r="F15" s="135" t="s">
        <v>419</v>
      </c>
      <c r="G15" s="119" t="s">
        <v>418</v>
      </c>
      <c r="H15" s="134" t="s">
        <v>419</v>
      </c>
      <c r="I15" s="120" t="s">
        <v>420</v>
      </c>
      <c r="J15" s="120" t="s">
        <v>421</v>
      </c>
      <c r="K15" s="135" t="s">
        <v>419</v>
      </c>
    </row>
    <row r="16" spans="1:11" ht="18.75" customHeight="1">
      <c r="A16" s="40" t="s">
        <v>141</v>
      </c>
      <c r="B16" s="416"/>
      <c r="C16" s="416"/>
      <c r="D16" s="416"/>
      <c r="E16" s="416"/>
      <c r="F16" s="416"/>
      <c r="G16" s="443"/>
      <c r="H16" s="462"/>
      <c r="I16" s="462"/>
      <c r="J16" s="462"/>
      <c r="K16" s="444"/>
    </row>
    <row r="17" spans="1:11" ht="18.75" customHeight="1">
      <c r="A17" s="132" t="s">
        <v>219</v>
      </c>
      <c r="B17" s="126" t="s">
        <v>423</v>
      </c>
      <c r="C17" s="161"/>
      <c r="D17" s="127" t="s">
        <v>424</v>
      </c>
      <c r="E17" s="162"/>
      <c r="F17" s="129" t="s">
        <v>425</v>
      </c>
      <c r="G17" s="162"/>
      <c r="H17" s="128" t="s">
        <v>426</v>
      </c>
      <c r="I17" s="162"/>
      <c r="J17" s="128" t="s">
        <v>427</v>
      </c>
      <c r="K17" s="256">
        <f>C17+E17+G17+I17</f>
        <v>0</v>
      </c>
    </row>
    <row r="18" spans="1:11">
      <c r="A18" s="440" t="s">
        <v>131</v>
      </c>
      <c r="B18" s="411" t="s">
        <v>129</v>
      </c>
      <c r="C18" s="411"/>
      <c r="D18" s="411"/>
      <c r="E18" s="411"/>
      <c r="F18" s="411"/>
      <c r="G18" s="411" t="s">
        <v>130</v>
      </c>
      <c r="H18" s="411"/>
      <c r="I18" s="411"/>
      <c r="J18" s="411"/>
      <c r="K18" s="411"/>
    </row>
    <row r="19" spans="1:11" ht="18.75" customHeight="1">
      <c r="A19" s="413"/>
      <c r="B19" s="416"/>
      <c r="C19" s="416"/>
      <c r="D19" s="416"/>
      <c r="E19" s="416"/>
      <c r="F19" s="416"/>
      <c r="G19" s="416"/>
      <c r="H19" s="416"/>
      <c r="I19" s="416"/>
      <c r="J19" s="416"/>
      <c r="K19" s="416"/>
    </row>
    <row r="20" spans="1:11" ht="12" customHeight="1">
      <c r="A20" s="439" t="s">
        <v>132</v>
      </c>
      <c r="B20" s="40" t="s">
        <v>133</v>
      </c>
      <c r="C20" s="414" t="s">
        <v>134</v>
      </c>
      <c r="D20" s="414"/>
      <c r="E20" s="414"/>
      <c r="F20" s="414"/>
      <c r="G20" s="414"/>
      <c r="H20" s="414"/>
      <c r="I20" s="414"/>
      <c r="J20" s="414"/>
      <c r="K20" s="414"/>
    </row>
    <row r="21" spans="1:11">
      <c r="A21" s="439"/>
      <c r="B21" s="416"/>
      <c r="C21" s="40" t="s">
        <v>135</v>
      </c>
      <c r="D21" s="40" t="s">
        <v>136</v>
      </c>
      <c r="E21" s="40" t="s">
        <v>137</v>
      </c>
      <c r="F21" s="424" t="s">
        <v>130</v>
      </c>
      <c r="G21" s="425"/>
      <c r="H21" s="411" t="s">
        <v>138</v>
      </c>
      <c r="I21" s="411"/>
      <c r="J21" s="411"/>
      <c r="K21" s="411"/>
    </row>
    <row r="22" spans="1:11" ht="18.75" customHeight="1">
      <c r="A22" s="439"/>
      <c r="B22" s="416"/>
      <c r="C22" s="137"/>
      <c r="D22" s="138"/>
      <c r="E22" s="139"/>
      <c r="F22" s="423"/>
      <c r="G22" s="423"/>
      <c r="H22" s="44" t="s">
        <v>139</v>
      </c>
      <c r="I22" s="140"/>
      <c r="J22" s="44" t="s">
        <v>140</v>
      </c>
      <c r="K22" s="141"/>
    </row>
    <row r="23" spans="1:11" ht="18.75" customHeight="1">
      <c r="A23" s="439"/>
      <c r="B23" s="416"/>
      <c r="C23" s="137"/>
      <c r="D23" s="138"/>
      <c r="E23" s="139"/>
      <c r="F23" s="423"/>
      <c r="G23" s="423"/>
      <c r="H23" s="44" t="s">
        <v>139</v>
      </c>
      <c r="I23" s="140"/>
      <c r="J23" s="44" t="s">
        <v>140</v>
      </c>
      <c r="K23" s="141"/>
    </row>
    <row r="26" spans="1:11">
      <c r="A26" s="38" t="s">
        <v>155</v>
      </c>
    </row>
    <row r="27" spans="1:11" ht="3.75" customHeight="1"/>
    <row r="28" spans="1:11" ht="19.5" customHeight="1">
      <c r="A28" s="477" t="s">
        <v>44</v>
      </c>
      <c r="B28" s="478"/>
      <c r="C28" s="574" t="s">
        <v>393</v>
      </c>
      <c r="D28" s="101"/>
      <c r="E28" s="574" t="s">
        <v>394</v>
      </c>
      <c r="F28" s="104"/>
      <c r="G28" s="574" t="s">
        <v>395</v>
      </c>
      <c r="H28" s="104"/>
      <c r="I28" s="574" t="s">
        <v>396</v>
      </c>
      <c r="J28" s="104"/>
      <c r="K28" s="419" t="s">
        <v>121</v>
      </c>
    </row>
    <row r="29" spans="1:11" ht="24" customHeight="1">
      <c r="A29" s="479"/>
      <c r="B29" s="480"/>
      <c r="C29" s="575"/>
      <c r="D29" s="43" t="s">
        <v>392</v>
      </c>
      <c r="E29" s="575"/>
      <c r="F29" s="43" t="s">
        <v>392</v>
      </c>
      <c r="G29" s="575"/>
      <c r="H29" s="43" t="s">
        <v>392</v>
      </c>
      <c r="I29" s="575"/>
      <c r="J29" s="43" t="s">
        <v>392</v>
      </c>
      <c r="K29" s="418"/>
    </row>
    <row r="30" spans="1:11" ht="30" customHeight="1">
      <c r="A30" s="592" t="s">
        <v>435</v>
      </c>
      <c r="B30" s="593"/>
      <c r="C30" s="138"/>
      <c r="D30" s="138"/>
      <c r="E30" s="145"/>
      <c r="F30" s="138"/>
      <c r="G30" s="145"/>
      <c r="H30" s="138"/>
      <c r="I30" s="145"/>
      <c r="J30" s="138"/>
      <c r="K30" s="48" t="str">
        <f>IF(SUM(C30+E30+G30+I30)=0,"",SUM(C30+E30+G30+I30))</f>
        <v/>
      </c>
    </row>
    <row r="31" spans="1:11" ht="15" customHeight="1">
      <c r="A31" s="594" t="s">
        <v>436</v>
      </c>
      <c r="B31" s="595"/>
      <c r="C31" s="202"/>
      <c r="D31" s="202"/>
      <c r="E31" s="203"/>
      <c r="F31" s="202"/>
      <c r="G31" s="203"/>
      <c r="H31" s="202"/>
      <c r="I31" s="203"/>
      <c r="J31" s="202"/>
      <c r="K31" s="49" t="str">
        <f t="shared" ref="K31:K32" si="0">IF(SUM(C31+E31+G31+I31)=0,"",SUM(C31+E31+G31+I31))</f>
        <v/>
      </c>
    </row>
    <row r="32" spans="1:11" ht="15" customHeight="1">
      <c r="A32" s="594"/>
      <c r="B32" s="595"/>
      <c r="C32" s="146"/>
      <c r="D32" s="146"/>
      <c r="E32" s="146"/>
      <c r="F32" s="146"/>
      <c r="G32" s="146"/>
      <c r="H32" s="146"/>
      <c r="I32" s="146"/>
      <c r="J32" s="146"/>
      <c r="K32" s="78" t="str">
        <f t="shared" si="0"/>
        <v/>
      </c>
    </row>
    <row r="33" spans="1:11" ht="37.5" customHeight="1">
      <c r="A33" s="111"/>
      <c r="B33" s="100" t="s">
        <v>397</v>
      </c>
      <c r="C33" s="590"/>
      <c r="D33" s="591"/>
      <c r="E33" s="590"/>
      <c r="F33" s="591"/>
      <c r="G33" s="590"/>
      <c r="H33" s="591"/>
      <c r="I33" s="590"/>
      <c r="J33" s="591"/>
      <c r="K33" s="114" t="str">
        <f>IF(COUNTIF(C33:J33,"有")=0,"",COUNTIF(C33:J33,"有"))</f>
        <v/>
      </c>
    </row>
    <row r="34" spans="1:11" ht="15" customHeight="1">
      <c r="A34" s="586" t="s">
        <v>398</v>
      </c>
      <c r="B34" s="586"/>
      <c r="C34" s="586"/>
      <c r="D34" s="586"/>
      <c r="E34" s="586"/>
      <c r="F34" s="586"/>
      <c r="G34" s="586"/>
      <c r="H34" s="586"/>
      <c r="I34" s="586"/>
      <c r="J34" s="586"/>
      <c r="K34" s="586"/>
    </row>
    <row r="35" spans="1:11" ht="15" customHeight="1"/>
    <row r="36" spans="1:11" ht="15" customHeight="1">
      <c r="A36" s="46"/>
      <c r="B36" s="53"/>
      <c r="C36" s="53"/>
      <c r="D36" s="53"/>
      <c r="E36" s="53"/>
      <c r="F36" s="53"/>
      <c r="G36" s="53"/>
      <c r="H36" s="53"/>
      <c r="I36" s="53"/>
      <c r="J36" s="53"/>
      <c r="K36" s="53"/>
    </row>
    <row r="37" spans="1:11">
      <c r="A37" s="38" t="s">
        <v>156</v>
      </c>
    </row>
    <row r="38" spans="1:11" ht="3.75" customHeight="1"/>
    <row r="39" spans="1:11" ht="18.75" customHeight="1">
      <c r="A39" s="430"/>
      <c r="B39" s="431"/>
      <c r="C39" s="431"/>
      <c r="D39" s="431"/>
      <c r="E39" s="431"/>
      <c r="F39" s="431"/>
      <c r="G39" s="431"/>
      <c r="H39" s="431"/>
      <c r="I39" s="431"/>
      <c r="J39" s="431"/>
      <c r="K39" s="432"/>
    </row>
    <row r="40" spans="1:11" ht="18.75" customHeight="1">
      <c r="A40" s="433"/>
      <c r="B40" s="434"/>
      <c r="C40" s="434"/>
      <c r="D40" s="434"/>
      <c r="E40" s="434"/>
      <c r="F40" s="434"/>
      <c r="G40" s="434"/>
      <c r="H40" s="434"/>
      <c r="I40" s="434"/>
      <c r="J40" s="434"/>
      <c r="K40" s="435"/>
    </row>
    <row r="41" spans="1:11" ht="18.75" customHeight="1">
      <c r="A41" s="436"/>
      <c r="B41" s="437"/>
      <c r="C41" s="437"/>
      <c r="D41" s="437"/>
      <c r="E41" s="437"/>
      <c r="F41" s="437"/>
      <c r="G41" s="437"/>
      <c r="H41" s="437"/>
      <c r="I41" s="437"/>
      <c r="J41" s="437"/>
      <c r="K41" s="438"/>
    </row>
    <row r="44" spans="1:11">
      <c r="A44" s="38" t="s">
        <v>279</v>
      </c>
    </row>
    <row r="45" spans="1:11" ht="3.75" customHeight="1"/>
    <row r="46" spans="1:11" ht="18.75" customHeight="1">
      <c r="A46" s="441" t="s">
        <v>385</v>
      </c>
      <c r="B46" s="586"/>
      <c r="C46" s="586"/>
      <c r="D46" s="586"/>
      <c r="E46" s="442"/>
      <c r="F46" s="40" t="s">
        <v>386</v>
      </c>
      <c r="G46" s="443"/>
      <c r="H46" s="462"/>
      <c r="I46" s="444"/>
    </row>
    <row r="47" spans="1:11" ht="18.75" customHeight="1">
      <c r="A47" s="587"/>
      <c r="B47" s="588"/>
      <c r="C47" s="588"/>
      <c r="D47" s="588"/>
      <c r="E47" s="589"/>
      <c r="F47" s="40" t="s">
        <v>387</v>
      </c>
      <c r="G47" s="445" t="s">
        <v>388</v>
      </c>
      <c r="H47" s="446"/>
      <c r="I47" s="160" t="s">
        <v>389</v>
      </c>
    </row>
    <row r="48" spans="1:11" ht="6.75" customHeight="1">
      <c r="F48" s="46"/>
      <c r="G48" s="79"/>
      <c r="H48" s="79"/>
      <c r="I48" s="45"/>
    </row>
    <row r="49" spans="1:11" ht="18.75" customHeight="1">
      <c r="A49" s="38" t="s">
        <v>390</v>
      </c>
    </row>
    <row r="50" spans="1:11" ht="3.75" customHeight="1"/>
    <row r="51" spans="1:11" ht="18.75" customHeight="1">
      <c r="A51" s="430"/>
      <c r="B51" s="431"/>
      <c r="C51" s="431"/>
      <c r="D51" s="431"/>
      <c r="E51" s="431"/>
      <c r="F51" s="431"/>
      <c r="G51" s="431"/>
      <c r="H51" s="431"/>
      <c r="I51" s="431"/>
      <c r="J51" s="431"/>
      <c r="K51" s="432"/>
    </row>
    <row r="52" spans="1:11" ht="18.75" customHeight="1">
      <c r="A52" s="433"/>
      <c r="B52" s="434"/>
      <c r="C52" s="434"/>
      <c r="D52" s="434"/>
      <c r="E52" s="434"/>
      <c r="F52" s="434"/>
      <c r="G52" s="434"/>
      <c r="H52" s="434"/>
      <c r="I52" s="434"/>
      <c r="J52" s="434"/>
      <c r="K52" s="435"/>
    </row>
    <row r="53" spans="1:11" ht="18.75" customHeight="1">
      <c r="A53" s="436"/>
      <c r="B53" s="437"/>
      <c r="C53" s="437"/>
      <c r="D53" s="437"/>
      <c r="E53" s="437"/>
      <c r="F53" s="437"/>
      <c r="G53" s="437"/>
      <c r="H53" s="437"/>
      <c r="I53" s="437"/>
      <c r="J53" s="437"/>
      <c r="K53" s="438"/>
    </row>
    <row r="54" spans="1:11" ht="6.75" customHeight="1"/>
    <row r="55" spans="1:11" ht="18.75" customHeight="1">
      <c r="A55" s="38" t="s">
        <v>391</v>
      </c>
    </row>
    <row r="56" spans="1:11" ht="3.75" customHeight="1"/>
    <row r="57" spans="1:11" ht="18.75" customHeight="1">
      <c r="A57" s="430"/>
      <c r="B57" s="431"/>
      <c r="C57" s="431"/>
      <c r="D57" s="431"/>
      <c r="E57" s="431"/>
      <c r="F57" s="431"/>
      <c r="G57" s="431"/>
      <c r="H57" s="431"/>
      <c r="I57" s="431"/>
      <c r="J57" s="431"/>
      <c r="K57" s="432"/>
    </row>
    <row r="58" spans="1:11" ht="18.75" customHeight="1">
      <c r="A58" s="433"/>
      <c r="B58" s="434"/>
      <c r="C58" s="434"/>
      <c r="D58" s="434"/>
      <c r="E58" s="434"/>
      <c r="F58" s="434"/>
      <c r="G58" s="434"/>
      <c r="H58" s="434"/>
      <c r="I58" s="434"/>
      <c r="J58" s="434"/>
      <c r="K58" s="435"/>
    </row>
    <row r="59" spans="1:11" ht="18.75" customHeight="1">
      <c r="A59" s="436"/>
      <c r="B59" s="437"/>
      <c r="C59" s="437"/>
      <c r="D59" s="437"/>
      <c r="E59" s="437"/>
      <c r="F59" s="437"/>
      <c r="G59" s="437"/>
      <c r="H59" s="437"/>
      <c r="I59" s="437"/>
      <c r="J59" s="437"/>
      <c r="K59" s="438"/>
    </row>
    <row r="60" spans="1:11" ht="18.75" customHeight="1"/>
  </sheetData>
  <mergeCells count="44">
    <mergeCell ref="I33:J33"/>
    <mergeCell ref="A28:B29"/>
    <mergeCell ref="A30:B30"/>
    <mergeCell ref="A31:B32"/>
    <mergeCell ref="C28:C29"/>
    <mergeCell ref="E28:E29"/>
    <mergeCell ref="G28:G29"/>
    <mergeCell ref="I28:I29"/>
    <mergeCell ref="C33:D33"/>
    <mergeCell ref="E33:F33"/>
    <mergeCell ref="A51:K53"/>
    <mergeCell ref="A57:K59"/>
    <mergeCell ref="A39:K41"/>
    <mergeCell ref="F22:G22"/>
    <mergeCell ref="F23:G23"/>
    <mergeCell ref="A20:A23"/>
    <mergeCell ref="C20:K20"/>
    <mergeCell ref="B21:B23"/>
    <mergeCell ref="F21:G21"/>
    <mergeCell ref="H21:K21"/>
    <mergeCell ref="K28:K29"/>
    <mergeCell ref="A34:K34"/>
    <mergeCell ref="G47:H47"/>
    <mergeCell ref="G46:I46"/>
    <mergeCell ref="A46:E47"/>
    <mergeCell ref="G33:H33"/>
    <mergeCell ref="A18:A19"/>
    <mergeCell ref="B18:F18"/>
    <mergeCell ref="G18:K18"/>
    <mergeCell ref="B19:F19"/>
    <mergeCell ref="G19:K19"/>
    <mergeCell ref="B16:F16"/>
    <mergeCell ref="G16:K16"/>
    <mergeCell ref="A2:K2"/>
    <mergeCell ref="B5:F5"/>
    <mergeCell ref="A8:C8"/>
    <mergeCell ref="D8:F8"/>
    <mergeCell ref="G8:K8"/>
    <mergeCell ref="A9:C9"/>
    <mergeCell ref="D9:F9"/>
    <mergeCell ref="G9:K9"/>
    <mergeCell ref="A14:A15"/>
    <mergeCell ref="B14:F14"/>
    <mergeCell ref="G14:K14"/>
  </mergeCells>
  <phoneticPr fontId="5"/>
  <dataValidations count="4">
    <dataValidation type="list" allowBlank="1" showInputMessage="1" showErrorMessage="1" sqref="K22:K23" xr:uid="{00000000-0002-0000-1100-000000000000}">
      <formula1>"転用,譲渡,交換,貸付,取壊し"</formula1>
    </dataValidation>
    <dataValidation type="list" allowBlank="1" showInputMessage="1" showErrorMessage="1" sqref="I22:I23" xr:uid="{00000000-0002-0000-1100-000001000000}">
      <formula1>"有（承認済）,有（申請済）,有（申請予定）,無"</formula1>
    </dataValidation>
    <dataValidation type="list" allowBlank="1" showInputMessage="1" showErrorMessage="1" sqref="B21:B23 C33:J33" xr:uid="{00000000-0002-0000-1100-000002000000}">
      <formula1>"有,無"</formula1>
    </dataValidation>
    <dataValidation type="list" allowBlank="1" showInputMessage="1" showErrorMessage="1" sqref="G46:I46" xr:uid="{00000000-0002-0000-1100-000003000000}">
      <formula1>"参加予定あり,参加予定なし,未定"</formula1>
    </dataValidation>
  </dataValidations>
  <printOptions horizontalCentered="1"/>
  <pageMargins left="0.31496062992125984" right="0.31496062992125984" top="0.55118110236220474" bottom="0.55118110236220474" header="0.31496062992125984" footer="0.31496062992125984"/>
  <pageSetup paperSize="9" scale="89" orientation="portrait" blackAndWhite="1"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1100-000004000000}">
          <x14:formula1>
            <xm:f>'管理用（このシートは削除しないでください）'!$D$3:$D$8</xm:f>
          </x14:formula1>
          <xm:sqref>B16:K16</xm:sqref>
        </x14:dataValidation>
        <x14:dataValidation type="list" allowBlank="1" showInputMessage="1" showErrorMessage="1" xr:uid="{00000000-0002-0000-1100-000005000000}">
          <x14:formula1>
            <xm:f>'管理用（このシートは削除しないでください）'!$F$3:$F$9</xm:f>
          </x14:formula1>
          <xm:sqref>B19:K19</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S60"/>
  <sheetViews>
    <sheetView view="pageBreakPreview" zoomScale="80" zoomScaleNormal="100" zoomScaleSheetLayoutView="80" workbookViewId="0">
      <selection activeCell="N26" sqref="N26"/>
    </sheetView>
  </sheetViews>
  <sheetFormatPr defaultColWidth="9" defaultRowHeight="13.5"/>
  <cols>
    <col min="1" max="1" width="9" style="21"/>
    <col min="2" max="2" width="53.75" style="21" customWidth="1"/>
    <col min="3" max="3" width="10.875" style="21" customWidth="1"/>
    <col min="4" max="4" width="35.125" style="22" customWidth="1"/>
    <col min="5" max="5" width="9" style="22"/>
    <col min="6" max="6" width="40" style="22" customWidth="1"/>
    <col min="7" max="7" width="12.5" style="22" customWidth="1"/>
    <col min="8" max="8" width="15.5" style="22" customWidth="1"/>
    <col min="9" max="11" width="12.5" style="22" customWidth="1"/>
    <col min="12" max="13" width="9" style="21"/>
    <col min="14" max="14" width="12.375" style="21" bestFit="1" customWidth="1"/>
    <col min="15" max="15" width="10.75" style="21" customWidth="1"/>
    <col min="16" max="16384" width="9" style="21"/>
  </cols>
  <sheetData>
    <row r="1" spans="2:19">
      <c r="B1" s="106" t="s">
        <v>64</v>
      </c>
      <c r="D1" s="107" t="s">
        <v>65</v>
      </c>
      <c r="F1" s="107" t="s">
        <v>66</v>
      </c>
      <c r="H1" s="189" t="s">
        <v>448</v>
      </c>
      <c r="I1" s="190"/>
      <c r="J1" s="190"/>
      <c r="K1" s="190"/>
      <c r="L1" s="190"/>
      <c r="M1" s="190"/>
      <c r="N1" s="190"/>
      <c r="O1" s="190"/>
      <c r="P1" s="190"/>
      <c r="Q1" s="190"/>
      <c r="R1" s="190"/>
      <c r="S1" s="190"/>
    </row>
    <row r="2" spans="2:19">
      <c r="H2" s="190"/>
      <c r="I2" s="190"/>
      <c r="J2" s="190"/>
      <c r="K2" s="190"/>
      <c r="L2" s="190"/>
      <c r="M2" s="190"/>
      <c r="N2" s="190"/>
      <c r="O2" s="190"/>
      <c r="P2" s="190"/>
      <c r="Q2" s="190"/>
      <c r="R2" s="190"/>
      <c r="S2" s="190"/>
    </row>
    <row r="3" spans="2:19" ht="135">
      <c r="B3" s="21" t="s">
        <v>67</v>
      </c>
      <c r="D3" s="22" t="s">
        <v>185</v>
      </c>
      <c r="F3" s="22" t="s">
        <v>68</v>
      </c>
      <c r="H3" s="196" t="s">
        <v>459</v>
      </c>
      <c r="I3" s="196" t="s">
        <v>460</v>
      </c>
      <c r="J3" s="196" t="s">
        <v>461</v>
      </c>
      <c r="K3" s="196" t="s">
        <v>462</v>
      </c>
      <c r="L3" s="196" t="s">
        <v>463</v>
      </c>
      <c r="M3" s="196" t="s">
        <v>464</v>
      </c>
      <c r="N3" s="196" t="s">
        <v>465</v>
      </c>
      <c r="O3" s="196" t="s">
        <v>466</v>
      </c>
      <c r="P3" s="196" t="s">
        <v>467</v>
      </c>
      <c r="Q3" s="196" t="s">
        <v>540</v>
      </c>
      <c r="R3" s="196" t="s">
        <v>546</v>
      </c>
      <c r="S3" s="196" t="s">
        <v>468</v>
      </c>
    </row>
    <row r="4" spans="2:19">
      <c r="B4" s="21" t="s">
        <v>69</v>
      </c>
      <c r="D4" s="22" t="s">
        <v>186</v>
      </c>
      <c r="F4" s="22" t="s">
        <v>70</v>
      </c>
      <c r="H4" s="190" t="s">
        <v>449</v>
      </c>
      <c r="I4" s="190" t="s">
        <v>449</v>
      </c>
      <c r="J4" s="190" t="s">
        <v>454</v>
      </c>
      <c r="K4" s="190" t="s">
        <v>456</v>
      </c>
      <c r="L4" s="190" t="s">
        <v>456</v>
      </c>
      <c r="M4" s="190" t="s">
        <v>541</v>
      </c>
      <c r="N4" s="190" t="s">
        <v>456</v>
      </c>
      <c r="O4" s="190" t="s">
        <v>456</v>
      </c>
      <c r="P4" s="190" t="s">
        <v>544</v>
      </c>
      <c r="Q4" s="190" t="s">
        <v>456</v>
      </c>
      <c r="R4" s="190" t="s">
        <v>457</v>
      </c>
      <c r="S4" s="190" t="s">
        <v>456</v>
      </c>
    </row>
    <row r="5" spans="2:19">
      <c r="B5" s="21" t="s">
        <v>71</v>
      </c>
      <c r="D5" s="22" t="s">
        <v>187</v>
      </c>
      <c r="F5" s="22" t="s">
        <v>72</v>
      </c>
      <c r="H5" s="190" t="s">
        <v>450</v>
      </c>
      <c r="I5" s="190" t="s">
        <v>450</v>
      </c>
      <c r="J5" s="190" t="s">
        <v>543</v>
      </c>
      <c r="K5" s="190"/>
      <c r="L5" s="190"/>
      <c r="M5" s="190" t="s">
        <v>542</v>
      </c>
      <c r="N5" s="190"/>
      <c r="O5" s="190"/>
      <c r="P5" s="190" t="s">
        <v>455</v>
      </c>
      <c r="Q5" s="190"/>
      <c r="R5" s="190" t="s">
        <v>458</v>
      </c>
      <c r="S5" s="190"/>
    </row>
    <row r="6" spans="2:19">
      <c r="B6" s="21" t="s">
        <v>73</v>
      </c>
      <c r="D6" s="22" t="s">
        <v>188</v>
      </c>
      <c r="F6" s="22" t="s">
        <v>74</v>
      </c>
      <c r="H6" s="190" t="s">
        <v>452</v>
      </c>
      <c r="I6" s="190" t="s">
        <v>452</v>
      </c>
      <c r="J6" s="190" t="s">
        <v>453</v>
      </c>
      <c r="K6" s="190"/>
      <c r="L6" s="190"/>
      <c r="M6" s="190" t="s">
        <v>560</v>
      </c>
      <c r="N6" s="190"/>
      <c r="O6" s="190"/>
      <c r="P6" s="190"/>
      <c r="Q6" s="190"/>
      <c r="R6" s="190"/>
      <c r="S6" s="190"/>
    </row>
    <row r="7" spans="2:19">
      <c r="B7" s="21" t="s">
        <v>75</v>
      </c>
      <c r="D7" s="22" t="s">
        <v>189</v>
      </c>
      <c r="F7" s="22" t="s">
        <v>76</v>
      </c>
      <c r="H7" s="190" t="s">
        <v>119</v>
      </c>
      <c r="I7" s="190" t="s">
        <v>451</v>
      </c>
      <c r="J7" s="190"/>
      <c r="K7" s="190"/>
      <c r="L7" s="190"/>
      <c r="M7" s="190" t="s">
        <v>561</v>
      </c>
      <c r="N7" s="190"/>
      <c r="O7" s="190"/>
      <c r="P7" s="190"/>
      <c r="Q7" s="190"/>
      <c r="R7" s="190"/>
      <c r="S7" s="190"/>
    </row>
    <row r="8" spans="2:19">
      <c r="B8" s="21" t="s">
        <v>77</v>
      </c>
      <c r="F8" s="22" t="s">
        <v>78</v>
      </c>
      <c r="H8" s="190" t="s">
        <v>545</v>
      </c>
      <c r="I8" s="190"/>
      <c r="J8" s="190"/>
      <c r="K8" s="190"/>
      <c r="L8" s="190"/>
      <c r="M8" s="190"/>
      <c r="N8" s="190"/>
      <c r="O8" s="190"/>
      <c r="P8" s="190"/>
      <c r="Q8" s="190"/>
      <c r="R8" s="190"/>
      <c r="S8" s="190"/>
    </row>
    <row r="9" spans="2:19">
      <c r="B9" s="21" t="s">
        <v>79</v>
      </c>
      <c r="F9" s="22" t="s">
        <v>80</v>
      </c>
      <c r="H9" s="190"/>
      <c r="I9" s="190"/>
      <c r="J9" s="190"/>
      <c r="K9" s="190"/>
      <c r="L9" s="190"/>
      <c r="M9" s="190"/>
      <c r="N9" s="190"/>
      <c r="O9" s="190"/>
      <c r="P9" s="190"/>
      <c r="Q9" s="190"/>
      <c r="R9" s="190"/>
      <c r="S9" s="190"/>
    </row>
    <row r="10" spans="2:19">
      <c r="B10" s="21" t="s">
        <v>81</v>
      </c>
      <c r="F10" s="22" t="s">
        <v>414</v>
      </c>
      <c r="H10" s="21"/>
      <c r="I10" s="21"/>
      <c r="J10" s="21"/>
      <c r="K10" s="21"/>
    </row>
    <row r="11" spans="2:19">
      <c r="B11" s="21" t="s">
        <v>547</v>
      </c>
      <c r="H11" s="21"/>
      <c r="I11" s="21"/>
      <c r="J11" s="21"/>
      <c r="K11" s="21"/>
    </row>
    <row r="12" spans="2:19">
      <c r="B12" s="21" t="s">
        <v>548</v>
      </c>
      <c r="H12" s="21"/>
      <c r="I12" s="21"/>
      <c r="J12" s="21"/>
      <c r="K12" s="21"/>
    </row>
    <row r="13" spans="2:19">
      <c r="B13" s="21" t="s">
        <v>549</v>
      </c>
      <c r="H13" s="184"/>
      <c r="I13" s="186"/>
      <c r="J13" s="187"/>
      <c r="K13" s="187"/>
      <c r="L13" s="187"/>
      <c r="M13" s="187"/>
    </row>
    <row r="14" spans="2:19">
      <c r="B14" s="21" t="s">
        <v>550</v>
      </c>
      <c r="H14" s="184"/>
      <c r="I14" s="188"/>
      <c r="J14" s="185"/>
      <c r="K14" s="185"/>
      <c r="L14" s="185"/>
      <c r="M14" s="185"/>
    </row>
    <row r="15" spans="2:19">
      <c r="H15" s="184"/>
      <c r="I15" s="188"/>
      <c r="J15" s="185"/>
      <c r="K15" s="185"/>
      <c r="L15" s="185"/>
      <c r="M15" s="185"/>
    </row>
    <row r="16" spans="2:19">
      <c r="H16" s="184"/>
      <c r="I16" s="188"/>
      <c r="J16" s="185"/>
      <c r="K16" s="185"/>
      <c r="L16" s="185"/>
      <c r="M16" s="185"/>
    </row>
    <row r="17" spans="2:15">
      <c r="H17" s="184"/>
      <c r="I17" s="188"/>
      <c r="J17" s="185"/>
      <c r="K17" s="185"/>
      <c r="L17" s="185"/>
      <c r="M17" s="185"/>
    </row>
    <row r="18" spans="2:15">
      <c r="H18" s="184"/>
      <c r="I18" s="188"/>
      <c r="J18" s="185"/>
      <c r="K18" s="185"/>
      <c r="L18" s="185"/>
      <c r="M18" s="185"/>
    </row>
    <row r="19" spans="2:15">
      <c r="H19" s="184"/>
      <c r="I19" s="188"/>
      <c r="J19" s="185"/>
      <c r="K19" s="185"/>
      <c r="L19" s="185"/>
      <c r="M19" s="185"/>
    </row>
    <row r="20" spans="2:15">
      <c r="H20" s="184"/>
      <c r="I20" s="188"/>
      <c r="J20" s="185"/>
      <c r="K20" s="185"/>
      <c r="L20" s="185"/>
      <c r="M20" s="185"/>
    </row>
    <row r="21" spans="2:15">
      <c r="H21" s="184"/>
      <c r="I21" s="188"/>
      <c r="J21" s="185"/>
      <c r="K21" s="185"/>
      <c r="L21" s="185"/>
      <c r="M21" s="185"/>
    </row>
    <row r="22" spans="2:15">
      <c r="B22" s="106" t="s">
        <v>142</v>
      </c>
      <c r="D22" s="107" t="s">
        <v>302</v>
      </c>
      <c r="H22" s="189" t="s">
        <v>469</v>
      </c>
      <c r="I22" s="190"/>
      <c r="J22" s="190"/>
      <c r="K22" s="190"/>
      <c r="L22" s="190"/>
      <c r="M22" s="190"/>
      <c r="N22" s="190"/>
      <c r="O22" s="190"/>
    </row>
    <row r="23" spans="2:15">
      <c r="H23" s="190"/>
      <c r="I23" s="190"/>
      <c r="J23" s="190"/>
      <c r="K23" s="190"/>
      <c r="L23" s="190"/>
      <c r="M23" s="190"/>
      <c r="N23" s="190"/>
      <c r="O23" s="190"/>
    </row>
    <row r="24" spans="2:15" ht="42">
      <c r="B24" s="21" t="s">
        <v>512</v>
      </c>
      <c r="C24" s="21" t="s">
        <v>144</v>
      </c>
      <c r="D24" s="22" t="s">
        <v>303</v>
      </c>
      <c r="H24" s="191"/>
      <c r="I24" s="192" t="s">
        <v>470</v>
      </c>
      <c r="J24" s="193" t="s">
        <v>471</v>
      </c>
      <c r="K24" s="193" t="s">
        <v>472</v>
      </c>
      <c r="L24" s="193" t="s">
        <v>473</v>
      </c>
      <c r="M24" s="193" t="s">
        <v>474</v>
      </c>
      <c r="N24" s="193" t="s">
        <v>562</v>
      </c>
      <c r="O24" s="193" t="s">
        <v>565</v>
      </c>
    </row>
    <row r="25" spans="2:15">
      <c r="B25" s="21" t="s">
        <v>164</v>
      </c>
      <c r="C25" s="21" t="s">
        <v>148</v>
      </c>
      <c r="D25" s="22" t="s">
        <v>304</v>
      </c>
      <c r="H25" s="191" t="s">
        <v>475</v>
      </c>
      <c r="I25" s="194" t="s">
        <v>476</v>
      </c>
      <c r="J25" s="195">
        <v>0.5</v>
      </c>
      <c r="K25" s="195" t="s">
        <v>477</v>
      </c>
      <c r="L25" s="195">
        <v>0.5</v>
      </c>
      <c r="M25" s="195">
        <v>1</v>
      </c>
      <c r="N25" s="362">
        <v>1000000</v>
      </c>
      <c r="O25" s="362"/>
    </row>
    <row r="26" spans="2:15">
      <c r="B26" s="21" t="s">
        <v>165</v>
      </c>
      <c r="C26" s="21" t="s">
        <v>149</v>
      </c>
      <c r="D26" s="22" t="s">
        <v>305</v>
      </c>
      <c r="H26" s="191" t="s">
        <v>478</v>
      </c>
      <c r="I26" s="194" t="s">
        <v>476</v>
      </c>
      <c r="J26" s="195">
        <v>0.75</v>
      </c>
      <c r="K26" s="195" t="s">
        <v>479</v>
      </c>
      <c r="L26" s="195">
        <v>0.5</v>
      </c>
      <c r="M26" s="195">
        <v>0.66666666666666663</v>
      </c>
      <c r="N26" s="362">
        <v>2500000</v>
      </c>
      <c r="O26" s="362">
        <v>1000000</v>
      </c>
    </row>
    <row r="27" spans="2:15">
      <c r="B27" s="21" t="s">
        <v>157</v>
      </c>
      <c r="C27" s="21" t="s">
        <v>158</v>
      </c>
      <c r="D27" s="22" t="s">
        <v>306</v>
      </c>
      <c r="H27" s="191" t="s">
        <v>480</v>
      </c>
      <c r="I27" s="194" t="s">
        <v>476</v>
      </c>
      <c r="J27" s="195">
        <v>0.33333333333333331</v>
      </c>
      <c r="K27" s="195" t="s">
        <v>479</v>
      </c>
      <c r="L27" s="195">
        <v>0.33333333333333331</v>
      </c>
      <c r="M27" s="195">
        <v>1</v>
      </c>
      <c r="N27" s="362">
        <v>1666000</v>
      </c>
      <c r="O27" s="362">
        <v>2500000</v>
      </c>
    </row>
    <row r="28" spans="2:15">
      <c r="B28" s="21" t="s">
        <v>511</v>
      </c>
      <c r="C28" s="21" t="s">
        <v>143</v>
      </c>
      <c r="D28" s="22" t="s">
        <v>307</v>
      </c>
      <c r="H28" s="191" t="s">
        <v>481</v>
      </c>
      <c r="I28" s="194" t="s">
        <v>482</v>
      </c>
      <c r="J28" s="195" t="s">
        <v>483</v>
      </c>
      <c r="K28" s="195" t="s">
        <v>479</v>
      </c>
      <c r="L28" s="195">
        <v>0.5</v>
      </c>
      <c r="M28" s="195">
        <v>0.5</v>
      </c>
      <c r="N28" s="362">
        <v>1000000</v>
      </c>
      <c r="O28" s="362"/>
    </row>
    <row r="29" spans="2:15">
      <c r="B29" s="21" t="s">
        <v>159</v>
      </c>
      <c r="C29" s="21" t="s">
        <v>145</v>
      </c>
      <c r="D29" s="22" t="s">
        <v>308</v>
      </c>
      <c r="H29" s="191" t="s">
        <v>484</v>
      </c>
      <c r="I29" s="194" t="s">
        <v>482</v>
      </c>
      <c r="J29" s="195" t="s">
        <v>483</v>
      </c>
      <c r="K29" s="195" t="s">
        <v>479</v>
      </c>
      <c r="L29" s="195">
        <v>0.5</v>
      </c>
      <c r="M29" s="195">
        <v>0.5</v>
      </c>
      <c r="N29" s="362">
        <v>1000000</v>
      </c>
      <c r="O29" s="362"/>
    </row>
    <row r="30" spans="2:15">
      <c r="B30" s="21" t="s">
        <v>160</v>
      </c>
      <c r="C30" s="21" t="s">
        <v>146</v>
      </c>
      <c r="D30" s="22" t="s">
        <v>309</v>
      </c>
      <c r="H30" s="191" t="s">
        <v>485</v>
      </c>
      <c r="I30" s="194" t="s">
        <v>486</v>
      </c>
      <c r="J30" s="195" t="s">
        <v>483</v>
      </c>
      <c r="K30" s="195" t="s">
        <v>479</v>
      </c>
      <c r="L30" s="195">
        <v>0.5</v>
      </c>
      <c r="M30" s="195">
        <v>0.5</v>
      </c>
      <c r="N30" s="362">
        <v>2500000</v>
      </c>
      <c r="O30" s="362"/>
    </row>
    <row r="31" spans="2:15">
      <c r="B31" s="21" t="s">
        <v>161</v>
      </c>
      <c r="C31" s="21" t="s">
        <v>147</v>
      </c>
      <c r="D31" s="22" t="s">
        <v>310</v>
      </c>
      <c r="H31" s="191" t="s">
        <v>487</v>
      </c>
      <c r="I31" s="194" t="s">
        <v>488</v>
      </c>
      <c r="J31" s="195">
        <v>0.66666666666666663</v>
      </c>
      <c r="K31" s="195" t="s">
        <v>479</v>
      </c>
      <c r="L31" s="195">
        <v>0.33333333333333331</v>
      </c>
      <c r="M31" s="195">
        <v>0.5</v>
      </c>
      <c r="N31" s="362"/>
      <c r="O31" s="362"/>
    </row>
    <row r="32" spans="2:15">
      <c r="B32" s="21" t="s">
        <v>162</v>
      </c>
      <c r="C32" s="21" t="s">
        <v>150</v>
      </c>
      <c r="D32" s="22" t="s">
        <v>311</v>
      </c>
      <c r="H32" s="191" t="s">
        <v>489</v>
      </c>
      <c r="I32" s="194" t="s">
        <v>490</v>
      </c>
      <c r="J32" s="195">
        <v>0.66666666666666663</v>
      </c>
      <c r="K32" s="195" t="s">
        <v>479</v>
      </c>
      <c r="L32" s="195">
        <v>0.33333333333333331</v>
      </c>
      <c r="M32" s="195">
        <v>0.5</v>
      </c>
      <c r="N32" s="362"/>
      <c r="O32" s="362"/>
    </row>
    <row r="33" spans="1:15">
      <c r="B33" s="21" t="s">
        <v>163</v>
      </c>
      <c r="D33" s="22" t="s">
        <v>312</v>
      </c>
      <c r="H33" s="191" t="s">
        <v>491</v>
      </c>
      <c r="I33" s="194" t="s">
        <v>476</v>
      </c>
      <c r="J33" s="195">
        <v>0.5</v>
      </c>
      <c r="K33" s="195" t="s">
        <v>479</v>
      </c>
      <c r="L33" s="195">
        <v>0.5</v>
      </c>
      <c r="M33" s="195">
        <v>1</v>
      </c>
      <c r="N33" s="362">
        <v>1000000</v>
      </c>
      <c r="O33" s="362"/>
    </row>
    <row r="34" spans="1:15">
      <c r="D34" s="22" t="s">
        <v>313</v>
      </c>
      <c r="H34" s="191" t="s">
        <v>540</v>
      </c>
      <c r="I34" s="194" t="s">
        <v>476</v>
      </c>
      <c r="J34" s="195">
        <v>0.5</v>
      </c>
      <c r="K34" s="195" t="s">
        <v>479</v>
      </c>
      <c r="L34" s="195">
        <v>0.5</v>
      </c>
      <c r="M34" s="195">
        <v>1</v>
      </c>
      <c r="N34" s="362"/>
      <c r="O34" s="362"/>
    </row>
    <row r="35" spans="1:15">
      <c r="D35" s="22" t="s">
        <v>314</v>
      </c>
      <c r="H35" s="191" t="s">
        <v>546</v>
      </c>
      <c r="I35" s="194" t="s">
        <v>476</v>
      </c>
      <c r="J35" s="195">
        <v>0.5</v>
      </c>
      <c r="K35" s="195" t="s">
        <v>479</v>
      </c>
      <c r="L35" s="195">
        <v>0.5</v>
      </c>
      <c r="M35" s="195">
        <v>1</v>
      </c>
      <c r="N35" s="362"/>
      <c r="O35" s="362"/>
    </row>
    <row r="36" spans="1:15">
      <c r="D36" s="22" t="s">
        <v>315</v>
      </c>
      <c r="H36" s="191" t="s">
        <v>492</v>
      </c>
      <c r="I36" s="194" t="s">
        <v>476</v>
      </c>
      <c r="J36" s="195">
        <v>0.33333333333333331</v>
      </c>
      <c r="K36" s="195" t="s">
        <v>479</v>
      </c>
      <c r="L36" s="195">
        <v>0.33333333333333331</v>
      </c>
      <c r="M36" s="195">
        <v>1</v>
      </c>
      <c r="N36" s="362"/>
      <c r="O36" s="362"/>
    </row>
    <row r="37" spans="1:15">
      <c r="D37" s="22" t="s">
        <v>316</v>
      </c>
      <c r="H37" s="21"/>
      <c r="I37" s="21"/>
      <c r="J37" s="21"/>
      <c r="K37" s="21"/>
    </row>
    <row r="38" spans="1:15">
      <c r="D38" s="22" t="s">
        <v>317</v>
      </c>
      <c r="H38" s="21"/>
      <c r="I38" s="21"/>
      <c r="J38" s="21"/>
      <c r="K38" s="21"/>
    </row>
    <row r="39" spans="1:15">
      <c r="D39" s="22" t="s">
        <v>318</v>
      </c>
      <c r="H39" s="21"/>
      <c r="I39" s="21"/>
      <c r="J39" s="21"/>
      <c r="K39" s="21"/>
    </row>
    <row r="40" spans="1:15">
      <c r="D40" s="22" t="s">
        <v>319</v>
      </c>
      <c r="H40" s="21"/>
      <c r="I40" s="21"/>
      <c r="J40" s="21"/>
      <c r="K40" s="21"/>
    </row>
    <row r="41" spans="1:15">
      <c r="D41" s="22" t="s">
        <v>320</v>
      </c>
      <c r="H41" s="21"/>
      <c r="I41" s="21"/>
      <c r="J41" s="21"/>
      <c r="K41" s="21"/>
    </row>
    <row r="42" spans="1:15">
      <c r="D42" s="22" t="s">
        <v>321</v>
      </c>
      <c r="H42" s="21"/>
      <c r="I42" s="21"/>
      <c r="J42" s="21"/>
      <c r="K42" s="21"/>
    </row>
    <row r="43" spans="1:15">
      <c r="D43" s="22" t="s">
        <v>322</v>
      </c>
      <c r="H43" s="21"/>
      <c r="I43" s="21"/>
      <c r="J43" s="21"/>
      <c r="K43" s="21"/>
    </row>
    <row r="44" spans="1:15">
      <c r="D44" s="22" t="s">
        <v>323</v>
      </c>
      <c r="H44" s="21"/>
      <c r="I44" s="21"/>
      <c r="J44" s="21"/>
      <c r="K44" s="21"/>
    </row>
    <row r="45" spans="1:15">
      <c r="D45" s="22" t="s">
        <v>324</v>
      </c>
      <c r="H45" s="21"/>
      <c r="I45" s="21"/>
      <c r="J45" s="21"/>
      <c r="K45" s="21"/>
    </row>
    <row r="46" spans="1:15">
      <c r="H46" s="21"/>
      <c r="I46" s="21"/>
      <c r="J46" s="21"/>
      <c r="K46" s="21"/>
    </row>
    <row r="47" spans="1:15">
      <c r="A47" s="21">
        <v>9</v>
      </c>
      <c r="B47" s="106" t="s">
        <v>352</v>
      </c>
      <c r="H47" s="21"/>
      <c r="I47" s="21"/>
      <c r="J47" s="21"/>
      <c r="K47" s="21"/>
    </row>
    <row r="48" spans="1:15">
      <c r="H48" s="21"/>
      <c r="I48" s="21"/>
      <c r="J48" s="21"/>
      <c r="K48" s="21"/>
    </row>
    <row r="49" spans="2:11" ht="27">
      <c r="B49" s="108" t="s">
        <v>364</v>
      </c>
      <c r="H49" s="21"/>
      <c r="I49" s="21"/>
      <c r="J49" s="21"/>
      <c r="K49" s="21"/>
    </row>
    <row r="50" spans="2:11">
      <c r="B50" s="108" t="s">
        <v>365</v>
      </c>
      <c r="H50" s="21"/>
      <c r="I50" s="21"/>
      <c r="J50" s="21"/>
      <c r="K50" s="21"/>
    </row>
    <row r="51" spans="2:11">
      <c r="B51" s="108" t="s">
        <v>353</v>
      </c>
      <c r="H51" s="21"/>
      <c r="I51" s="21"/>
      <c r="J51" s="21"/>
      <c r="K51" s="21"/>
    </row>
    <row r="52" spans="2:11">
      <c r="B52" s="108" t="s">
        <v>354</v>
      </c>
      <c r="H52" s="21"/>
      <c r="I52" s="21"/>
      <c r="J52" s="21"/>
      <c r="K52" s="21"/>
    </row>
    <row r="53" spans="2:11">
      <c r="B53" s="108" t="s">
        <v>355</v>
      </c>
      <c r="H53" s="21"/>
      <c r="I53" s="21"/>
      <c r="J53" s="21"/>
      <c r="K53" s="21"/>
    </row>
    <row r="54" spans="2:11">
      <c r="B54" s="108" t="s">
        <v>356</v>
      </c>
      <c r="H54" s="21"/>
      <c r="I54" s="21"/>
      <c r="J54" s="21"/>
      <c r="K54" s="21"/>
    </row>
    <row r="55" spans="2:11">
      <c r="B55" s="108"/>
      <c r="H55" s="21"/>
      <c r="I55" s="21"/>
      <c r="J55" s="21"/>
      <c r="K55" s="21"/>
    </row>
    <row r="56" spans="2:11">
      <c r="B56" s="108"/>
      <c r="H56" s="21"/>
      <c r="I56" s="21"/>
      <c r="J56" s="21"/>
      <c r="K56" s="21"/>
    </row>
    <row r="57" spans="2:11">
      <c r="H57" s="21"/>
      <c r="I57" s="21"/>
      <c r="J57" s="21"/>
      <c r="K57" s="21"/>
    </row>
    <row r="58" spans="2:11">
      <c r="H58" s="21"/>
      <c r="I58" s="21"/>
      <c r="J58" s="21"/>
      <c r="K58" s="21"/>
    </row>
    <row r="59" spans="2:11">
      <c r="H59" s="21"/>
      <c r="I59" s="21"/>
      <c r="J59" s="21"/>
      <c r="K59" s="21"/>
    </row>
    <row r="60" spans="2:11">
      <c r="H60" s="21"/>
      <c r="I60" s="21"/>
      <c r="J60" s="21"/>
      <c r="K60" s="21"/>
    </row>
  </sheetData>
  <phoneticPr fontId="5"/>
  <pageMargins left="0.70866141732283472" right="0.70866141732283472" top="0.74803149606299213" bottom="0.74803149606299213" header="0.31496062992125984" footer="0.31496062992125984"/>
  <pageSetup paperSize="9" scale="57" orientation="portrait" blackAndWhite="1"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81"/>
  <sheetViews>
    <sheetView view="pageBreakPreview" topLeftCell="A35" zoomScaleNormal="100" zoomScaleSheetLayoutView="100" workbookViewId="0">
      <selection activeCell="Z43" sqref="Z43"/>
    </sheetView>
  </sheetViews>
  <sheetFormatPr defaultColWidth="9" defaultRowHeight="13.5" outlineLevelCol="1"/>
  <cols>
    <col min="1" max="2" width="5" style="24" customWidth="1"/>
    <col min="3" max="3" width="24.875" style="24" customWidth="1"/>
    <col min="4" max="12" width="8.5" style="24" customWidth="1"/>
    <col min="13" max="21" width="8.5" style="24" hidden="1" customWidth="1" outlineLevel="1"/>
    <col min="22" max="22" width="9" style="24" collapsed="1"/>
    <col min="23" max="16384" width="9" style="24"/>
  </cols>
  <sheetData>
    <row r="1" spans="1:22" ht="19.5" customHeight="1">
      <c r="A1" s="121" t="s">
        <v>43</v>
      </c>
    </row>
    <row r="2" spans="1:22" ht="17.25" customHeight="1">
      <c r="A2" s="121"/>
      <c r="B2" s="121"/>
      <c r="C2" s="121"/>
      <c r="D2" s="371" t="s">
        <v>501</v>
      </c>
      <c r="E2" s="371"/>
      <c r="F2" s="371"/>
      <c r="G2" s="371"/>
      <c r="H2" s="371"/>
      <c r="I2" s="121"/>
      <c r="J2" s="121"/>
      <c r="K2" s="121"/>
      <c r="L2" s="121"/>
      <c r="M2" s="251"/>
      <c r="N2" s="251"/>
      <c r="O2" s="251"/>
      <c r="P2" s="251"/>
      <c r="Q2" s="251"/>
      <c r="R2" s="251"/>
      <c r="S2" s="251"/>
      <c r="T2" s="251"/>
      <c r="U2" s="251"/>
    </row>
    <row r="3" spans="1:22" ht="17.25">
      <c r="A3" s="121"/>
      <c r="B3" s="121"/>
      <c r="C3" s="121"/>
      <c r="D3" s="371"/>
      <c r="E3" s="371"/>
      <c r="F3" s="371"/>
      <c r="G3" s="371"/>
      <c r="H3" s="371"/>
      <c r="I3" s="121"/>
      <c r="J3" s="121"/>
      <c r="K3" s="121"/>
      <c r="L3" s="121"/>
      <c r="M3" s="251"/>
      <c r="N3" s="251"/>
      <c r="O3" s="251"/>
      <c r="P3" s="251"/>
      <c r="Q3" s="251"/>
      <c r="R3" s="251"/>
      <c r="S3" s="251"/>
      <c r="T3" s="251"/>
      <c r="U3" s="251"/>
    </row>
    <row r="4" spans="1:22" ht="14.25" thickBot="1">
      <c r="A4" s="25" t="s">
        <v>24</v>
      </c>
    </row>
    <row r="5" spans="1:22" s="27" customFormat="1" ht="19.5" customHeight="1" thickBot="1">
      <c r="A5" s="404" t="s">
        <v>25</v>
      </c>
      <c r="B5" s="405"/>
      <c r="C5" s="252"/>
      <c r="D5" s="26" t="s">
        <v>53</v>
      </c>
      <c r="E5" s="406"/>
      <c r="F5" s="407"/>
      <c r="G5" s="407"/>
      <c r="H5" s="407"/>
      <c r="I5" s="408"/>
      <c r="V5" s="27" t="s">
        <v>82</v>
      </c>
    </row>
    <row r="6" spans="1:22" s="27" customFormat="1" ht="12.75" thickBot="1">
      <c r="A6" s="23"/>
    </row>
    <row r="7" spans="1:22" s="27" customFormat="1" ht="18" customHeight="1">
      <c r="A7" s="372" t="s">
        <v>44</v>
      </c>
      <c r="B7" s="373" t="s">
        <v>45</v>
      </c>
      <c r="C7" s="374"/>
      <c r="D7" s="372" t="s">
        <v>500</v>
      </c>
      <c r="E7" s="373"/>
      <c r="F7" s="374"/>
      <c r="G7" s="372" t="s">
        <v>26</v>
      </c>
      <c r="H7" s="373"/>
      <c r="I7" s="373"/>
      <c r="J7" s="373"/>
      <c r="K7" s="373"/>
      <c r="L7" s="374"/>
      <c r="M7" s="372" t="s">
        <v>26</v>
      </c>
      <c r="N7" s="373"/>
      <c r="O7" s="373"/>
      <c r="P7" s="373"/>
      <c r="Q7" s="373"/>
      <c r="R7" s="373"/>
      <c r="S7" s="373"/>
      <c r="T7" s="373"/>
      <c r="U7" s="374"/>
    </row>
    <row r="8" spans="1:22" s="27" customFormat="1" ht="18" customHeight="1">
      <c r="A8" s="409"/>
      <c r="B8" s="392"/>
      <c r="C8" s="393"/>
      <c r="D8" s="409" t="s">
        <v>46</v>
      </c>
      <c r="E8" s="392" t="s">
        <v>47</v>
      </c>
      <c r="F8" s="393" t="s">
        <v>48</v>
      </c>
      <c r="G8" s="375" t="s">
        <v>520</v>
      </c>
      <c r="H8" s="376"/>
      <c r="I8" s="173" t="str">
        <f>IF(I28="","",ROUND(I28/F28*100,0))</f>
        <v/>
      </c>
      <c r="J8" s="377" t="s">
        <v>510</v>
      </c>
      <c r="K8" s="376"/>
      <c r="L8" s="174" t="str">
        <f>IF(I8="","",IF(I8=100,"",100-I8))</f>
        <v/>
      </c>
      <c r="M8" s="375" t="s">
        <v>521</v>
      </c>
      <c r="N8" s="376"/>
      <c r="O8" s="173" t="str">
        <f>IF(O28="","",ROUND(O28/L28*100,0))</f>
        <v/>
      </c>
      <c r="P8" s="375" t="s">
        <v>521</v>
      </c>
      <c r="Q8" s="376"/>
      <c r="R8" s="173" t="str">
        <f>IF(R28="","",ROUND(R28/O28*100,0))</f>
        <v/>
      </c>
      <c r="S8" s="377" t="s">
        <v>521</v>
      </c>
      <c r="T8" s="376"/>
      <c r="U8" s="174" t="str">
        <f>IF(O8="","",IF(O8=100,"",100-O8))</f>
        <v/>
      </c>
    </row>
    <row r="9" spans="1:22" s="27" customFormat="1" ht="18" customHeight="1" thickBot="1">
      <c r="A9" s="399"/>
      <c r="B9" s="400"/>
      <c r="C9" s="401"/>
      <c r="D9" s="399"/>
      <c r="E9" s="400"/>
      <c r="F9" s="401"/>
      <c r="G9" s="246" t="s">
        <v>46</v>
      </c>
      <c r="H9" s="247" t="s">
        <v>47</v>
      </c>
      <c r="I9" s="247" t="s">
        <v>48</v>
      </c>
      <c r="J9" s="247" t="s">
        <v>46</v>
      </c>
      <c r="K9" s="247" t="s">
        <v>47</v>
      </c>
      <c r="L9" s="249" t="s">
        <v>48</v>
      </c>
      <c r="M9" s="246" t="s">
        <v>46</v>
      </c>
      <c r="N9" s="247" t="s">
        <v>47</v>
      </c>
      <c r="O9" s="247" t="s">
        <v>48</v>
      </c>
      <c r="P9" s="246" t="s">
        <v>46</v>
      </c>
      <c r="Q9" s="247" t="s">
        <v>47</v>
      </c>
      <c r="R9" s="247" t="s">
        <v>48</v>
      </c>
      <c r="S9" s="247" t="s">
        <v>46</v>
      </c>
      <c r="T9" s="247" t="s">
        <v>47</v>
      </c>
      <c r="U9" s="249" t="s">
        <v>48</v>
      </c>
    </row>
    <row r="10" spans="1:22" s="27" customFormat="1" ht="18" customHeight="1">
      <c r="A10" s="383" t="s">
        <v>49</v>
      </c>
      <c r="B10" s="402" t="s">
        <v>51</v>
      </c>
      <c r="C10" s="28"/>
      <c r="D10" s="29" t="s">
        <v>27</v>
      </c>
      <c r="E10" s="30" t="s">
        <v>29</v>
      </c>
      <c r="F10" s="31" t="s">
        <v>31</v>
      </c>
      <c r="G10" s="29" t="s">
        <v>32</v>
      </c>
      <c r="H10" s="30" t="s">
        <v>29</v>
      </c>
      <c r="I10" s="30" t="s">
        <v>33</v>
      </c>
      <c r="J10" s="30" t="s">
        <v>27</v>
      </c>
      <c r="K10" s="30" t="s">
        <v>29</v>
      </c>
      <c r="L10" s="31" t="s">
        <v>33</v>
      </c>
      <c r="M10" s="29" t="s">
        <v>32</v>
      </c>
      <c r="N10" s="30" t="s">
        <v>29</v>
      </c>
      <c r="O10" s="30" t="s">
        <v>33</v>
      </c>
      <c r="P10" s="29" t="s">
        <v>32</v>
      </c>
      <c r="Q10" s="30" t="s">
        <v>29</v>
      </c>
      <c r="R10" s="30" t="s">
        <v>33</v>
      </c>
      <c r="S10" s="30" t="s">
        <v>27</v>
      </c>
      <c r="T10" s="30" t="s">
        <v>29</v>
      </c>
      <c r="U10" s="31" t="s">
        <v>33</v>
      </c>
    </row>
    <row r="11" spans="1:22" s="27" customFormat="1" ht="18" customHeight="1">
      <c r="A11" s="384"/>
      <c r="B11" s="403"/>
      <c r="C11" s="250" t="s">
        <v>56</v>
      </c>
      <c r="D11" s="168"/>
      <c r="E11" s="169" t="str">
        <f>IF(D11="","",F11/D11)</f>
        <v/>
      </c>
      <c r="F11" s="170"/>
      <c r="G11" s="168"/>
      <c r="H11" s="169" t="str">
        <f>IF(G11="","",I11/G11)</f>
        <v/>
      </c>
      <c r="I11" s="171"/>
      <c r="J11" s="169"/>
      <c r="K11" s="169" t="str">
        <f>IF(J11="","",L11/J11)</f>
        <v/>
      </c>
      <c r="L11" s="172"/>
      <c r="M11" s="168"/>
      <c r="N11" s="169" t="str">
        <f>IF(M11="","",O11/M11)</f>
        <v/>
      </c>
      <c r="O11" s="171"/>
      <c r="P11" s="168"/>
      <c r="Q11" s="169" t="str">
        <f>IF(P11="","",R11/P11)</f>
        <v/>
      </c>
      <c r="R11" s="171"/>
      <c r="S11" s="169"/>
      <c r="T11" s="169" t="str">
        <f>IF(S11="","",U11/S11)</f>
        <v/>
      </c>
      <c r="U11" s="172"/>
    </row>
    <row r="12" spans="1:22" s="27" customFormat="1" ht="18" customHeight="1">
      <c r="A12" s="384"/>
      <c r="B12" s="403"/>
      <c r="C12" s="175" t="s">
        <v>506</v>
      </c>
      <c r="D12" s="168"/>
      <c r="E12" s="169" t="str">
        <f>IF(D12="","",F12/D12)</f>
        <v/>
      </c>
      <c r="F12" s="170"/>
      <c r="G12" s="168"/>
      <c r="H12" s="169" t="str">
        <f>IF(G12="","",I12/G12)</f>
        <v/>
      </c>
      <c r="I12" s="171"/>
      <c r="J12" s="169"/>
      <c r="K12" s="169" t="str">
        <f t="shared" ref="K12:K47" si="0">IF(J12="","",L12/J12)</f>
        <v/>
      </c>
      <c r="L12" s="172"/>
      <c r="M12" s="168"/>
      <c r="N12" s="169" t="str">
        <f>IF(M12="","",O12/M12)</f>
        <v/>
      </c>
      <c r="O12" s="171"/>
      <c r="P12" s="168"/>
      <c r="Q12" s="169" t="str">
        <f>IF(P12="","",R12/P12)</f>
        <v/>
      </c>
      <c r="R12" s="171"/>
      <c r="S12" s="169"/>
      <c r="T12" s="169" t="str">
        <f t="shared" ref="T12:T47" si="1">IF(S12="","",U12/S12)</f>
        <v/>
      </c>
      <c r="U12" s="172"/>
    </row>
    <row r="13" spans="1:22" s="27" customFormat="1" ht="18" customHeight="1">
      <c r="A13" s="384"/>
      <c r="B13" s="403"/>
      <c r="C13" s="350" t="s">
        <v>507</v>
      </c>
      <c r="D13" s="261"/>
      <c r="E13" s="244" t="str">
        <f>IF(D13="","",F13/D13)</f>
        <v/>
      </c>
      <c r="F13" s="205"/>
      <c r="G13" s="262"/>
      <c r="H13" s="204" t="str">
        <f>IF(G13="","",I13/G13)</f>
        <v/>
      </c>
      <c r="I13" s="207"/>
      <c r="J13" s="263"/>
      <c r="K13" s="204" t="str">
        <f t="shared" si="0"/>
        <v/>
      </c>
      <c r="L13" s="205"/>
      <c r="M13" s="206"/>
      <c r="N13" s="204" t="str">
        <f>IF(M13="","",O13/M13)</f>
        <v/>
      </c>
      <c r="O13" s="207"/>
      <c r="P13" s="206"/>
      <c r="Q13" s="204" t="str">
        <f>IF(P13="","",R13/P13)</f>
        <v/>
      </c>
      <c r="R13" s="207"/>
      <c r="S13" s="207"/>
      <c r="T13" s="204" t="str">
        <f t="shared" si="1"/>
        <v/>
      </c>
      <c r="U13" s="205"/>
    </row>
    <row r="14" spans="1:22" s="27" customFormat="1" ht="18" customHeight="1">
      <c r="A14" s="384"/>
      <c r="B14" s="403"/>
      <c r="C14" s="250" t="s">
        <v>58</v>
      </c>
      <c r="D14" s="208"/>
      <c r="E14" s="204" t="str">
        <f t="shared" ref="E14:E47" si="2">IF(D14="","",F14/D14)</f>
        <v/>
      </c>
      <c r="F14" s="209"/>
      <c r="G14" s="208"/>
      <c r="H14" s="204" t="str">
        <f>IF(G14="","",I14/G14)</f>
        <v/>
      </c>
      <c r="I14" s="210"/>
      <c r="J14" s="204"/>
      <c r="K14" s="204" t="str">
        <f t="shared" si="0"/>
        <v/>
      </c>
      <c r="L14" s="209"/>
      <c r="M14" s="208"/>
      <c r="N14" s="204" t="str">
        <f>IF(M14="","",O14/M14)</f>
        <v/>
      </c>
      <c r="O14" s="210"/>
      <c r="P14" s="208"/>
      <c r="Q14" s="204" t="str">
        <f>IF(P14="","",R14/P14)</f>
        <v/>
      </c>
      <c r="R14" s="210"/>
      <c r="S14" s="204"/>
      <c r="T14" s="204" t="str">
        <f t="shared" si="1"/>
        <v/>
      </c>
      <c r="U14" s="209"/>
    </row>
    <row r="15" spans="1:22" s="27" customFormat="1" ht="18" customHeight="1">
      <c r="A15" s="384"/>
      <c r="B15" s="403"/>
      <c r="C15" s="175"/>
      <c r="D15" s="265"/>
      <c r="E15" s="267" t="str">
        <f t="shared" si="2"/>
        <v/>
      </c>
      <c r="F15" s="207"/>
      <c r="G15" s="265"/>
      <c r="H15" s="266" t="str">
        <f t="shared" ref="H15:H47" si="3">IF(G15="","",I15/G15)</f>
        <v/>
      </c>
      <c r="I15" s="211"/>
      <c r="J15" s="207"/>
      <c r="K15" s="204" t="str">
        <f t="shared" si="0"/>
        <v/>
      </c>
      <c r="L15" s="205"/>
      <c r="M15" s="206"/>
      <c r="N15" s="204" t="str">
        <f t="shared" ref="N15:N47" si="4">IF(M15="","",O15/M15)</f>
        <v/>
      </c>
      <c r="O15" s="211"/>
      <c r="P15" s="206"/>
      <c r="Q15" s="204" t="str">
        <f t="shared" ref="Q15:Q47" si="5">IF(P15="","",R15/P15)</f>
        <v/>
      </c>
      <c r="R15" s="211"/>
      <c r="S15" s="207"/>
      <c r="T15" s="204" t="str">
        <f t="shared" si="1"/>
        <v/>
      </c>
      <c r="U15" s="205"/>
    </row>
    <row r="16" spans="1:22" s="27" customFormat="1" ht="18" customHeight="1">
      <c r="A16" s="384"/>
      <c r="B16" s="403"/>
      <c r="C16" s="175"/>
      <c r="D16" s="265"/>
      <c r="E16" s="266" t="str">
        <f t="shared" si="2"/>
        <v/>
      </c>
      <c r="F16" s="205"/>
      <c r="G16" s="265"/>
      <c r="H16" s="266" t="str">
        <f t="shared" si="3"/>
        <v/>
      </c>
      <c r="I16" s="211"/>
      <c r="J16" s="207"/>
      <c r="K16" s="204" t="str">
        <f t="shared" si="0"/>
        <v/>
      </c>
      <c r="L16" s="205"/>
      <c r="M16" s="206"/>
      <c r="N16" s="204" t="str">
        <f t="shared" si="4"/>
        <v/>
      </c>
      <c r="O16" s="211"/>
      <c r="P16" s="206"/>
      <c r="Q16" s="204" t="str">
        <f t="shared" si="5"/>
        <v/>
      </c>
      <c r="R16" s="211"/>
      <c r="S16" s="207"/>
      <c r="T16" s="204" t="str">
        <f t="shared" si="1"/>
        <v/>
      </c>
      <c r="U16" s="205"/>
    </row>
    <row r="17" spans="1:24" s="27" customFormat="1" ht="18" customHeight="1">
      <c r="A17" s="384"/>
      <c r="B17" s="403"/>
      <c r="C17" s="175"/>
      <c r="D17" s="268"/>
      <c r="E17" s="266" t="str">
        <f t="shared" si="2"/>
        <v/>
      </c>
      <c r="F17" s="205"/>
      <c r="G17" s="265"/>
      <c r="H17" s="266" t="str">
        <f t="shared" si="3"/>
        <v/>
      </c>
      <c r="I17" s="211"/>
      <c r="J17" s="264"/>
      <c r="K17" s="210"/>
      <c r="L17" s="205"/>
      <c r="M17" s="206"/>
      <c r="N17" s="204" t="str">
        <f t="shared" si="4"/>
        <v/>
      </c>
      <c r="O17" s="211"/>
      <c r="P17" s="206"/>
      <c r="Q17" s="204" t="str">
        <f t="shared" si="5"/>
        <v/>
      </c>
      <c r="R17" s="211"/>
      <c r="S17" s="211"/>
      <c r="T17" s="210" t="str">
        <f t="shared" si="1"/>
        <v/>
      </c>
      <c r="U17" s="205"/>
    </row>
    <row r="18" spans="1:24" s="27" customFormat="1" ht="18" customHeight="1">
      <c r="A18" s="384"/>
      <c r="B18" s="403"/>
      <c r="C18" s="250" t="s">
        <v>57</v>
      </c>
      <c r="D18" s="208"/>
      <c r="E18" s="204" t="str">
        <f t="shared" si="2"/>
        <v/>
      </c>
      <c r="F18" s="209"/>
      <c r="G18" s="208"/>
      <c r="H18" s="210" t="str">
        <f t="shared" si="3"/>
        <v/>
      </c>
      <c r="I18" s="210"/>
      <c r="J18" s="210"/>
      <c r="K18" s="210" t="str">
        <f t="shared" si="0"/>
        <v/>
      </c>
      <c r="L18" s="209"/>
      <c r="M18" s="208"/>
      <c r="N18" s="210" t="str">
        <f t="shared" si="4"/>
        <v/>
      </c>
      <c r="O18" s="210"/>
      <c r="P18" s="208"/>
      <c r="Q18" s="210" t="str">
        <f t="shared" si="5"/>
        <v/>
      </c>
      <c r="R18" s="210"/>
      <c r="S18" s="210"/>
      <c r="T18" s="210" t="str">
        <f t="shared" si="1"/>
        <v/>
      </c>
      <c r="U18" s="209"/>
    </row>
    <row r="19" spans="1:24" s="27" customFormat="1" ht="18" customHeight="1">
      <c r="A19" s="384"/>
      <c r="B19" s="403"/>
      <c r="C19" s="250" t="str">
        <f>C12</f>
        <v>&lt;改修工事&gt;</v>
      </c>
      <c r="D19" s="208"/>
      <c r="E19" s="204" t="str">
        <f t="shared" si="2"/>
        <v/>
      </c>
      <c r="F19" s="209"/>
      <c r="G19" s="212"/>
      <c r="H19" s="210" t="str">
        <f t="shared" si="3"/>
        <v/>
      </c>
      <c r="I19" s="210"/>
      <c r="J19" s="210"/>
      <c r="K19" s="210" t="str">
        <f t="shared" si="0"/>
        <v/>
      </c>
      <c r="L19" s="209"/>
      <c r="M19" s="212"/>
      <c r="N19" s="210" t="str">
        <f t="shared" si="4"/>
        <v/>
      </c>
      <c r="O19" s="210"/>
      <c r="P19" s="212"/>
      <c r="Q19" s="210" t="str">
        <f t="shared" si="5"/>
        <v/>
      </c>
      <c r="R19" s="210"/>
      <c r="S19" s="210"/>
      <c r="T19" s="210" t="str">
        <f t="shared" si="1"/>
        <v/>
      </c>
      <c r="U19" s="209"/>
    </row>
    <row r="20" spans="1:24" s="27" customFormat="1" ht="18" customHeight="1">
      <c r="A20" s="384"/>
      <c r="B20" s="403"/>
      <c r="C20" s="250" t="str">
        <f>IF(C13="","",C13)</f>
        <v>　（改築）</v>
      </c>
      <c r="D20" s="208"/>
      <c r="E20" s="204" t="str">
        <f t="shared" si="2"/>
        <v/>
      </c>
      <c r="F20" s="209"/>
      <c r="G20" s="212"/>
      <c r="H20" s="210" t="str">
        <f t="shared" si="3"/>
        <v/>
      </c>
      <c r="I20" s="210"/>
      <c r="J20" s="210"/>
      <c r="K20" s="210" t="str">
        <f t="shared" si="0"/>
        <v/>
      </c>
      <c r="L20" s="209"/>
      <c r="M20" s="212"/>
      <c r="N20" s="210" t="str">
        <f t="shared" si="4"/>
        <v/>
      </c>
      <c r="O20" s="210"/>
      <c r="P20" s="212"/>
      <c r="Q20" s="210" t="str">
        <f t="shared" si="5"/>
        <v/>
      </c>
      <c r="R20" s="210"/>
      <c r="S20" s="210"/>
      <c r="T20" s="210" t="str">
        <f t="shared" si="1"/>
        <v/>
      </c>
      <c r="U20" s="209"/>
    </row>
    <row r="21" spans="1:24" s="27" customFormat="1" ht="18" customHeight="1">
      <c r="A21" s="384"/>
      <c r="B21" s="403"/>
      <c r="C21" s="250" t="s">
        <v>58</v>
      </c>
      <c r="D21" s="208"/>
      <c r="E21" s="204" t="str">
        <f t="shared" si="2"/>
        <v/>
      </c>
      <c r="F21" s="209"/>
      <c r="G21" s="212"/>
      <c r="H21" s="210" t="str">
        <f t="shared" si="3"/>
        <v/>
      </c>
      <c r="I21" s="210"/>
      <c r="J21" s="210"/>
      <c r="K21" s="210" t="str">
        <f t="shared" si="0"/>
        <v/>
      </c>
      <c r="L21" s="209"/>
      <c r="M21" s="212"/>
      <c r="N21" s="210" t="str">
        <f t="shared" si="4"/>
        <v/>
      </c>
      <c r="O21" s="210"/>
      <c r="P21" s="212"/>
      <c r="Q21" s="210" t="str">
        <f t="shared" si="5"/>
        <v/>
      </c>
      <c r="R21" s="210"/>
      <c r="S21" s="210"/>
      <c r="T21" s="210" t="str">
        <f t="shared" si="1"/>
        <v/>
      </c>
      <c r="U21" s="209"/>
    </row>
    <row r="22" spans="1:24" s="27" customFormat="1" ht="18" customHeight="1">
      <c r="A22" s="384"/>
      <c r="B22" s="403"/>
      <c r="C22" s="175"/>
      <c r="D22" s="206"/>
      <c r="E22" s="204" t="str">
        <f t="shared" si="2"/>
        <v/>
      </c>
      <c r="F22" s="205"/>
      <c r="G22" s="213"/>
      <c r="H22" s="210" t="str">
        <f t="shared" si="3"/>
        <v/>
      </c>
      <c r="I22" s="211"/>
      <c r="J22" s="211"/>
      <c r="K22" s="210" t="str">
        <f t="shared" si="0"/>
        <v/>
      </c>
      <c r="L22" s="205"/>
      <c r="M22" s="213"/>
      <c r="N22" s="210" t="str">
        <f t="shared" si="4"/>
        <v/>
      </c>
      <c r="O22" s="211"/>
      <c r="P22" s="213"/>
      <c r="Q22" s="210" t="str">
        <f t="shared" si="5"/>
        <v/>
      </c>
      <c r="R22" s="211"/>
      <c r="S22" s="211"/>
      <c r="T22" s="210" t="str">
        <f t="shared" si="1"/>
        <v/>
      </c>
      <c r="U22" s="205"/>
    </row>
    <row r="23" spans="1:24" s="27" customFormat="1" ht="18" customHeight="1">
      <c r="A23" s="384"/>
      <c r="B23" s="403"/>
      <c r="C23" s="175"/>
      <c r="D23" s="206"/>
      <c r="E23" s="204" t="str">
        <f t="shared" si="2"/>
        <v/>
      </c>
      <c r="F23" s="205"/>
      <c r="G23" s="213"/>
      <c r="H23" s="210" t="str">
        <f t="shared" si="3"/>
        <v/>
      </c>
      <c r="I23" s="211"/>
      <c r="J23" s="211"/>
      <c r="K23" s="210" t="str">
        <f t="shared" si="0"/>
        <v/>
      </c>
      <c r="L23" s="205"/>
      <c r="M23" s="213"/>
      <c r="N23" s="210" t="str">
        <f t="shared" si="4"/>
        <v/>
      </c>
      <c r="O23" s="211"/>
      <c r="P23" s="213"/>
      <c r="Q23" s="210" t="str">
        <f t="shared" si="5"/>
        <v/>
      </c>
      <c r="R23" s="211"/>
      <c r="S23" s="211"/>
      <c r="T23" s="210" t="str">
        <f t="shared" si="1"/>
        <v/>
      </c>
      <c r="U23" s="205"/>
    </row>
    <row r="24" spans="1:24" s="27" customFormat="1" ht="18" customHeight="1">
      <c r="A24" s="384"/>
      <c r="B24" s="403"/>
      <c r="C24" s="175"/>
      <c r="D24" s="206"/>
      <c r="E24" s="204" t="str">
        <f t="shared" si="2"/>
        <v/>
      </c>
      <c r="F24" s="214"/>
      <c r="G24" s="213"/>
      <c r="H24" s="210" t="str">
        <f t="shared" si="3"/>
        <v/>
      </c>
      <c r="I24" s="211"/>
      <c r="J24" s="211"/>
      <c r="K24" s="210" t="str">
        <f t="shared" si="0"/>
        <v/>
      </c>
      <c r="L24" s="205"/>
      <c r="M24" s="213"/>
      <c r="N24" s="210" t="str">
        <f t="shared" si="4"/>
        <v/>
      </c>
      <c r="O24" s="211"/>
      <c r="P24" s="213"/>
      <c r="Q24" s="210" t="str">
        <f t="shared" si="5"/>
        <v/>
      </c>
      <c r="R24" s="211"/>
      <c r="S24" s="211"/>
      <c r="T24" s="210" t="str">
        <f t="shared" si="1"/>
        <v/>
      </c>
      <c r="U24" s="205"/>
    </row>
    <row r="25" spans="1:24" s="27" customFormat="1" ht="18" customHeight="1">
      <c r="A25" s="384"/>
      <c r="B25" s="403"/>
      <c r="C25" s="175"/>
      <c r="D25" s="206"/>
      <c r="E25" s="204" t="str">
        <f t="shared" si="2"/>
        <v/>
      </c>
      <c r="F25" s="214"/>
      <c r="G25" s="213"/>
      <c r="H25" s="210" t="str">
        <f t="shared" si="3"/>
        <v/>
      </c>
      <c r="I25" s="211"/>
      <c r="J25" s="211"/>
      <c r="K25" s="210" t="str">
        <f t="shared" si="0"/>
        <v/>
      </c>
      <c r="L25" s="205"/>
      <c r="M25" s="213"/>
      <c r="N25" s="210" t="str">
        <f t="shared" si="4"/>
        <v/>
      </c>
      <c r="O25" s="211"/>
      <c r="P25" s="213"/>
      <c r="Q25" s="210" t="str">
        <f t="shared" si="5"/>
        <v/>
      </c>
      <c r="R25" s="211"/>
      <c r="S25" s="211"/>
      <c r="T25" s="210" t="str">
        <f t="shared" si="1"/>
        <v/>
      </c>
      <c r="U25" s="205"/>
    </row>
    <row r="26" spans="1:24" s="27" customFormat="1" ht="18" customHeight="1">
      <c r="A26" s="384"/>
      <c r="B26" s="403"/>
      <c r="C26" s="175"/>
      <c r="D26" s="206"/>
      <c r="E26" s="204" t="str">
        <f t="shared" si="2"/>
        <v/>
      </c>
      <c r="F26" s="214"/>
      <c r="G26" s="213"/>
      <c r="H26" s="210" t="str">
        <f t="shared" si="3"/>
        <v/>
      </c>
      <c r="I26" s="211"/>
      <c r="J26" s="211"/>
      <c r="K26" s="210" t="str">
        <f t="shared" si="0"/>
        <v/>
      </c>
      <c r="L26" s="205"/>
      <c r="M26" s="213"/>
      <c r="N26" s="210" t="str">
        <f t="shared" si="4"/>
        <v/>
      </c>
      <c r="O26" s="211"/>
      <c r="P26" s="213"/>
      <c r="Q26" s="210" t="str">
        <f t="shared" si="5"/>
        <v/>
      </c>
      <c r="R26" s="211"/>
      <c r="S26" s="211"/>
      <c r="T26" s="210" t="str">
        <f t="shared" si="1"/>
        <v/>
      </c>
      <c r="U26" s="205"/>
    </row>
    <row r="27" spans="1:24" s="27" customFormat="1" ht="18" customHeight="1">
      <c r="A27" s="384"/>
      <c r="B27" s="403"/>
      <c r="C27" s="175"/>
      <c r="D27" s="206"/>
      <c r="E27" s="210" t="str">
        <f t="shared" si="2"/>
        <v/>
      </c>
      <c r="F27" s="214"/>
      <c r="G27" s="213"/>
      <c r="H27" s="210" t="str">
        <f t="shared" si="3"/>
        <v/>
      </c>
      <c r="I27" s="211"/>
      <c r="J27" s="211"/>
      <c r="K27" s="210" t="str">
        <f t="shared" si="0"/>
        <v/>
      </c>
      <c r="L27" s="205"/>
      <c r="M27" s="213"/>
      <c r="N27" s="210" t="str">
        <f t="shared" si="4"/>
        <v/>
      </c>
      <c r="O27" s="211"/>
      <c r="P27" s="213"/>
      <c r="Q27" s="210" t="str">
        <f t="shared" si="5"/>
        <v/>
      </c>
      <c r="R27" s="211"/>
      <c r="S27" s="211"/>
      <c r="T27" s="210" t="str">
        <f t="shared" si="1"/>
        <v/>
      </c>
      <c r="U27" s="205"/>
    </row>
    <row r="28" spans="1:24" s="27" customFormat="1" ht="18" customHeight="1">
      <c r="A28" s="384"/>
      <c r="B28" s="403"/>
      <c r="C28" s="248" t="s">
        <v>61</v>
      </c>
      <c r="D28" s="215"/>
      <c r="E28" s="216" t="str">
        <f t="shared" si="2"/>
        <v/>
      </c>
      <c r="F28" s="217" t="str">
        <f>IF(SUM(F12:F27)=0,"",SUM(F12:F27))</f>
        <v/>
      </c>
      <c r="G28" s="218"/>
      <c r="H28" s="216" t="str">
        <f t="shared" si="3"/>
        <v/>
      </c>
      <c r="I28" s="216" t="str">
        <f>IF(SUM(I12:I27)=0,"",SUM(I12:I27))</f>
        <v/>
      </c>
      <c r="J28" s="219"/>
      <c r="K28" s="216" t="str">
        <f t="shared" si="0"/>
        <v/>
      </c>
      <c r="L28" s="217" t="str">
        <f>IF(SUM(L12:L27)=0,"",SUM(L12:L27))</f>
        <v/>
      </c>
      <c r="M28" s="218"/>
      <c r="N28" s="216" t="str">
        <f t="shared" si="4"/>
        <v/>
      </c>
      <c r="O28" s="216" t="str">
        <f>IF(SUM(O12:O27)=0,"",SUM(O12:O27))</f>
        <v/>
      </c>
      <c r="P28" s="218"/>
      <c r="Q28" s="216" t="str">
        <f t="shared" si="5"/>
        <v/>
      </c>
      <c r="R28" s="216" t="str">
        <f>IF(SUM(R12:R27)=0,"",SUM(R12:R27))</f>
        <v/>
      </c>
      <c r="S28" s="219"/>
      <c r="T28" s="216" t="str">
        <f t="shared" si="1"/>
        <v/>
      </c>
      <c r="U28" s="217" t="str">
        <f>IF(SUM(U12:U27)=0,"",SUM(U12:U27))</f>
        <v/>
      </c>
    </row>
    <row r="29" spans="1:24" s="27" customFormat="1" ht="18" customHeight="1">
      <c r="A29" s="384"/>
      <c r="B29" s="403" t="s">
        <v>52</v>
      </c>
      <c r="C29" s="177"/>
      <c r="D29" s="220"/>
      <c r="E29" s="221" t="str">
        <f t="shared" si="2"/>
        <v/>
      </c>
      <c r="F29" s="222"/>
      <c r="G29" s="220"/>
      <c r="H29" s="221" t="str">
        <f t="shared" si="3"/>
        <v/>
      </c>
      <c r="I29" s="223"/>
      <c r="J29" s="223"/>
      <c r="K29" s="221" t="str">
        <f t="shared" si="0"/>
        <v/>
      </c>
      <c r="L29" s="222"/>
      <c r="M29" s="220"/>
      <c r="N29" s="221" t="str">
        <f t="shared" si="4"/>
        <v/>
      </c>
      <c r="O29" s="223"/>
      <c r="P29" s="220"/>
      <c r="Q29" s="221" t="str">
        <f t="shared" si="5"/>
        <v/>
      </c>
      <c r="R29" s="223"/>
      <c r="S29" s="223"/>
      <c r="T29" s="221" t="str">
        <f t="shared" si="1"/>
        <v/>
      </c>
      <c r="U29" s="222"/>
    </row>
    <row r="30" spans="1:24" s="27" customFormat="1" ht="18" customHeight="1">
      <c r="A30" s="384"/>
      <c r="B30" s="403"/>
      <c r="C30" s="178"/>
      <c r="D30" s="224"/>
      <c r="E30" s="225" t="str">
        <f t="shared" si="2"/>
        <v/>
      </c>
      <c r="F30" s="226"/>
      <c r="G30" s="224"/>
      <c r="H30" s="225" t="str">
        <f t="shared" si="3"/>
        <v/>
      </c>
      <c r="I30" s="227"/>
      <c r="J30" s="227"/>
      <c r="K30" s="225" t="str">
        <f t="shared" si="0"/>
        <v/>
      </c>
      <c r="L30" s="226"/>
      <c r="M30" s="224"/>
      <c r="N30" s="225" t="str">
        <f t="shared" si="4"/>
        <v/>
      </c>
      <c r="O30" s="227"/>
      <c r="P30" s="224"/>
      <c r="Q30" s="225" t="str">
        <f t="shared" si="5"/>
        <v/>
      </c>
      <c r="R30" s="227"/>
      <c r="S30" s="227"/>
      <c r="T30" s="225" t="str">
        <f t="shared" si="1"/>
        <v/>
      </c>
      <c r="U30" s="226"/>
    </row>
    <row r="31" spans="1:24" s="27" customFormat="1" ht="18" customHeight="1">
      <c r="A31" s="384"/>
      <c r="B31" s="403"/>
      <c r="C31" s="178"/>
      <c r="D31" s="224"/>
      <c r="E31" s="225" t="str">
        <f t="shared" si="2"/>
        <v/>
      </c>
      <c r="F31" s="226"/>
      <c r="G31" s="224"/>
      <c r="H31" s="225" t="str">
        <f t="shared" si="3"/>
        <v/>
      </c>
      <c r="I31" s="227"/>
      <c r="J31" s="227"/>
      <c r="K31" s="225" t="str">
        <f t="shared" si="0"/>
        <v/>
      </c>
      <c r="L31" s="226"/>
      <c r="M31" s="224"/>
      <c r="N31" s="225" t="str">
        <f t="shared" si="4"/>
        <v/>
      </c>
      <c r="O31" s="227"/>
      <c r="P31" s="224"/>
      <c r="Q31" s="225" t="str">
        <f t="shared" si="5"/>
        <v/>
      </c>
      <c r="R31" s="227"/>
      <c r="S31" s="227"/>
      <c r="T31" s="225" t="str">
        <f t="shared" si="1"/>
        <v/>
      </c>
      <c r="U31" s="226"/>
    </row>
    <row r="32" spans="1:24" s="27" customFormat="1" ht="18" customHeight="1">
      <c r="A32" s="384"/>
      <c r="B32" s="403"/>
      <c r="C32" s="178"/>
      <c r="D32" s="224"/>
      <c r="E32" s="225" t="str">
        <f t="shared" si="2"/>
        <v/>
      </c>
      <c r="F32" s="226"/>
      <c r="G32" s="224"/>
      <c r="H32" s="225" t="str">
        <f t="shared" si="3"/>
        <v/>
      </c>
      <c r="I32" s="227"/>
      <c r="J32" s="227"/>
      <c r="K32" s="225" t="str">
        <f t="shared" si="0"/>
        <v/>
      </c>
      <c r="L32" s="226"/>
      <c r="M32" s="224"/>
      <c r="N32" s="225" t="str">
        <f t="shared" si="4"/>
        <v/>
      </c>
      <c r="O32" s="227"/>
      <c r="P32" s="224"/>
      <c r="Q32" s="225" t="str">
        <f t="shared" si="5"/>
        <v/>
      </c>
      <c r="R32" s="227"/>
      <c r="S32" s="227"/>
      <c r="T32" s="225" t="str">
        <f t="shared" si="1"/>
        <v/>
      </c>
      <c r="U32" s="226"/>
      <c r="V32" s="390" t="s">
        <v>86</v>
      </c>
      <c r="W32" s="391"/>
      <c r="X32" s="391"/>
    </row>
    <row r="33" spans="1:24" s="27" customFormat="1" ht="18" customHeight="1">
      <c r="A33" s="384"/>
      <c r="B33" s="403"/>
      <c r="C33" s="179"/>
      <c r="D33" s="228"/>
      <c r="E33" s="229" t="str">
        <f t="shared" si="2"/>
        <v/>
      </c>
      <c r="F33" s="230"/>
      <c r="G33" s="228"/>
      <c r="H33" s="229" t="str">
        <f t="shared" si="3"/>
        <v/>
      </c>
      <c r="I33" s="231"/>
      <c r="J33" s="231"/>
      <c r="K33" s="229" t="str">
        <f t="shared" si="0"/>
        <v/>
      </c>
      <c r="L33" s="230"/>
      <c r="M33" s="228"/>
      <c r="N33" s="229" t="str">
        <f t="shared" si="4"/>
        <v/>
      </c>
      <c r="O33" s="231"/>
      <c r="P33" s="228"/>
      <c r="Q33" s="229" t="str">
        <f t="shared" si="5"/>
        <v/>
      </c>
      <c r="R33" s="231"/>
      <c r="S33" s="231"/>
      <c r="T33" s="229" t="str">
        <f t="shared" si="1"/>
        <v/>
      </c>
      <c r="U33" s="230"/>
      <c r="V33" s="390"/>
      <c r="W33" s="391"/>
      <c r="X33" s="391"/>
    </row>
    <row r="34" spans="1:24" s="27" customFormat="1" ht="18" customHeight="1">
      <c r="A34" s="384"/>
      <c r="B34" s="403"/>
      <c r="C34" s="245" t="s">
        <v>61</v>
      </c>
      <c r="D34" s="218"/>
      <c r="E34" s="216" t="str">
        <f t="shared" si="2"/>
        <v/>
      </c>
      <c r="F34" s="217" t="str">
        <f>IF(SUM(F29:F33)=0,"",(SUM(F29:F33)))</f>
        <v/>
      </c>
      <c r="G34" s="218"/>
      <c r="H34" s="216" t="str">
        <f t="shared" si="3"/>
        <v/>
      </c>
      <c r="I34" s="216" t="str">
        <f>IF(SUM(I29:I33)=0,"",(SUM(I29:I33)))</f>
        <v/>
      </c>
      <c r="J34" s="219"/>
      <c r="K34" s="216" t="str">
        <f t="shared" si="0"/>
        <v/>
      </c>
      <c r="L34" s="217" t="str">
        <f>IF(SUM(L29:L33)=0,"",(SUM(L29:L33)))</f>
        <v/>
      </c>
      <c r="M34" s="218"/>
      <c r="N34" s="216" t="str">
        <f t="shared" si="4"/>
        <v/>
      </c>
      <c r="O34" s="216" t="str">
        <f>IF(SUM(O29:O33)=0,"",(SUM(O29:O33)))</f>
        <v/>
      </c>
      <c r="P34" s="218"/>
      <c r="Q34" s="216" t="str">
        <f t="shared" si="5"/>
        <v/>
      </c>
      <c r="R34" s="216" t="str">
        <f>IF(SUM(R29:R33)=0,"",(SUM(R29:R33)))</f>
        <v/>
      </c>
      <c r="S34" s="219"/>
      <c r="T34" s="216" t="str">
        <f t="shared" si="1"/>
        <v/>
      </c>
      <c r="U34" s="217" t="str">
        <f>IF(SUM(U29:U33)=0,"",(SUM(U29:U33)))</f>
        <v/>
      </c>
    </row>
    <row r="35" spans="1:24" s="27" customFormat="1" ht="18" customHeight="1">
      <c r="A35" s="384"/>
      <c r="B35" s="392" t="s">
        <v>121</v>
      </c>
      <c r="C35" s="393"/>
      <c r="D35" s="218"/>
      <c r="E35" s="216" t="str">
        <f t="shared" si="2"/>
        <v/>
      </c>
      <c r="F35" s="217" t="str">
        <f>IF(F28="","",IF(F34="",F28,F28+F34))</f>
        <v/>
      </c>
      <c r="G35" s="218"/>
      <c r="H35" s="216" t="str">
        <f t="shared" si="3"/>
        <v/>
      </c>
      <c r="I35" s="216" t="str">
        <f>IF(I28="","",IF(I34="",I28,I28+I34))</f>
        <v/>
      </c>
      <c r="J35" s="219"/>
      <c r="K35" s="216" t="str">
        <f t="shared" si="0"/>
        <v/>
      </c>
      <c r="L35" s="217" t="str">
        <f>IF(L28="","",IF(L34="",L28,L28+L34))</f>
        <v/>
      </c>
      <c r="M35" s="218"/>
      <c r="N35" s="216" t="str">
        <f t="shared" si="4"/>
        <v/>
      </c>
      <c r="O35" s="216" t="str">
        <f>IF(O28="","",IF(O34="",O28,O28+O34))</f>
        <v/>
      </c>
      <c r="P35" s="218"/>
      <c r="Q35" s="216" t="str">
        <f t="shared" si="5"/>
        <v/>
      </c>
      <c r="R35" s="216" t="str">
        <f>IF(R28="","",IF(R34="",R28,R28+R34))</f>
        <v/>
      </c>
      <c r="S35" s="219"/>
      <c r="T35" s="216" t="str">
        <f t="shared" si="1"/>
        <v/>
      </c>
      <c r="U35" s="217" t="str">
        <f>IF(U28="","",IF(U34="",U28,U28+U34))</f>
        <v/>
      </c>
    </row>
    <row r="36" spans="1:24" s="27" customFormat="1" ht="18" customHeight="1">
      <c r="A36" s="384" t="s">
        <v>50</v>
      </c>
      <c r="B36" s="395" t="str">
        <f>C12</f>
        <v>&lt;改修工事&gt;</v>
      </c>
      <c r="C36" s="396"/>
      <c r="D36" s="232"/>
      <c r="E36" s="221" t="str">
        <f t="shared" si="2"/>
        <v/>
      </c>
      <c r="F36" s="233"/>
      <c r="G36" s="232"/>
      <c r="H36" s="221" t="str">
        <f t="shared" si="3"/>
        <v/>
      </c>
      <c r="I36" s="221"/>
      <c r="J36" s="221"/>
      <c r="K36" s="221" t="str">
        <f t="shared" si="0"/>
        <v/>
      </c>
      <c r="L36" s="233"/>
      <c r="M36" s="232"/>
      <c r="N36" s="221" t="str">
        <f t="shared" si="4"/>
        <v/>
      </c>
      <c r="O36" s="221"/>
      <c r="P36" s="232"/>
      <c r="Q36" s="221" t="str">
        <f t="shared" si="5"/>
        <v/>
      </c>
      <c r="R36" s="221"/>
      <c r="S36" s="221"/>
      <c r="T36" s="221" t="str">
        <f t="shared" si="1"/>
        <v/>
      </c>
      <c r="U36" s="233"/>
    </row>
    <row r="37" spans="1:24" s="27" customFormat="1" ht="18" customHeight="1">
      <c r="A37" s="384"/>
      <c r="B37" s="395" t="str">
        <f>C20</f>
        <v>　（改築）</v>
      </c>
      <c r="C37" s="396"/>
      <c r="D37" s="234"/>
      <c r="E37" s="225" t="str">
        <f t="shared" si="2"/>
        <v/>
      </c>
      <c r="F37" s="235"/>
      <c r="G37" s="234"/>
      <c r="H37" s="225" t="str">
        <f t="shared" si="3"/>
        <v/>
      </c>
      <c r="I37" s="225"/>
      <c r="J37" s="225"/>
      <c r="K37" s="225" t="str">
        <f t="shared" si="0"/>
        <v/>
      </c>
      <c r="L37" s="235"/>
      <c r="M37" s="234"/>
      <c r="N37" s="225" t="str">
        <f t="shared" si="4"/>
        <v/>
      </c>
      <c r="O37" s="225"/>
      <c r="P37" s="234"/>
      <c r="Q37" s="225" t="str">
        <f t="shared" si="5"/>
        <v/>
      </c>
      <c r="R37" s="225"/>
      <c r="S37" s="225"/>
      <c r="T37" s="225" t="str">
        <f t="shared" si="1"/>
        <v/>
      </c>
      <c r="U37" s="235"/>
    </row>
    <row r="38" spans="1:24" s="27" customFormat="1" ht="18" customHeight="1">
      <c r="A38" s="384"/>
      <c r="B38" s="32" t="s">
        <v>55</v>
      </c>
      <c r="C38" s="175"/>
      <c r="D38" s="224"/>
      <c r="E38" s="225" t="str">
        <f t="shared" si="2"/>
        <v/>
      </c>
      <c r="F38" s="226"/>
      <c r="G38" s="224"/>
      <c r="H38" s="225" t="str">
        <f t="shared" si="3"/>
        <v/>
      </c>
      <c r="I38" s="227"/>
      <c r="J38" s="227"/>
      <c r="K38" s="225" t="str">
        <f t="shared" si="0"/>
        <v/>
      </c>
      <c r="L38" s="226"/>
      <c r="M38" s="224"/>
      <c r="N38" s="225" t="str">
        <f t="shared" si="4"/>
        <v/>
      </c>
      <c r="O38" s="227"/>
      <c r="P38" s="224"/>
      <c r="Q38" s="225" t="str">
        <f t="shared" si="5"/>
        <v/>
      </c>
      <c r="R38" s="227"/>
      <c r="S38" s="227"/>
      <c r="T38" s="225" t="str">
        <f t="shared" si="1"/>
        <v/>
      </c>
      <c r="U38" s="226"/>
    </row>
    <row r="39" spans="1:24" s="27" customFormat="1" ht="18" customHeight="1">
      <c r="A39" s="384"/>
      <c r="B39" s="32" t="s">
        <v>55</v>
      </c>
      <c r="C39" s="175"/>
      <c r="D39" s="224"/>
      <c r="E39" s="225" t="str">
        <f t="shared" si="2"/>
        <v/>
      </c>
      <c r="F39" s="226"/>
      <c r="G39" s="224"/>
      <c r="H39" s="225" t="str">
        <f t="shared" si="3"/>
        <v/>
      </c>
      <c r="I39" s="227"/>
      <c r="J39" s="227"/>
      <c r="K39" s="225" t="str">
        <f t="shared" si="0"/>
        <v/>
      </c>
      <c r="L39" s="226"/>
      <c r="M39" s="224"/>
      <c r="N39" s="225" t="str">
        <f t="shared" si="4"/>
        <v/>
      </c>
      <c r="O39" s="227"/>
      <c r="P39" s="224"/>
      <c r="Q39" s="225" t="str">
        <f t="shared" si="5"/>
        <v/>
      </c>
      <c r="R39" s="227"/>
      <c r="S39" s="227"/>
      <c r="T39" s="225" t="str">
        <f t="shared" si="1"/>
        <v/>
      </c>
      <c r="U39" s="226"/>
    </row>
    <row r="40" spans="1:24" s="27" customFormat="1" ht="18" customHeight="1">
      <c r="A40" s="384"/>
      <c r="B40" s="33" t="s">
        <v>54</v>
      </c>
      <c r="C40" s="175"/>
      <c r="D40" s="224"/>
      <c r="E40" s="225" t="str">
        <f t="shared" si="2"/>
        <v/>
      </c>
      <c r="F40" s="226"/>
      <c r="G40" s="224"/>
      <c r="H40" s="225" t="str">
        <f t="shared" si="3"/>
        <v/>
      </c>
      <c r="I40" s="227"/>
      <c r="J40" s="227"/>
      <c r="K40" s="225" t="str">
        <f t="shared" si="0"/>
        <v/>
      </c>
      <c r="L40" s="226"/>
      <c r="M40" s="224"/>
      <c r="N40" s="225" t="str">
        <f t="shared" si="4"/>
        <v/>
      </c>
      <c r="O40" s="227"/>
      <c r="P40" s="224"/>
      <c r="Q40" s="225" t="str">
        <f t="shared" si="5"/>
        <v/>
      </c>
      <c r="R40" s="227"/>
      <c r="S40" s="227"/>
      <c r="T40" s="225" t="str">
        <f t="shared" si="1"/>
        <v/>
      </c>
      <c r="U40" s="226"/>
    </row>
    <row r="41" spans="1:24" s="27" customFormat="1" ht="18" customHeight="1">
      <c r="A41" s="384"/>
      <c r="B41" s="395" t="s">
        <v>59</v>
      </c>
      <c r="C41" s="396"/>
      <c r="D41" s="234"/>
      <c r="E41" s="225" t="str">
        <f t="shared" si="2"/>
        <v/>
      </c>
      <c r="F41" s="235"/>
      <c r="G41" s="234"/>
      <c r="H41" s="225" t="str">
        <f t="shared" si="3"/>
        <v/>
      </c>
      <c r="I41" s="225"/>
      <c r="J41" s="225"/>
      <c r="K41" s="225" t="str">
        <f t="shared" si="0"/>
        <v/>
      </c>
      <c r="L41" s="235"/>
      <c r="M41" s="234"/>
      <c r="N41" s="225" t="str">
        <f t="shared" si="4"/>
        <v/>
      </c>
      <c r="O41" s="225"/>
      <c r="P41" s="234"/>
      <c r="Q41" s="225" t="str">
        <f t="shared" si="5"/>
        <v/>
      </c>
      <c r="R41" s="225"/>
      <c r="S41" s="225"/>
      <c r="T41" s="225" t="str">
        <f t="shared" si="1"/>
        <v/>
      </c>
      <c r="U41" s="235"/>
    </row>
    <row r="42" spans="1:24" s="27" customFormat="1" ht="18" customHeight="1">
      <c r="A42" s="384"/>
      <c r="B42" s="395" t="str">
        <f>C20</f>
        <v>　（改築）</v>
      </c>
      <c r="C42" s="396"/>
      <c r="D42" s="234"/>
      <c r="E42" s="225" t="str">
        <f t="shared" si="2"/>
        <v/>
      </c>
      <c r="F42" s="235"/>
      <c r="G42" s="234"/>
      <c r="H42" s="225" t="str">
        <f t="shared" si="3"/>
        <v/>
      </c>
      <c r="I42" s="225"/>
      <c r="J42" s="225"/>
      <c r="K42" s="225" t="str">
        <f t="shared" si="0"/>
        <v/>
      </c>
      <c r="L42" s="235"/>
      <c r="M42" s="234"/>
      <c r="N42" s="225" t="str">
        <f t="shared" si="4"/>
        <v/>
      </c>
      <c r="O42" s="225"/>
      <c r="P42" s="234"/>
      <c r="Q42" s="225" t="str">
        <f t="shared" si="5"/>
        <v/>
      </c>
      <c r="R42" s="225"/>
      <c r="S42" s="225"/>
      <c r="T42" s="225" t="str">
        <f t="shared" si="1"/>
        <v/>
      </c>
      <c r="U42" s="235"/>
    </row>
    <row r="43" spans="1:24" s="27" customFormat="1" ht="18" customHeight="1">
      <c r="A43" s="384"/>
      <c r="B43" s="33" t="s">
        <v>54</v>
      </c>
      <c r="C43" s="175"/>
      <c r="D43" s="224"/>
      <c r="E43" s="225" t="str">
        <f t="shared" si="2"/>
        <v/>
      </c>
      <c r="F43" s="226"/>
      <c r="G43" s="224"/>
      <c r="H43" s="225" t="str">
        <f t="shared" si="3"/>
        <v/>
      </c>
      <c r="I43" s="227"/>
      <c r="J43" s="227"/>
      <c r="K43" s="225" t="str">
        <f t="shared" si="0"/>
        <v/>
      </c>
      <c r="L43" s="226"/>
      <c r="M43" s="224"/>
      <c r="N43" s="225" t="str">
        <f t="shared" si="4"/>
        <v/>
      </c>
      <c r="O43" s="227"/>
      <c r="P43" s="224"/>
      <c r="Q43" s="225" t="str">
        <f t="shared" si="5"/>
        <v/>
      </c>
      <c r="R43" s="227"/>
      <c r="S43" s="227"/>
      <c r="T43" s="225" t="str">
        <f t="shared" si="1"/>
        <v/>
      </c>
      <c r="U43" s="226"/>
    </row>
    <row r="44" spans="1:24" s="27" customFormat="1" ht="18" customHeight="1">
      <c r="A44" s="384"/>
      <c r="B44" s="32" t="s">
        <v>54</v>
      </c>
      <c r="C44" s="175"/>
      <c r="D44" s="224"/>
      <c r="E44" s="225" t="str">
        <f t="shared" si="2"/>
        <v/>
      </c>
      <c r="F44" s="226"/>
      <c r="G44" s="224"/>
      <c r="H44" s="225" t="str">
        <f t="shared" si="3"/>
        <v/>
      </c>
      <c r="I44" s="227"/>
      <c r="J44" s="227"/>
      <c r="K44" s="225" t="str">
        <f t="shared" si="0"/>
        <v/>
      </c>
      <c r="L44" s="226"/>
      <c r="M44" s="224"/>
      <c r="N44" s="225" t="str">
        <f t="shared" si="4"/>
        <v/>
      </c>
      <c r="O44" s="227"/>
      <c r="P44" s="224"/>
      <c r="Q44" s="225" t="str">
        <f t="shared" si="5"/>
        <v/>
      </c>
      <c r="R44" s="227"/>
      <c r="S44" s="227"/>
      <c r="T44" s="225" t="str">
        <f t="shared" si="1"/>
        <v/>
      </c>
      <c r="U44" s="226"/>
    </row>
    <row r="45" spans="1:24" s="27" customFormat="1" ht="18" customHeight="1">
      <c r="A45" s="384"/>
      <c r="B45" s="34" t="s">
        <v>55</v>
      </c>
      <c r="C45" s="180"/>
      <c r="D45" s="228"/>
      <c r="E45" s="229" t="str">
        <f t="shared" si="2"/>
        <v/>
      </c>
      <c r="F45" s="230"/>
      <c r="G45" s="228"/>
      <c r="H45" s="229" t="str">
        <f t="shared" si="3"/>
        <v/>
      </c>
      <c r="I45" s="231"/>
      <c r="J45" s="231"/>
      <c r="K45" s="229" t="str">
        <f t="shared" si="0"/>
        <v/>
      </c>
      <c r="L45" s="230"/>
      <c r="M45" s="228"/>
      <c r="N45" s="229" t="str">
        <f t="shared" si="4"/>
        <v/>
      </c>
      <c r="O45" s="231"/>
      <c r="P45" s="228"/>
      <c r="Q45" s="229" t="str">
        <f t="shared" si="5"/>
        <v/>
      </c>
      <c r="R45" s="231"/>
      <c r="S45" s="231"/>
      <c r="T45" s="229" t="str">
        <f t="shared" si="1"/>
        <v/>
      </c>
      <c r="U45" s="230"/>
    </row>
    <row r="46" spans="1:24" s="27" customFormat="1" ht="18" customHeight="1">
      <c r="A46" s="394"/>
      <c r="B46" s="397" t="s">
        <v>62</v>
      </c>
      <c r="C46" s="398"/>
      <c r="D46" s="218"/>
      <c r="E46" s="216" t="str">
        <f t="shared" si="2"/>
        <v/>
      </c>
      <c r="F46" s="217" t="str">
        <f>IF(SUM(F36:F45)=0,"",(SUM(F36:F45)))</f>
        <v/>
      </c>
      <c r="G46" s="218"/>
      <c r="H46" s="216" t="str">
        <f t="shared" si="3"/>
        <v/>
      </c>
      <c r="I46" s="216" t="str">
        <f>IF(SUM(I36:I45)=0,"",(SUM(I36:I45)))</f>
        <v/>
      </c>
      <c r="J46" s="219"/>
      <c r="K46" s="216" t="str">
        <f t="shared" si="0"/>
        <v/>
      </c>
      <c r="L46" s="217" t="str">
        <f>IF(SUM(L36:L45)=0,"",(SUM(L36:L45)))</f>
        <v/>
      </c>
      <c r="M46" s="218"/>
      <c r="N46" s="216" t="str">
        <f t="shared" si="4"/>
        <v/>
      </c>
      <c r="O46" s="216" t="str">
        <f>IF(SUM(O36:O45)=0,"",(SUM(O36:O45)))</f>
        <v/>
      </c>
      <c r="P46" s="218"/>
      <c r="Q46" s="216" t="str">
        <f t="shared" si="5"/>
        <v/>
      </c>
      <c r="R46" s="216" t="str">
        <f>IF(SUM(R36:R45)=0,"",(SUM(R36:R45)))</f>
        <v/>
      </c>
      <c r="S46" s="219"/>
      <c r="T46" s="216" t="str">
        <f t="shared" si="1"/>
        <v/>
      </c>
      <c r="U46" s="217" t="str">
        <f>IF(SUM(U36:U45)=0,"",(SUM(U36:U45)))</f>
        <v/>
      </c>
    </row>
    <row r="47" spans="1:24" s="27" customFormat="1" ht="18" customHeight="1" thickBot="1">
      <c r="A47" s="399" t="s">
        <v>63</v>
      </c>
      <c r="B47" s="400"/>
      <c r="C47" s="401"/>
      <c r="D47" s="236"/>
      <c r="E47" s="237" t="str">
        <f t="shared" si="2"/>
        <v/>
      </c>
      <c r="F47" s="238" t="str">
        <f>IF(F35="","",IF(F46="",F35,F35+F46))</f>
        <v/>
      </c>
      <c r="G47" s="236"/>
      <c r="H47" s="237" t="str">
        <f t="shared" si="3"/>
        <v/>
      </c>
      <c r="I47" s="237" t="str">
        <f>IF(I35="","",IF(I46="",I35,I35+I46))</f>
        <v/>
      </c>
      <c r="J47" s="239"/>
      <c r="K47" s="237" t="str">
        <f t="shared" si="0"/>
        <v/>
      </c>
      <c r="L47" s="238" t="str">
        <f>IF(L35="","",IF(L46="",L35,L35+L46))</f>
        <v/>
      </c>
      <c r="M47" s="236"/>
      <c r="N47" s="237" t="str">
        <f t="shared" si="4"/>
        <v/>
      </c>
      <c r="O47" s="237" t="str">
        <f>IF(O35="","",IF(O46="",O35,O35+O46))</f>
        <v/>
      </c>
      <c r="P47" s="236"/>
      <c r="Q47" s="237" t="str">
        <f t="shared" si="5"/>
        <v/>
      </c>
      <c r="R47" s="237" t="str">
        <f>IF(R35="","",IF(R46="",R35,R35+R46))</f>
        <v/>
      </c>
      <c r="S47" s="239"/>
      <c r="T47" s="237" t="str">
        <f t="shared" si="1"/>
        <v/>
      </c>
      <c r="U47" s="238" t="str">
        <f>IF(U35="","",IF(U46="",U35,U35+U46))</f>
        <v/>
      </c>
    </row>
    <row r="48" spans="1:24" s="27" customFormat="1" ht="18" customHeight="1">
      <c r="A48" s="383" t="s">
        <v>34</v>
      </c>
      <c r="B48" s="386" t="s">
        <v>35</v>
      </c>
      <c r="C48" s="387"/>
      <c r="D48" s="378" t="s">
        <v>30</v>
      </c>
      <c r="E48" s="368" t="s">
        <v>30</v>
      </c>
      <c r="F48" s="240"/>
      <c r="G48" s="378"/>
      <c r="H48" s="368"/>
      <c r="I48" s="241"/>
      <c r="J48" s="368"/>
      <c r="K48" s="368" t="s">
        <v>30</v>
      </c>
      <c r="L48" s="240"/>
      <c r="M48" s="378"/>
      <c r="N48" s="368"/>
      <c r="O48" s="241"/>
      <c r="P48" s="378"/>
      <c r="Q48" s="368"/>
      <c r="R48" s="241"/>
      <c r="S48" s="368"/>
      <c r="T48" s="368" t="s">
        <v>30</v>
      </c>
      <c r="U48" s="240" t="s">
        <v>30</v>
      </c>
    </row>
    <row r="49" spans="1:21" s="27" customFormat="1" ht="18" customHeight="1">
      <c r="A49" s="384"/>
      <c r="B49" s="381" t="s">
        <v>440</v>
      </c>
      <c r="C49" s="382"/>
      <c r="D49" s="379"/>
      <c r="E49" s="369"/>
      <c r="F49" s="226" t="s">
        <v>30</v>
      </c>
      <c r="G49" s="379"/>
      <c r="H49" s="369"/>
      <c r="I49" s="227"/>
      <c r="J49" s="369"/>
      <c r="K49" s="369"/>
      <c r="L49" s="226" t="s">
        <v>30</v>
      </c>
      <c r="M49" s="379"/>
      <c r="N49" s="369"/>
      <c r="O49" s="227"/>
      <c r="P49" s="379"/>
      <c r="Q49" s="369"/>
      <c r="R49" s="227"/>
      <c r="S49" s="369"/>
      <c r="T49" s="369"/>
      <c r="U49" s="226" t="s">
        <v>30</v>
      </c>
    </row>
    <row r="50" spans="1:21" s="27" customFormat="1" ht="18" customHeight="1">
      <c r="A50" s="384"/>
      <c r="B50" s="381" t="s">
        <v>36</v>
      </c>
      <c r="C50" s="382"/>
      <c r="D50" s="379"/>
      <c r="E50" s="369"/>
      <c r="F50" s="226" t="s">
        <v>30</v>
      </c>
      <c r="G50" s="379"/>
      <c r="H50" s="369"/>
      <c r="I50" s="227"/>
      <c r="J50" s="369"/>
      <c r="K50" s="369"/>
      <c r="L50" s="226" t="s">
        <v>30</v>
      </c>
      <c r="M50" s="379"/>
      <c r="N50" s="369"/>
      <c r="O50" s="227"/>
      <c r="P50" s="379"/>
      <c r="Q50" s="369"/>
      <c r="R50" s="227"/>
      <c r="S50" s="369"/>
      <c r="T50" s="369"/>
      <c r="U50" s="226" t="s">
        <v>30</v>
      </c>
    </row>
    <row r="51" spans="1:21" s="27" customFormat="1" ht="18" customHeight="1">
      <c r="A51" s="384"/>
      <c r="B51" s="381" t="s">
        <v>37</v>
      </c>
      <c r="C51" s="382"/>
      <c r="D51" s="379"/>
      <c r="E51" s="369"/>
      <c r="F51" s="226" t="s">
        <v>40</v>
      </c>
      <c r="G51" s="379"/>
      <c r="H51" s="369"/>
      <c r="I51" s="227"/>
      <c r="J51" s="369"/>
      <c r="K51" s="369"/>
      <c r="L51" s="226" t="s">
        <v>30</v>
      </c>
      <c r="M51" s="379"/>
      <c r="N51" s="369"/>
      <c r="O51" s="227"/>
      <c r="P51" s="379"/>
      <c r="Q51" s="369"/>
      <c r="R51" s="227"/>
      <c r="S51" s="369"/>
      <c r="T51" s="369"/>
      <c r="U51" s="226" t="s">
        <v>30</v>
      </c>
    </row>
    <row r="52" spans="1:21" s="27" customFormat="1" ht="18" customHeight="1">
      <c r="A52" s="384"/>
      <c r="B52" s="381" t="s">
        <v>515</v>
      </c>
      <c r="C52" s="382"/>
      <c r="D52" s="379"/>
      <c r="E52" s="369"/>
      <c r="F52" s="214"/>
      <c r="G52" s="379"/>
      <c r="H52" s="369"/>
      <c r="I52" s="227"/>
      <c r="J52" s="369"/>
      <c r="K52" s="369"/>
      <c r="L52" s="226" t="s">
        <v>30</v>
      </c>
      <c r="M52" s="379"/>
      <c r="N52" s="369"/>
      <c r="O52" s="227"/>
      <c r="P52" s="379"/>
      <c r="Q52" s="369"/>
      <c r="R52" s="227"/>
      <c r="S52" s="369"/>
      <c r="T52" s="369"/>
      <c r="U52" s="226" t="s">
        <v>30</v>
      </c>
    </row>
    <row r="53" spans="1:21" s="27" customFormat="1" ht="18" customHeight="1">
      <c r="A53" s="384"/>
      <c r="B53" s="381" t="s">
        <v>38</v>
      </c>
      <c r="C53" s="382"/>
      <c r="D53" s="379"/>
      <c r="E53" s="369"/>
      <c r="F53" s="214"/>
      <c r="G53" s="379"/>
      <c r="H53" s="369"/>
      <c r="I53" s="227"/>
      <c r="J53" s="369"/>
      <c r="K53" s="369"/>
      <c r="L53" s="226" t="s">
        <v>30</v>
      </c>
      <c r="M53" s="379"/>
      <c r="N53" s="369"/>
      <c r="O53" s="227"/>
      <c r="P53" s="379"/>
      <c r="Q53" s="369"/>
      <c r="R53" s="227"/>
      <c r="S53" s="369"/>
      <c r="T53" s="369"/>
      <c r="U53" s="226" t="s">
        <v>30</v>
      </c>
    </row>
    <row r="54" spans="1:21" s="27" customFormat="1" ht="18" customHeight="1">
      <c r="A54" s="384"/>
      <c r="B54" s="381" t="s">
        <v>39</v>
      </c>
      <c r="C54" s="382"/>
      <c r="D54" s="380"/>
      <c r="E54" s="370"/>
      <c r="F54" s="214"/>
      <c r="G54" s="380"/>
      <c r="H54" s="370"/>
      <c r="I54" s="231"/>
      <c r="J54" s="370"/>
      <c r="K54" s="370"/>
      <c r="L54" s="226"/>
      <c r="M54" s="380"/>
      <c r="N54" s="370"/>
      <c r="O54" s="231"/>
      <c r="P54" s="380"/>
      <c r="Q54" s="370"/>
      <c r="R54" s="231"/>
      <c r="S54" s="370"/>
      <c r="T54" s="370"/>
      <c r="U54" s="226" t="s">
        <v>30</v>
      </c>
    </row>
    <row r="55" spans="1:21" s="27" customFormat="1" ht="18" customHeight="1" thickBot="1">
      <c r="A55" s="385"/>
      <c r="B55" s="388" t="s">
        <v>60</v>
      </c>
      <c r="C55" s="389"/>
      <c r="D55" s="242" t="s">
        <v>28</v>
      </c>
      <c r="E55" s="243" t="s">
        <v>28</v>
      </c>
      <c r="F55" s="238" t="str">
        <f>IF(SUM(F48:F54)=0,"",SUM(F48:F54))</f>
        <v/>
      </c>
      <c r="G55" s="242" t="s">
        <v>41</v>
      </c>
      <c r="H55" s="243" t="s">
        <v>41</v>
      </c>
      <c r="I55" s="237" t="str">
        <f>IF(SUM(I48:I54)=0,"",SUM(I48:I54))</f>
        <v/>
      </c>
      <c r="J55" s="243" t="s">
        <v>41</v>
      </c>
      <c r="K55" s="243" t="s">
        <v>41</v>
      </c>
      <c r="L55" s="238" t="str">
        <f>IF(SUM(L48:L54)=0,"",SUM(L48:L54))</f>
        <v/>
      </c>
      <c r="M55" s="242" t="s">
        <v>41</v>
      </c>
      <c r="N55" s="243" t="s">
        <v>41</v>
      </c>
      <c r="O55" s="237" t="str">
        <f>IF(SUM(O48:O54)=0,"",SUM(O48:O54))</f>
        <v/>
      </c>
      <c r="P55" s="242" t="s">
        <v>41</v>
      </c>
      <c r="Q55" s="243" t="s">
        <v>41</v>
      </c>
      <c r="R55" s="237" t="str">
        <f>IF(SUM(R48:R54)=0,"",SUM(R48:R54))</f>
        <v/>
      </c>
      <c r="S55" s="243" t="s">
        <v>41</v>
      </c>
      <c r="T55" s="243" t="s">
        <v>41</v>
      </c>
      <c r="U55" s="238" t="str">
        <f>IF(SUM(U48:U54)=0,"",SUM(U48:U54))</f>
        <v/>
      </c>
    </row>
    <row r="56" spans="1:21">
      <c r="F56" s="176" t="str">
        <f>IF(F47=F55,"","↑【確認】「事業財源」の合計と「合計（総事業費）」が不一致")</f>
        <v/>
      </c>
    </row>
    <row r="57" spans="1:21">
      <c r="F57" s="176"/>
    </row>
    <row r="58" spans="1:21">
      <c r="A58" s="35" t="s">
        <v>42</v>
      </c>
    </row>
    <row r="59" spans="1:21">
      <c r="A59" s="35"/>
    </row>
    <row r="60" spans="1:21">
      <c r="A60" s="36" t="s">
        <v>94</v>
      </c>
      <c r="B60" s="181" t="s">
        <v>101</v>
      </c>
      <c r="C60" s="181"/>
      <c r="D60" s="181"/>
      <c r="E60" s="181"/>
      <c r="F60" s="181"/>
      <c r="G60" s="181"/>
      <c r="H60" s="181"/>
      <c r="I60" s="181"/>
      <c r="J60" s="181"/>
      <c r="K60" s="181"/>
      <c r="L60" s="181"/>
    </row>
    <row r="61" spans="1:21">
      <c r="A61" s="36"/>
      <c r="B61" s="181" t="s">
        <v>502</v>
      </c>
      <c r="C61" s="181"/>
      <c r="D61" s="181"/>
      <c r="E61" s="181"/>
      <c r="F61" s="181"/>
      <c r="G61" s="181"/>
      <c r="H61" s="181"/>
      <c r="I61" s="181"/>
      <c r="J61" s="181"/>
      <c r="K61" s="181"/>
      <c r="L61" s="181"/>
    </row>
    <row r="62" spans="1:21">
      <c r="A62" s="36" t="s">
        <v>95</v>
      </c>
      <c r="B62" s="181" t="s">
        <v>102</v>
      </c>
      <c r="C62" s="181"/>
      <c r="D62" s="181"/>
      <c r="E62" s="181"/>
      <c r="F62" s="181"/>
      <c r="G62" s="181"/>
      <c r="H62" s="181"/>
      <c r="I62" s="181"/>
      <c r="J62" s="181"/>
      <c r="K62" s="181"/>
      <c r="L62" s="181"/>
    </row>
    <row r="63" spans="1:21">
      <c r="A63" s="36"/>
      <c r="B63" s="181" t="s">
        <v>83</v>
      </c>
      <c r="C63" s="181"/>
      <c r="D63" s="181"/>
      <c r="E63" s="181"/>
      <c r="F63" s="181"/>
      <c r="G63" s="181"/>
      <c r="H63" s="181"/>
      <c r="I63" s="181"/>
      <c r="J63" s="181"/>
      <c r="K63" s="181"/>
      <c r="L63" s="181"/>
    </row>
    <row r="64" spans="1:21">
      <c r="A64" s="36" t="s">
        <v>84</v>
      </c>
      <c r="B64" s="181" t="s">
        <v>441</v>
      </c>
      <c r="C64" s="181"/>
      <c r="D64" s="181"/>
      <c r="E64" s="181"/>
      <c r="F64" s="181"/>
      <c r="G64" s="181"/>
      <c r="H64" s="181"/>
      <c r="I64" s="181"/>
      <c r="J64" s="181"/>
      <c r="K64" s="181"/>
      <c r="L64" s="181"/>
    </row>
    <row r="65" spans="1:12">
      <c r="A65" s="36" t="s">
        <v>96</v>
      </c>
      <c r="B65" s="181" t="s">
        <v>103</v>
      </c>
      <c r="C65" s="181"/>
      <c r="D65" s="181"/>
      <c r="E65" s="181"/>
      <c r="F65" s="181"/>
      <c r="G65" s="181"/>
      <c r="H65" s="181"/>
      <c r="I65" s="181"/>
      <c r="J65" s="181"/>
      <c r="K65" s="181"/>
      <c r="L65" s="181"/>
    </row>
    <row r="66" spans="1:12">
      <c r="A66" s="36"/>
      <c r="B66" s="181" t="s">
        <v>503</v>
      </c>
      <c r="C66" s="181"/>
      <c r="D66" s="181"/>
      <c r="E66" s="181"/>
      <c r="F66" s="181"/>
      <c r="G66" s="181"/>
      <c r="H66" s="181"/>
      <c r="I66" s="181"/>
      <c r="J66" s="181"/>
      <c r="K66" s="181"/>
      <c r="L66" s="181"/>
    </row>
    <row r="67" spans="1:12">
      <c r="A67" s="36"/>
      <c r="B67" s="181" t="s">
        <v>504</v>
      </c>
      <c r="C67" s="181"/>
      <c r="D67" s="181"/>
      <c r="E67" s="181"/>
      <c r="F67" s="181"/>
      <c r="G67" s="181"/>
      <c r="H67" s="181"/>
      <c r="I67" s="181"/>
      <c r="J67" s="181"/>
      <c r="K67" s="181"/>
      <c r="L67" s="181"/>
    </row>
    <row r="68" spans="1:12">
      <c r="A68" s="36"/>
      <c r="B68" s="181"/>
      <c r="C68" s="181"/>
      <c r="D68" s="181"/>
      <c r="E68" s="181"/>
      <c r="F68" s="181"/>
      <c r="G68" s="181"/>
      <c r="H68" s="181"/>
      <c r="I68" s="181"/>
      <c r="J68" s="181"/>
      <c r="K68" s="181"/>
      <c r="L68" s="181"/>
    </row>
    <row r="69" spans="1:12">
      <c r="A69" s="36" t="s">
        <v>97</v>
      </c>
      <c r="B69" s="181" t="s">
        <v>505</v>
      </c>
      <c r="C69" s="181"/>
      <c r="D69" s="181"/>
      <c r="E69" s="181"/>
      <c r="F69" s="181"/>
      <c r="G69" s="181"/>
      <c r="H69" s="181"/>
      <c r="I69" s="181"/>
      <c r="J69" s="181"/>
      <c r="K69" s="181"/>
      <c r="L69" s="181"/>
    </row>
    <row r="70" spans="1:12">
      <c r="A70" s="36"/>
      <c r="B70" s="181"/>
      <c r="C70" s="181"/>
      <c r="D70" s="181"/>
      <c r="E70" s="181"/>
      <c r="F70" s="181"/>
      <c r="G70" s="181"/>
      <c r="H70" s="181"/>
      <c r="I70" s="181"/>
      <c r="J70" s="181"/>
      <c r="K70" s="181"/>
      <c r="L70" s="181"/>
    </row>
    <row r="71" spans="1:12">
      <c r="A71" s="36" t="s">
        <v>98</v>
      </c>
      <c r="B71" s="181" t="s">
        <v>87</v>
      </c>
      <c r="C71" s="181"/>
      <c r="D71" s="181"/>
      <c r="E71" s="181"/>
      <c r="F71" s="181"/>
      <c r="G71" s="181"/>
      <c r="H71" s="181"/>
      <c r="I71" s="181"/>
      <c r="J71" s="181"/>
      <c r="K71" s="181"/>
      <c r="L71" s="181"/>
    </row>
    <row r="72" spans="1:12">
      <c r="A72" s="36" t="s">
        <v>88</v>
      </c>
      <c r="B72" s="181" t="s">
        <v>89</v>
      </c>
      <c r="C72" s="181"/>
      <c r="D72" s="181"/>
      <c r="E72" s="181"/>
      <c r="F72" s="181"/>
      <c r="G72" s="181"/>
      <c r="H72" s="181"/>
      <c r="I72" s="181"/>
      <c r="J72" s="181"/>
      <c r="K72" s="181"/>
      <c r="L72" s="181"/>
    </row>
    <row r="73" spans="1:12">
      <c r="A73" s="36" t="s">
        <v>88</v>
      </c>
      <c r="B73" s="181" t="s">
        <v>104</v>
      </c>
      <c r="C73" s="181"/>
      <c r="D73" s="181"/>
      <c r="E73" s="181"/>
      <c r="F73" s="181"/>
      <c r="G73" s="181"/>
      <c r="H73" s="181"/>
      <c r="I73" s="181"/>
      <c r="J73" s="181"/>
      <c r="K73" s="181"/>
      <c r="L73" s="181"/>
    </row>
    <row r="74" spans="1:12">
      <c r="A74" s="36" t="s">
        <v>90</v>
      </c>
      <c r="B74" s="182" t="s">
        <v>442</v>
      </c>
      <c r="C74" s="182"/>
      <c r="D74" s="181"/>
      <c r="E74" s="181"/>
      <c r="F74" s="181"/>
      <c r="G74" s="181"/>
      <c r="H74" s="181"/>
      <c r="I74" s="181"/>
      <c r="J74" s="181"/>
      <c r="K74" s="181"/>
      <c r="L74" s="181"/>
    </row>
    <row r="75" spans="1:12">
      <c r="A75" s="36" t="s">
        <v>91</v>
      </c>
      <c r="B75" s="182" t="s">
        <v>105</v>
      </c>
      <c r="C75" s="182"/>
      <c r="D75" s="181"/>
      <c r="E75" s="181"/>
      <c r="F75" s="181"/>
      <c r="G75" s="181"/>
      <c r="H75" s="181"/>
      <c r="I75" s="181"/>
      <c r="J75" s="181"/>
      <c r="K75" s="181"/>
      <c r="L75" s="181"/>
    </row>
    <row r="76" spans="1:12">
      <c r="A76" s="36" t="s">
        <v>88</v>
      </c>
      <c r="B76" s="182" t="s">
        <v>106</v>
      </c>
      <c r="C76" s="182"/>
      <c r="D76" s="181"/>
      <c r="E76" s="181"/>
      <c r="F76" s="181"/>
      <c r="G76" s="181"/>
      <c r="H76" s="181"/>
      <c r="I76" s="181"/>
      <c r="J76" s="181"/>
      <c r="K76" s="181"/>
      <c r="L76" s="181"/>
    </row>
    <row r="77" spans="1:12">
      <c r="A77" s="36" t="s">
        <v>88</v>
      </c>
      <c r="B77" s="182" t="s">
        <v>443</v>
      </c>
      <c r="C77" s="182"/>
      <c r="D77" s="181"/>
      <c r="E77" s="181"/>
      <c r="F77" s="181"/>
      <c r="G77" s="181"/>
      <c r="H77" s="181"/>
      <c r="I77" s="181"/>
      <c r="J77" s="181"/>
      <c r="K77" s="181"/>
      <c r="L77" s="181"/>
    </row>
    <row r="78" spans="1:12">
      <c r="A78" s="36" t="s">
        <v>99</v>
      </c>
      <c r="B78" s="181" t="s">
        <v>92</v>
      </c>
      <c r="C78" s="181"/>
      <c r="D78" s="181"/>
      <c r="E78" s="181"/>
      <c r="F78" s="181"/>
      <c r="G78" s="181"/>
      <c r="H78" s="181"/>
      <c r="I78" s="181"/>
      <c r="J78" s="181"/>
      <c r="K78" s="181"/>
      <c r="L78" s="181"/>
    </row>
    <row r="79" spans="1:12">
      <c r="A79" s="36" t="s">
        <v>100</v>
      </c>
      <c r="B79" s="181" t="s">
        <v>93</v>
      </c>
      <c r="C79" s="181"/>
      <c r="D79" s="181"/>
      <c r="E79" s="181"/>
      <c r="F79" s="181"/>
      <c r="G79" s="181"/>
      <c r="H79" s="181"/>
      <c r="I79" s="181"/>
      <c r="J79" s="181"/>
      <c r="K79" s="181"/>
      <c r="L79" s="181"/>
    </row>
    <row r="80" spans="1:12">
      <c r="A80" s="37"/>
      <c r="B80" s="181" t="s">
        <v>85</v>
      </c>
      <c r="C80" s="181"/>
      <c r="D80" s="181"/>
      <c r="E80" s="181"/>
      <c r="F80" s="181"/>
      <c r="G80" s="181"/>
      <c r="H80" s="181"/>
      <c r="I80" s="181"/>
      <c r="J80" s="181"/>
      <c r="K80" s="181"/>
      <c r="L80" s="181"/>
    </row>
    <row r="81" spans="1:1">
      <c r="A81" s="37"/>
    </row>
  </sheetData>
  <mergeCells count="49">
    <mergeCell ref="A5:B5"/>
    <mergeCell ref="E5:I5"/>
    <mergeCell ref="A7:A9"/>
    <mergeCell ref="B7:C9"/>
    <mergeCell ref="D7:F7"/>
    <mergeCell ref="G7:L7"/>
    <mergeCell ref="D8:D9"/>
    <mergeCell ref="A47:C47"/>
    <mergeCell ref="E8:E9"/>
    <mergeCell ref="F8:F9"/>
    <mergeCell ref="G8:H8"/>
    <mergeCell ref="J8:K8"/>
    <mergeCell ref="A10:A35"/>
    <mergeCell ref="B10:B28"/>
    <mergeCell ref="B29:B34"/>
    <mergeCell ref="V32:X33"/>
    <mergeCell ref="B35:C35"/>
    <mergeCell ref="A36:A46"/>
    <mergeCell ref="B36:C36"/>
    <mergeCell ref="B37:C37"/>
    <mergeCell ref="B41:C41"/>
    <mergeCell ref="B42:C42"/>
    <mergeCell ref="B46:C46"/>
    <mergeCell ref="B54:C54"/>
    <mergeCell ref="A48:A55"/>
    <mergeCell ref="B48:C48"/>
    <mergeCell ref="D48:D54"/>
    <mergeCell ref="E48:E54"/>
    <mergeCell ref="B55:C55"/>
    <mergeCell ref="B49:C49"/>
    <mergeCell ref="B50:C50"/>
    <mergeCell ref="B51:C51"/>
    <mergeCell ref="B52:C52"/>
    <mergeCell ref="B53:C53"/>
    <mergeCell ref="Q48:Q54"/>
    <mergeCell ref="D2:H3"/>
    <mergeCell ref="M7:U7"/>
    <mergeCell ref="M8:N8"/>
    <mergeCell ref="S8:T8"/>
    <mergeCell ref="M48:M54"/>
    <mergeCell ref="N48:N54"/>
    <mergeCell ref="S48:S54"/>
    <mergeCell ref="T48:T54"/>
    <mergeCell ref="P8:Q8"/>
    <mergeCell ref="P48:P54"/>
    <mergeCell ref="J48:J54"/>
    <mergeCell ref="K48:K54"/>
    <mergeCell ref="G48:G54"/>
    <mergeCell ref="H48:H54"/>
  </mergeCells>
  <phoneticPr fontId="5"/>
  <dataValidations count="3">
    <dataValidation showInputMessage="1" showErrorMessage="1" sqref="C19" xr:uid="{00000000-0002-0000-0100-000000000000}"/>
    <dataValidation type="list" showInputMessage="1" showErrorMessage="1" sqref="C12" xr:uid="{00000000-0002-0000-0100-000001000000}">
      <formula1>" &lt;建築工事&gt;, &lt;改修工事&gt;"</formula1>
    </dataValidation>
    <dataValidation type="list" allowBlank="1" showInputMessage="1" showErrorMessage="1" sqref="C13" xr:uid="{00000000-0002-0000-0100-000002000000}">
      <formula1>"　（新築）,（移転新築）,　（増築）,　（改築）"</formula1>
    </dataValidation>
  </dataValidations>
  <printOptions horizontalCentered="1"/>
  <pageMargins left="0.51181102362204722" right="0.51181102362204722" top="0.74803149606299213" bottom="0.74803149606299213" header="0.31496062992125984" footer="0.31496062992125984"/>
  <pageSetup paperSize="9" scale="82" fitToWidth="0" orientation="portrait" blackAndWhite="1" r:id="rId1"/>
  <headerFooter>
    <oddFooter>&amp;P / &amp;N ページ</oddFooter>
  </headerFooter>
  <colBreaks count="1" manualBreakCount="1">
    <brk id="21" max="1048575" man="1"/>
  </colBreaks>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3000000}">
          <x14:formula1>
            <xm:f>'管理用（このシートは削除しないでください）'!$B$3:$B$16</xm:f>
          </x14:formula1>
          <xm:sqref>E5:I5</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63"/>
  <sheetViews>
    <sheetView view="pageBreakPreview" zoomScaleNormal="100" zoomScaleSheetLayoutView="100" workbookViewId="0">
      <selection activeCell="M34" sqref="M34"/>
    </sheetView>
  </sheetViews>
  <sheetFormatPr defaultColWidth="9" defaultRowHeight="12"/>
  <cols>
    <col min="1" max="1" width="11.25" style="38" customWidth="1"/>
    <col min="2" max="18" width="10" style="38" customWidth="1"/>
    <col min="19" max="16384" width="9" style="38"/>
  </cols>
  <sheetData>
    <row r="1" spans="1:11">
      <c r="A1" s="38" t="s">
        <v>108</v>
      </c>
    </row>
    <row r="2" spans="1:11" ht="18" customHeight="1">
      <c r="A2" s="410" t="s">
        <v>124</v>
      </c>
      <c r="B2" s="410"/>
      <c r="C2" s="410"/>
      <c r="D2" s="410"/>
      <c r="E2" s="410"/>
      <c r="F2" s="410"/>
      <c r="G2" s="410"/>
      <c r="H2" s="410"/>
      <c r="I2" s="410"/>
      <c r="J2" s="410"/>
      <c r="K2" s="410"/>
    </row>
    <row r="5" spans="1:11" ht="18.75" customHeight="1">
      <c r="A5" s="40" t="s">
        <v>64</v>
      </c>
      <c r="B5" s="414" t="s">
        <v>109</v>
      </c>
      <c r="C5" s="414"/>
      <c r="D5" s="414"/>
      <c r="E5" s="414"/>
      <c r="F5" s="414"/>
    </row>
    <row r="6" spans="1:11" ht="12" customHeight="1">
      <c r="A6" s="46"/>
      <c r="B6" s="47"/>
      <c r="C6" s="47"/>
      <c r="D6" s="47"/>
      <c r="E6" s="47"/>
      <c r="F6" s="47"/>
    </row>
    <row r="8" spans="1:11">
      <c r="A8" s="414" t="s">
        <v>110</v>
      </c>
      <c r="B8" s="414"/>
      <c r="C8" s="414"/>
      <c r="D8" s="414" t="s">
        <v>151</v>
      </c>
      <c r="E8" s="414"/>
      <c r="F8" s="414"/>
      <c r="G8" s="414" t="s">
        <v>111</v>
      </c>
      <c r="H8" s="414"/>
      <c r="I8" s="414"/>
      <c r="J8" s="414"/>
      <c r="K8" s="414"/>
    </row>
    <row r="9" spans="1:11" ht="18.75" customHeight="1">
      <c r="A9" s="415"/>
      <c r="B9" s="415"/>
      <c r="C9" s="415"/>
      <c r="D9" s="415"/>
      <c r="E9" s="415"/>
      <c r="F9" s="415"/>
      <c r="G9" s="415"/>
      <c r="H9" s="415"/>
      <c r="I9" s="415"/>
      <c r="J9" s="415"/>
      <c r="K9" s="415"/>
    </row>
    <row r="10" spans="1:11" ht="12" customHeight="1">
      <c r="A10" s="45"/>
      <c r="B10" s="45"/>
      <c r="C10" s="45"/>
      <c r="D10" s="45"/>
      <c r="E10" s="45"/>
      <c r="F10" s="45"/>
      <c r="G10" s="45"/>
      <c r="H10" s="45"/>
      <c r="I10" s="45"/>
      <c r="J10" s="45"/>
      <c r="K10" s="45"/>
    </row>
    <row r="11" spans="1:11" ht="12" customHeight="1">
      <c r="A11" s="45"/>
      <c r="B11" s="45"/>
      <c r="C11" s="45"/>
      <c r="D11" s="45"/>
      <c r="E11" s="45"/>
      <c r="F11" s="45"/>
      <c r="G11" s="45"/>
      <c r="H11" s="45"/>
      <c r="I11" s="45"/>
      <c r="J11" s="45"/>
      <c r="K11" s="45"/>
    </row>
    <row r="12" spans="1:11">
      <c r="A12" s="38" t="s">
        <v>154</v>
      </c>
    </row>
    <row r="13" spans="1:11" ht="3.75" customHeight="1"/>
    <row r="14" spans="1:11">
      <c r="A14" s="412" t="s">
        <v>112</v>
      </c>
      <c r="B14" s="411" t="s">
        <v>125</v>
      </c>
      <c r="C14" s="411"/>
      <c r="D14" s="411"/>
      <c r="E14" s="411"/>
      <c r="F14" s="411"/>
      <c r="G14" s="411" t="s">
        <v>126</v>
      </c>
      <c r="H14" s="411"/>
      <c r="I14" s="411"/>
      <c r="J14" s="411"/>
      <c r="K14" s="411"/>
    </row>
    <row r="15" spans="1:11" ht="18.75" customHeight="1">
      <c r="A15" s="413"/>
      <c r="B15" s="119" t="s">
        <v>418</v>
      </c>
      <c r="C15" s="134" t="s">
        <v>419</v>
      </c>
      <c r="D15" s="120" t="s">
        <v>420</v>
      </c>
      <c r="E15" s="120" t="s">
        <v>421</v>
      </c>
      <c r="F15" s="135" t="s">
        <v>422</v>
      </c>
      <c r="G15" s="119" t="s">
        <v>418</v>
      </c>
      <c r="H15" s="134" t="s">
        <v>419</v>
      </c>
      <c r="I15" s="120" t="s">
        <v>420</v>
      </c>
      <c r="J15" s="120" t="s">
        <v>421</v>
      </c>
      <c r="K15" s="135" t="s">
        <v>419</v>
      </c>
    </row>
    <row r="16" spans="1:11" ht="18.75" customHeight="1">
      <c r="A16" s="40" t="s">
        <v>141</v>
      </c>
      <c r="B16" s="416"/>
      <c r="C16" s="416"/>
      <c r="D16" s="416"/>
      <c r="E16" s="416"/>
      <c r="F16" s="416"/>
      <c r="G16" s="443"/>
      <c r="H16" s="462"/>
      <c r="I16" s="462"/>
      <c r="J16" s="462"/>
      <c r="K16" s="444"/>
    </row>
    <row r="17" spans="1:11">
      <c r="A17" s="411" t="s">
        <v>219</v>
      </c>
      <c r="B17" s="411" t="s">
        <v>122</v>
      </c>
      <c r="C17" s="411"/>
      <c r="D17" s="411"/>
      <c r="E17" s="411"/>
      <c r="F17" s="411"/>
      <c r="G17" s="411" t="s">
        <v>123</v>
      </c>
      <c r="H17" s="411"/>
      <c r="I17" s="411"/>
      <c r="J17" s="411"/>
      <c r="K17" s="411"/>
    </row>
    <row r="18" spans="1:11" ht="18.75" customHeight="1">
      <c r="A18" s="411"/>
      <c r="B18" s="416"/>
      <c r="C18" s="416"/>
      <c r="D18" s="426" t="s">
        <v>153</v>
      </c>
      <c r="E18" s="427"/>
      <c r="F18" s="136"/>
      <c r="G18" s="416"/>
      <c r="H18" s="416"/>
      <c r="I18" s="426" t="s">
        <v>153</v>
      </c>
      <c r="J18" s="427"/>
      <c r="K18" s="136"/>
    </row>
    <row r="19" spans="1:11">
      <c r="A19" s="440" t="s">
        <v>131</v>
      </c>
      <c r="B19" s="411" t="s">
        <v>129</v>
      </c>
      <c r="C19" s="411"/>
      <c r="D19" s="411"/>
      <c r="E19" s="411"/>
      <c r="F19" s="411"/>
      <c r="G19" s="411" t="s">
        <v>130</v>
      </c>
      <c r="H19" s="411"/>
      <c r="I19" s="411"/>
      <c r="J19" s="411"/>
      <c r="K19" s="411"/>
    </row>
    <row r="20" spans="1:11" ht="18.75" customHeight="1">
      <c r="A20" s="413"/>
      <c r="B20" s="416"/>
      <c r="C20" s="416"/>
      <c r="D20" s="416"/>
      <c r="E20" s="416"/>
      <c r="F20" s="416"/>
      <c r="G20" s="416"/>
      <c r="H20" s="416"/>
      <c r="I20" s="416"/>
      <c r="J20" s="416"/>
      <c r="K20" s="416"/>
    </row>
    <row r="21" spans="1:11" ht="12" customHeight="1">
      <c r="A21" s="439" t="s">
        <v>132</v>
      </c>
      <c r="B21" s="40" t="s">
        <v>133</v>
      </c>
      <c r="C21" s="414" t="s">
        <v>134</v>
      </c>
      <c r="D21" s="414"/>
      <c r="E21" s="414"/>
      <c r="F21" s="414"/>
      <c r="G21" s="414"/>
      <c r="H21" s="414"/>
      <c r="I21" s="414"/>
      <c r="J21" s="414"/>
      <c r="K21" s="414"/>
    </row>
    <row r="22" spans="1:11">
      <c r="A22" s="439"/>
      <c r="B22" s="416"/>
      <c r="C22" s="40" t="s">
        <v>135</v>
      </c>
      <c r="D22" s="40" t="s">
        <v>136</v>
      </c>
      <c r="E22" s="40" t="s">
        <v>137</v>
      </c>
      <c r="F22" s="424" t="s">
        <v>130</v>
      </c>
      <c r="G22" s="425"/>
      <c r="H22" s="411" t="s">
        <v>138</v>
      </c>
      <c r="I22" s="411"/>
      <c r="J22" s="411"/>
      <c r="K22" s="411"/>
    </row>
    <row r="23" spans="1:11" ht="18.75" customHeight="1">
      <c r="A23" s="439"/>
      <c r="B23" s="416"/>
      <c r="C23" s="137"/>
      <c r="D23" s="138"/>
      <c r="E23" s="139"/>
      <c r="F23" s="423"/>
      <c r="G23" s="423"/>
      <c r="H23" s="44" t="s">
        <v>139</v>
      </c>
      <c r="I23" s="140"/>
      <c r="J23" s="44" t="s">
        <v>140</v>
      </c>
      <c r="K23" s="141"/>
    </row>
    <row r="24" spans="1:11" ht="18.75" customHeight="1">
      <c r="A24" s="439"/>
      <c r="B24" s="416"/>
      <c r="C24" s="137"/>
      <c r="D24" s="138"/>
      <c r="E24" s="139"/>
      <c r="F24" s="423"/>
      <c r="G24" s="423"/>
      <c r="H24" s="44" t="s">
        <v>139</v>
      </c>
      <c r="I24" s="140"/>
      <c r="J24" s="44" t="s">
        <v>140</v>
      </c>
      <c r="K24" s="141"/>
    </row>
    <row r="27" spans="1:11">
      <c r="A27" s="38" t="s">
        <v>155</v>
      </c>
    </row>
    <row r="28" spans="1:11" ht="3.75" customHeight="1"/>
    <row r="29" spans="1:11">
      <c r="A29" s="419" t="s">
        <v>44</v>
      </c>
      <c r="B29" s="420" t="s">
        <v>198</v>
      </c>
      <c r="C29" s="421"/>
      <c r="D29" s="421"/>
      <c r="E29" s="421"/>
      <c r="F29" s="421"/>
      <c r="G29" s="422"/>
      <c r="H29" s="420" t="s">
        <v>199</v>
      </c>
      <c r="I29" s="422"/>
      <c r="J29" s="417" t="s">
        <v>437</v>
      </c>
      <c r="K29" s="419" t="s">
        <v>121</v>
      </c>
    </row>
    <row r="30" spans="1:11" ht="24">
      <c r="A30" s="418"/>
      <c r="B30" s="39" t="s">
        <v>113</v>
      </c>
      <c r="C30" s="39" t="s">
        <v>114</v>
      </c>
      <c r="D30" s="39" t="s">
        <v>116</v>
      </c>
      <c r="E30" s="39" t="s">
        <v>117</v>
      </c>
      <c r="F30" s="39" t="s">
        <v>115</v>
      </c>
      <c r="G30" s="39" t="s">
        <v>118</v>
      </c>
      <c r="H30" s="43" t="s">
        <v>128</v>
      </c>
      <c r="I30" s="41" t="s">
        <v>119</v>
      </c>
      <c r="J30" s="418"/>
      <c r="K30" s="418"/>
    </row>
    <row r="31" spans="1:11" ht="18.75" customHeight="1">
      <c r="A31" s="40" t="s">
        <v>435</v>
      </c>
      <c r="B31" s="138"/>
      <c r="C31" s="138"/>
      <c r="D31" s="138"/>
      <c r="E31" s="138"/>
      <c r="F31" s="138"/>
      <c r="G31" s="138"/>
      <c r="H31" s="138"/>
      <c r="I31" s="138"/>
      <c r="J31" s="138"/>
      <c r="K31" s="48" t="str">
        <f>IF(SUM(B31:J31)=0,"",SUM(B31:J31))</f>
        <v/>
      </c>
    </row>
    <row r="32" spans="1:11" ht="15" customHeight="1">
      <c r="A32" s="411" t="s">
        <v>436</v>
      </c>
      <c r="B32" s="202"/>
      <c r="C32" s="202"/>
      <c r="D32" s="202"/>
      <c r="E32" s="202"/>
      <c r="F32" s="202"/>
      <c r="G32" s="202"/>
      <c r="H32" s="202"/>
      <c r="I32" s="202"/>
      <c r="J32" s="202"/>
      <c r="K32" s="49" t="str">
        <f t="shared" ref="K32:K33" si="0">IF(SUM(B32:J32)=0,"",SUM(B32:J32))</f>
        <v/>
      </c>
    </row>
    <row r="33" spans="1:11" ht="15" customHeight="1">
      <c r="A33" s="411"/>
      <c r="B33" s="143"/>
      <c r="C33" s="143"/>
      <c r="D33" s="143"/>
      <c r="E33" s="143"/>
      <c r="F33" s="143"/>
      <c r="G33" s="143"/>
      <c r="H33" s="143"/>
      <c r="I33" s="143"/>
      <c r="J33" s="143"/>
      <c r="K33" s="50" t="str">
        <f t="shared" si="0"/>
        <v/>
      </c>
    </row>
    <row r="34" spans="1:11" ht="12" customHeight="1">
      <c r="A34" s="46"/>
      <c r="B34" s="53"/>
      <c r="C34" s="53"/>
      <c r="D34" s="53"/>
      <c r="E34" s="53"/>
      <c r="F34" s="53"/>
      <c r="G34" s="53"/>
      <c r="H34" s="53"/>
      <c r="I34" s="53"/>
      <c r="J34" s="53"/>
      <c r="K34" s="53"/>
    </row>
    <row r="36" spans="1:11">
      <c r="A36" s="38" t="s">
        <v>156</v>
      </c>
    </row>
    <row r="37" spans="1:11" ht="3.75" customHeight="1"/>
    <row r="38" spans="1:11" ht="18.75" customHeight="1">
      <c r="A38" s="430"/>
      <c r="B38" s="431"/>
      <c r="C38" s="431"/>
      <c r="D38" s="431"/>
      <c r="E38" s="431"/>
      <c r="F38" s="431"/>
      <c r="G38" s="431"/>
      <c r="H38" s="431"/>
      <c r="I38" s="431"/>
      <c r="J38" s="431"/>
      <c r="K38" s="432"/>
    </row>
    <row r="39" spans="1:11" ht="18.75" customHeight="1">
      <c r="A39" s="433"/>
      <c r="B39" s="434"/>
      <c r="C39" s="434"/>
      <c r="D39" s="434"/>
      <c r="E39" s="434"/>
      <c r="F39" s="434"/>
      <c r="G39" s="434"/>
      <c r="H39" s="434"/>
      <c r="I39" s="434"/>
      <c r="J39" s="434"/>
      <c r="K39" s="435"/>
    </row>
    <row r="40" spans="1:11" ht="18.75" customHeight="1">
      <c r="A40" s="433"/>
      <c r="B40" s="434"/>
      <c r="C40" s="434"/>
      <c r="D40" s="434"/>
      <c r="E40" s="434"/>
      <c r="F40" s="434"/>
      <c r="G40" s="434"/>
      <c r="H40" s="434"/>
      <c r="I40" s="434"/>
      <c r="J40" s="434"/>
      <c r="K40" s="435"/>
    </row>
    <row r="41" spans="1:11" ht="18.75" customHeight="1">
      <c r="A41" s="436"/>
      <c r="B41" s="437"/>
      <c r="C41" s="437"/>
      <c r="D41" s="437"/>
      <c r="E41" s="437"/>
      <c r="F41" s="437"/>
      <c r="G41" s="437"/>
      <c r="H41" s="437"/>
      <c r="I41" s="437"/>
      <c r="J41" s="437"/>
      <c r="K41" s="438"/>
    </row>
    <row r="44" spans="1:11">
      <c r="A44" s="38" t="s">
        <v>166</v>
      </c>
    </row>
    <row r="45" spans="1:11" ht="3.75" customHeight="1"/>
    <row r="46" spans="1:11" ht="18.75" customHeight="1">
      <c r="A46" s="428" t="s">
        <v>152</v>
      </c>
      <c r="B46" s="429"/>
      <c r="C46" s="445"/>
      <c r="D46" s="446"/>
      <c r="E46" s="446"/>
      <c r="F46" s="446"/>
      <c r="G46" s="446"/>
      <c r="H46" s="447"/>
      <c r="I46" s="45"/>
      <c r="J46" s="45"/>
      <c r="K46" s="45"/>
    </row>
    <row r="47" spans="1:11" ht="18.75" customHeight="1">
      <c r="A47" s="477" t="s">
        <v>182</v>
      </c>
      <c r="B47" s="478"/>
      <c r="C47" s="474"/>
      <c r="D47" s="475"/>
      <c r="E47" s="475"/>
      <c r="F47" s="475"/>
      <c r="G47" s="475"/>
      <c r="H47" s="476"/>
    </row>
    <row r="48" spans="1:11" ht="18.75" customHeight="1">
      <c r="A48" s="65"/>
      <c r="B48" s="441" t="s">
        <v>167</v>
      </c>
      <c r="C48" s="442"/>
      <c r="D48" s="448" t="s">
        <v>180</v>
      </c>
      <c r="E48" s="448"/>
      <c r="F48" s="448"/>
      <c r="G48" s="443"/>
      <c r="H48" s="444"/>
    </row>
    <row r="49" spans="1:11" ht="18.75" customHeight="1">
      <c r="A49" s="59"/>
      <c r="B49" s="465"/>
      <c r="C49" s="466"/>
      <c r="D49" s="448" t="s">
        <v>184</v>
      </c>
      <c r="E49" s="448"/>
      <c r="F49" s="448"/>
      <c r="G49" s="471"/>
      <c r="H49" s="472"/>
    </row>
    <row r="50" spans="1:11" ht="18.75" customHeight="1">
      <c r="A50" s="59"/>
      <c r="B50" s="441" t="s">
        <v>168</v>
      </c>
      <c r="C50" s="442"/>
      <c r="D50" s="473" t="s">
        <v>183</v>
      </c>
      <c r="E50" s="473"/>
      <c r="F50" s="473"/>
      <c r="G50" s="471"/>
      <c r="H50" s="472"/>
      <c r="I50" s="63"/>
      <c r="J50" s="64"/>
      <c r="K50" s="64"/>
    </row>
    <row r="51" spans="1:11" ht="18.75" customHeight="1">
      <c r="A51" s="59"/>
      <c r="B51" s="467" t="s">
        <v>213</v>
      </c>
      <c r="C51" s="468"/>
      <c r="D51" s="473" t="s">
        <v>169</v>
      </c>
      <c r="E51" s="473"/>
      <c r="F51" s="473"/>
      <c r="G51" s="40" t="s">
        <v>176</v>
      </c>
      <c r="H51" s="463"/>
      <c r="I51" s="469"/>
      <c r="J51" s="469"/>
      <c r="K51" s="470"/>
    </row>
    <row r="52" spans="1:11" ht="18.75" customHeight="1">
      <c r="A52" s="59"/>
      <c r="B52" s="467"/>
      <c r="C52" s="468"/>
      <c r="D52" s="65"/>
      <c r="E52" s="54" t="s">
        <v>174</v>
      </c>
      <c r="F52" s="423"/>
      <c r="G52" s="423"/>
      <c r="H52" s="40" t="s">
        <v>181</v>
      </c>
      <c r="I52" s="423"/>
      <c r="J52" s="423"/>
      <c r="K52" s="423"/>
    </row>
    <row r="53" spans="1:11" ht="18.75" customHeight="1">
      <c r="A53" s="59"/>
      <c r="B53" s="59"/>
      <c r="D53" s="59"/>
      <c r="E53" s="54" t="s">
        <v>175</v>
      </c>
      <c r="F53" s="144"/>
      <c r="G53" s="42" t="s">
        <v>179</v>
      </c>
      <c r="H53" s="40" t="s">
        <v>177</v>
      </c>
      <c r="I53" s="463"/>
      <c r="J53" s="464"/>
      <c r="K53" s="42" t="s">
        <v>178</v>
      </c>
    </row>
    <row r="54" spans="1:11" ht="18.75" customHeight="1">
      <c r="A54" s="59"/>
      <c r="B54" s="59"/>
      <c r="D54" s="59"/>
      <c r="E54" s="448" t="s">
        <v>173</v>
      </c>
      <c r="F54" s="448"/>
      <c r="G54" s="448"/>
      <c r="H54" s="448"/>
      <c r="I54" s="459"/>
      <c r="J54" s="459"/>
      <c r="K54" s="459"/>
    </row>
    <row r="55" spans="1:11" ht="18.75" customHeight="1">
      <c r="A55" s="59"/>
      <c r="B55" s="59"/>
      <c r="D55" s="59"/>
      <c r="E55" s="449" t="s">
        <v>170</v>
      </c>
      <c r="F55" s="450"/>
      <c r="G55" s="449" t="s">
        <v>172</v>
      </c>
      <c r="H55" s="451"/>
      <c r="I55" s="454"/>
      <c r="J55" s="455"/>
      <c r="K55" s="456"/>
    </row>
    <row r="56" spans="1:11" ht="18.75" customHeight="1">
      <c r="A56" s="59"/>
      <c r="B56" s="59"/>
      <c r="D56" s="59"/>
      <c r="E56" s="198"/>
      <c r="F56" s="61"/>
      <c r="G56" s="103"/>
      <c r="H56" s="440" t="s">
        <v>498</v>
      </c>
      <c r="I56" s="57"/>
      <c r="J56" s="199" t="s">
        <v>496</v>
      </c>
      <c r="K56" s="55" t="s">
        <v>497</v>
      </c>
    </row>
    <row r="57" spans="1:11" ht="18.75" customHeight="1">
      <c r="A57" s="59"/>
      <c r="B57" s="59"/>
      <c r="D57" s="59"/>
      <c r="E57" s="198"/>
      <c r="F57" s="61"/>
      <c r="G57" s="198"/>
      <c r="H57" s="460"/>
      <c r="I57" s="55" t="s">
        <v>495</v>
      </c>
      <c r="J57" s="200"/>
      <c r="K57" s="201"/>
    </row>
    <row r="58" spans="1:11" ht="18.75" customHeight="1">
      <c r="A58" s="59"/>
      <c r="B58" s="59"/>
      <c r="D58" s="59"/>
      <c r="E58" s="198"/>
      <c r="F58" s="61"/>
      <c r="G58" s="198"/>
      <c r="H58" s="460"/>
      <c r="I58" s="56" t="s">
        <v>493</v>
      </c>
      <c r="J58" s="201"/>
      <c r="K58" s="201"/>
    </row>
    <row r="59" spans="1:11" ht="18.75" customHeight="1">
      <c r="A59" s="59"/>
      <c r="B59" s="59"/>
      <c r="D59" s="59"/>
      <c r="E59" s="198"/>
      <c r="F59" s="61"/>
      <c r="G59" s="71"/>
      <c r="H59" s="461"/>
      <c r="I59" s="56" t="s">
        <v>494</v>
      </c>
      <c r="J59" s="201"/>
      <c r="K59" s="201"/>
    </row>
    <row r="60" spans="1:11" ht="18.75" customHeight="1">
      <c r="A60" s="63"/>
      <c r="B60" s="63"/>
      <c r="C60" s="64"/>
      <c r="D60" s="63"/>
      <c r="E60" s="60"/>
      <c r="F60" s="66"/>
      <c r="G60" s="452" t="s">
        <v>171</v>
      </c>
      <c r="H60" s="453"/>
      <c r="I60" s="457"/>
      <c r="J60" s="457"/>
      <c r="K60" s="458"/>
    </row>
    <row r="61" spans="1:11" ht="18.75" customHeight="1"/>
    <row r="62" spans="1:11" ht="18.75" customHeight="1"/>
    <row r="63" spans="1:11" ht="18.75" customHeight="1"/>
  </sheetData>
  <mergeCells count="66">
    <mergeCell ref="G16:K16"/>
    <mergeCell ref="I52:K52"/>
    <mergeCell ref="I53:J53"/>
    <mergeCell ref="B49:C49"/>
    <mergeCell ref="B51:C52"/>
    <mergeCell ref="H51:K51"/>
    <mergeCell ref="G49:H49"/>
    <mergeCell ref="G50:H50"/>
    <mergeCell ref="D51:F51"/>
    <mergeCell ref="F52:G52"/>
    <mergeCell ref="B50:C50"/>
    <mergeCell ref="D48:F48"/>
    <mergeCell ref="D49:F49"/>
    <mergeCell ref="D50:F50"/>
    <mergeCell ref="C47:H47"/>
    <mergeCell ref="A47:B47"/>
    <mergeCell ref="E54:H54"/>
    <mergeCell ref="E55:F55"/>
    <mergeCell ref="G55:H55"/>
    <mergeCell ref="G60:H60"/>
    <mergeCell ref="I55:K55"/>
    <mergeCell ref="I60:K60"/>
    <mergeCell ref="I54:K54"/>
    <mergeCell ref="H56:H59"/>
    <mergeCell ref="B48:C48"/>
    <mergeCell ref="G48:H48"/>
    <mergeCell ref="C46:H46"/>
    <mergeCell ref="B18:C18"/>
    <mergeCell ref="G18:H18"/>
    <mergeCell ref="D18:E18"/>
    <mergeCell ref="I18:J18"/>
    <mergeCell ref="A46:B46"/>
    <mergeCell ref="B20:F20"/>
    <mergeCell ref="A29:A30"/>
    <mergeCell ref="A38:K41"/>
    <mergeCell ref="A21:A24"/>
    <mergeCell ref="A17:A18"/>
    <mergeCell ref="A19:A20"/>
    <mergeCell ref="A32:A33"/>
    <mergeCell ref="B16:F16"/>
    <mergeCell ref="J29:J30"/>
    <mergeCell ref="K29:K30"/>
    <mergeCell ref="B29:G29"/>
    <mergeCell ref="H29:I29"/>
    <mergeCell ref="F24:G24"/>
    <mergeCell ref="B22:B24"/>
    <mergeCell ref="B17:F17"/>
    <mergeCell ref="G17:K17"/>
    <mergeCell ref="G20:K20"/>
    <mergeCell ref="C21:K21"/>
    <mergeCell ref="F22:G22"/>
    <mergeCell ref="F23:G23"/>
    <mergeCell ref="H22:K22"/>
    <mergeCell ref="B19:F19"/>
    <mergeCell ref="G19:K19"/>
    <mergeCell ref="A2:K2"/>
    <mergeCell ref="B14:F14"/>
    <mergeCell ref="G14:K14"/>
    <mergeCell ref="A14:A15"/>
    <mergeCell ref="B5:F5"/>
    <mergeCell ref="A8:C8"/>
    <mergeCell ref="D8:F8"/>
    <mergeCell ref="G8:K8"/>
    <mergeCell ref="A9:C9"/>
    <mergeCell ref="D9:F9"/>
    <mergeCell ref="G9:K9"/>
  </mergeCells>
  <phoneticPr fontId="5"/>
  <dataValidations count="6">
    <dataValidation type="list" allowBlank="1" showInputMessage="1" showErrorMessage="1" sqref="B22:B24" xr:uid="{00000000-0002-0000-0200-000000000000}">
      <formula1>"有,無"</formula1>
    </dataValidation>
    <dataValidation type="list" allowBlank="1" showInputMessage="1" showErrorMessage="1" sqref="I23:I24" xr:uid="{00000000-0002-0000-0200-000001000000}">
      <formula1>"有（承認済）,有（申請済）,有（申請予定）,無"</formula1>
    </dataValidation>
    <dataValidation type="list" allowBlank="1" showInputMessage="1" showErrorMessage="1" sqref="K23:K24" xr:uid="{00000000-0002-0000-0200-000002000000}">
      <formula1>"転用,譲渡,交換,貸付,取壊し"</formula1>
    </dataValidation>
    <dataValidation type="list" allowBlank="1" showInputMessage="1" showErrorMessage="1" sqref="C46" xr:uid="{00000000-0002-0000-0200-000003000000}">
      <formula1>"無医地区,無医地区に準じる地区,無歯科医地区,無歯科医地区に準じる地区"</formula1>
    </dataValidation>
    <dataValidation type="list" allowBlank="1" showInputMessage="1" showErrorMessage="1" sqref="B18:C18 G18:H18" xr:uid="{00000000-0002-0000-0200-000004000000}">
      <formula1>"有床,無床"</formula1>
    </dataValidation>
    <dataValidation type="list" allowBlank="1" showInputMessage="1" showErrorMessage="1" sqref="G48:H48" xr:uid="{00000000-0002-0000-0200-000005000000}">
      <formula1>"はい,いいえ"</formula1>
    </dataValidation>
  </dataValidations>
  <printOptions horizontalCentered="1"/>
  <pageMargins left="0.31496062992125984" right="0.31496062992125984" top="0.55118110236220474" bottom="0.55118110236220474" header="0.31496062992125984" footer="0.31496062992125984"/>
  <pageSetup paperSize="9" scale="89" orientation="portrait" blackAndWhite="1" r:id="rId1"/>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200-000006000000}">
          <x14:formula1>
            <xm:f>'管理用（このシートは削除しないでください）'!$F$3:$F$10</xm:f>
          </x14:formula1>
          <xm:sqref>B20:K20</xm:sqref>
        </x14:dataValidation>
        <x14:dataValidation type="list" allowBlank="1" showInputMessage="1" showErrorMessage="1" xr:uid="{00000000-0002-0000-0200-000007000000}">
          <x14:formula1>
            <xm:f>'管理用（このシートは削除しないでください）'!$B$24:$B$33</xm:f>
          </x14:formula1>
          <xm:sqref>C47:H47</xm:sqref>
        </x14:dataValidation>
        <x14:dataValidation type="list" allowBlank="1" showInputMessage="1" showErrorMessage="1" xr:uid="{00000000-0002-0000-0200-000008000000}">
          <x14:formula1>
            <xm:f>'管理用（このシートは削除しないでください）'!$D$3:$D$7</xm:f>
          </x14:formula1>
          <xm:sqref>B16:K16</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55"/>
  <sheetViews>
    <sheetView view="pageBreakPreview" zoomScaleNormal="100" zoomScaleSheetLayoutView="100" workbookViewId="0"/>
  </sheetViews>
  <sheetFormatPr defaultColWidth="9" defaultRowHeight="12"/>
  <cols>
    <col min="1" max="1" width="11.25" style="38" customWidth="1"/>
    <col min="2" max="18" width="10" style="38" customWidth="1"/>
    <col min="19" max="16384" width="9" style="38"/>
  </cols>
  <sheetData>
    <row r="1" spans="1:11">
      <c r="A1" s="38" t="s">
        <v>195</v>
      </c>
    </row>
    <row r="2" spans="1:11" ht="18" customHeight="1">
      <c r="A2" s="410" t="s">
        <v>124</v>
      </c>
      <c r="B2" s="410"/>
      <c r="C2" s="410"/>
      <c r="D2" s="410"/>
      <c r="E2" s="410"/>
      <c r="F2" s="410"/>
      <c r="G2" s="410"/>
      <c r="H2" s="410"/>
      <c r="I2" s="410"/>
      <c r="J2" s="410"/>
      <c r="K2" s="410"/>
    </row>
    <row r="5" spans="1:11" ht="18.75" customHeight="1">
      <c r="A5" s="40" t="s">
        <v>64</v>
      </c>
      <c r="B5" s="414" t="s">
        <v>190</v>
      </c>
      <c r="C5" s="414"/>
      <c r="D5" s="414"/>
      <c r="E5" s="414"/>
      <c r="F5" s="414"/>
    </row>
    <row r="6" spans="1:11" ht="18.75" customHeight="1">
      <c r="A6" s="40" t="s">
        <v>196</v>
      </c>
      <c r="B6" s="423"/>
      <c r="C6" s="423"/>
      <c r="D6" s="423"/>
      <c r="E6" s="423"/>
      <c r="F6" s="423"/>
    </row>
    <row r="7" spans="1:11" ht="12" customHeight="1">
      <c r="A7" s="46"/>
      <c r="B7" s="47"/>
      <c r="C7" s="47"/>
      <c r="D7" s="47"/>
      <c r="E7" s="47"/>
      <c r="F7" s="47"/>
    </row>
    <row r="9" spans="1:11">
      <c r="A9" s="414" t="s">
        <v>110</v>
      </c>
      <c r="B9" s="414"/>
      <c r="C9" s="414"/>
      <c r="D9" s="414" t="s">
        <v>151</v>
      </c>
      <c r="E9" s="414"/>
      <c r="F9" s="414"/>
      <c r="G9" s="414" t="s">
        <v>111</v>
      </c>
      <c r="H9" s="414"/>
      <c r="I9" s="414"/>
      <c r="J9" s="414"/>
      <c r="K9" s="414"/>
    </row>
    <row r="10" spans="1:11" ht="18.75" customHeight="1">
      <c r="A10" s="415"/>
      <c r="B10" s="415"/>
      <c r="C10" s="415"/>
      <c r="D10" s="415"/>
      <c r="E10" s="415"/>
      <c r="F10" s="415"/>
      <c r="G10" s="415"/>
      <c r="H10" s="415"/>
      <c r="I10" s="415"/>
      <c r="J10" s="415"/>
      <c r="K10" s="415"/>
    </row>
    <row r="11" spans="1:11" ht="12" customHeight="1">
      <c r="A11" s="45"/>
      <c r="B11" s="45"/>
      <c r="C11" s="45"/>
      <c r="D11" s="45"/>
      <c r="E11" s="45"/>
      <c r="F11" s="45"/>
      <c r="G11" s="45"/>
      <c r="H11" s="45"/>
      <c r="I11" s="45"/>
      <c r="J11" s="45"/>
      <c r="K11" s="45"/>
    </row>
    <row r="12" spans="1:11" ht="12" customHeight="1">
      <c r="A12" s="45"/>
      <c r="B12" s="45"/>
      <c r="C12" s="45"/>
      <c r="D12" s="45"/>
      <c r="E12" s="45"/>
      <c r="F12" s="45"/>
      <c r="G12" s="45"/>
      <c r="H12" s="45"/>
      <c r="I12" s="45"/>
      <c r="J12" s="45"/>
      <c r="K12" s="45"/>
    </row>
    <row r="13" spans="1:11">
      <c r="A13" s="38" t="s">
        <v>154</v>
      </c>
    </row>
    <row r="14" spans="1:11" ht="3.75" customHeight="1"/>
    <row r="15" spans="1:11">
      <c r="A15" s="412" t="s">
        <v>112</v>
      </c>
      <c r="B15" s="411" t="s">
        <v>125</v>
      </c>
      <c r="C15" s="411"/>
      <c r="D15" s="411"/>
      <c r="E15" s="411"/>
      <c r="F15" s="411"/>
      <c r="G15" s="411" t="s">
        <v>126</v>
      </c>
      <c r="H15" s="411"/>
      <c r="I15" s="411"/>
      <c r="J15" s="411"/>
      <c r="K15" s="411"/>
    </row>
    <row r="16" spans="1:11" ht="18.75" customHeight="1">
      <c r="A16" s="413"/>
      <c r="B16" s="119" t="s">
        <v>418</v>
      </c>
      <c r="C16" s="134" t="s">
        <v>419</v>
      </c>
      <c r="D16" s="120" t="s">
        <v>420</v>
      </c>
      <c r="E16" s="120" t="s">
        <v>421</v>
      </c>
      <c r="F16" s="135" t="s">
        <v>419</v>
      </c>
      <c r="G16" s="119" t="s">
        <v>418</v>
      </c>
      <c r="H16" s="134" t="s">
        <v>419</v>
      </c>
      <c r="I16" s="120" t="s">
        <v>420</v>
      </c>
      <c r="J16" s="120" t="s">
        <v>421</v>
      </c>
      <c r="K16" s="135" t="s">
        <v>419</v>
      </c>
    </row>
    <row r="17" spans="1:11" ht="18.75" customHeight="1">
      <c r="A17" s="40" t="s">
        <v>141</v>
      </c>
      <c r="B17" s="416"/>
      <c r="C17" s="416"/>
      <c r="D17" s="416"/>
      <c r="E17" s="416"/>
      <c r="F17" s="416"/>
      <c r="G17" s="443"/>
      <c r="H17" s="462"/>
      <c r="I17" s="462"/>
      <c r="J17" s="462"/>
      <c r="K17" s="444"/>
    </row>
    <row r="18" spans="1:11">
      <c r="A18" s="411" t="s">
        <v>219</v>
      </c>
      <c r="B18" s="411" t="s">
        <v>122</v>
      </c>
      <c r="C18" s="411"/>
      <c r="D18" s="411"/>
      <c r="E18" s="411"/>
      <c r="F18" s="411"/>
      <c r="G18" s="411" t="s">
        <v>123</v>
      </c>
      <c r="H18" s="411"/>
      <c r="I18" s="411"/>
      <c r="J18" s="411"/>
      <c r="K18" s="411"/>
    </row>
    <row r="19" spans="1:11" ht="18.75" customHeight="1">
      <c r="A19" s="411"/>
      <c r="B19" s="416"/>
      <c r="C19" s="416"/>
      <c r="D19" s="426" t="s">
        <v>153</v>
      </c>
      <c r="E19" s="427"/>
      <c r="F19" s="136"/>
      <c r="G19" s="416"/>
      <c r="H19" s="416"/>
      <c r="I19" s="426" t="s">
        <v>153</v>
      </c>
      <c r="J19" s="427"/>
      <c r="K19" s="136"/>
    </row>
    <row r="20" spans="1:11">
      <c r="A20" s="440" t="s">
        <v>131</v>
      </c>
      <c r="B20" s="411" t="s">
        <v>129</v>
      </c>
      <c r="C20" s="411"/>
      <c r="D20" s="411"/>
      <c r="E20" s="411"/>
      <c r="F20" s="411"/>
      <c r="G20" s="411" t="s">
        <v>130</v>
      </c>
      <c r="H20" s="411"/>
      <c r="I20" s="411"/>
      <c r="J20" s="411"/>
      <c r="K20" s="411"/>
    </row>
    <row r="21" spans="1:11" ht="18.75" customHeight="1">
      <c r="A21" s="413"/>
      <c r="B21" s="416"/>
      <c r="C21" s="416"/>
      <c r="D21" s="416"/>
      <c r="E21" s="416"/>
      <c r="F21" s="416"/>
      <c r="G21" s="416"/>
      <c r="H21" s="416"/>
      <c r="I21" s="416"/>
      <c r="J21" s="416"/>
      <c r="K21" s="416"/>
    </row>
    <row r="22" spans="1:11" ht="12" customHeight="1">
      <c r="A22" s="439" t="s">
        <v>132</v>
      </c>
      <c r="B22" s="40" t="s">
        <v>133</v>
      </c>
      <c r="C22" s="414" t="s">
        <v>134</v>
      </c>
      <c r="D22" s="414"/>
      <c r="E22" s="414"/>
      <c r="F22" s="414"/>
      <c r="G22" s="414"/>
      <c r="H22" s="414"/>
      <c r="I22" s="414"/>
      <c r="J22" s="414"/>
      <c r="K22" s="414"/>
    </row>
    <row r="23" spans="1:11">
      <c r="A23" s="439"/>
      <c r="B23" s="416"/>
      <c r="C23" s="40" t="s">
        <v>135</v>
      </c>
      <c r="D23" s="40" t="s">
        <v>136</v>
      </c>
      <c r="E23" s="40" t="s">
        <v>137</v>
      </c>
      <c r="F23" s="424" t="s">
        <v>130</v>
      </c>
      <c r="G23" s="425"/>
      <c r="H23" s="411" t="s">
        <v>138</v>
      </c>
      <c r="I23" s="411"/>
      <c r="J23" s="411"/>
      <c r="K23" s="411"/>
    </row>
    <row r="24" spans="1:11" ht="18.75" customHeight="1">
      <c r="A24" s="439"/>
      <c r="B24" s="416"/>
      <c r="C24" s="137"/>
      <c r="D24" s="138"/>
      <c r="E24" s="139"/>
      <c r="F24" s="423"/>
      <c r="G24" s="423"/>
      <c r="H24" s="44" t="s">
        <v>139</v>
      </c>
      <c r="I24" s="140"/>
      <c r="J24" s="44" t="s">
        <v>140</v>
      </c>
      <c r="K24" s="141"/>
    </row>
    <row r="25" spans="1:11" ht="18.75" customHeight="1">
      <c r="A25" s="439"/>
      <c r="B25" s="416"/>
      <c r="C25" s="137"/>
      <c r="D25" s="138"/>
      <c r="E25" s="139"/>
      <c r="F25" s="423"/>
      <c r="G25" s="423"/>
      <c r="H25" s="44" t="s">
        <v>139</v>
      </c>
      <c r="I25" s="140"/>
      <c r="J25" s="44" t="s">
        <v>140</v>
      </c>
      <c r="K25" s="141"/>
    </row>
    <row r="28" spans="1:11">
      <c r="A28" s="38" t="s">
        <v>155</v>
      </c>
    </row>
    <row r="29" spans="1:11" ht="3.75" customHeight="1"/>
    <row r="30" spans="1:11" ht="13.5" customHeight="1">
      <c r="A30" s="419" t="s">
        <v>44</v>
      </c>
      <c r="B30" s="420" t="s">
        <v>198</v>
      </c>
      <c r="C30" s="421"/>
      <c r="D30" s="421"/>
      <c r="E30" s="421"/>
      <c r="F30" s="421"/>
      <c r="G30" s="422"/>
      <c r="H30" s="420" t="s">
        <v>199</v>
      </c>
      <c r="I30" s="422"/>
      <c r="J30" s="477" t="s">
        <v>121</v>
      </c>
      <c r="K30" s="478"/>
    </row>
    <row r="31" spans="1:11" ht="24">
      <c r="A31" s="418"/>
      <c r="B31" s="39" t="s">
        <v>113</v>
      </c>
      <c r="C31" s="39" t="s">
        <v>114</v>
      </c>
      <c r="D31" s="39" t="s">
        <v>116</v>
      </c>
      <c r="E31" s="39" t="s">
        <v>117</v>
      </c>
      <c r="F31" s="39" t="s">
        <v>115</v>
      </c>
      <c r="G31" s="39" t="s">
        <v>118</v>
      </c>
      <c r="H31" s="43" t="s">
        <v>128</v>
      </c>
      <c r="I31" s="41" t="s">
        <v>119</v>
      </c>
      <c r="J31" s="479"/>
      <c r="K31" s="480"/>
    </row>
    <row r="32" spans="1:11" ht="18.75" customHeight="1">
      <c r="A32" s="40" t="s">
        <v>435</v>
      </c>
      <c r="B32" s="138"/>
      <c r="C32" s="138"/>
      <c r="D32" s="138"/>
      <c r="E32" s="138"/>
      <c r="F32" s="138"/>
      <c r="G32" s="138"/>
      <c r="H32" s="138"/>
      <c r="I32" s="138"/>
      <c r="J32" s="481" t="str">
        <f>IF(SUM(B32:I32)=0,"",SUM(B32:I32))</f>
        <v/>
      </c>
      <c r="K32" s="482"/>
    </row>
    <row r="33" spans="1:11" ht="15" customHeight="1">
      <c r="A33" s="411" t="s">
        <v>436</v>
      </c>
      <c r="B33" s="202"/>
      <c r="C33" s="202"/>
      <c r="D33" s="202"/>
      <c r="E33" s="202"/>
      <c r="F33" s="202"/>
      <c r="G33" s="202"/>
      <c r="H33" s="202"/>
      <c r="I33" s="202"/>
      <c r="J33" s="487" t="str">
        <f>IF(SUM(B33:I33)=0,"",SUM(B33:I33))</f>
        <v/>
      </c>
      <c r="K33" s="488"/>
    </row>
    <row r="34" spans="1:11" ht="15" customHeight="1">
      <c r="A34" s="411"/>
      <c r="B34" s="143"/>
      <c r="C34" s="143"/>
      <c r="D34" s="143"/>
      <c r="E34" s="143"/>
      <c r="F34" s="143"/>
      <c r="G34" s="143"/>
      <c r="H34" s="143"/>
      <c r="I34" s="143"/>
      <c r="J34" s="489" t="str">
        <f>IF(SUM(B34:I34)=0,"",SUM(B34:I34))</f>
        <v/>
      </c>
      <c r="K34" s="490"/>
    </row>
    <row r="35" spans="1:11" ht="12" customHeight="1">
      <c r="A35" s="46"/>
      <c r="B35" s="53"/>
      <c r="C35" s="53"/>
      <c r="D35" s="53"/>
      <c r="E35" s="53"/>
      <c r="F35" s="53"/>
      <c r="G35" s="53"/>
      <c r="H35" s="53"/>
      <c r="I35" s="53"/>
      <c r="J35" s="53"/>
      <c r="K35" s="53"/>
    </row>
    <row r="37" spans="1:11">
      <c r="A37" s="38" t="s">
        <v>156</v>
      </c>
    </row>
    <row r="38" spans="1:11" ht="3.75" customHeight="1"/>
    <row r="39" spans="1:11" ht="18.75" customHeight="1">
      <c r="A39" s="430"/>
      <c r="B39" s="431"/>
      <c r="C39" s="431"/>
      <c r="D39" s="431"/>
      <c r="E39" s="431"/>
      <c r="F39" s="431"/>
      <c r="G39" s="431"/>
      <c r="H39" s="431"/>
      <c r="I39" s="431"/>
      <c r="J39" s="431"/>
      <c r="K39" s="432"/>
    </row>
    <row r="40" spans="1:11" ht="18.75" customHeight="1">
      <c r="A40" s="433"/>
      <c r="B40" s="434"/>
      <c r="C40" s="434"/>
      <c r="D40" s="434"/>
      <c r="E40" s="434"/>
      <c r="F40" s="434"/>
      <c r="G40" s="434"/>
      <c r="H40" s="434"/>
      <c r="I40" s="434"/>
      <c r="J40" s="434"/>
      <c r="K40" s="435"/>
    </row>
    <row r="41" spans="1:11" ht="18.75" customHeight="1">
      <c r="A41" s="433"/>
      <c r="B41" s="434"/>
      <c r="C41" s="434"/>
      <c r="D41" s="434"/>
      <c r="E41" s="434"/>
      <c r="F41" s="434"/>
      <c r="G41" s="434"/>
      <c r="H41" s="434"/>
      <c r="I41" s="434"/>
      <c r="J41" s="434"/>
      <c r="K41" s="435"/>
    </row>
    <row r="42" spans="1:11" ht="18.75" customHeight="1">
      <c r="A42" s="436"/>
      <c r="B42" s="437"/>
      <c r="C42" s="437"/>
      <c r="D42" s="437"/>
      <c r="E42" s="437"/>
      <c r="F42" s="437"/>
      <c r="G42" s="437"/>
      <c r="H42" s="437"/>
      <c r="I42" s="437"/>
      <c r="J42" s="437"/>
      <c r="K42" s="438"/>
    </row>
    <row r="45" spans="1:11">
      <c r="A45" s="38" t="s">
        <v>191</v>
      </c>
    </row>
    <row r="46" spans="1:11" ht="3.75" customHeight="1"/>
    <row r="47" spans="1:11" ht="18.75" customHeight="1">
      <c r="A47" s="428" t="s">
        <v>192</v>
      </c>
      <c r="B47" s="429"/>
      <c r="C47" s="443"/>
      <c r="D47" s="462"/>
      <c r="E47" s="462"/>
      <c r="F47" s="462"/>
      <c r="G47" s="462"/>
      <c r="H47" s="444"/>
    </row>
    <row r="48" spans="1:11" ht="18.75" customHeight="1">
      <c r="A48" s="483" t="s">
        <v>197</v>
      </c>
      <c r="B48" s="484"/>
      <c r="C48" s="484"/>
      <c r="D48" s="484"/>
      <c r="E48" s="451"/>
      <c r="F48" s="443"/>
      <c r="G48" s="462"/>
      <c r="H48" s="444"/>
    </row>
    <row r="49" spans="1:11" ht="18.75" customHeight="1">
      <c r="A49" s="485" t="s">
        <v>193</v>
      </c>
      <c r="B49" s="486"/>
      <c r="C49" s="444"/>
      <c r="D49" s="416"/>
      <c r="E49" s="416"/>
      <c r="F49" s="491"/>
      <c r="G49" s="491"/>
      <c r="H49" s="491"/>
    </row>
    <row r="50" spans="1:11" ht="7.5" customHeight="1"/>
    <row r="51" spans="1:11">
      <c r="A51" s="38" t="s">
        <v>194</v>
      </c>
    </row>
    <row r="52" spans="1:11" ht="18.75" customHeight="1">
      <c r="A52" s="430"/>
      <c r="B52" s="431"/>
      <c r="C52" s="431"/>
      <c r="D52" s="431"/>
      <c r="E52" s="431"/>
      <c r="F52" s="431"/>
      <c r="G52" s="431"/>
      <c r="H52" s="431"/>
      <c r="I52" s="431"/>
      <c r="J52" s="431"/>
      <c r="K52" s="432"/>
    </row>
    <row r="53" spans="1:11" ht="18.75" customHeight="1">
      <c r="A53" s="433"/>
      <c r="B53" s="434"/>
      <c r="C53" s="434"/>
      <c r="D53" s="434"/>
      <c r="E53" s="434"/>
      <c r="F53" s="434"/>
      <c r="G53" s="434"/>
      <c r="H53" s="434"/>
      <c r="I53" s="434"/>
      <c r="J53" s="434"/>
      <c r="K53" s="435"/>
    </row>
    <row r="54" spans="1:11" ht="18.75" customHeight="1">
      <c r="A54" s="433"/>
      <c r="B54" s="434"/>
      <c r="C54" s="434"/>
      <c r="D54" s="434"/>
      <c r="E54" s="434"/>
      <c r="F54" s="434"/>
      <c r="G54" s="434"/>
      <c r="H54" s="434"/>
      <c r="I54" s="434"/>
      <c r="J54" s="434"/>
      <c r="K54" s="435"/>
    </row>
    <row r="55" spans="1:11" ht="18.75" customHeight="1">
      <c r="A55" s="436"/>
      <c r="B55" s="437"/>
      <c r="C55" s="437"/>
      <c r="D55" s="437"/>
      <c r="E55" s="437"/>
      <c r="F55" s="437"/>
      <c r="G55" s="437"/>
      <c r="H55" s="437"/>
      <c r="I55" s="437"/>
      <c r="J55" s="437"/>
      <c r="K55" s="438"/>
    </row>
  </sheetData>
  <mergeCells count="50">
    <mergeCell ref="J32:K32"/>
    <mergeCell ref="A52:K55"/>
    <mergeCell ref="C49:E49"/>
    <mergeCell ref="A48:E48"/>
    <mergeCell ref="A49:B49"/>
    <mergeCell ref="J33:K33"/>
    <mergeCell ref="J34:K34"/>
    <mergeCell ref="F49:H49"/>
    <mergeCell ref="F48:H48"/>
    <mergeCell ref="A33:A34"/>
    <mergeCell ref="A39:K42"/>
    <mergeCell ref="A47:B47"/>
    <mergeCell ref="C47:H47"/>
    <mergeCell ref="A20:A21"/>
    <mergeCell ref="B20:F20"/>
    <mergeCell ref="G20:K20"/>
    <mergeCell ref="B21:F21"/>
    <mergeCell ref="G21:K21"/>
    <mergeCell ref="F24:G24"/>
    <mergeCell ref="F25:G25"/>
    <mergeCell ref="A30:A31"/>
    <mergeCell ref="B30:G30"/>
    <mergeCell ref="H30:I30"/>
    <mergeCell ref="A22:A25"/>
    <mergeCell ref="C22:K22"/>
    <mergeCell ref="B23:B25"/>
    <mergeCell ref="F23:G23"/>
    <mergeCell ref="H23:K23"/>
    <mergeCell ref="J30:K31"/>
    <mergeCell ref="A18:A19"/>
    <mergeCell ref="B18:F18"/>
    <mergeCell ref="G18:K18"/>
    <mergeCell ref="B19:C19"/>
    <mergeCell ref="D19:E19"/>
    <mergeCell ref="G19:H19"/>
    <mergeCell ref="I19:J19"/>
    <mergeCell ref="B17:F17"/>
    <mergeCell ref="G17:K17"/>
    <mergeCell ref="A2:K2"/>
    <mergeCell ref="B5:F5"/>
    <mergeCell ref="A9:C9"/>
    <mergeCell ref="D9:F9"/>
    <mergeCell ref="G9:K9"/>
    <mergeCell ref="A10:C10"/>
    <mergeCell ref="D10:F10"/>
    <mergeCell ref="G10:K10"/>
    <mergeCell ref="B6:F6"/>
    <mergeCell ref="A15:A16"/>
    <mergeCell ref="B15:F15"/>
    <mergeCell ref="G15:K15"/>
  </mergeCells>
  <phoneticPr fontId="5"/>
  <dataValidations count="6">
    <dataValidation type="list" allowBlank="1" showInputMessage="1" showErrorMessage="1" sqref="B19:C19 G19:H19" xr:uid="{00000000-0002-0000-0300-000000000000}">
      <formula1>"有床,無床"</formula1>
    </dataValidation>
    <dataValidation type="list" allowBlank="1" showInputMessage="1" showErrorMessage="1" sqref="K24:K25" xr:uid="{00000000-0002-0000-0300-000001000000}">
      <formula1>"転用,譲渡,交換,貸付,取壊し"</formula1>
    </dataValidation>
    <dataValidation type="list" allowBlank="1" showInputMessage="1" showErrorMessage="1" sqref="I24:I25" xr:uid="{00000000-0002-0000-0300-000002000000}">
      <formula1>"有（承認済）,有（申請済）,有（申請予定）,無"</formula1>
    </dataValidation>
    <dataValidation type="list" allowBlank="1" showInputMessage="1" showErrorMessage="1" sqref="B23:B25 F48:H48" xr:uid="{00000000-0002-0000-0300-000003000000}">
      <formula1>"有,無"</formula1>
    </dataValidation>
    <dataValidation type="list" allowBlank="1" showInputMessage="1" showErrorMessage="1" sqref="B6:F6" xr:uid="{00000000-0002-0000-0300-000004000000}">
      <formula1>"眼科,耳鼻いんこう科,歯科"</formula1>
    </dataValidation>
    <dataValidation type="list" allowBlank="1" showInputMessage="1" showErrorMessage="1" sqref="C49:E49" xr:uid="{00000000-0002-0000-0300-000005000000}">
      <formula1>"（平成8年度から10年度までの平均）,（平成18年度から20年度までの平均）"</formula1>
    </dataValidation>
  </dataValidations>
  <printOptions horizontalCentered="1"/>
  <pageMargins left="0.31496062992125984" right="0.31496062992125984" top="0.55118110236220474" bottom="0.55118110236220474" header="0.31496062992125984" footer="0.31496062992125984"/>
  <pageSetup paperSize="9" scale="89" orientation="portrait" blackAndWhite="1" r:id="rId1"/>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300-000006000000}">
          <x14:formula1>
            <xm:f>'管理用（このシートは削除しないでください）'!$D$3:$D$8</xm:f>
          </x14:formula1>
          <xm:sqref>B17:K17</xm:sqref>
        </x14:dataValidation>
        <x14:dataValidation type="list" allowBlank="1" showInputMessage="1" showErrorMessage="1" xr:uid="{00000000-0002-0000-0300-000007000000}">
          <x14:formula1>
            <xm:f>'管理用（このシートは削除しないでください）'!$B$24:$B$33</xm:f>
          </x14:formula1>
          <xm:sqref>C47:H47</xm:sqref>
        </x14:dataValidation>
        <x14:dataValidation type="list" allowBlank="1" showInputMessage="1" showErrorMessage="1" xr:uid="{00000000-0002-0000-0300-000008000000}">
          <x14:formula1>
            <xm:f>'管理用（このシートは削除しないでください）'!$F$3:$F$9</xm:f>
          </x14:formula1>
          <xm:sqref>B21:K21</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K62"/>
  <sheetViews>
    <sheetView view="pageBreakPreview" zoomScaleNormal="100" zoomScaleSheetLayoutView="100" workbookViewId="0"/>
  </sheetViews>
  <sheetFormatPr defaultColWidth="9" defaultRowHeight="12"/>
  <cols>
    <col min="1" max="1" width="11.25" style="38" customWidth="1"/>
    <col min="2" max="18" width="10" style="38" customWidth="1"/>
    <col min="19" max="16384" width="9" style="38"/>
  </cols>
  <sheetData>
    <row r="1" spans="1:11">
      <c r="A1" s="38" t="s">
        <v>216</v>
      </c>
    </row>
    <row r="2" spans="1:11" ht="18" customHeight="1">
      <c r="A2" s="410" t="s">
        <v>124</v>
      </c>
      <c r="B2" s="410"/>
      <c r="C2" s="410"/>
      <c r="D2" s="410"/>
      <c r="E2" s="410"/>
      <c r="F2" s="410"/>
      <c r="G2" s="410"/>
      <c r="H2" s="410"/>
      <c r="I2" s="410"/>
      <c r="J2" s="410"/>
      <c r="K2" s="410"/>
    </row>
    <row r="5" spans="1:11" ht="18.75" customHeight="1">
      <c r="A5" s="40" t="s">
        <v>64</v>
      </c>
      <c r="B5" s="414" t="s">
        <v>200</v>
      </c>
      <c r="C5" s="414"/>
      <c r="D5" s="414"/>
      <c r="E5" s="414"/>
      <c r="F5" s="414"/>
    </row>
    <row r="6" spans="1:11" ht="12" customHeight="1">
      <c r="A6" s="46"/>
      <c r="B6" s="47"/>
      <c r="C6" s="47"/>
      <c r="D6" s="47"/>
      <c r="E6" s="47"/>
      <c r="F6" s="47"/>
    </row>
    <row r="8" spans="1:11">
      <c r="A8" s="414" t="s">
        <v>201</v>
      </c>
      <c r="B8" s="414"/>
      <c r="C8" s="414"/>
      <c r="D8" s="414" t="s">
        <v>202</v>
      </c>
      <c r="E8" s="414"/>
      <c r="F8" s="414"/>
      <c r="G8" s="414" t="s">
        <v>111</v>
      </c>
      <c r="H8" s="414"/>
      <c r="I8" s="414"/>
      <c r="J8" s="414"/>
      <c r="K8" s="414"/>
    </row>
    <row r="9" spans="1:11" ht="18.75" customHeight="1">
      <c r="A9" s="415"/>
      <c r="B9" s="415"/>
      <c r="C9" s="415"/>
      <c r="D9" s="415"/>
      <c r="E9" s="415"/>
      <c r="F9" s="415"/>
      <c r="G9" s="415"/>
      <c r="H9" s="415"/>
      <c r="I9" s="415"/>
      <c r="J9" s="415"/>
      <c r="K9" s="415"/>
    </row>
    <row r="10" spans="1:11" ht="12" customHeight="1">
      <c r="A10" s="45"/>
      <c r="B10" s="45"/>
      <c r="C10" s="45"/>
      <c r="D10" s="45"/>
      <c r="E10" s="45"/>
      <c r="F10" s="45"/>
      <c r="G10" s="45"/>
      <c r="H10" s="45"/>
      <c r="I10" s="45"/>
      <c r="J10" s="45"/>
      <c r="K10" s="45"/>
    </row>
    <row r="11" spans="1:11" ht="12" customHeight="1">
      <c r="A11" s="45"/>
      <c r="B11" s="45"/>
      <c r="C11" s="45"/>
      <c r="D11" s="45"/>
      <c r="E11" s="45"/>
      <c r="F11" s="45"/>
      <c r="G11" s="45"/>
      <c r="H11" s="45"/>
      <c r="I11" s="45"/>
      <c r="J11" s="45"/>
      <c r="K11" s="45"/>
    </row>
    <row r="12" spans="1:11">
      <c r="A12" s="38" t="s">
        <v>154</v>
      </c>
    </row>
    <row r="13" spans="1:11" ht="3.75" customHeight="1"/>
    <row r="14" spans="1:11">
      <c r="A14" s="412" t="s">
        <v>112</v>
      </c>
      <c r="B14" s="411" t="s">
        <v>125</v>
      </c>
      <c r="C14" s="411"/>
      <c r="D14" s="411"/>
      <c r="E14" s="411"/>
      <c r="F14" s="411"/>
      <c r="G14" s="411" t="s">
        <v>126</v>
      </c>
      <c r="H14" s="411"/>
      <c r="I14" s="411"/>
      <c r="J14" s="411"/>
      <c r="K14" s="411"/>
    </row>
    <row r="15" spans="1:11" ht="18.75" customHeight="1">
      <c r="A15" s="413"/>
      <c r="B15" s="119" t="s">
        <v>418</v>
      </c>
      <c r="C15" s="134" t="s">
        <v>419</v>
      </c>
      <c r="D15" s="120" t="s">
        <v>420</v>
      </c>
      <c r="E15" s="120" t="s">
        <v>421</v>
      </c>
      <c r="F15" s="135" t="s">
        <v>419</v>
      </c>
      <c r="G15" s="119" t="s">
        <v>418</v>
      </c>
      <c r="H15" s="134" t="s">
        <v>419</v>
      </c>
      <c r="I15" s="120" t="s">
        <v>420</v>
      </c>
      <c r="J15" s="120" t="s">
        <v>421</v>
      </c>
      <c r="K15" s="135" t="s">
        <v>419</v>
      </c>
    </row>
    <row r="16" spans="1:11" ht="18.75" customHeight="1">
      <c r="A16" s="40" t="s">
        <v>141</v>
      </c>
      <c r="B16" s="416"/>
      <c r="C16" s="416"/>
      <c r="D16" s="416"/>
      <c r="E16" s="416"/>
      <c r="F16" s="416"/>
      <c r="G16" s="443"/>
      <c r="H16" s="462"/>
      <c r="I16" s="462"/>
      <c r="J16" s="462"/>
      <c r="K16" s="444"/>
    </row>
    <row r="17" spans="1:11">
      <c r="A17" s="440" t="s">
        <v>131</v>
      </c>
      <c r="B17" s="411" t="s">
        <v>129</v>
      </c>
      <c r="C17" s="411"/>
      <c r="D17" s="411"/>
      <c r="E17" s="411"/>
      <c r="F17" s="411"/>
      <c r="G17" s="411" t="s">
        <v>130</v>
      </c>
      <c r="H17" s="411"/>
      <c r="I17" s="411"/>
      <c r="J17" s="411"/>
      <c r="K17" s="411"/>
    </row>
    <row r="18" spans="1:11" ht="18.75" customHeight="1">
      <c r="A18" s="413"/>
      <c r="B18" s="416"/>
      <c r="C18" s="416"/>
      <c r="D18" s="416"/>
      <c r="E18" s="416"/>
      <c r="F18" s="416"/>
      <c r="G18" s="416"/>
      <c r="H18" s="416"/>
      <c r="I18" s="416"/>
      <c r="J18" s="416"/>
      <c r="K18" s="416"/>
    </row>
    <row r="21" spans="1:11">
      <c r="A21" s="38" t="s">
        <v>155</v>
      </c>
    </row>
    <row r="22" spans="1:11" ht="3.75" customHeight="1"/>
    <row r="23" spans="1:11">
      <c r="A23" s="419" t="s">
        <v>44</v>
      </c>
      <c r="B23" s="420" t="s">
        <v>203</v>
      </c>
      <c r="C23" s="421"/>
      <c r="D23" s="421"/>
      <c r="E23" s="421"/>
      <c r="F23" s="421"/>
      <c r="G23" s="421"/>
      <c r="H23" s="421"/>
      <c r="I23" s="422"/>
      <c r="J23" s="417" t="s">
        <v>204</v>
      </c>
      <c r="K23" s="419" t="s">
        <v>121</v>
      </c>
    </row>
    <row r="24" spans="1:11">
      <c r="A24" s="418"/>
      <c r="B24" s="39" t="s">
        <v>205</v>
      </c>
      <c r="C24" s="39" t="s">
        <v>113</v>
      </c>
      <c r="D24" s="39" t="s">
        <v>206</v>
      </c>
      <c r="E24" s="39" t="s">
        <v>207</v>
      </c>
      <c r="F24" s="39" t="s">
        <v>208</v>
      </c>
      <c r="G24" s="39" t="s">
        <v>210</v>
      </c>
      <c r="H24" s="43" t="s">
        <v>209</v>
      </c>
      <c r="I24" s="41" t="s">
        <v>115</v>
      </c>
      <c r="J24" s="418"/>
      <c r="K24" s="418"/>
    </row>
    <row r="25" spans="1:11" ht="15" customHeight="1">
      <c r="A25" s="411" t="s">
        <v>436</v>
      </c>
      <c r="B25" s="202"/>
      <c r="C25" s="202"/>
      <c r="D25" s="202"/>
      <c r="E25" s="202"/>
      <c r="F25" s="202"/>
      <c r="G25" s="202"/>
      <c r="H25" s="202"/>
      <c r="I25" s="202"/>
      <c r="J25" s="202"/>
      <c r="K25" s="49" t="str">
        <f t="shared" ref="K25:K26" si="0">IF(SUM(B25:J25)=0,"",SUM(B25:J25))</f>
        <v/>
      </c>
    </row>
    <row r="26" spans="1:11" ht="15" customHeight="1">
      <c r="A26" s="411"/>
      <c r="B26" s="143"/>
      <c r="C26" s="143"/>
      <c r="D26" s="143"/>
      <c r="E26" s="143"/>
      <c r="F26" s="143"/>
      <c r="G26" s="143"/>
      <c r="H26" s="143"/>
      <c r="I26" s="143"/>
      <c r="J26" s="143"/>
      <c r="K26" s="50" t="str">
        <f t="shared" si="0"/>
        <v/>
      </c>
    </row>
    <row r="27" spans="1:11" ht="12" customHeight="1">
      <c r="A27" s="46"/>
      <c r="B27" s="53"/>
      <c r="C27" s="53"/>
      <c r="D27" s="53"/>
      <c r="E27" s="53"/>
      <c r="F27" s="53"/>
      <c r="G27" s="53"/>
      <c r="H27" s="53"/>
      <c r="I27" s="53"/>
      <c r="J27" s="53"/>
      <c r="K27" s="53"/>
    </row>
    <row r="29" spans="1:11">
      <c r="A29" s="38" t="s">
        <v>156</v>
      </c>
    </row>
    <row r="30" spans="1:11" ht="3.75" customHeight="1"/>
    <row r="31" spans="1:11" ht="18.75" customHeight="1">
      <c r="A31" s="430"/>
      <c r="B31" s="431"/>
      <c r="C31" s="431"/>
      <c r="D31" s="431"/>
      <c r="E31" s="431"/>
      <c r="F31" s="431"/>
      <c r="G31" s="431"/>
      <c r="H31" s="431"/>
      <c r="I31" s="431"/>
      <c r="J31" s="431"/>
      <c r="K31" s="432"/>
    </row>
    <row r="32" spans="1:11" ht="18.75" customHeight="1">
      <c r="A32" s="433"/>
      <c r="B32" s="434"/>
      <c r="C32" s="434"/>
      <c r="D32" s="434"/>
      <c r="E32" s="434"/>
      <c r="F32" s="434"/>
      <c r="G32" s="434"/>
      <c r="H32" s="434"/>
      <c r="I32" s="434"/>
      <c r="J32" s="434"/>
      <c r="K32" s="435"/>
    </row>
    <row r="33" spans="1:11" ht="18.75" customHeight="1">
      <c r="A33" s="436"/>
      <c r="B33" s="437"/>
      <c r="C33" s="437"/>
      <c r="D33" s="437"/>
      <c r="E33" s="437"/>
      <c r="F33" s="437"/>
      <c r="G33" s="437"/>
      <c r="H33" s="437"/>
      <c r="I33" s="437"/>
      <c r="J33" s="437"/>
      <c r="K33" s="438"/>
    </row>
    <row r="36" spans="1:11">
      <c r="A36" s="38" t="s">
        <v>166</v>
      </c>
    </row>
    <row r="37" spans="1:11" ht="3.75" customHeight="1"/>
    <row r="38" spans="1:11" ht="18.75" customHeight="1">
      <c r="A38" s="428" t="s">
        <v>152</v>
      </c>
      <c r="B38" s="429"/>
      <c r="C38" s="445"/>
      <c r="D38" s="446"/>
      <c r="E38" s="446"/>
      <c r="F38" s="446"/>
      <c r="G38" s="446"/>
      <c r="H38" s="447"/>
      <c r="I38" s="45"/>
      <c r="J38" s="45"/>
      <c r="K38" s="45"/>
    </row>
    <row r="39" spans="1:11" ht="18.75" customHeight="1">
      <c r="A39" s="477" t="s">
        <v>182</v>
      </c>
      <c r="B39" s="478"/>
      <c r="C39" s="474"/>
      <c r="D39" s="475"/>
      <c r="E39" s="475"/>
      <c r="F39" s="475"/>
      <c r="G39" s="475"/>
      <c r="H39" s="476"/>
    </row>
    <row r="40" spans="1:11" ht="18.75" customHeight="1">
      <c r="A40" s="65"/>
      <c r="B40" s="441" t="s">
        <v>167</v>
      </c>
      <c r="C40" s="442"/>
      <c r="D40" s="448" t="s">
        <v>180</v>
      </c>
      <c r="E40" s="448"/>
      <c r="F40" s="448"/>
      <c r="G40" s="443"/>
      <c r="H40" s="444"/>
    </row>
    <row r="41" spans="1:11" ht="18.75" customHeight="1">
      <c r="A41" s="59"/>
      <c r="B41" s="465"/>
      <c r="C41" s="466"/>
      <c r="D41" s="448" t="s">
        <v>184</v>
      </c>
      <c r="E41" s="448"/>
      <c r="F41" s="448"/>
      <c r="G41" s="471"/>
      <c r="H41" s="472"/>
    </row>
    <row r="42" spans="1:11" ht="18.75" customHeight="1">
      <c r="A42" s="59"/>
      <c r="B42" s="441" t="s">
        <v>168</v>
      </c>
      <c r="C42" s="442"/>
      <c r="D42" s="473" t="s">
        <v>183</v>
      </c>
      <c r="E42" s="473"/>
      <c r="F42" s="473"/>
      <c r="G42" s="471"/>
      <c r="H42" s="472"/>
      <c r="I42" s="63"/>
      <c r="J42" s="64"/>
      <c r="K42" s="64"/>
    </row>
    <row r="43" spans="1:11" ht="18.75" customHeight="1">
      <c r="A43" s="59"/>
      <c r="B43" s="467" t="s">
        <v>213</v>
      </c>
      <c r="C43" s="468"/>
      <c r="D43" s="473" t="s">
        <v>169</v>
      </c>
      <c r="E43" s="473"/>
      <c r="F43" s="473"/>
      <c r="G43" s="40" t="s">
        <v>176</v>
      </c>
      <c r="H43" s="463"/>
      <c r="I43" s="469"/>
      <c r="J43" s="469"/>
      <c r="K43" s="470"/>
    </row>
    <row r="44" spans="1:11" ht="18.75" customHeight="1">
      <c r="A44" s="59"/>
      <c r="B44" s="467"/>
      <c r="C44" s="468"/>
      <c r="D44" s="65"/>
      <c r="E44" s="54" t="s">
        <v>174</v>
      </c>
      <c r="F44" s="423"/>
      <c r="G44" s="423"/>
      <c r="H44" s="40" t="s">
        <v>181</v>
      </c>
      <c r="I44" s="423"/>
      <c r="J44" s="423"/>
      <c r="K44" s="423"/>
    </row>
    <row r="45" spans="1:11" ht="18.75" customHeight="1">
      <c r="A45" s="59"/>
      <c r="B45" s="59"/>
      <c r="D45" s="59"/>
      <c r="E45" s="54" t="s">
        <v>127</v>
      </c>
      <c r="F45" s="144"/>
      <c r="G45" s="42" t="s">
        <v>179</v>
      </c>
      <c r="H45" s="40" t="s">
        <v>177</v>
      </c>
      <c r="I45" s="463"/>
      <c r="J45" s="464"/>
      <c r="K45" s="42" t="s">
        <v>178</v>
      </c>
    </row>
    <row r="46" spans="1:11" ht="18.75" customHeight="1">
      <c r="A46" s="59"/>
      <c r="B46" s="59"/>
      <c r="D46" s="59"/>
      <c r="E46" s="448" t="s">
        <v>211</v>
      </c>
      <c r="F46" s="448"/>
      <c r="G46" s="448"/>
      <c r="H46" s="448"/>
      <c r="I46" s="459"/>
      <c r="J46" s="459"/>
      <c r="K46" s="459"/>
    </row>
    <row r="47" spans="1:11" ht="18.75" customHeight="1">
      <c r="A47" s="59"/>
      <c r="B47" s="59"/>
      <c r="D47" s="59"/>
      <c r="E47" s="449" t="s">
        <v>212</v>
      </c>
      <c r="F47" s="450"/>
      <c r="G47" s="449" t="s">
        <v>172</v>
      </c>
      <c r="H47" s="451"/>
      <c r="I47" s="454"/>
      <c r="J47" s="455"/>
      <c r="K47" s="456"/>
    </row>
    <row r="48" spans="1:11" ht="18.75" customHeight="1">
      <c r="A48" s="59"/>
      <c r="B48" s="59"/>
      <c r="D48" s="59"/>
      <c r="E48" s="198"/>
      <c r="F48" s="61"/>
      <c r="G48" s="103"/>
      <c r="H48" s="440" t="s">
        <v>498</v>
      </c>
      <c r="I48" s="57"/>
      <c r="J48" s="199" t="s">
        <v>496</v>
      </c>
      <c r="K48" s="55" t="s">
        <v>497</v>
      </c>
    </row>
    <row r="49" spans="1:11" ht="18.75" customHeight="1">
      <c r="A49" s="59"/>
      <c r="B49" s="59"/>
      <c r="D49" s="59"/>
      <c r="E49" s="198"/>
      <c r="F49" s="61"/>
      <c r="G49" s="198"/>
      <c r="H49" s="460"/>
      <c r="I49" s="55" t="s">
        <v>495</v>
      </c>
      <c r="J49" s="200"/>
      <c r="K49" s="201"/>
    </row>
    <row r="50" spans="1:11" ht="18.75" customHeight="1">
      <c r="A50" s="59"/>
      <c r="B50" s="59"/>
      <c r="D50" s="59"/>
      <c r="E50" s="198"/>
      <c r="F50" s="61"/>
      <c r="G50" s="198"/>
      <c r="H50" s="460"/>
      <c r="I50" s="56" t="s">
        <v>493</v>
      </c>
      <c r="J50" s="201"/>
      <c r="K50" s="201"/>
    </row>
    <row r="51" spans="1:11" ht="18.75" customHeight="1">
      <c r="A51" s="59"/>
      <c r="B51" s="59"/>
      <c r="D51" s="59"/>
      <c r="E51" s="198"/>
      <c r="F51" s="61"/>
      <c r="G51" s="71"/>
      <c r="H51" s="461"/>
      <c r="I51" s="56" t="s">
        <v>494</v>
      </c>
      <c r="J51" s="201"/>
      <c r="K51" s="201"/>
    </row>
    <row r="52" spans="1:11" ht="18.75" customHeight="1">
      <c r="A52" s="63"/>
      <c r="B52" s="63"/>
      <c r="C52" s="64"/>
      <c r="D52" s="63"/>
      <c r="E52" s="60"/>
      <c r="F52" s="66"/>
      <c r="G52" s="452" t="s">
        <v>171</v>
      </c>
      <c r="H52" s="453"/>
      <c r="I52" s="457"/>
      <c r="J52" s="457"/>
      <c r="K52" s="458"/>
    </row>
    <row r="53" spans="1:11" ht="6.75" customHeight="1"/>
    <row r="54" spans="1:11">
      <c r="A54" s="38" t="s">
        <v>214</v>
      </c>
    </row>
    <row r="55" spans="1:11" ht="18.75" customHeight="1">
      <c r="A55" s="430"/>
      <c r="B55" s="431"/>
      <c r="C55" s="431"/>
      <c r="D55" s="431"/>
      <c r="E55" s="431"/>
      <c r="F55" s="431"/>
      <c r="G55" s="431"/>
      <c r="H55" s="431"/>
      <c r="I55" s="431"/>
      <c r="J55" s="431"/>
      <c r="K55" s="432"/>
    </row>
    <row r="56" spans="1:11" ht="18.75" customHeight="1">
      <c r="A56" s="433"/>
      <c r="B56" s="434"/>
      <c r="C56" s="434"/>
      <c r="D56" s="434"/>
      <c r="E56" s="434"/>
      <c r="F56" s="434"/>
      <c r="G56" s="434"/>
      <c r="H56" s="434"/>
      <c r="I56" s="434"/>
      <c r="J56" s="434"/>
      <c r="K56" s="435"/>
    </row>
    <row r="57" spans="1:11" ht="18.75" customHeight="1">
      <c r="A57" s="436"/>
      <c r="B57" s="437"/>
      <c r="C57" s="437"/>
      <c r="D57" s="437"/>
      <c r="E57" s="437"/>
      <c r="F57" s="437"/>
      <c r="G57" s="437"/>
      <c r="H57" s="437"/>
      <c r="I57" s="437"/>
      <c r="J57" s="437"/>
      <c r="K57" s="438"/>
    </row>
    <row r="59" spans="1:11">
      <c r="A59" s="38" t="s">
        <v>215</v>
      </c>
    </row>
    <row r="60" spans="1:11" ht="18.75" customHeight="1">
      <c r="A60" s="430"/>
      <c r="B60" s="431"/>
      <c r="C60" s="431"/>
      <c r="D60" s="431"/>
      <c r="E60" s="431"/>
      <c r="F60" s="431"/>
      <c r="G60" s="431"/>
      <c r="H60" s="431"/>
      <c r="I60" s="431"/>
      <c r="J60" s="431"/>
      <c r="K60" s="432"/>
    </row>
    <row r="61" spans="1:11" ht="18.75" customHeight="1">
      <c r="A61" s="433"/>
      <c r="B61" s="434"/>
      <c r="C61" s="434"/>
      <c r="D61" s="434"/>
      <c r="E61" s="434"/>
      <c r="F61" s="434"/>
      <c r="G61" s="434"/>
      <c r="H61" s="434"/>
      <c r="I61" s="434"/>
      <c r="J61" s="434"/>
      <c r="K61" s="435"/>
    </row>
    <row r="62" spans="1:11" ht="18.75" customHeight="1">
      <c r="A62" s="436"/>
      <c r="B62" s="437"/>
      <c r="C62" s="437"/>
      <c r="D62" s="437"/>
      <c r="E62" s="437"/>
      <c r="F62" s="437"/>
      <c r="G62" s="437"/>
      <c r="H62" s="437"/>
      <c r="I62" s="437"/>
      <c r="J62" s="437"/>
      <c r="K62" s="438"/>
    </row>
  </sheetData>
  <mergeCells count="53">
    <mergeCell ref="A9:C9"/>
    <mergeCell ref="D9:F9"/>
    <mergeCell ref="G9:K9"/>
    <mergeCell ref="A14:A15"/>
    <mergeCell ref="B14:F14"/>
    <mergeCell ref="G14:K14"/>
    <mergeCell ref="A2:K2"/>
    <mergeCell ref="B5:F5"/>
    <mergeCell ref="A8:C8"/>
    <mergeCell ref="D8:F8"/>
    <mergeCell ref="G8:K8"/>
    <mergeCell ref="A25:A26"/>
    <mergeCell ref="A31:K33"/>
    <mergeCell ref="A38:B38"/>
    <mergeCell ref="C38:H38"/>
    <mergeCell ref="B16:F16"/>
    <mergeCell ref="G16:K16"/>
    <mergeCell ref="A23:A24"/>
    <mergeCell ref="J23:J24"/>
    <mergeCell ref="A17:A18"/>
    <mergeCell ref="B17:F17"/>
    <mergeCell ref="G17:K17"/>
    <mergeCell ref="B18:F18"/>
    <mergeCell ref="G18:K18"/>
    <mergeCell ref="K23:K24"/>
    <mergeCell ref="B23:I23"/>
    <mergeCell ref="B41:C41"/>
    <mergeCell ref="D41:F41"/>
    <mergeCell ref="G41:H41"/>
    <mergeCell ref="A39:B39"/>
    <mergeCell ref="C39:H39"/>
    <mergeCell ref="B40:C40"/>
    <mergeCell ref="D40:F40"/>
    <mergeCell ref="G40:H40"/>
    <mergeCell ref="A60:K62"/>
    <mergeCell ref="I45:J45"/>
    <mergeCell ref="E46:H46"/>
    <mergeCell ref="I46:K46"/>
    <mergeCell ref="E47:F47"/>
    <mergeCell ref="G47:H47"/>
    <mergeCell ref="I47:K47"/>
    <mergeCell ref="H48:H51"/>
    <mergeCell ref="G52:H52"/>
    <mergeCell ref="I52:K52"/>
    <mergeCell ref="A55:K57"/>
    <mergeCell ref="B42:C42"/>
    <mergeCell ref="D42:F42"/>
    <mergeCell ref="G42:H42"/>
    <mergeCell ref="B43:C44"/>
    <mergeCell ref="D43:F43"/>
    <mergeCell ref="H43:K43"/>
    <mergeCell ref="F44:G44"/>
    <mergeCell ref="I44:K44"/>
  </mergeCells>
  <phoneticPr fontId="5"/>
  <dataValidations count="2">
    <dataValidation type="list" allowBlank="1" showInputMessage="1" showErrorMessage="1" sqref="G40:H40" xr:uid="{00000000-0002-0000-0400-000000000000}">
      <formula1>"はい,いいえ"</formula1>
    </dataValidation>
    <dataValidation type="list" allowBlank="1" showInputMessage="1" showErrorMessage="1" sqref="C38" xr:uid="{00000000-0002-0000-0400-000001000000}">
      <formula1>"無医地区,無医地区に準じる地区,無歯科医地区,無歯科医地区に準じる地区"</formula1>
    </dataValidation>
  </dataValidations>
  <printOptions horizontalCentered="1"/>
  <pageMargins left="0.31496062992125984" right="0.31496062992125984" top="0.55118110236220474" bottom="0.55118110236220474" header="0.31496062992125984" footer="0.31496062992125984"/>
  <pageSetup paperSize="9" scale="86" orientation="portrait" blackAndWhite="1"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400-000002000000}">
          <x14:formula1>
            <xm:f>'管理用（このシートは削除しないでください）'!$B$24:$B$33</xm:f>
          </x14:formula1>
          <xm:sqref>C39:H39</xm:sqref>
        </x14:dataValidation>
        <x14:dataValidation type="list" allowBlank="1" showInputMessage="1" showErrorMessage="1" xr:uid="{00000000-0002-0000-0400-000003000000}">
          <x14:formula1>
            <xm:f>'管理用（このシートは削除しないでください）'!$F$3:$F$9</xm:f>
          </x14:formula1>
          <xm:sqref>B18:K18</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M66"/>
  <sheetViews>
    <sheetView view="pageBreakPreview" zoomScaleNormal="100" zoomScaleSheetLayoutView="100" workbookViewId="0"/>
  </sheetViews>
  <sheetFormatPr defaultColWidth="9" defaultRowHeight="12"/>
  <cols>
    <col min="1" max="1" width="11.25" style="38" customWidth="1"/>
    <col min="2" max="18" width="10" style="38" customWidth="1"/>
    <col min="19" max="16384" width="9" style="38"/>
  </cols>
  <sheetData>
    <row r="1" spans="1:11">
      <c r="A1" s="38" t="s">
        <v>217</v>
      </c>
    </row>
    <row r="2" spans="1:11" ht="18" customHeight="1">
      <c r="A2" s="410" t="s">
        <v>124</v>
      </c>
      <c r="B2" s="410"/>
      <c r="C2" s="410"/>
      <c r="D2" s="410"/>
      <c r="E2" s="410"/>
      <c r="F2" s="410"/>
      <c r="G2" s="410"/>
      <c r="H2" s="410"/>
      <c r="I2" s="410"/>
      <c r="J2" s="410"/>
      <c r="K2" s="410"/>
    </row>
    <row r="5" spans="1:11" ht="18.75" customHeight="1">
      <c r="A5" s="40" t="s">
        <v>64</v>
      </c>
      <c r="B5" s="414" t="s">
        <v>218</v>
      </c>
      <c r="C5" s="414"/>
      <c r="D5" s="414"/>
      <c r="E5" s="414"/>
      <c r="F5" s="414"/>
    </row>
    <row r="6" spans="1:11" ht="12" customHeight="1">
      <c r="A6" s="46"/>
      <c r="B6" s="47"/>
      <c r="C6" s="47"/>
      <c r="D6" s="47"/>
      <c r="E6" s="47"/>
      <c r="F6" s="47"/>
    </row>
    <row r="8" spans="1:11">
      <c r="A8" s="414" t="s">
        <v>110</v>
      </c>
      <c r="B8" s="414"/>
      <c r="C8" s="414"/>
      <c r="D8" s="414" t="s">
        <v>151</v>
      </c>
      <c r="E8" s="414"/>
      <c r="F8" s="414"/>
      <c r="G8" s="414" t="s">
        <v>111</v>
      </c>
      <c r="H8" s="414"/>
      <c r="I8" s="414"/>
      <c r="J8" s="414"/>
      <c r="K8" s="414"/>
    </row>
    <row r="9" spans="1:11" ht="18.75" customHeight="1">
      <c r="A9" s="415"/>
      <c r="B9" s="415"/>
      <c r="C9" s="415"/>
      <c r="D9" s="415"/>
      <c r="E9" s="415"/>
      <c r="F9" s="415"/>
      <c r="G9" s="415"/>
      <c r="H9" s="415"/>
      <c r="I9" s="415"/>
      <c r="J9" s="415"/>
      <c r="K9" s="415"/>
    </row>
    <row r="10" spans="1:11" ht="12" customHeight="1">
      <c r="A10" s="45"/>
      <c r="B10" s="45"/>
      <c r="C10" s="45"/>
      <c r="D10" s="45"/>
      <c r="E10" s="45"/>
      <c r="F10" s="45"/>
      <c r="G10" s="45"/>
      <c r="H10" s="45"/>
      <c r="I10" s="45"/>
      <c r="J10" s="45"/>
      <c r="K10" s="45"/>
    </row>
    <row r="11" spans="1:11" ht="12" customHeight="1">
      <c r="A11" s="45"/>
      <c r="B11" s="45"/>
      <c r="C11" s="45"/>
      <c r="D11" s="45"/>
      <c r="E11" s="45"/>
      <c r="F11" s="45"/>
      <c r="G11" s="45"/>
      <c r="H11" s="45"/>
      <c r="I11" s="45"/>
      <c r="J11" s="45"/>
      <c r="K11" s="45"/>
    </row>
    <row r="12" spans="1:11">
      <c r="A12" s="38" t="s">
        <v>154</v>
      </c>
    </row>
    <row r="13" spans="1:11" ht="3.75" customHeight="1"/>
    <row r="14" spans="1:11">
      <c r="A14" s="412" t="s">
        <v>112</v>
      </c>
      <c r="B14" s="411" t="s">
        <v>125</v>
      </c>
      <c r="C14" s="411"/>
      <c r="D14" s="411"/>
      <c r="E14" s="411"/>
      <c r="F14" s="411"/>
      <c r="G14" s="411" t="s">
        <v>126</v>
      </c>
      <c r="H14" s="411"/>
      <c r="I14" s="411"/>
      <c r="J14" s="411"/>
      <c r="K14" s="411"/>
    </row>
    <row r="15" spans="1:11" ht="18.75" customHeight="1">
      <c r="A15" s="413"/>
      <c r="B15" s="119" t="s">
        <v>418</v>
      </c>
      <c r="C15" s="134" t="s">
        <v>522</v>
      </c>
      <c r="D15" s="120" t="s">
        <v>420</v>
      </c>
      <c r="E15" s="120" t="s">
        <v>421</v>
      </c>
      <c r="F15" s="135" t="s">
        <v>522</v>
      </c>
      <c r="G15" s="119" t="s">
        <v>418</v>
      </c>
      <c r="H15" s="134" t="s">
        <v>522</v>
      </c>
      <c r="I15" s="120" t="s">
        <v>420</v>
      </c>
      <c r="J15" s="120" t="s">
        <v>421</v>
      </c>
      <c r="K15" s="135" t="s">
        <v>522</v>
      </c>
    </row>
    <row r="16" spans="1:11" ht="18.75" customHeight="1">
      <c r="A16" s="40" t="s">
        <v>141</v>
      </c>
      <c r="B16" s="416" t="s">
        <v>508</v>
      </c>
      <c r="C16" s="416"/>
      <c r="D16" s="416"/>
      <c r="E16" s="416"/>
      <c r="F16" s="416"/>
      <c r="G16" s="443"/>
      <c r="H16" s="462"/>
      <c r="I16" s="462"/>
      <c r="J16" s="462"/>
      <c r="K16" s="444"/>
    </row>
    <row r="17" spans="1:11" ht="18.75" customHeight="1">
      <c r="A17" s="132" t="s">
        <v>219</v>
      </c>
      <c r="B17" s="126" t="s">
        <v>423</v>
      </c>
      <c r="C17" s="161"/>
      <c r="D17" s="127" t="s">
        <v>424</v>
      </c>
      <c r="E17" s="162"/>
      <c r="F17" s="129" t="s">
        <v>425</v>
      </c>
      <c r="G17" s="162"/>
      <c r="H17" s="128" t="s">
        <v>426</v>
      </c>
      <c r="I17" s="162"/>
      <c r="J17" s="128" t="s">
        <v>427</v>
      </c>
      <c r="K17" s="130">
        <f>C17+E17+G17+I17</f>
        <v>0</v>
      </c>
    </row>
    <row r="18" spans="1:11">
      <c r="A18" s="440" t="s">
        <v>131</v>
      </c>
      <c r="B18" s="411" t="s">
        <v>220</v>
      </c>
      <c r="C18" s="411"/>
      <c r="D18" s="411"/>
      <c r="E18" s="411"/>
      <c r="F18" s="411"/>
      <c r="G18" s="411" t="s">
        <v>221</v>
      </c>
      <c r="H18" s="411"/>
      <c r="I18" s="411"/>
      <c r="J18" s="411"/>
      <c r="K18" s="411"/>
    </row>
    <row r="19" spans="1:11" ht="18.75" customHeight="1">
      <c r="A19" s="413"/>
      <c r="B19" s="416"/>
      <c r="C19" s="416"/>
      <c r="D19" s="416"/>
      <c r="E19" s="416"/>
      <c r="F19" s="416"/>
      <c r="G19" s="416"/>
      <c r="H19" s="416"/>
      <c r="I19" s="416"/>
      <c r="J19" s="416"/>
      <c r="K19" s="416"/>
    </row>
    <row r="20" spans="1:11" ht="12" customHeight="1">
      <c r="A20" s="439" t="s">
        <v>132</v>
      </c>
      <c r="B20" s="40" t="s">
        <v>133</v>
      </c>
      <c r="C20" s="414" t="s">
        <v>134</v>
      </c>
      <c r="D20" s="414"/>
      <c r="E20" s="414"/>
      <c r="F20" s="414"/>
      <c r="G20" s="414"/>
      <c r="H20" s="414"/>
      <c r="I20" s="414"/>
      <c r="J20" s="414"/>
      <c r="K20" s="414"/>
    </row>
    <row r="21" spans="1:11">
      <c r="A21" s="439"/>
      <c r="B21" s="416" t="s">
        <v>107</v>
      </c>
      <c r="C21" s="40" t="s">
        <v>135</v>
      </c>
      <c r="D21" s="40" t="s">
        <v>136</v>
      </c>
      <c r="E21" s="40" t="s">
        <v>137</v>
      </c>
      <c r="F21" s="424" t="s">
        <v>130</v>
      </c>
      <c r="G21" s="425"/>
      <c r="H21" s="411" t="s">
        <v>138</v>
      </c>
      <c r="I21" s="411"/>
      <c r="J21" s="411"/>
      <c r="K21" s="411"/>
    </row>
    <row r="22" spans="1:11" ht="18.75" customHeight="1">
      <c r="A22" s="439"/>
      <c r="B22" s="416"/>
      <c r="C22" s="137"/>
      <c r="D22" s="138"/>
      <c r="E22" s="269"/>
      <c r="F22" s="423"/>
      <c r="G22" s="423"/>
      <c r="H22" s="44" t="s">
        <v>139</v>
      </c>
      <c r="I22" s="140" t="s">
        <v>509</v>
      </c>
      <c r="J22" s="44" t="s">
        <v>140</v>
      </c>
      <c r="K22" s="141"/>
    </row>
    <row r="23" spans="1:11" ht="18.75" customHeight="1">
      <c r="A23" s="439"/>
      <c r="B23" s="416"/>
      <c r="C23" s="137"/>
      <c r="D23" s="138"/>
      <c r="E23" s="139"/>
      <c r="F23" s="423"/>
      <c r="G23" s="423"/>
      <c r="H23" s="44" t="s">
        <v>139</v>
      </c>
      <c r="I23" s="140"/>
      <c r="J23" s="44" t="s">
        <v>140</v>
      </c>
      <c r="K23" s="141"/>
    </row>
    <row r="24" spans="1:11" ht="7.5" customHeight="1"/>
    <row r="25" spans="1:11" ht="7.5" customHeight="1"/>
    <row r="26" spans="1:11">
      <c r="A26" s="38" t="s">
        <v>155</v>
      </c>
    </row>
    <row r="27" spans="1:11" ht="3.75" customHeight="1"/>
    <row r="28" spans="1:11">
      <c r="A28" s="419" t="s">
        <v>44</v>
      </c>
      <c r="B28" s="428" t="s">
        <v>338</v>
      </c>
      <c r="C28" s="429"/>
      <c r="D28" s="428" t="s">
        <v>339</v>
      </c>
      <c r="E28" s="516"/>
      <c r="F28" s="429"/>
      <c r="G28" s="428" t="s">
        <v>340</v>
      </c>
      <c r="H28" s="516"/>
      <c r="I28" s="516"/>
      <c r="J28" s="516"/>
      <c r="K28" s="429"/>
    </row>
    <row r="29" spans="1:11">
      <c r="A29" s="418"/>
      <c r="B29" s="39" t="s">
        <v>222</v>
      </c>
      <c r="C29" s="39" t="s">
        <v>223</v>
      </c>
      <c r="D29" s="39" t="s">
        <v>227</v>
      </c>
      <c r="E29" s="39" t="s">
        <v>415</v>
      </c>
      <c r="F29" s="39" t="s">
        <v>224</v>
      </c>
      <c r="G29" s="77" t="s">
        <v>228</v>
      </c>
      <c r="H29" s="75" t="s">
        <v>229</v>
      </c>
      <c r="I29" s="76" t="s">
        <v>230</v>
      </c>
      <c r="J29" s="56" t="s">
        <v>231</v>
      </c>
      <c r="K29" s="56" t="s">
        <v>118</v>
      </c>
    </row>
    <row r="30" spans="1:11" ht="18.75" customHeight="1">
      <c r="A30" s="40" t="s">
        <v>435</v>
      </c>
      <c r="B30" s="138"/>
      <c r="C30" s="138"/>
      <c r="D30" s="138"/>
      <c r="E30" s="138"/>
      <c r="F30" s="138"/>
      <c r="G30" s="145"/>
      <c r="H30" s="138"/>
      <c r="I30" s="138"/>
      <c r="J30" s="138"/>
      <c r="K30" s="138"/>
    </row>
    <row r="31" spans="1:11" ht="15" customHeight="1">
      <c r="A31" s="411" t="s">
        <v>436</v>
      </c>
      <c r="B31" s="202"/>
      <c r="C31" s="202"/>
      <c r="D31" s="202"/>
      <c r="E31" s="202"/>
      <c r="F31" s="202"/>
      <c r="G31" s="202"/>
      <c r="H31" s="202"/>
      <c r="I31" s="202"/>
      <c r="J31" s="202"/>
      <c r="K31" s="202"/>
    </row>
    <row r="32" spans="1:11" ht="15" customHeight="1">
      <c r="A32" s="411"/>
      <c r="B32" s="143"/>
      <c r="C32" s="143"/>
      <c r="D32" s="143"/>
      <c r="E32" s="146"/>
      <c r="F32" s="146"/>
      <c r="G32" s="146"/>
      <c r="H32" s="146"/>
      <c r="I32" s="146"/>
      <c r="J32" s="146"/>
      <c r="K32" s="146"/>
    </row>
    <row r="33" spans="1:13">
      <c r="A33" s="419" t="s">
        <v>44</v>
      </c>
      <c r="B33" s="419" t="s">
        <v>225</v>
      </c>
      <c r="C33" s="419" t="s">
        <v>232</v>
      </c>
      <c r="D33" s="419" t="s">
        <v>118</v>
      </c>
      <c r="E33" s="419" t="s">
        <v>121</v>
      </c>
      <c r="F33" s="513" t="s">
        <v>233</v>
      </c>
      <c r="G33" s="513"/>
      <c r="H33" s="513"/>
      <c r="I33" s="513"/>
      <c r="J33" s="513"/>
      <c r="K33" s="513"/>
    </row>
    <row r="34" spans="1:13">
      <c r="A34" s="418"/>
      <c r="B34" s="418"/>
      <c r="C34" s="418"/>
      <c r="D34" s="418"/>
      <c r="E34" s="418"/>
      <c r="F34" s="513" t="s">
        <v>226</v>
      </c>
      <c r="G34" s="513"/>
      <c r="H34" s="513"/>
      <c r="I34" s="513" t="s">
        <v>118</v>
      </c>
      <c r="J34" s="513"/>
      <c r="K34" s="513"/>
    </row>
    <row r="35" spans="1:13" ht="18.75" customHeight="1">
      <c r="A35" s="40" t="s">
        <v>435</v>
      </c>
      <c r="B35" s="138"/>
      <c r="C35" s="138"/>
      <c r="D35" s="147"/>
      <c r="E35" s="68" t="str">
        <f>IF(SUM(B30:K30)+SUM(B35:D35)=0,"",SUM(B30:K30)+SUM(B35:D35))</f>
        <v/>
      </c>
      <c r="F35" s="514"/>
      <c r="G35" s="514"/>
      <c r="H35" s="514"/>
      <c r="I35" s="515"/>
      <c r="J35" s="515"/>
      <c r="K35" s="515"/>
    </row>
    <row r="36" spans="1:13" ht="15" customHeight="1">
      <c r="A36" s="411" t="s">
        <v>436</v>
      </c>
      <c r="B36" s="202"/>
      <c r="C36" s="202"/>
      <c r="D36" s="202"/>
      <c r="E36" s="69" t="str">
        <f>IF(SUM(B31:K31)+SUM(B36:D36)=0,"",SUM(B31:K31)+SUM(B36:D36))</f>
        <v/>
      </c>
      <c r="F36" s="514"/>
      <c r="G36" s="514"/>
      <c r="H36" s="514"/>
      <c r="I36" s="515"/>
      <c r="J36" s="515"/>
      <c r="K36" s="515"/>
    </row>
    <row r="37" spans="1:13" ht="15" customHeight="1">
      <c r="A37" s="411"/>
      <c r="B37" s="143"/>
      <c r="C37" s="143"/>
      <c r="D37" s="148"/>
      <c r="E37" s="70" t="str">
        <f>IF(SUM(B32:K32)+SUM(B37:D37)=0,"",SUM(B32:K32)+SUM(B37:D37))</f>
        <v/>
      </c>
      <c r="F37" s="514"/>
      <c r="G37" s="514"/>
      <c r="H37" s="514"/>
      <c r="I37" s="515"/>
      <c r="J37" s="515"/>
      <c r="K37" s="515"/>
    </row>
    <row r="38" spans="1:13" ht="7.5" customHeight="1">
      <c r="A38" s="46"/>
      <c r="B38" s="53"/>
      <c r="C38" s="53"/>
      <c r="D38" s="53"/>
      <c r="E38" s="53"/>
      <c r="F38" s="53"/>
      <c r="G38" s="53"/>
      <c r="H38" s="53"/>
      <c r="I38" s="53"/>
      <c r="J38" s="53"/>
      <c r="K38" s="53"/>
    </row>
    <row r="39" spans="1:13" ht="7.5" customHeight="1">
      <c r="A39" s="46"/>
      <c r="B39" s="53"/>
      <c r="C39" s="53"/>
      <c r="D39" s="53"/>
      <c r="E39" s="53"/>
      <c r="F39" s="53"/>
      <c r="G39" s="53"/>
      <c r="H39" s="53"/>
      <c r="I39" s="53"/>
      <c r="J39" s="53"/>
      <c r="K39" s="53"/>
    </row>
    <row r="40" spans="1:13">
      <c r="A40" s="38" t="s">
        <v>234</v>
      </c>
    </row>
    <row r="41" spans="1:13" ht="3.75" customHeight="1"/>
    <row r="42" spans="1:13" ht="15" customHeight="1">
      <c r="A42" s="501" t="s">
        <v>235</v>
      </c>
      <c r="B42" s="502"/>
      <c r="C42" s="502"/>
      <c r="D42" s="503"/>
      <c r="E42" s="493" t="s">
        <v>239</v>
      </c>
      <c r="F42" s="494"/>
      <c r="G42" s="494"/>
      <c r="H42" s="495"/>
      <c r="I42" s="508" t="s">
        <v>121</v>
      </c>
      <c r="J42" s="81"/>
    </row>
    <row r="43" spans="1:13" ht="15" customHeight="1">
      <c r="A43" s="504"/>
      <c r="B43" s="505"/>
      <c r="C43" s="505"/>
      <c r="D43" s="506"/>
      <c r="E43" s="511" t="s">
        <v>236</v>
      </c>
      <c r="F43" s="80"/>
      <c r="G43" s="511" t="s">
        <v>237</v>
      </c>
      <c r="H43" s="84"/>
      <c r="I43" s="509"/>
      <c r="J43" s="81"/>
    </row>
    <row r="44" spans="1:13" ht="27" customHeight="1">
      <c r="A44" s="465"/>
      <c r="B44" s="507"/>
      <c r="C44" s="507"/>
      <c r="D44" s="466"/>
      <c r="E44" s="512"/>
      <c r="F44" s="86" t="s">
        <v>240</v>
      </c>
      <c r="G44" s="512"/>
      <c r="H44" s="94" t="s">
        <v>240</v>
      </c>
      <c r="I44" s="510"/>
      <c r="J44" s="81"/>
    </row>
    <row r="45" spans="1:13" ht="15" customHeight="1">
      <c r="A45" s="496"/>
      <c r="B45" s="496"/>
      <c r="C45" s="496"/>
      <c r="D45" s="496"/>
      <c r="E45" s="149"/>
      <c r="F45" s="122" t="str">
        <f>L45</f>
        <v/>
      </c>
      <c r="G45" s="253"/>
      <c r="H45" s="123" t="str">
        <f>M45</f>
        <v/>
      </c>
      <c r="I45" s="93" t="str">
        <f>IF(E45+G45=0,"",F45+H45)</f>
        <v/>
      </c>
      <c r="L45" s="38" t="str">
        <f>IF(E45="","",ROUND(E45/12,2))</f>
        <v/>
      </c>
      <c r="M45" s="38" t="str">
        <f>IF(G45="","",ROUND(G45/12,2))</f>
        <v/>
      </c>
    </row>
    <row r="46" spans="1:13" ht="15" customHeight="1">
      <c r="A46" s="496"/>
      <c r="B46" s="496"/>
      <c r="C46" s="496"/>
      <c r="D46" s="496"/>
      <c r="E46" s="149"/>
      <c r="F46" s="122" t="str">
        <f t="shared" ref="F46:F56" si="0">L46</f>
        <v/>
      </c>
      <c r="G46" s="253"/>
      <c r="H46" s="123" t="str">
        <f t="shared" ref="H46:H56" si="1">M46</f>
        <v/>
      </c>
      <c r="I46" s="93" t="str">
        <f t="shared" ref="I46:I56" si="2">IF(E46+G46=0,"",F46+H46)</f>
        <v/>
      </c>
      <c r="L46" s="38" t="str">
        <f t="shared" ref="L46:L56" si="3">IF(E46="","",ROUND(E46/12,2))</f>
        <v/>
      </c>
      <c r="M46" s="38" t="str">
        <f t="shared" ref="M46:M56" si="4">IF(G46="","",ROUND(G46/12,2))</f>
        <v/>
      </c>
    </row>
    <row r="47" spans="1:13" ht="15" customHeight="1">
      <c r="A47" s="496"/>
      <c r="B47" s="496"/>
      <c r="C47" s="496"/>
      <c r="D47" s="496"/>
      <c r="E47" s="149"/>
      <c r="F47" s="122" t="str">
        <f t="shared" si="0"/>
        <v/>
      </c>
      <c r="G47" s="253"/>
      <c r="H47" s="123" t="str">
        <f t="shared" si="1"/>
        <v/>
      </c>
      <c r="I47" s="93" t="str">
        <f t="shared" si="2"/>
        <v/>
      </c>
      <c r="L47" s="38" t="str">
        <f t="shared" si="3"/>
        <v/>
      </c>
      <c r="M47" s="38" t="str">
        <f t="shared" si="4"/>
        <v/>
      </c>
    </row>
    <row r="48" spans="1:13" ht="15" customHeight="1">
      <c r="A48" s="496"/>
      <c r="B48" s="496"/>
      <c r="C48" s="496"/>
      <c r="D48" s="496"/>
      <c r="E48" s="149"/>
      <c r="F48" s="122" t="str">
        <f t="shared" si="0"/>
        <v/>
      </c>
      <c r="G48" s="253"/>
      <c r="H48" s="123" t="str">
        <f t="shared" si="1"/>
        <v/>
      </c>
      <c r="I48" s="93" t="str">
        <f t="shared" si="2"/>
        <v/>
      </c>
      <c r="L48" s="38" t="str">
        <f t="shared" si="3"/>
        <v/>
      </c>
      <c r="M48" s="38" t="str">
        <f t="shared" si="4"/>
        <v/>
      </c>
    </row>
    <row r="49" spans="1:13" ht="15" customHeight="1">
      <c r="A49" s="496"/>
      <c r="B49" s="496"/>
      <c r="C49" s="496"/>
      <c r="D49" s="496"/>
      <c r="E49" s="149"/>
      <c r="F49" s="122" t="str">
        <f t="shared" si="0"/>
        <v/>
      </c>
      <c r="G49" s="253"/>
      <c r="H49" s="123" t="str">
        <f t="shared" si="1"/>
        <v/>
      </c>
      <c r="I49" s="93" t="str">
        <f t="shared" si="2"/>
        <v/>
      </c>
      <c r="L49" s="38" t="str">
        <f t="shared" si="3"/>
        <v/>
      </c>
      <c r="M49" s="38" t="str">
        <f t="shared" si="4"/>
        <v/>
      </c>
    </row>
    <row r="50" spans="1:13" ht="15" customHeight="1">
      <c r="A50" s="496"/>
      <c r="B50" s="496"/>
      <c r="C50" s="496"/>
      <c r="D50" s="496"/>
      <c r="E50" s="149"/>
      <c r="F50" s="122" t="str">
        <f t="shared" si="0"/>
        <v/>
      </c>
      <c r="G50" s="253"/>
      <c r="H50" s="123" t="str">
        <f t="shared" si="1"/>
        <v/>
      </c>
      <c r="I50" s="93" t="str">
        <f t="shared" si="2"/>
        <v/>
      </c>
      <c r="L50" s="38" t="str">
        <f t="shared" si="3"/>
        <v/>
      </c>
      <c r="M50" s="38" t="str">
        <f t="shared" si="4"/>
        <v/>
      </c>
    </row>
    <row r="51" spans="1:13" ht="15" customHeight="1">
      <c r="A51" s="496"/>
      <c r="B51" s="496"/>
      <c r="C51" s="496"/>
      <c r="D51" s="496"/>
      <c r="E51" s="149"/>
      <c r="F51" s="122" t="str">
        <f t="shared" si="0"/>
        <v/>
      </c>
      <c r="G51" s="253"/>
      <c r="H51" s="123" t="str">
        <f t="shared" si="1"/>
        <v/>
      </c>
      <c r="I51" s="93" t="str">
        <f t="shared" si="2"/>
        <v/>
      </c>
      <c r="L51" s="38" t="str">
        <f t="shared" si="3"/>
        <v/>
      </c>
      <c r="M51" s="38" t="str">
        <f t="shared" si="4"/>
        <v/>
      </c>
    </row>
    <row r="52" spans="1:13" ht="15" customHeight="1">
      <c r="A52" s="496"/>
      <c r="B52" s="496"/>
      <c r="C52" s="496"/>
      <c r="D52" s="496"/>
      <c r="E52" s="149"/>
      <c r="F52" s="122" t="str">
        <f t="shared" si="0"/>
        <v/>
      </c>
      <c r="G52" s="253"/>
      <c r="H52" s="123" t="str">
        <f t="shared" si="1"/>
        <v/>
      </c>
      <c r="I52" s="93" t="str">
        <f t="shared" si="2"/>
        <v/>
      </c>
      <c r="L52" s="38" t="str">
        <f t="shared" si="3"/>
        <v/>
      </c>
      <c r="M52" s="38" t="str">
        <f t="shared" si="4"/>
        <v/>
      </c>
    </row>
    <row r="53" spans="1:13" ht="15" customHeight="1">
      <c r="A53" s="496"/>
      <c r="B53" s="496"/>
      <c r="C53" s="496"/>
      <c r="D53" s="496"/>
      <c r="E53" s="149"/>
      <c r="F53" s="122" t="str">
        <f t="shared" si="0"/>
        <v/>
      </c>
      <c r="G53" s="253"/>
      <c r="H53" s="123" t="str">
        <f t="shared" si="1"/>
        <v/>
      </c>
      <c r="I53" s="93" t="str">
        <f t="shared" si="2"/>
        <v/>
      </c>
      <c r="L53" s="38" t="str">
        <f t="shared" si="3"/>
        <v/>
      </c>
      <c r="M53" s="38" t="str">
        <f t="shared" si="4"/>
        <v/>
      </c>
    </row>
    <row r="54" spans="1:13" ht="15" customHeight="1">
      <c r="A54" s="496"/>
      <c r="B54" s="496"/>
      <c r="C54" s="496"/>
      <c r="D54" s="496"/>
      <c r="E54" s="149"/>
      <c r="F54" s="122" t="str">
        <f t="shared" si="0"/>
        <v/>
      </c>
      <c r="G54" s="253"/>
      <c r="H54" s="123" t="str">
        <f t="shared" si="1"/>
        <v/>
      </c>
      <c r="I54" s="93" t="str">
        <f t="shared" si="2"/>
        <v/>
      </c>
      <c r="L54" s="38" t="str">
        <f t="shared" si="3"/>
        <v/>
      </c>
      <c r="M54" s="38" t="str">
        <f t="shared" si="4"/>
        <v/>
      </c>
    </row>
    <row r="55" spans="1:13" ht="15" customHeight="1">
      <c r="A55" s="496"/>
      <c r="B55" s="496"/>
      <c r="C55" s="496"/>
      <c r="D55" s="496"/>
      <c r="E55" s="149"/>
      <c r="F55" s="122" t="str">
        <f t="shared" si="0"/>
        <v/>
      </c>
      <c r="G55" s="253"/>
      <c r="H55" s="123" t="str">
        <f t="shared" si="1"/>
        <v/>
      </c>
      <c r="I55" s="93" t="str">
        <f t="shared" si="2"/>
        <v/>
      </c>
      <c r="L55" s="38" t="str">
        <f t="shared" si="3"/>
        <v/>
      </c>
      <c r="M55" s="38" t="str">
        <f t="shared" si="4"/>
        <v/>
      </c>
    </row>
    <row r="56" spans="1:13" ht="15" customHeight="1" thickBot="1">
      <c r="A56" s="497"/>
      <c r="B56" s="497"/>
      <c r="C56" s="497"/>
      <c r="D56" s="497"/>
      <c r="E56" s="150"/>
      <c r="F56" s="124" t="str">
        <f t="shared" si="0"/>
        <v/>
      </c>
      <c r="G56" s="254"/>
      <c r="H56" s="125" t="str">
        <f t="shared" si="1"/>
        <v/>
      </c>
      <c r="I56" s="92" t="str">
        <f t="shared" si="2"/>
        <v/>
      </c>
      <c r="L56" s="38" t="str">
        <f t="shared" si="3"/>
        <v/>
      </c>
      <c r="M56" s="38" t="str">
        <f t="shared" si="4"/>
        <v/>
      </c>
    </row>
    <row r="57" spans="1:13" ht="15" customHeight="1" thickTop="1" thickBot="1">
      <c r="A57" s="498" t="s">
        <v>121</v>
      </c>
      <c r="B57" s="499"/>
      <c r="C57" s="499"/>
      <c r="D57" s="500"/>
      <c r="E57" s="85" t="str">
        <f>IF(E45="","",SUM(E45:E56))</f>
        <v/>
      </c>
      <c r="F57" s="89" t="str">
        <f t="shared" ref="F57" si="5">IF(F45="","",SUM(F45:F56))</f>
        <v/>
      </c>
      <c r="G57" s="255" t="str">
        <f t="shared" ref="G57" si="6">IF(G45="","",SUM(G45:G56))</f>
        <v/>
      </c>
      <c r="H57" s="95" t="str">
        <f t="shared" ref="H57:I57" si="7">IF(H45="","",SUM(H45:H56))</f>
        <v/>
      </c>
      <c r="I57" s="165" t="str">
        <f t="shared" si="7"/>
        <v/>
      </c>
    </row>
    <row r="58" spans="1:13" ht="15" customHeight="1" thickBot="1">
      <c r="A58" s="46"/>
      <c r="B58" s="53"/>
      <c r="C58" s="53"/>
      <c r="D58" s="53"/>
      <c r="E58" s="53"/>
      <c r="F58" s="492" t="s">
        <v>241</v>
      </c>
      <c r="G58" s="492"/>
      <c r="H58" s="492"/>
      <c r="I58" s="166" t="str">
        <f>IF(I57="","",ROUNDDOWN(I57,0))</f>
        <v/>
      </c>
    </row>
    <row r="59" spans="1:13" ht="7.5" customHeight="1">
      <c r="A59" s="46"/>
      <c r="B59" s="53"/>
      <c r="C59" s="53"/>
      <c r="D59" s="53"/>
      <c r="E59" s="53"/>
      <c r="F59" s="53"/>
      <c r="G59" s="53"/>
      <c r="H59" s="53"/>
      <c r="I59" s="53"/>
    </row>
    <row r="60" spans="1:13" ht="7.5" customHeight="1">
      <c r="A60" s="46"/>
      <c r="B60" s="53"/>
      <c r="C60" s="53"/>
      <c r="D60" s="53"/>
      <c r="E60" s="53"/>
      <c r="F60" s="53"/>
      <c r="G60" s="53"/>
      <c r="H60" s="53"/>
      <c r="I60" s="53"/>
    </row>
    <row r="61" spans="1:13">
      <c r="A61" s="38" t="s">
        <v>238</v>
      </c>
    </row>
    <row r="62" spans="1:13" ht="3.75" customHeight="1"/>
    <row r="63" spans="1:13" ht="18.75" customHeight="1">
      <c r="A63" s="430"/>
      <c r="B63" s="431"/>
      <c r="C63" s="431"/>
      <c r="D63" s="431"/>
      <c r="E63" s="431"/>
      <c r="F63" s="431"/>
      <c r="G63" s="431"/>
      <c r="H63" s="431"/>
      <c r="I63" s="431"/>
      <c r="J63" s="431"/>
      <c r="K63" s="432"/>
    </row>
    <row r="64" spans="1:13" ht="18.75" customHeight="1">
      <c r="A64" s="433"/>
      <c r="B64" s="434"/>
      <c r="C64" s="434"/>
      <c r="D64" s="434"/>
      <c r="E64" s="434"/>
      <c r="F64" s="434"/>
      <c r="G64" s="434"/>
      <c r="H64" s="434"/>
      <c r="I64" s="434"/>
      <c r="J64" s="434"/>
      <c r="K64" s="435"/>
    </row>
    <row r="65" spans="1:11" ht="18.75" customHeight="1">
      <c r="A65" s="433"/>
      <c r="B65" s="434"/>
      <c r="C65" s="434"/>
      <c r="D65" s="434"/>
      <c r="E65" s="434"/>
      <c r="F65" s="434"/>
      <c r="G65" s="434"/>
      <c r="H65" s="434"/>
      <c r="I65" s="434"/>
      <c r="J65" s="434"/>
      <c r="K65" s="435"/>
    </row>
    <row r="66" spans="1:11" ht="18.75" customHeight="1">
      <c r="A66" s="436"/>
      <c r="B66" s="437"/>
      <c r="C66" s="437"/>
      <c r="D66" s="437"/>
      <c r="E66" s="437"/>
      <c r="F66" s="437"/>
      <c r="G66" s="437"/>
      <c r="H66" s="437"/>
      <c r="I66" s="437"/>
      <c r="J66" s="437"/>
      <c r="K66" s="438"/>
    </row>
  </sheetData>
  <mergeCells count="61">
    <mergeCell ref="B16:F16"/>
    <mergeCell ref="G16:K16"/>
    <mergeCell ref="A2:K2"/>
    <mergeCell ref="B5:F5"/>
    <mergeCell ref="A8:C8"/>
    <mergeCell ref="D8:F8"/>
    <mergeCell ref="G8:K8"/>
    <mergeCell ref="A9:C9"/>
    <mergeCell ref="D9:F9"/>
    <mergeCell ref="G9:K9"/>
    <mergeCell ref="A14:A15"/>
    <mergeCell ref="B14:F14"/>
    <mergeCell ref="G14:K14"/>
    <mergeCell ref="A18:A19"/>
    <mergeCell ref="B18:F18"/>
    <mergeCell ref="G18:K18"/>
    <mergeCell ref="B19:F19"/>
    <mergeCell ref="G19:K19"/>
    <mergeCell ref="F22:G22"/>
    <mergeCell ref="F23:G23"/>
    <mergeCell ref="A28:A29"/>
    <mergeCell ref="A20:A23"/>
    <mergeCell ref="C20:K20"/>
    <mergeCell ref="B21:B23"/>
    <mergeCell ref="F21:G21"/>
    <mergeCell ref="H21:K21"/>
    <mergeCell ref="G28:K28"/>
    <mergeCell ref="D28:F28"/>
    <mergeCell ref="B28:C28"/>
    <mergeCell ref="A33:A34"/>
    <mergeCell ref="A36:A37"/>
    <mergeCell ref="I42:I44"/>
    <mergeCell ref="A31:A32"/>
    <mergeCell ref="A63:K66"/>
    <mergeCell ref="B33:B34"/>
    <mergeCell ref="C33:C34"/>
    <mergeCell ref="D33:D34"/>
    <mergeCell ref="E43:E44"/>
    <mergeCell ref="G43:G44"/>
    <mergeCell ref="F33:K33"/>
    <mergeCell ref="F34:H34"/>
    <mergeCell ref="I34:K34"/>
    <mergeCell ref="F35:H37"/>
    <mergeCell ref="I35:K37"/>
    <mergeCell ref="E33:E34"/>
    <mergeCell ref="F58:H58"/>
    <mergeCell ref="E42:H42"/>
    <mergeCell ref="A55:D55"/>
    <mergeCell ref="A56:D56"/>
    <mergeCell ref="A57:D57"/>
    <mergeCell ref="A52:D52"/>
    <mergeCell ref="A53:D53"/>
    <mergeCell ref="A54:D54"/>
    <mergeCell ref="A49:D49"/>
    <mergeCell ref="A50:D50"/>
    <mergeCell ref="A51:D51"/>
    <mergeCell ref="A46:D46"/>
    <mergeCell ref="A47:D47"/>
    <mergeCell ref="A48:D48"/>
    <mergeCell ref="A45:D45"/>
    <mergeCell ref="A42:D44"/>
  </mergeCells>
  <phoneticPr fontId="5"/>
  <dataValidations count="4">
    <dataValidation type="list" allowBlank="1" showInputMessage="1" showErrorMessage="1" sqref="K22:K23" xr:uid="{00000000-0002-0000-0500-000000000000}">
      <formula1>"転用,譲渡,交換,貸付,取壊し"</formula1>
    </dataValidation>
    <dataValidation type="list" allowBlank="1" showInputMessage="1" showErrorMessage="1" sqref="I22:I23" xr:uid="{00000000-0002-0000-0500-000001000000}">
      <formula1>"有（承認済）,有（申請済）,有（申請予定）,無"</formula1>
    </dataValidation>
    <dataValidation type="list" allowBlank="1" showInputMessage="1" showErrorMessage="1" sqref="B21:B23" xr:uid="{00000000-0002-0000-0500-000002000000}">
      <formula1>"有,無"</formula1>
    </dataValidation>
    <dataValidation type="list" allowBlank="1" showInputMessage="1" showErrorMessage="1" sqref="B16:K16" xr:uid="{00000000-0002-0000-0500-000003000000}">
      <formula1>"新築,移転新築,増築,改築"</formula1>
    </dataValidation>
  </dataValidations>
  <printOptions horizontalCentered="1"/>
  <pageMargins left="0.31496062992125984" right="0.31496062992125984" top="0.55118110236220474" bottom="0.55118110236220474" header="0.31496062992125984" footer="0.31496062992125984"/>
  <pageSetup paperSize="9" scale="89" orientation="portrait" blackAndWhite="1" r:id="rId1"/>
  <colBreaks count="1" manualBreakCount="1">
    <brk id="11" max="69" man="1"/>
  </colBreaks>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500-000004000000}">
          <x14:formula1>
            <xm:f>'管理用（このシートは削除しないでください）'!$F$3:$F$10</xm:f>
          </x14:formula1>
          <xm:sqref>B19:K19</xm:sqref>
        </x14:dataValidation>
      </x14:dataValidation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K62"/>
  <sheetViews>
    <sheetView view="pageBreakPreview" zoomScaleNormal="100" zoomScaleSheetLayoutView="100" workbookViewId="0"/>
  </sheetViews>
  <sheetFormatPr defaultColWidth="9" defaultRowHeight="12"/>
  <cols>
    <col min="1" max="1" width="11.25" style="38" customWidth="1"/>
    <col min="2" max="18" width="10" style="38" customWidth="1"/>
    <col min="19" max="16384" width="9" style="38"/>
  </cols>
  <sheetData>
    <row r="1" spans="1:11">
      <c r="A1" s="38" t="s">
        <v>242</v>
      </c>
    </row>
    <row r="2" spans="1:11" ht="18" customHeight="1">
      <c r="A2" s="410" t="s">
        <v>124</v>
      </c>
      <c r="B2" s="410"/>
      <c r="C2" s="410"/>
      <c r="D2" s="410"/>
      <c r="E2" s="410"/>
      <c r="F2" s="410"/>
      <c r="G2" s="410"/>
      <c r="H2" s="410"/>
      <c r="I2" s="410"/>
      <c r="J2" s="410"/>
      <c r="K2" s="410"/>
    </row>
    <row r="5" spans="1:11" ht="18.75" customHeight="1">
      <c r="A5" s="40" t="s">
        <v>64</v>
      </c>
      <c r="B5" s="414" t="s">
        <v>243</v>
      </c>
      <c r="C5" s="414"/>
      <c r="D5" s="414"/>
      <c r="E5" s="414"/>
      <c r="F5" s="414"/>
    </row>
    <row r="6" spans="1:11" ht="12" customHeight="1">
      <c r="A6" s="46"/>
      <c r="B6" s="47"/>
      <c r="C6" s="47"/>
      <c r="D6" s="47"/>
      <c r="E6" s="47"/>
      <c r="F6" s="47"/>
    </row>
    <row r="8" spans="1:11">
      <c r="A8" s="414" t="s">
        <v>110</v>
      </c>
      <c r="B8" s="414"/>
      <c r="C8" s="414"/>
      <c r="D8" s="414" t="s">
        <v>151</v>
      </c>
      <c r="E8" s="414"/>
      <c r="F8" s="414"/>
      <c r="G8" s="414" t="s">
        <v>111</v>
      </c>
      <c r="H8" s="414"/>
      <c r="I8" s="414"/>
      <c r="J8" s="414"/>
      <c r="K8" s="414"/>
    </row>
    <row r="9" spans="1:11" ht="18.75" customHeight="1">
      <c r="A9" s="415"/>
      <c r="B9" s="415"/>
      <c r="C9" s="415"/>
      <c r="D9" s="415"/>
      <c r="E9" s="415"/>
      <c r="F9" s="415"/>
      <c r="G9" s="415"/>
      <c r="H9" s="415"/>
      <c r="I9" s="415"/>
      <c r="J9" s="415"/>
      <c r="K9" s="415"/>
    </row>
    <row r="10" spans="1:11" ht="12" customHeight="1">
      <c r="A10" s="45"/>
      <c r="B10" s="45"/>
      <c r="C10" s="45"/>
      <c r="D10" s="45"/>
      <c r="E10" s="45"/>
      <c r="F10" s="45"/>
      <c r="G10" s="45"/>
      <c r="H10" s="45"/>
      <c r="I10" s="45"/>
      <c r="J10" s="45"/>
      <c r="K10" s="45"/>
    </row>
    <row r="11" spans="1:11" ht="12" customHeight="1">
      <c r="A11" s="45"/>
      <c r="B11" s="45"/>
      <c r="C11" s="45"/>
      <c r="D11" s="45"/>
      <c r="E11" s="45"/>
      <c r="F11" s="45"/>
      <c r="G11" s="45"/>
      <c r="H11" s="45"/>
      <c r="I11" s="45"/>
      <c r="J11" s="45"/>
      <c r="K11" s="45"/>
    </row>
    <row r="12" spans="1:11">
      <c r="A12" s="38" t="s">
        <v>154</v>
      </c>
    </row>
    <row r="13" spans="1:11" ht="3.75" customHeight="1"/>
    <row r="14" spans="1:11">
      <c r="A14" s="412" t="s">
        <v>112</v>
      </c>
      <c r="B14" s="411" t="s">
        <v>125</v>
      </c>
      <c r="C14" s="411"/>
      <c r="D14" s="411"/>
      <c r="E14" s="411"/>
      <c r="F14" s="411"/>
      <c r="G14" s="411" t="s">
        <v>126</v>
      </c>
      <c r="H14" s="411"/>
      <c r="I14" s="411"/>
      <c r="J14" s="411"/>
      <c r="K14" s="411"/>
    </row>
    <row r="15" spans="1:11" ht="18.75" customHeight="1">
      <c r="A15" s="413"/>
      <c r="B15" s="119" t="s">
        <v>418</v>
      </c>
      <c r="C15" s="134" t="s">
        <v>419</v>
      </c>
      <c r="D15" s="120" t="s">
        <v>420</v>
      </c>
      <c r="E15" s="120" t="s">
        <v>421</v>
      </c>
      <c r="F15" s="135" t="s">
        <v>419</v>
      </c>
      <c r="G15" s="119" t="s">
        <v>418</v>
      </c>
      <c r="H15" s="134" t="s">
        <v>419</v>
      </c>
      <c r="I15" s="120" t="s">
        <v>420</v>
      </c>
      <c r="J15" s="120" t="s">
        <v>421</v>
      </c>
      <c r="K15" s="135" t="s">
        <v>419</v>
      </c>
    </row>
    <row r="16" spans="1:11" ht="18.75" customHeight="1">
      <c r="A16" s="40" t="s">
        <v>141</v>
      </c>
      <c r="B16" s="416"/>
      <c r="C16" s="416"/>
      <c r="D16" s="416"/>
      <c r="E16" s="416"/>
      <c r="F16" s="416"/>
      <c r="G16" s="443"/>
      <c r="H16" s="462"/>
      <c r="I16" s="462"/>
      <c r="J16" s="462"/>
      <c r="K16" s="444"/>
    </row>
    <row r="17" spans="1:11" ht="18.75" customHeight="1">
      <c r="A17" s="132" t="s">
        <v>219</v>
      </c>
      <c r="B17" s="126" t="s">
        <v>423</v>
      </c>
      <c r="C17" s="161"/>
      <c r="D17" s="127" t="s">
        <v>424</v>
      </c>
      <c r="E17" s="162"/>
      <c r="F17" s="129" t="s">
        <v>425</v>
      </c>
      <c r="G17" s="162"/>
      <c r="H17" s="128" t="s">
        <v>426</v>
      </c>
      <c r="I17" s="162"/>
      <c r="J17" s="128" t="s">
        <v>427</v>
      </c>
      <c r="K17" s="130">
        <f>C17+E17+G17+I17</f>
        <v>0</v>
      </c>
    </row>
    <row r="18" spans="1:11">
      <c r="A18" s="440" t="s">
        <v>131</v>
      </c>
      <c r="B18" s="411" t="s">
        <v>244</v>
      </c>
      <c r="C18" s="411"/>
      <c r="D18" s="411"/>
      <c r="E18" s="411"/>
      <c r="F18" s="411"/>
      <c r="G18" s="411" t="s">
        <v>245</v>
      </c>
      <c r="H18" s="411"/>
      <c r="I18" s="411"/>
      <c r="J18" s="411"/>
      <c r="K18" s="411"/>
    </row>
    <row r="19" spans="1:11" ht="18.75" customHeight="1">
      <c r="A19" s="413"/>
      <c r="B19" s="416"/>
      <c r="C19" s="416"/>
      <c r="D19" s="416"/>
      <c r="E19" s="416"/>
      <c r="F19" s="416"/>
      <c r="G19" s="416"/>
      <c r="H19" s="416"/>
      <c r="I19" s="416"/>
      <c r="J19" s="416"/>
      <c r="K19" s="416"/>
    </row>
    <row r="20" spans="1:11" ht="12" customHeight="1">
      <c r="A20" s="439" t="s">
        <v>132</v>
      </c>
      <c r="B20" s="40" t="s">
        <v>133</v>
      </c>
      <c r="C20" s="414" t="s">
        <v>134</v>
      </c>
      <c r="D20" s="414"/>
      <c r="E20" s="414"/>
      <c r="F20" s="414"/>
      <c r="G20" s="414"/>
      <c r="H20" s="414"/>
      <c r="I20" s="414"/>
      <c r="J20" s="414"/>
      <c r="K20" s="414"/>
    </row>
    <row r="21" spans="1:11">
      <c r="A21" s="439"/>
      <c r="B21" s="416"/>
      <c r="C21" s="40" t="s">
        <v>135</v>
      </c>
      <c r="D21" s="40" t="s">
        <v>136</v>
      </c>
      <c r="E21" s="40" t="s">
        <v>137</v>
      </c>
      <c r="F21" s="424" t="s">
        <v>130</v>
      </c>
      <c r="G21" s="425"/>
      <c r="H21" s="411" t="s">
        <v>138</v>
      </c>
      <c r="I21" s="411"/>
      <c r="J21" s="411"/>
      <c r="K21" s="411"/>
    </row>
    <row r="22" spans="1:11" ht="18.75" customHeight="1">
      <c r="A22" s="439"/>
      <c r="B22" s="416"/>
      <c r="C22" s="137"/>
      <c r="D22" s="138"/>
      <c r="E22" s="139"/>
      <c r="F22" s="423"/>
      <c r="G22" s="423"/>
      <c r="H22" s="44" t="s">
        <v>139</v>
      </c>
      <c r="I22" s="140"/>
      <c r="J22" s="44" t="s">
        <v>140</v>
      </c>
      <c r="K22" s="141"/>
    </row>
    <row r="23" spans="1:11" ht="18.75" customHeight="1">
      <c r="A23" s="439"/>
      <c r="B23" s="416"/>
      <c r="C23" s="137"/>
      <c r="D23" s="138"/>
      <c r="E23" s="139"/>
      <c r="F23" s="423"/>
      <c r="G23" s="423"/>
      <c r="H23" s="44" t="s">
        <v>139</v>
      </c>
      <c r="I23" s="140"/>
      <c r="J23" s="44" t="s">
        <v>140</v>
      </c>
      <c r="K23" s="141"/>
    </row>
    <row r="24" spans="1:11" ht="12" customHeight="1"/>
    <row r="25" spans="1:11" ht="12" customHeight="1"/>
    <row r="26" spans="1:11">
      <c r="A26" s="38" t="s">
        <v>155</v>
      </c>
    </row>
    <row r="27" spans="1:11" ht="3.75" customHeight="1"/>
    <row r="28" spans="1:11">
      <c r="A28" s="477" t="s">
        <v>44</v>
      </c>
      <c r="B28" s="420" t="s">
        <v>341</v>
      </c>
      <c r="C28" s="421"/>
      <c r="D28" s="421"/>
      <c r="E28" s="421"/>
      <c r="F28" s="421"/>
      <c r="G28" s="421"/>
      <c r="H28" s="421"/>
      <c r="I28" s="421"/>
      <c r="J28" s="421"/>
      <c r="K28" s="422"/>
    </row>
    <row r="29" spans="1:11">
      <c r="A29" s="479"/>
      <c r="B29" s="55" t="s">
        <v>246</v>
      </c>
      <c r="C29" s="55" t="s">
        <v>247</v>
      </c>
      <c r="D29" s="55" t="s">
        <v>248</v>
      </c>
      <c r="E29" s="55" t="s">
        <v>249</v>
      </c>
      <c r="F29" s="55" t="s">
        <v>250</v>
      </c>
      <c r="G29" s="55" t="s">
        <v>251</v>
      </c>
      <c r="H29" s="55" t="s">
        <v>252</v>
      </c>
      <c r="I29" s="79" t="s">
        <v>253</v>
      </c>
      <c r="J29" s="56" t="s">
        <v>254</v>
      </c>
      <c r="K29" s="56" t="s">
        <v>255</v>
      </c>
    </row>
    <row r="30" spans="1:11" ht="18.75" customHeight="1">
      <c r="A30" s="40" t="s">
        <v>435</v>
      </c>
      <c r="B30" s="143"/>
      <c r="C30" s="143"/>
      <c r="D30" s="143"/>
      <c r="E30" s="143"/>
      <c r="F30" s="143"/>
      <c r="G30" s="151"/>
      <c r="H30" s="143"/>
      <c r="I30" s="138"/>
      <c r="J30" s="138"/>
      <c r="K30" s="138"/>
    </row>
    <row r="31" spans="1:11" ht="15" customHeight="1">
      <c r="A31" s="411" t="s">
        <v>436</v>
      </c>
      <c r="B31" s="142"/>
      <c r="C31" s="142"/>
      <c r="D31" s="142"/>
      <c r="E31" s="142"/>
      <c r="F31" s="142"/>
      <c r="G31" s="142"/>
      <c r="H31" s="142"/>
      <c r="I31" s="142"/>
      <c r="J31" s="142"/>
      <c r="K31" s="142"/>
    </row>
    <row r="32" spans="1:11" ht="15" customHeight="1">
      <c r="A32" s="411"/>
      <c r="B32" s="143"/>
      <c r="C32" s="143"/>
      <c r="D32" s="143"/>
      <c r="E32" s="146"/>
      <c r="F32" s="146"/>
      <c r="G32" s="146"/>
      <c r="H32" s="146"/>
      <c r="I32" s="146"/>
      <c r="J32" s="146"/>
      <c r="K32" s="146"/>
    </row>
    <row r="33" spans="1:11">
      <c r="A33" s="477" t="s">
        <v>44</v>
      </c>
      <c r="B33" s="57"/>
      <c r="C33" s="57" t="s">
        <v>257</v>
      </c>
      <c r="D33" s="57" t="s">
        <v>258</v>
      </c>
      <c r="E33" s="57" t="s">
        <v>259</v>
      </c>
      <c r="F33" s="419" t="s">
        <v>260</v>
      </c>
      <c r="G33" s="419" t="s">
        <v>118</v>
      </c>
      <c r="H33" s="419" t="s">
        <v>121</v>
      </c>
      <c r="I33" s="477" t="s">
        <v>233</v>
      </c>
      <c r="J33" s="526"/>
      <c r="K33" s="478"/>
    </row>
    <row r="34" spans="1:11" ht="24">
      <c r="A34" s="479"/>
      <c r="B34" s="96" t="s">
        <v>256</v>
      </c>
      <c r="C34" s="96" t="s">
        <v>261</v>
      </c>
      <c r="D34" s="96" t="s">
        <v>262</v>
      </c>
      <c r="E34" s="96" t="s">
        <v>263</v>
      </c>
      <c r="F34" s="418"/>
      <c r="G34" s="418"/>
      <c r="H34" s="418"/>
      <c r="I34" s="479"/>
      <c r="J34" s="527"/>
      <c r="K34" s="480"/>
    </row>
    <row r="35" spans="1:11" ht="18.75" customHeight="1">
      <c r="A35" s="40" t="s">
        <v>435</v>
      </c>
      <c r="B35" s="143"/>
      <c r="C35" s="143"/>
      <c r="D35" s="143"/>
      <c r="E35" s="143"/>
      <c r="F35" s="143"/>
      <c r="G35" s="151"/>
      <c r="H35" s="50" t="str">
        <f>IF(SUM(B30:K30)+SUM(B35:G35)=0,"",SUM((B30:K30)+SUM(B35:G35)))</f>
        <v/>
      </c>
      <c r="I35" s="517"/>
      <c r="J35" s="518"/>
      <c r="K35" s="519"/>
    </row>
    <row r="36" spans="1:11" ht="15" customHeight="1">
      <c r="A36" s="411" t="s">
        <v>436</v>
      </c>
      <c r="B36" s="202"/>
      <c r="C36" s="202"/>
      <c r="D36" s="202"/>
      <c r="E36" s="202"/>
      <c r="F36" s="202"/>
      <c r="G36" s="202"/>
      <c r="H36" s="49" t="str">
        <f t="shared" ref="H36:H37" si="0">IF(SUM(B31:K31)+SUM(B36:G36)=0,"",SUM((B31:K31)+SUM(B36:G36)))</f>
        <v/>
      </c>
      <c r="I36" s="520"/>
      <c r="J36" s="521"/>
      <c r="K36" s="522"/>
    </row>
    <row r="37" spans="1:11" ht="15" customHeight="1">
      <c r="A37" s="411"/>
      <c r="B37" s="143"/>
      <c r="C37" s="143"/>
      <c r="D37" s="143"/>
      <c r="E37" s="143"/>
      <c r="F37" s="143"/>
      <c r="G37" s="143"/>
      <c r="H37" s="50" t="str">
        <f t="shared" si="0"/>
        <v/>
      </c>
      <c r="I37" s="523"/>
      <c r="J37" s="524"/>
      <c r="K37" s="525"/>
    </row>
    <row r="38" spans="1:11" ht="12" customHeight="1">
      <c r="A38" s="46"/>
      <c r="B38" s="53"/>
      <c r="C38" s="53"/>
      <c r="D38" s="53"/>
      <c r="E38" s="53"/>
      <c r="F38" s="81"/>
      <c r="G38" s="81"/>
      <c r="H38" s="81"/>
      <c r="I38" s="82"/>
      <c r="J38" s="82"/>
      <c r="K38" s="82"/>
    </row>
    <row r="39" spans="1:11" ht="12" customHeight="1">
      <c r="A39" s="46"/>
      <c r="B39" s="53"/>
      <c r="C39" s="53"/>
      <c r="D39" s="53"/>
      <c r="E39" s="53"/>
      <c r="F39" s="81"/>
      <c r="G39" s="81"/>
      <c r="H39" s="81"/>
      <c r="I39" s="82"/>
      <c r="J39" s="82"/>
      <c r="K39" s="82"/>
    </row>
    <row r="40" spans="1:11">
      <c r="A40" s="38" t="s">
        <v>264</v>
      </c>
    </row>
    <row r="41" spans="1:11" ht="3.75" customHeight="1"/>
    <row r="42" spans="1:11" ht="15" customHeight="1">
      <c r="A42" s="529" t="s">
        <v>265</v>
      </c>
      <c r="B42" s="530"/>
      <c r="C42" s="530"/>
      <c r="D42" s="530"/>
      <c r="E42" s="530"/>
      <c r="F42" s="530"/>
      <c r="G42" s="530"/>
      <c r="H42" s="530"/>
      <c r="I42" s="531"/>
      <c r="J42" s="81"/>
    </row>
    <row r="43" spans="1:11" ht="15" customHeight="1">
      <c r="A43" s="529" t="s">
        <v>267</v>
      </c>
      <c r="B43" s="530"/>
      <c r="C43" s="530"/>
      <c r="D43" s="530"/>
      <c r="E43" s="530"/>
      <c r="F43" s="530"/>
      <c r="G43" s="530"/>
      <c r="H43" s="530"/>
      <c r="I43" s="531"/>
    </row>
    <row r="44" spans="1:11" ht="15" customHeight="1">
      <c r="A44" s="426" t="s">
        <v>266</v>
      </c>
      <c r="B44" s="528"/>
      <c r="C44" s="152"/>
      <c r="D44" s="426" t="s">
        <v>247</v>
      </c>
      <c r="E44" s="528"/>
      <c r="F44" s="153"/>
      <c r="G44" s="426" t="s">
        <v>248</v>
      </c>
      <c r="H44" s="427"/>
      <c r="I44" s="153"/>
    </row>
    <row r="45" spans="1:11" ht="15" customHeight="1">
      <c r="A45" s="426" t="s">
        <v>249</v>
      </c>
      <c r="B45" s="528"/>
      <c r="C45" s="152"/>
      <c r="D45" s="426" t="s">
        <v>250</v>
      </c>
      <c r="E45" s="528"/>
      <c r="F45" s="153"/>
      <c r="G45" s="426" t="s">
        <v>251</v>
      </c>
      <c r="H45" s="427"/>
      <c r="I45" s="153"/>
    </row>
    <row r="46" spans="1:11" ht="15" customHeight="1">
      <c r="A46" s="426" t="s">
        <v>252</v>
      </c>
      <c r="B46" s="528"/>
      <c r="C46" s="152"/>
      <c r="D46" s="532" t="s">
        <v>253</v>
      </c>
      <c r="E46" s="532"/>
      <c r="F46" s="153"/>
      <c r="G46" s="528" t="s">
        <v>254</v>
      </c>
      <c r="H46" s="532"/>
      <c r="I46" s="153"/>
    </row>
    <row r="47" spans="1:11" ht="15" customHeight="1">
      <c r="A47" s="426" t="s">
        <v>255</v>
      </c>
      <c r="B47" s="528"/>
      <c r="C47" s="152"/>
      <c r="D47" s="532" t="s">
        <v>256</v>
      </c>
      <c r="E47" s="532"/>
      <c r="F47" s="153"/>
      <c r="G47" s="534"/>
      <c r="H47" s="534"/>
      <c r="I47" s="89"/>
    </row>
    <row r="48" spans="1:11" ht="15" customHeight="1">
      <c r="A48" s="485" t="s">
        <v>268</v>
      </c>
      <c r="B48" s="533"/>
      <c r="C48" s="141"/>
      <c r="I48" s="97"/>
    </row>
    <row r="49" spans="1:11" ht="15" customHeight="1">
      <c r="A49" s="485" t="s">
        <v>269</v>
      </c>
      <c r="B49" s="533"/>
      <c r="C49" s="141"/>
      <c r="I49" s="97"/>
    </row>
    <row r="50" spans="1:11" ht="15" customHeight="1">
      <c r="A50" s="485" t="s">
        <v>270</v>
      </c>
      <c r="B50" s="533"/>
      <c r="C50" s="141"/>
      <c r="D50" s="64"/>
      <c r="E50" s="64"/>
      <c r="F50" s="64"/>
      <c r="G50" s="64"/>
      <c r="H50" s="64"/>
      <c r="I50" s="67"/>
    </row>
    <row r="51" spans="1:11" ht="12" customHeight="1"/>
    <row r="52" spans="1:11" ht="12" customHeight="1"/>
    <row r="53" spans="1:11">
      <c r="A53" s="38" t="s">
        <v>238</v>
      </c>
    </row>
    <row r="54" spans="1:11" ht="3.75" customHeight="1"/>
    <row r="55" spans="1:11" ht="18.75" customHeight="1">
      <c r="A55" s="430"/>
      <c r="B55" s="431"/>
      <c r="C55" s="431"/>
      <c r="D55" s="431"/>
      <c r="E55" s="431"/>
      <c r="F55" s="431"/>
      <c r="G55" s="431"/>
      <c r="H55" s="431"/>
      <c r="I55" s="431"/>
      <c r="J55" s="431"/>
      <c r="K55" s="432"/>
    </row>
    <row r="56" spans="1:11" ht="18.75" customHeight="1">
      <c r="A56" s="433"/>
      <c r="B56" s="434"/>
      <c r="C56" s="434"/>
      <c r="D56" s="434"/>
      <c r="E56" s="434"/>
      <c r="F56" s="434"/>
      <c r="G56" s="434"/>
      <c r="H56" s="434"/>
      <c r="I56" s="434"/>
      <c r="J56" s="434"/>
      <c r="K56" s="435"/>
    </row>
    <row r="57" spans="1:11" ht="18.75" customHeight="1">
      <c r="A57" s="433"/>
      <c r="B57" s="434"/>
      <c r="C57" s="434"/>
      <c r="D57" s="434"/>
      <c r="E57" s="434"/>
      <c r="F57" s="434"/>
      <c r="G57" s="434"/>
      <c r="H57" s="434"/>
      <c r="I57" s="434"/>
      <c r="J57" s="434"/>
      <c r="K57" s="435"/>
    </row>
    <row r="58" spans="1:11" ht="18.75" customHeight="1">
      <c r="A58" s="436"/>
      <c r="B58" s="437"/>
      <c r="C58" s="437"/>
      <c r="D58" s="437"/>
      <c r="E58" s="437"/>
      <c r="F58" s="437"/>
      <c r="G58" s="437"/>
      <c r="H58" s="437"/>
      <c r="I58" s="437"/>
      <c r="J58" s="437"/>
      <c r="K58" s="438"/>
    </row>
    <row r="61" spans="1:11" ht="18.75" customHeight="1"/>
    <row r="62" spans="1:11" ht="18.75" customHeight="1"/>
  </sheetData>
  <mergeCells count="53">
    <mergeCell ref="B16:F16"/>
    <mergeCell ref="G16:K16"/>
    <mergeCell ref="A2:K2"/>
    <mergeCell ref="B5:F5"/>
    <mergeCell ref="A8:C8"/>
    <mergeCell ref="D8:F8"/>
    <mergeCell ref="G8:K8"/>
    <mergeCell ref="A9:C9"/>
    <mergeCell ref="D9:F9"/>
    <mergeCell ref="G9:K9"/>
    <mergeCell ref="A14:A15"/>
    <mergeCell ref="B14:F14"/>
    <mergeCell ref="G14:K14"/>
    <mergeCell ref="F22:G22"/>
    <mergeCell ref="F23:G23"/>
    <mergeCell ref="A28:A29"/>
    <mergeCell ref="A18:A19"/>
    <mergeCell ref="B18:F18"/>
    <mergeCell ref="G18:K18"/>
    <mergeCell ref="B19:F19"/>
    <mergeCell ref="G19:K19"/>
    <mergeCell ref="A20:A23"/>
    <mergeCell ref="C20:K20"/>
    <mergeCell ref="B21:B23"/>
    <mergeCell ref="F21:G21"/>
    <mergeCell ref="H21:K21"/>
    <mergeCell ref="B28:K28"/>
    <mergeCell ref="A31:A32"/>
    <mergeCell ref="A33:A34"/>
    <mergeCell ref="A43:I43"/>
    <mergeCell ref="A55:K58"/>
    <mergeCell ref="A46:B46"/>
    <mergeCell ref="A47:B47"/>
    <mergeCell ref="D46:E46"/>
    <mergeCell ref="D47:E47"/>
    <mergeCell ref="A50:B50"/>
    <mergeCell ref="G46:H46"/>
    <mergeCell ref="G47:H47"/>
    <mergeCell ref="A42:I42"/>
    <mergeCell ref="A48:B48"/>
    <mergeCell ref="A49:B49"/>
    <mergeCell ref="H33:H34"/>
    <mergeCell ref="A44:B44"/>
    <mergeCell ref="A45:B45"/>
    <mergeCell ref="D44:E44"/>
    <mergeCell ref="D45:E45"/>
    <mergeCell ref="G44:H44"/>
    <mergeCell ref="G45:H45"/>
    <mergeCell ref="I35:K37"/>
    <mergeCell ref="A36:A37"/>
    <mergeCell ref="I33:K34"/>
    <mergeCell ref="F33:F34"/>
    <mergeCell ref="G33:G34"/>
  </mergeCells>
  <phoneticPr fontId="5"/>
  <dataValidations count="5">
    <dataValidation type="list" allowBlank="1" showInputMessage="1" showErrorMessage="1" sqref="B16:K16" xr:uid="{00000000-0002-0000-0600-000000000000}">
      <formula1>"新築,移転新築,増築,改築"</formula1>
    </dataValidation>
    <dataValidation type="list" allowBlank="1" showInputMessage="1" showErrorMessage="1" sqref="B21:B23" xr:uid="{00000000-0002-0000-0600-000001000000}">
      <formula1>"有,無"</formula1>
    </dataValidation>
    <dataValidation type="list" allowBlank="1" showInputMessage="1" showErrorMessage="1" sqref="I22:I23" xr:uid="{00000000-0002-0000-0600-000002000000}">
      <formula1>"有（承認済）,有（申請済）,有（申請予定）,無"</formula1>
    </dataValidation>
    <dataValidation type="list" allowBlank="1" showInputMessage="1" showErrorMessage="1" sqref="K22:K23" xr:uid="{00000000-0002-0000-0600-000003000000}">
      <formula1>"転用,譲渡,交換,貸付,取壊し"</formula1>
    </dataValidation>
    <dataValidation type="list" allowBlank="1" showInputMessage="1" showErrorMessage="1" sqref="C44:C50 F44:F47 I44:I46" xr:uid="{00000000-0002-0000-0600-000004000000}">
      <formula1>"○,－"</formula1>
    </dataValidation>
  </dataValidations>
  <printOptions horizontalCentered="1"/>
  <pageMargins left="0.31496062992125984" right="0.31496062992125984" top="0.55118110236220474" bottom="0.55118110236220474" header="0.31496062992125984" footer="0.31496062992125984"/>
  <pageSetup paperSize="9" scale="89" orientation="portrait" blackAndWhite="1" r:id="rId1"/>
  <colBreaks count="1" manualBreakCount="1">
    <brk id="11" max="69" man="1"/>
  </colBreaks>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600-000005000000}">
          <x14:formula1>
            <xm:f>'管理用（このシートは削除しないでください）'!$F$3:$F$7</xm:f>
          </x14:formula1>
          <xm:sqref>B19:K19</xm:sqref>
        </x14:dataValidation>
      </x14:dataValidation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K55"/>
  <sheetViews>
    <sheetView view="pageBreakPreview" zoomScaleNormal="100" zoomScaleSheetLayoutView="100" workbookViewId="0">
      <selection activeCell="M30" sqref="M30"/>
    </sheetView>
  </sheetViews>
  <sheetFormatPr defaultColWidth="9" defaultRowHeight="12"/>
  <cols>
    <col min="1" max="1" width="11.25" style="38" customWidth="1"/>
    <col min="2" max="18" width="10" style="38" customWidth="1"/>
    <col min="19" max="16384" width="9" style="38"/>
  </cols>
  <sheetData>
    <row r="1" spans="1:11">
      <c r="A1" s="38" t="s">
        <v>271</v>
      </c>
    </row>
    <row r="2" spans="1:11" ht="18" customHeight="1">
      <c r="A2" s="410" t="s">
        <v>124</v>
      </c>
      <c r="B2" s="410"/>
      <c r="C2" s="410"/>
      <c r="D2" s="410"/>
      <c r="E2" s="410"/>
      <c r="F2" s="410"/>
      <c r="G2" s="410"/>
      <c r="H2" s="410"/>
      <c r="I2" s="410"/>
      <c r="J2" s="410"/>
      <c r="K2" s="410"/>
    </row>
    <row r="5" spans="1:11" ht="18.75" customHeight="1">
      <c r="A5" s="40" t="s">
        <v>64</v>
      </c>
      <c r="B5" s="414" t="s">
        <v>272</v>
      </c>
      <c r="C5" s="414"/>
      <c r="D5" s="414"/>
      <c r="E5" s="414"/>
      <c r="F5" s="414"/>
    </row>
    <row r="6" spans="1:11" ht="12" customHeight="1">
      <c r="A6" s="46"/>
      <c r="B6" s="47"/>
      <c r="C6" s="47"/>
      <c r="D6" s="47"/>
      <c r="E6" s="47"/>
      <c r="F6" s="47"/>
    </row>
    <row r="8" spans="1:11">
      <c r="A8" s="414" t="s">
        <v>110</v>
      </c>
      <c r="B8" s="414"/>
      <c r="C8" s="414"/>
      <c r="D8" s="414" t="s">
        <v>151</v>
      </c>
      <c r="E8" s="414"/>
      <c r="F8" s="414"/>
      <c r="G8" s="414" t="s">
        <v>111</v>
      </c>
      <c r="H8" s="414"/>
      <c r="I8" s="414"/>
      <c r="J8" s="414"/>
      <c r="K8" s="414"/>
    </row>
    <row r="9" spans="1:11" ht="18.75" customHeight="1">
      <c r="A9" s="415"/>
      <c r="B9" s="415"/>
      <c r="C9" s="415"/>
      <c r="D9" s="415"/>
      <c r="E9" s="415"/>
      <c r="F9" s="415"/>
      <c r="G9" s="415"/>
      <c r="H9" s="415"/>
      <c r="I9" s="415"/>
      <c r="J9" s="415"/>
      <c r="K9" s="415"/>
    </row>
    <row r="10" spans="1:11" ht="12" customHeight="1">
      <c r="A10" s="45"/>
      <c r="B10" s="45"/>
      <c r="C10" s="45"/>
      <c r="D10" s="45"/>
      <c r="E10" s="45"/>
      <c r="F10" s="45"/>
      <c r="G10" s="45"/>
      <c r="H10" s="45"/>
      <c r="I10" s="45"/>
      <c r="J10" s="45"/>
      <c r="K10" s="45"/>
    </row>
    <row r="11" spans="1:11" ht="12" customHeight="1">
      <c r="A11" s="45"/>
      <c r="B11" s="45"/>
      <c r="C11" s="45"/>
      <c r="D11" s="45"/>
      <c r="E11" s="45"/>
      <c r="F11" s="45"/>
      <c r="G11" s="45"/>
      <c r="H11" s="45"/>
      <c r="I11" s="45"/>
      <c r="J11" s="45"/>
      <c r="K11" s="45"/>
    </row>
    <row r="12" spans="1:11">
      <c r="A12" s="38" t="s">
        <v>154</v>
      </c>
    </row>
    <row r="13" spans="1:11" ht="3.75" customHeight="1"/>
    <row r="14" spans="1:11">
      <c r="A14" s="412" t="s">
        <v>112</v>
      </c>
      <c r="B14" s="411" t="s">
        <v>125</v>
      </c>
      <c r="C14" s="411"/>
      <c r="D14" s="411"/>
      <c r="E14" s="411"/>
      <c r="F14" s="411"/>
      <c r="G14" s="411" t="s">
        <v>126</v>
      </c>
      <c r="H14" s="411"/>
      <c r="I14" s="411"/>
      <c r="J14" s="411"/>
      <c r="K14" s="411"/>
    </row>
    <row r="15" spans="1:11" ht="18.75" customHeight="1">
      <c r="A15" s="413"/>
      <c r="B15" s="119" t="s">
        <v>418</v>
      </c>
      <c r="C15" s="134" t="s">
        <v>419</v>
      </c>
      <c r="D15" s="120" t="s">
        <v>420</v>
      </c>
      <c r="E15" s="120" t="s">
        <v>421</v>
      </c>
      <c r="F15" s="135" t="s">
        <v>419</v>
      </c>
      <c r="G15" s="119" t="s">
        <v>418</v>
      </c>
      <c r="H15" s="134" t="s">
        <v>419</v>
      </c>
      <c r="I15" s="120" t="s">
        <v>420</v>
      </c>
      <c r="J15" s="120" t="s">
        <v>421</v>
      </c>
      <c r="K15" s="135" t="s">
        <v>419</v>
      </c>
    </row>
    <row r="16" spans="1:11" ht="18.75" customHeight="1">
      <c r="A16" s="40" t="s">
        <v>141</v>
      </c>
      <c r="B16" s="416"/>
      <c r="C16" s="416"/>
      <c r="D16" s="416"/>
      <c r="E16" s="416"/>
      <c r="F16" s="416"/>
      <c r="G16" s="424"/>
      <c r="H16" s="540"/>
      <c r="I16" s="540"/>
      <c r="J16" s="540"/>
      <c r="K16" s="425"/>
    </row>
    <row r="17" spans="1:11" ht="18.75" customHeight="1">
      <c r="A17" s="132" t="s">
        <v>219</v>
      </c>
      <c r="B17" s="126" t="s">
        <v>423</v>
      </c>
      <c r="C17" s="161"/>
      <c r="D17" s="127" t="s">
        <v>424</v>
      </c>
      <c r="E17" s="162"/>
      <c r="F17" s="129" t="s">
        <v>425</v>
      </c>
      <c r="G17" s="162"/>
      <c r="H17" s="128" t="s">
        <v>426</v>
      </c>
      <c r="I17" s="162"/>
      <c r="J17" s="128" t="s">
        <v>427</v>
      </c>
      <c r="K17" s="256">
        <f>C17+E17+G17+I17</f>
        <v>0</v>
      </c>
    </row>
    <row r="18" spans="1:11">
      <c r="A18" s="440" t="s">
        <v>131</v>
      </c>
      <c r="B18" s="411" t="s">
        <v>129</v>
      </c>
      <c r="C18" s="411"/>
      <c r="D18" s="411"/>
      <c r="E18" s="411"/>
      <c r="F18" s="411"/>
      <c r="G18" s="411" t="s">
        <v>130</v>
      </c>
      <c r="H18" s="411"/>
      <c r="I18" s="411"/>
      <c r="J18" s="411"/>
      <c r="K18" s="411"/>
    </row>
    <row r="19" spans="1:11" ht="18.75" customHeight="1">
      <c r="A19" s="413"/>
      <c r="B19" s="416"/>
      <c r="C19" s="416"/>
      <c r="D19" s="416"/>
      <c r="E19" s="416"/>
      <c r="F19" s="416"/>
      <c r="G19" s="416"/>
      <c r="H19" s="416"/>
      <c r="I19" s="416"/>
      <c r="J19" s="416"/>
      <c r="K19" s="416"/>
    </row>
    <row r="20" spans="1:11" ht="12" customHeight="1">
      <c r="A20" s="439" t="s">
        <v>132</v>
      </c>
      <c r="B20" s="40" t="s">
        <v>133</v>
      </c>
      <c r="C20" s="414" t="s">
        <v>134</v>
      </c>
      <c r="D20" s="414"/>
      <c r="E20" s="414"/>
      <c r="F20" s="414"/>
      <c r="G20" s="414"/>
      <c r="H20" s="414"/>
      <c r="I20" s="414"/>
      <c r="J20" s="414"/>
      <c r="K20" s="414"/>
    </row>
    <row r="21" spans="1:11">
      <c r="A21" s="439"/>
      <c r="B21" s="416"/>
      <c r="C21" s="40" t="s">
        <v>135</v>
      </c>
      <c r="D21" s="40" t="s">
        <v>136</v>
      </c>
      <c r="E21" s="40" t="s">
        <v>137</v>
      </c>
      <c r="F21" s="424" t="s">
        <v>130</v>
      </c>
      <c r="G21" s="425"/>
      <c r="H21" s="411" t="s">
        <v>138</v>
      </c>
      <c r="I21" s="411"/>
      <c r="J21" s="411"/>
      <c r="K21" s="411"/>
    </row>
    <row r="22" spans="1:11" ht="18.75" customHeight="1">
      <c r="A22" s="439"/>
      <c r="B22" s="416"/>
      <c r="C22" s="137"/>
      <c r="D22" s="138"/>
      <c r="E22" s="139"/>
      <c r="F22" s="423"/>
      <c r="G22" s="423"/>
      <c r="H22" s="44" t="s">
        <v>139</v>
      </c>
      <c r="I22" s="140"/>
      <c r="J22" s="44" t="s">
        <v>140</v>
      </c>
      <c r="K22" s="141"/>
    </row>
    <row r="23" spans="1:11" ht="18.75" customHeight="1">
      <c r="A23" s="439"/>
      <c r="B23" s="416"/>
      <c r="C23" s="137"/>
      <c r="D23" s="138"/>
      <c r="E23" s="139"/>
      <c r="F23" s="423"/>
      <c r="G23" s="423"/>
      <c r="H23" s="44" t="s">
        <v>139</v>
      </c>
      <c r="I23" s="140"/>
      <c r="J23" s="44" t="s">
        <v>140</v>
      </c>
      <c r="K23" s="141"/>
    </row>
    <row r="26" spans="1:11">
      <c r="A26" s="38" t="s">
        <v>155</v>
      </c>
    </row>
    <row r="27" spans="1:11" ht="3.75" customHeight="1"/>
    <row r="28" spans="1:11" ht="15" customHeight="1">
      <c r="A28" s="419" t="s">
        <v>44</v>
      </c>
      <c r="B28" s="420" t="s">
        <v>342</v>
      </c>
      <c r="C28" s="421"/>
      <c r="D28" s="421"/>
      <c r="E28" s="422"/>
      <c r="F28" s="421" t="s">
        <v>343</v>
      </c>
      <c r="G28" s="421"/>
      <c r="H28" s="421"/>
      <c r="I28" s="422"/>
      <c r="J28" s="538" t="s">
        <v>559</v>
      </c>
      <c r="K28" s="419" t="s">
        <v>121</v>
      </c>
    </row>
    <row r="29" spans="1:11" ht="58.5" customHeight="1">
      <c r="A29" s="418"/>
      <c r="B29" s="39"/>
      <c r="C29" s="39" t="s">
        <v>274</v>
      </c>
      <c r="D29" s="39" t="s">
        <v>275</v>
      </c>
      <c r="E29" s="118" t="s">
        <v>416</v>
      </c>
      <c r="F29" s="39" t="s">
        <v>276</v>
      </c>
      <c r="G29" s="39" t="s">
        <v>277</v>
      </c>
      <c r="H29" s="43" t="s">
        <v>278</v>
      </c>
      <c r="I29" s="41" t="s">
        <v>118</v>
      </c>
      <c r="J29" s="539"/>
      <c r="K29" s="418"/>
    </row>
    <row r="30" spans="1:11" ht="18.75" customHeight="1">
      <c r="A30" s="40" t="s">
        <v>435</v>
      </c>
      <c r="B30" s="138"/>
      <c r="C30" s="138"/>
      <c r="D30" s="138"/>
      <c r="E30" s="145"/>
      <c r="F30" s="138"/>
      <c r="G30" s="138"/>
      <c r="H30" s="138"/>
      <c r="I30" s="138"/>
      <c r="J30" s="138"/>
      <c r="K30" s="48" t="str">
        <f>IF(SUM(B30:J30)=0,"",SUM(B30:J30))</f>
        <v/>
      </c>
    </row>
    <row r="31" spans="1:11" ht="15" customHeight="1">
      <c r="A31" s="411" t="s">
        <v>436</v>
      </c>
      <c r="B31" s="202"/>
      <c r="C31" s="202"/>
      <c r="D31" s="202"/>
      <c r="E31" s="203"/>
      <c r="F31" s="202"/>
      <c r="G31" s="202"/>
      <c r="H31" s="202"/>
      <c r="I31" s="202"/>
      <c r="J31" s="202"/>
      <c r="K31" s="49" t="str">
        <f t="shared" ref="K31:K32" si="0">IF(SUM(B31:J31)=0,"",SUM(B31:J31))</f>
        <v/>
      </c>
    </row>
    <row r="32" spans="1:11" ht="15" customHeight="1">
      <c r="A32" s="411"/>
      <c r="B32" s="143"/>
      <c r="C32" s="143"/>
      <c r="D32" s="143"/>
      <c r="E32" s="151"/>
      <c r="F32" s="143"/>
      <c r="G32" s="143"/>
      <c r="H32" s="143"/>
      <c r="I32" s="143"/>
      <c r="J32" s="143"/>
      <c r="K32" s="50" t="str">
        <f t="shared" si="0"/>
        <v/>
      </c>
    </row>
    <row r="33" spans="1:11" ht="12" customHeight="1">
      <c r="A33" s="46"/>
      <c r="B33" s="53"/>
      <c r="C33" s="53"/>
      <c r="D33" s="53"/>
      <c r="E33" s="53"/>
      <c r="F33" s="53"/>
      <c r="G33" s="53"/>
      <c r="H33" s="53"/>
      <c r="I33" s="53"/>
      <c r="J33" s="53"/>
      <c r="K33" s="53"/>
    </row>
    <row r="35" spans="1:11">
      <c r="A35" s="38" t="s">
        <v>156</v>
      </c>
    </row>
    <row r="36" spans="1:11" ht="3.75" customHeight="1"/>
    <row r="37" spans="1:11" ht="18.75" customHeight="1">
      <c r="A37" s="430"/>
      <c r="B37" s="431"/>
      <c r="C37" s="431"/>
      <c r="D37" s="431"/>
      <c r="E37" s="431"/>
      <c r="F37" s="431"/>
      <c r="G37" s="431"/>
      <c r="H37" s="431"/>
      <c r="I37" s="431"/>
      <c r="J37" s="431"/>
      <c r="K37" s="432"/>
    </row>
    <row r="38" spans="1:11" ht="18.75" customHeight="1">
      <c r="A38" s="433"/>
      <c r="B38" s="434"/>
      <c r="C38" s="434"/>
      <c r="D38" s="434"/>
      <c r="E38" s="434"/>
      <c r="F38" s="434"/>
      <c r="G38" s="434"/>
      <c r="H38" s="434"/>
      <c r="I38" s="434"/>
      <c r="J38" s="434"/>
      <c r="K38" s="435"/>
    </row>
    <row r="39" spans="1:11" ht="18.75" customHeight="1">
      <c r="A39" s="433"/>
      <c r="B39" s="434"/>
      <c r="C39" s="434"/>
      <c r="D39" s="434"/>
      <c r="E39" s="434"/>
      <c r="F39" s="434"/>
      <c r="G39" s="434"/>
      <c r="H39" s="434"/>
      <c r="I39" s="434"/>
      <c r="J39" s="434"/>
      <c r="K39" s="435"/>
    </row>
    <row r="40" spans="1:11" ht="18.75" customHeight="1">
      <c r="A40" s="436"/>
      <c r="B40" s="437"/>
      <c r="C40" s="437"/>
      <c r="D40" s="437"/>
      <c r="E40" s="437"/>
      <c r="F40" s="437"/>
      <c r="G40" s="437"/>
      <c r="H40" s="437"/>
      <c r="I40" s="437"/>
      <c r="J40" s="437"/>
      <c r="K40" s="438"/>
    </row>
    <row r="43" spans="1:11">
      <c r="A43" s="38" t="s">
        <v>279</v>
      </c>
    </row>
    <row r="44" spans="1:11" ht="3.75" customHeight="1"/>
    <row r="45" spans="1:11" ht="18.75" customHeight="1">
      <c r="A45" s="64" t="s">
        <v>280</v>
      </c>
    </row>
    <row r="46" spans="1:11" ht="18.75" customHeight="1">
      <c r="A46" s="529" t="s">
        <v>281</v>
      </c>
      <c r="B46" s="530"/>
      <c r="C46" s="531"/>
      <c r="D46" s="154"/>
      <c r="E46" s="62" t="s">
        <v>291</v>
      </c>
      <c r="F46" s="485"/>
      <c r="G46" s="486"/>
      <c r="H46" s="486"/>
      <c r="I46" s="533"/>
    </row>
    <row r="47" spans="1:11" ht="18.75" customHeight="1">
      <c r="A47" s="529" t="s">
        <v>282</v>
      </c>
      <c r="B47" s="530"/>
      <c r="C47" s="531"/>
      <c r="D47" s="443" t="s">
        <v>292</v>
      </c>
      <c r="E47" s="462"/>
      <c r="F47" s="462"/>
      <c r="G47" s="444"/>
      <c r="H47" s="485"/>
      <c r="I47" s="533"/>
    </row>
    <row r="48" spans="1:11" ht="18.75" customHeight="1">
      <c r="A48" s="535" t="s">
        <v>283</v>
      </c>
      <c r="B48" s="536"/>
      <c r="C48" s="536"/>
      <c r="D48" s="536"/>
      <c r="E48" s="536"/>
      <c r="F48" s="536"/>
      <c r="G48" s="536"/>
      <c r="H48" s="536"/>
      <c r="I48" s="537"/>
    </row>
    <row r="49" spans="1:9" ht="18.75" customHeight="1">
      <c r="A49" s="59"/>
      <c r="B49" s="529" t="s">
        <v>287</v>
      </c>
      <c r="C49" s="531"/>
      <c r="D49" s="58" t="s">
        <v>285</v>
      </c>
      <c r="E49" s="155"/>
      <c r="F49" s="98" t="s">
        <v>286</v>
      </c>
      <c r="G49" s="155"/>
      <c r="H49" s="98" t="s">
        <v>289</v>
      </c>
      <c r="I49" s="42"/>
    </row>
    <row r="50" spans="1:9" ht="18.75" customHeight="1">
      <c r="A50" s="59"/>
      <c r="B50" s="529" t="s">
        <v>499</v>
      </c>
      <c r="C50" s="531"/>
      <c r="D50" s="58" t="s">
        <v>290</v>
      </c>
      <c r="E50" s="155"/>
      <c r="F50" s="98" t="s">
        <v>286</v>
      </c>
      <c r="G50" s="155"/>
      <c r="H50" s="98" t="s">
        <v>289</v>
      </c>
      <c r="I50" s="42"/>
    </row>
    <row r="51" spans="1:9" ht="18.75" customHeight="1">
      <c r="A51" s="59"/>
      <c r="B51" s="529" t="s">
        <v>288</v>
      </c>
      <c r="C51" s="531"/>
      <c r="D51" s="58" t="s">
        <v>290</v>
      </c>
      <c r="E51" s="155"/>
      <c r="F51" s="98" t="s">
        <v>286</v>
      </c>
      <c r="G51" s="155"/>
      <c r="H51" s="98" t="s">
        <v>289</v>
      </c>
      <c r="I51" s="42"/>
    </row>
    <row r="52" spans="1:9" ht="18.75" customHeight="1">
      <c r="A52" s="63"/>
      <c r="B52" s="529" t="s">
        <v>284</v>
      </c>
      <c r="C52" s="531"/>
      <c r="D52" s="443"/>
      <c r="E52" s="462"/>
      <c r="F52" s="462"/>
      <c r="G52" s="444"/>
      <c r="H52" s="64"/>
      <c r="I52" s="67"/>
    </row>
    <row r="53" spans="1:9" ht="11.25" customHeight="1">
      <c r="A53" s="102"/>
    </row>
    <row r="54" spans="1:9" ht="11.25" customHeight="1"/>
    <row r="55" spans="1:9" ht="11.25" customHeight="1"/>
  </sheetData>
  <mergeCells count="43">
    <mergeCell ref="B16:F16"/>
    <mergeCell ref="G16:K16"/>
    <mergeCell ref="A2:K2"/>
    <mergeCell ref="B5:F5"/>
    <mergeCell ref="A8:C8"/>
    <mergeCell ref="D8:F8"/>
    <mergeCell ref="G8:K8"/>
    <mergeCell ref="A9:C9"/>
    <mergeCell ref="D9:F9"/>
    <mergeCell ref="G9:K9"/>
    <mergeCell ref="A14:A15"/>
    <mergeCell ref="B14:F14"/>
    <mergeCell ref="G14:K14"/>
    <mergeCell ref="F22:G22"/>
    <mergeCell ref="F23:G23"/>
    <mergeCell ref="A28:A29"/>
    <mergeCell ref="J28:J29"/>
    <mergeCell ref="A18:A19"/>
    <mergeCell ref="B18:F18"/>
    <mergeCell ref="G18:K18"/>
    <mergeCell ref="B19:F19"/>
    <mergeCell ref="G19:K19"/>
    <mergeCell ref="A20:A23"/>
    <mergeCell ref="C20:K20"/>
    <mergeCell ref="B21:B23"/>
    <mergeCell ref="F21:G21"/>
    <mergeCell ref="H21:K21"/>
    <mergeCell ref="D52:G52"/>
    <mergeCell ref="D47:G47"/>
    <mergeCell ref="A46:C46"/>
    <mergeCell ref="A47:C47"/>
    <mergeCell ref="K28:K29"/>
    <mergeCell ref="A31:A32"/>
    <mergeCell ref="A37:K40"/>
    <mergeCell ref="B49:C49"/>
    <mergeCell ref="B51:C51"/>
    <mergeCell ref="B52:C52"/>
    <mergeCell ref="F46:I46"/>
    <mergeCell ref="H47:I47"/>
    <mergeCell ref="A48:I48"/>
    <mergeCell ref="B28:E28"/>
    <mergeCell ref="F28:I28"/>
    <mergeCell ref="B50:C50"/>
  </mergeCells>
  <phoneticPr fontId="5"/>
  <dataValidations count="4">
    <dataValidation type="list" allowBlank="1" showInputMessage="1" showErrorMessage="1" sqref="B16:K16" xr:uid="{00000000-0002-0000-0700-000000000000}">
      <formula1>"新築,移転新築,増築,改築"</formula1>
    </dataValidation>
    <dataValidation type="list" allowBlank="1" showInputMessage="1" showErrorMessage="1" sqref="K22:K23" xr:uid="{00000000-0002-0000-0700-000001000000}">
      <formula1>"転用,譲渡,交換,貸付,取壊し"</formula1>
    </dataValidation>
    <dataValidation type="list" allowBlank="1" showInputMessage="1" showErrorMessage="1" sqref="I22:I23" xr:uid="{00000000-0002-0000-0700-000002000000}">
      <formula1>"有（承認済）,有（申請済）,有（申請予定）,無"</formula1>
    </dataValidation>
    <dataValidation type="list" allowBlank="1" showInputMessage="1" showErrorMessage="1" sqref="B21:B23 D52:G52" xr:uid="{00000000-0002-0000-0700-000003000000}">
      <formula1>"有,無"</formula1>
    </dataValidation>
  </dataValidations>
  <printOptions horizontalCentered="1"/>
  <pageMargins left="0.31496062992125984" right="0.31496062992125984" top="0.55118110236220474" bottom="0.55118110236220474" header="0.31496062992125984" footer="0.31496062992125984"/>
  <pageSetup paperSize="9" scale="89" orientation="portrait" blackAndWhite="1"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700-000004000000}">
          <x14:formula1>
            <xm:f>'管理用（このシートは削除しないでください）'!$F$3:$F$9</xm:f>
          </x14:formula1>
          <xm:sqref>B19:K19</xm:sqref>
        </x14:dataValidation>
      </x14:dataValidation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M70"/>
  <sheetViews>
    <sheetView view="pageBreakPreview" zoomScaleNormal="100" zoomScaleSheetLayoutView="100" workbookViewId="0"/>
  </sheetViews>
  <sheetFormatPr defaultColWidth="9" defaultRowHeight="12"/>
  <cols>
    <col min="1" max="1" width="11.25" style="38" customWidth="1"/>
    <col min="2" max="18" width="10" style="38" customWidth="1"/>
    <col min="19" max="16384" width="9" style="38"/>
  </cols>
  <sheetData>
    <row r="1" spans="1:11">
      <c r="A1" s="38" t="s">
        <v>293</v>
      </c>
    </row>
    <row r="2" spans="1:11" ht="18" customHeight="1">
      <c r="A2" s="410" t="s">
        <v>124</v>
      </c>
      <c r="B2" s="410"/>
      <c r="C2" s="410"/>
      <c r="D2" s="410"/>
      <c r="E2" s="410"/>
      <c r="F2" s="410"/>
      <c r="G2" s="410"/>
      <c r="H2" s="410"/>
      <c r="I2" s="410"/>
      <c r="J2" s="410"/>
      <c r="K2" s="410"/>
    </row>
    <row r="5" spans="1:11" ht="18.75" customHeight="1">
      <c r="A5" s="40" t="s">
        <v>64</v>
      </c>
      <c r="B5" s="414" t="s">
        <v>294</v>
      </c>
      <c r="C5" s="414"/>
      <c r="D5" s="414"/>
      <c r="E5" s="414"/>
      <c r="F5" s="414"/>
    </row>
    <row r="6" spans="1:11" ht="12" customHeight="1">
      <c r="A6" s="46"/>
      <c r="B6" s="47"/>
      <c r="C6" s="47"/>
      <c r="D6" s="47"/>
      <c r="E6" s="47"/>
      <c r="F6" s="47"/>
    </row>
    <row r="8" spans="1:11">
      <c r="A8" s="414" t="s">
        <v>110</v>
      </c>
      <c r="B8" s="414"/>
      <c r="C8" s="414"/>
      <c r="D8" s="414" t="s">
        <v>151</v>
      </c>
      <c r="E8" s="414"/>
      <c r="F8" s="414"/>
      <c r="G8" s="414" t="s">
        <v>111</v>
      </c>
      <c r="H8" s="414"/>
      <c r="I8" s="414"/>
      <c r="J8" s="414"/>
      <c r="K8" s="414"/>
    </row>
    <row r="9" spans="1:11" ht="18.75" customHeight="1">
      <c r="A9" s="415"/>
      <c r="B9" s="415"/>
      <c r="C9" s="415"/>
      <c r="D9" s="415"/>
      <c r="E9" s="415"/>
      <c r="F9" s="415"/>
      <c r="G9" s="415"/>
      <c r="H9" s="415"/>
      <c r="I9" s="415"/>
      <c r="J9" s="415"/>
      <c r="K9" s="415"/>
    </row>
    <row r="10" spans="1:11" ht="12" customHeight="1">
      <c r="A10" s="45"/>
      <c r="B10" s="45"/>
      <c r="C10" s="45"/>
      <c r="D10" s="45"/>
      <c r="E10" s="45"/>
      <c r="F10" s="45"/>
      <c r="G10" s="45"/>
      <c r="H10" s="45"/>
      <c r="I10" s="45"/>
      <c r="J10" s="45"/>
      <c r="K10" s="45"/>
    </row>
    <row r="11" spans="1:11" ht="12" customHeight="1">
      <c r="A11" s="45"/>
      <c r="B11" s="45"/>
      <c r="C11" s="45"/>
      <c r="D11" s="45"/>
      <c r="E11" s="45"/>
      <c r="F11" s="45"/>
      <c r="G11" s="45"/>
      <c r="H11" s="45"/>
      <c r="I11" s="45"/>
      <c r="J11" s="45"/>
      <c r="K11" s="45"/>
    </row>
    <row r="12" spans="1:11">
      <c r="A12" s="38" t="s">
        <v>154</v>
      </c>
    </row>
    <row r="13" spans="1:11" ht="3.75" customHeight="1"/>
    <row r="14" spans="1:11">
      <c r="A14" s="412" t="s">
        <v>112</v>
      </c>
      <c r="B14" s="411" t="s">
        <v>125</v>
      </c>
      <c r="C14" s="411"/>
      <c r="D14" s="411"/>
      <c r="E14" s="411"/>
      <c r="F14" s="411"/>
      <c r="G14" s="411" t="s">
        <v>126</v>
      </c>
      <c r="H14" s="411"/>
      <c r="I14" s="411"/>
      <c r="J14" s="411"/>
      <c r="K14" s="411"/>
    </row>
    <row r="15" spans="1:11" ht="18.75" customHeight="1">
      <c r="A15" s="413"/>
      <c r="B15" s="119" t="s">
        <v>418</v>
      </c>
      <c r="C15" s="134" t="s">
        <v>419</v>
      </c>
      <c r="D15" s="120" t="s">
        <v>420</v>
      </c>
      <c r="E15" s="120" t="s">
        <v>421</v>
      </c>
      <c r="F15" s="135" t="s">
        <v>419</v>
      </c>
      <c r="G15" s="119" t="s">
        <v>418</v>
      </c>
      <c r="H15" s="134" t="s">
        <v>419</v>
      </c>
      <c r="I15" s="120" t="s">
        <v>420</v>
      </c>
      <c r="J15" s="120" t="s">
        <v>421</v>
      </c>
      <c r="K15" s="135" t="s">
        <v>419</v>
      </c>
    </row>
    <row r="16" spans="1:11" ht="18.75" customHeight="1">
      <c r="A16" s="40" t="s">
        <v>141</v>
      </c>
      <c r="B16" s="411"/>
      <c r="C16" s="411"/>
      <c r="D16" s="411"/>
      <c r="E16" s="411"/>
      <c r="F16" s="411"/>
      <c r="G16" s="424"/>
      <c r="H16" s="540"/>
      <c r="I16" s="540"/>
      <c r="J16" s="540"/>
      <c r="K16" s="425"/>
    </row>
    <row r="17" spans="1:11" ht="18.75" customHeight="1">
      <c r="A17" s="132" t="s">
        <v>219</v>
      </c>
      <c r="B17" s="126" t="s">
        <v>423</v>
      </c>
      <c r="C17" s="161"/>
      <c r="D17" s="127" t="s">
        <v>424</v>
      </c>
      <c r="E17" s="162"/>
      <c r="F17" s="129" t="s">
        <v>425</v>
      </c>
      <c r="G17" s="162"/>
      <c r="H17" s="128" t="s">
        <v>426</v>
      </c>
      <c r="I17" s="162"/>
      <c r="J17" s="128" t="s">
        <v>427</v>
      </c>
      <c r="K17" s="130">
        <f>C17+E17+G17+I17</f>
        <v>0</v>
      </c>
    </row>
    <row r="18" spans="1:11" ht="12" customHeight="1">
      <c r="A18" s="411" t="s">
        <v>375</v>
      </c>
      <c r="B18" s="550"/>
      <c r="C18" s="551"/>
      <c r="D18" s="551"/>
      <c r="E18" s="551"/>
      <c r="F18" s="552"/>
      <c r="G18" s="485" t="s">
        <v>325</v>
      </c>
      <c r="H18" s="486"/>
      <c r="I18" s="486"/>
      <c r="J18" s="486"/>
      <c r="K18" s="533"/>
    </row>
    <row r="19" spans="1:11" ht="19.5" customHeight="1">
      <c r="A19" s="411"/>
      <c r="B19" s="553"/>
      <c r="C19" s="554"/>
      <c r="D19" s="554"/>
      <c r="E19" s="554"/>
      <c r="F19" s="555"/>
      <c r="G19" s="426" t="s">
        <v>376</v>
      </c>
      <c r="H19" s="528"/>
      <c r="I19" s="556"/>
      <c r="J19" s="557"/>
      <c r="K19" s="558"/>
    </row>
    <row r="20" spans="1:11">
      <c r="A20" s="440" t="s">
        <v>131</v>
      </c>
      <c r="B20" s="411" t="s">
        <v>21</v>
      </c>
      <c r="C20" s="411"/>
      <c r="D20" s="411"/>
      <c r="E20" s="411"/>
      <c r="F20" s="411"/>
      <c r="G20" s="412"/>
      <c r="H20" s="412"/>
      <c r="I20" s="412"/>
      <c r="J20" s="412"/>
      <c r="K20" s="412"/>
    </row>
    <row r="21" spans="1:11" ht="18.75" customHeight="1">
      <c r="A21" s="413"/>
      <c r="B21" s="416"/>
      <c r="C21" s="416"/>
      <c r="D21" s="416"/>
      <c r="E21" s="416"/>
      <c r="F21" s="416"/>
      <c r="G21" s="413"/>
      <c r="H21" s="413"/>
      <c r="I21" s="413"/>
      <c r="J21" s="413"/>
      <c r="K21" s="413"/>
    </row>
    <row r="22" spans="1:11" ht="12" customHeight="1">
      <c r="A22" s="439" t="s">
        <v>132</v>
      </c>
      <c r="B22" s="40" t="s">
        <v>133</v>
      </c>
      <c r="C22" s="414" t="s">
        <v>134</v>
      </c>
      <c r="D22" s="414"/>
      <c r="E22" s="414"/>
      <c r="F22" s="414"/>
      <c r="G22" s="414"/>
      <c r="H22" s="414"/>
      <c r="I22" s="414"/>
      <c r="J22" s="414"/>
      <c r="K22" s="414"/>
    </row>
    <row r="23" spans="1:11">
      <c r="A23" s="439"/>
      <c r="B23" s="416"/>
      <c r="C23" s="40" t="s">
        <v>135</v>
      </c>
      <c r="D23" s="40" t="s">
        <v>136</v>
      </c>
      <c r="E23" s="40" t="s">
        <v>137</v>
      </c>
      <c r="F23" s="424" t="s">
        <v>130</v>
      </c>
      <c r="G23" s="425"/>
      <c r="H23" s="411" t="s">
        <v>138</v>
      </c>
      <c r="I23" s="411"/>
      <c r="J23" s="411"/>
      <c r="K23" s="411"/>
    </row>
    <row r="24" spans="1:11" ht="18.75" customHeight="1">
      <c r="A24" s="439"/>
      <c r="B24" s="416"/>
      <c r="C24" s="137"/>
      <c r="D24" s="138"/>
      <c r="E24" s="139"/>
      <c r="F24" s="423"/>
      <c r="G24" s="423"/>
      <c r="H24" s="44" t="s">
        <v>139</v>
      </c>
      <c r="I24" s="140"/>
      <c r="J24" s="44" t="s">
        <v>140</v>
      </c>
      <c r="K24" s="141"/>
    </row>
    <row r="25" spans="1:11" ht="18.75" customHeight="1">
      <c r="A25" s="439"/>
      <c r="B25" s="416"/>
      <c r="C25" s="137"/>
      <c r="D25" s="138"/>
      <c r="E25" s="139"/>
      <c r="F25" s="423"/>
      <c r="G25" s="423"/>
      <c r="H25" s="44" t="s">
        <v>139</v>
      </c>
      <c r="I25" s="140"/>
      <c r="J25" s="44" t="s">
        <v>140</v>
      </c>
      <c r="K25" s="141"/>
    </row>
    <row r="26" spans="1:11" ht="7.5" customHeight="1"/>
    <row r="27" spans="1:11" ht="7.5" customHeight="1"/>
    <row r="28" spans="1:11">
      <c r="A28" s="38" t="s">
        <v>410</v>
      </c>
    </row>
    <row r="29" spans="1:11" ht="3.75" customHeight="1"/>
    <row r="30" spans="1:11">
      <c r="A30" s="419" t="s">
        <v>44</v>
      </c>
      <c r="B30" s="483" t="s">
        <v>336</v>
      </c>
      <c r="C30" s="484"/>
      <c r="D30" s="451"/>
      <c r="E30" s="420" t="s">
        <v>337</v>
      </c>
      <c r="F30" s="421"/>
      <c r="G30" s="422"/>
      <c r="H30" s="419" t="s">
        <v>121</v>
      </c>
      <c r="I30" s="513" t="s">
        <v>233</v>
      </c>
      <c r="J30" s="513"/>
      <c r="K30" s="513"/>
    </row>
    <row r="31" spans="1:11" ht="18.75" customHeight="1">
      <c r="A31" s="549"/>
      <c r="B31" s="545" t="s">
        <v>331</v>
      </c>
      <c r="C31" s="101"/>
      <c r="D31" s="101"/>
      <c r="E31" s="417" t="s">
        <v>333</v>
      </c>
      <c r="F31" s="419" t="s">
        <v>400</v>
      </c>
      <c r="G31" s="478" t="s">
        <v>118</v>
      </c>
      <c r="H31" s="549"/>
      <c r="I31" s="513"/>
      <c r="J31" s="513"/>
      <c r="K31" s="513"/>
    </row>
    <row r="32" spans="1:11" ht="18.75" customHeight="1">
      <c r="A32" s="418"/>
      <c r="B32" s="546"/>
      <c r="C32" s="39" t="s">
        <v>332</v>
      </c>
      <c r="D32" s="39" t="s">
        <v>399</v>
      </c>
      <c r="E32" s="547"/>
      <c r="F32" s="418"/>
      <c r="G32" s="480"/>
      <c r="H32" s="418"/>
      <c r="I32" s="513"/>
      <c r="J32" s="513"/>
      <c r="K32" s="513"/>
    </row>
    <row r="33" spans="1:11" ht="30" customHeight="1">
      <c r="A33" s="167" t="s">
        <v>438</v>
      </c>
      <c r="B33" s="138"/>
      <c r="C33" s="138"/>
      <c r="D33" s="138"/>
      <c r="E33" s="138"/>
      <c r="F33" s="138"/>
      <c r="G33" s="138"/>
      <c r="H33" s="48" t="str">
        <f>IF(SUM(B33+E33+F33+G33)=0,"",SUM(B33+E33+F33+G33))</f>
        <v/>
      </c>
      <c r="I33" s="517"/>
      <c r="J33" s="518"/>
      <c r="K33" s="519"/>
    </row>
    <row r="34" spans="1:11" ht="15" customHeight="1">
      <c r="A34" s="548" t="s">
        <v>439</v>
      </c>
      <c r="B34" s="202"/>
      <c r="C34" s="202"/>
      <c r="D34" s="202"/>
      <c r="E34" s="202"/>
      <c r="F34" s="202"/>
      <c r="G34" s="202"/>
      <c r="H34" s="49" t="str">
        <f t="shared" ref="H34:H35" si="0">IF(SUM(B34+E34+F34+G34)=0,"",SUM(B34+E34+F34+G34))</f>
        <v/>
      </c>
      <c r="I34" s="520"/>
      <c r="J34" s="521"/>
      <c r="K34" s="522"/>
    </row>
    <row r="35" spans="1:11" ht="15" customHeight="1">
      <c r="A35" s="416"/>
      <c r="B35" s="143"/>
      <c r="C35" s="143"/>
      <c r="D35" s="143"/>
      <c r="E35" s="143"/>
      <c r="F35" s="143"/>
      <c r="G35" s="143"/>
      <c r="H35" s="50" t="str">
        <f t="shared" si="0"/>
        <v/>
      </c>
      <c r="I35" s="523"/>
      <c r="J35" s="524"/>
      <c r="K35" s="525"/>
    </row>
    <row r="36" spans="1:11" ht="7.5" customHeight="1">
      <c r="A36" s="46"/>
      <c r="B36" s="53"/>
      <c r="C36" s="53"/>
      <c r="D36" s="53"/>
      <c r="E36" s="53"/>
      <c r="F36" s="53"/>
      <c r="G36" s="53"/>
      <c r="H36" s="53"/>
      <c r="I36" s="53"/>
      <c r="J36" s="53"/>
      <c r="K36" s="53"/>
    </row>
    <row r="37" spans="1:11" ht="7.5" customHeight="1">
      <c r="A37" s="46"/>
      <c r="B37" s="53"/>
      <c r="C37" s="53"/>
      <c r="D37" s="53"/>
      <c r="E37" s="53"/>
      <c r="F37" s="53"/>
      <c r="G37" s="53"/>
      <c r="H37" s="53"/>
      <c r="I37" s="53"/>
      <c r="J37" s="53"/>
      <c r="K37" s="53"/>
    </row>
    <row r="38" spans="1:11">
      <c r="A38" s="38" t="s">
        <v>295</v>
      </c>
    </row>
    <row r="39" spans="1:11" ht="3.75" customHeight="1"/>
    <row r="40" spans="1:11" ht="12" customHeight="1">
      <c r="A40" s="501" t="s">
        <v>401</v>
      </c>
      <c r="B40" s="503"/>
      <c r="C40" s="493" t="s">
        <v>429</v>
      </c>
      <c r="D40" s="494"/>
      <c r="E40" s="494"/>
      <c r="F40" s="495"/>
      <c r="G40" s="493" t="s">
        <v>430</v>
      </c>
      <c r="H40" s="494"/>
      <c r="I40" s="494"/>
      <c r="J40" s="495"/>
      <c r="K40" s="53"/>
    </row>
    <row r="41" spans="1:11" ht="12" customHeight="1">
      <c r="A41" s="504"/>
      <c r="B41" s="506"/>
      <c r="C41" s="541" t="s">
        <v>406</v>
      </c>
      <c r="D41" s="511" t="s">
        <v>407</v>
      </c>
      <c r="E41" s="115"/>
      <c r="F41" s="116"/>
      <c r="G41" s="541" t="s">
        <v>406</v>
      </c>
      <c r="H41" s="511" t="s">
        <v>407</v>
      </c>
      <c r="I41" s="115"/>
      <c r="J41" s="116"/>
      <c r="K41" s="53"/>
    </row>
    <row r="42" spans="1:11" ht="12" customHeight="1">
      <c r="A42" s="504"/>
      <c r="B42" s="506"/>
      <c r="C42" s="542"/>
      <c r="D42" s="544"/>
      <c r="E42" s="493" t="s">
        <v>408</v>
      </c>
      <c r="F42" s="495"/>
      <c r="G42" s="542"/>
      <c r="H42" s="544"/>
      <c r="I42" s="493" t="s">
        <v>408</v>
      </c>
      <c r="J42" s="495"/>
      <c r="K42" s="53"/>
    </row>
    <row r="43" spans="1:11" ht="12" customHeight="1">
      <c r="A43" s="465"/>
      <c r="B43" s="466"/>
      <c r="C43" s="543"/>
      <c r="D43" s="512"/>
      <c r="E43" s="117" t="s">
        <v>406</v>
      </c>
      <c r="F43" s="117" t="s">
        <v>409</v>
      </c>
      <c r="G43" s="543"/>
      <c r="H43" s="512"/>
      <c r="I43" s="117" t="s">
        <v>406</v>
      </c>
      <c r="J43" s="117" t="s">
        <v>409</v>
      </c>
      <c r="K43" s="53"/>
    </row>
    <row r="44" spans="1:11" ht="15" customHeight="1">
      <c r="A44" s="411" t="s">
        <v>402</v>
      </c>
      <c r="B44" s="117" t="s">
        <v>404</v>
      </c>
      <c r="C44" s="257"/>
      <c r="D44" s="257"/>
      <c r="E44" s="257"/>
      <c r="F44" s="257"/>
      <c r="G44" s="257"/>
      <c r="H44" s="257"/>
      <c r="I44" s="257"/>
      <c r="J44" s="257"/>
      <c r="K44" s="53"/>
    </row>
    <row r="45" spans="1:11" ht="15" customHeight="1">
      <c r="A45" s="411"/>
      <c r="B45" s="117" t="s">
        <v>405</v>
      </c>
      <c r="C45" s="257"/>
      <c r="D45" s="257"/>
      <c r="E45" s="257"/>
      <c r="F45" s="257"/>
      <c r="G45" s="257"/>
      <c r="H45" s="257"/>
      <c r="I45" s="257"/>
      <c r="J45" s="257"/>
      <c r="K45" s="53"/>
    </row>
    <row r="46" spans="1:11" ht="15" customHeight="1">
      <c r="A46" s="504" t="s">
        <v>403</v>
      </c>
      <c r="B46" s="117" t="s">
        <v>404</v>
      </c>
      <c r="C46" s="257"/>
      <c r="D46" s="257"/>
      <c r="E46" s="257"/>
      <c r="F46" s="257"/>
      <c r="G46" s="257"/>
      <c r="H46" s="257"/>
      <c r="I46" s="257"/>
      <c r="J46" s="257"/>
      <c r="K46" s="53"/>
    </row>
    <row r="47" spans="1:11" ht="15" customHeight="1">
      <c r="A47" s="465"/>
      <c r="B47" s="117" t="s">
        <v>405</v>
      </c>
      <c r="C47" s="257"/>
      <c r="D47" s="257"/>
      <c r="E47" s="257"/>
      <c r="F47" s="257"/>
      <c r="G47" s="257"/>
      <c r="H47" s="257"/>
      <c r="I47" s="257"/>
      <c r="J47" s="257"/>
      <c r="K47" s="53"/>
    </row>
    <row r="48" spans="1:11" ht="7.5" customHeight="1">
      <c r="A48" s="46"/>
      <c r="B48" s="53"/>
      <c r="C48" s="53"/>
      <c r="D48" s="53"/>
      <c r="E48" s="53"/>
      <c r="F48" s="53"/>
      <c r="G48" s="53"/>
      <c r="H48" s="53"/>
      <c r="I48" s="53"/>
      <c r="J48" s="53"/>
      <c r="K48" s="53"/>
    </row>
    <row r="49" spans="1:13" ht="7.5" customHeight="1">
      <c r="A49" s="46"/>
      <c r="B49" s="53"/>
      <c r="C49" s="53"/>
      <c r="D49" s="53"/>
      <c r="E49" s="53"/>
      <c r="F49" s="53"/>
      <c r="G49" s="53"/>
      <c r="H49" s="53"/>
      <c r="I49" s="53"/>
      <c r="J49" s="53"/>
      <c r="K49" s="53"/>
    </row>
    <row r="50" spans="1:13">
      <c r="A50" s="38" t="s">
        <v>234</v>
      </c>
    </row>
    <row r="51" spans="1:13" ht="3.75" customHeight="1"/>
    <row r="52" spans="1:13" ht="15" customHeight="1">
      <c r="A52" s="501" t="s">
        <v>235</v>
      </c>
      <c r="B52" s="502"/>
      <c r="C52" s="502"/>
      <c r="D52" s="503"/>
      <c r="E52" s="493" t="s">
        <v>239</v>
      </c>
      <c r="F52" s="494"/>
      <c r="G52" s="494"/>
      <c r="H52" s="495"/>
      <c r="I52" s="508" t="s">
        <v>121</v>
      </c>
      <c r="J52" s="81"/>
    </row>
    <row r="53" spans="1:13" ht="15" customHeight="1">
      <c r="A53" s="504"/>
      <c r="B53" s="505"/>
      <c r="C53" s="505"/>
      <c r="D53" s="506"/>
      <c r="E53" s="511" t="s">
        <v>236</v>
      </c>
      <c r="F53" s="80"/>
      <c r="G53" s="511" t="s">
        <v>237</v>
      </c>
      <c r="H53" s="84"/>
      <c r="I53" s="509"/>
      <c r="J53" s="81"/>
    </row>
    <row r="54" spans="1:13" ht="27" customHeight="1">
      <c r="A54" s="465"/>
      <c r="B54" s="507"/>
      <c r="C54" s="507"/>
      <c r="D54" s="466"/>
      <c r="E54" s="512"/>
      <c r="F54" s="86" t="s">
        <v>240</v>
      </c>
      <c r="G54" s="512"/>
      <c r="H54" s="94" t="s">
        <v>240</v>
      </c>
      <c r="I54" s="510"/>
      <c r="J54" s="81"/>
    </row>
    <row r="55" spans="1:13" ht="15" customHeight="1">
      <c r="A55" s="496"/>
      <c r="B55" s="496"/>
      <c r="C55" s="496"/>
      <c r="D55" s="496"/>
      <c r="E55" s="149"/>
      <c r="F55" s="87" t="str">
        <f>L55</f>
        <v/>
      </c>
      <c r="G55" s="259"/>
      <c r="H55" s="90" t="str">
        <f>M55</f>
        <v/>
      </c>
      <c r="I55" s="93" t="str">
        <f>IF(E55+G55=0,"",F55+H55)</f>
        <v/>
      </c>
      <c r="L55" s="38" t="str">
        <f>IF(E55="","",ROUND(E55/12,2))</f>
        <v/>
      </c>
      <c r="M55" s="38" t="str">
        <f>IF(G55="","",ROUND(G55/12,2))</f>
        <v/>
      </c>
    </row>
    <row r="56" spans="1:13" ht="15" customHeight="1">
      <c r="A56" s="496"/>
      <c r="B56" s="496"/>
      <c r="C56" s="496"/>
      <c r="D56" s="496"/>
      <c r="E56" s="149"/>
      <c r="F56" s="87" t="str">
        <f t="shared" ref="F56:F59" si="1">L56</f>
        <v/>
      </c>
      <c r="G56" s="259"/>
      <c r="H56" s="90" t="str">
        <f t="shared" ref="H56:H59" si="2">M56</f>
        <v/>
      </c>
      <c r="I56" s="93" t="str">
        <f t="shared" ref="I56:I59" si="3">IF(E56+G56=0,"",F56+H56)</f>
        <v/>
      </c>
      <c r="L56" s="38" t="str">
        <f t="shared" ref="L56:L59" si="4">IF(E56="","",ROUND(E56/12,2))</f>
        <v/>
      </c>
      <c r="M56" s="38" t="str">
        <f t="shared" ref="M56:M59" si="5">IF(G56="","",ROUND(G56/12,2))</f>
        <v/>
      </c>
    </row>
    <row r="57" spans="1:13" ht="15" customHeight="1">
      <c r="A57" s="496"/>
      <c r="B57" s="496"/>
      <c r="C57" s="496"/>
      <c r="D57" s="496"/>
      <c r="E57" s="149"/>
      <c r="F57" s="87" t="str">
        <f t="shared" si="1"/>
        <v/>
      </c>
      <c r="G57" s="259"/>
      <c r="H57" s="90" t="str">
        <f t="shared" si="2"/>
        <v/>
      </c>
      <c r="I57" s="93" t="str">
        <f t="shared" si="3"/>
        <v/>
      </c>
      <c r="L57" s="38" t="str">
        <f t="shared" si="4"/>
        <v/>
      </c>
      <c r="M57" s="38" t="str">
        <f t="shared" si="5"/>
        <v/>
      </c>
    </row>
    <row r="58" spans="1:13" ht="15" customHeight="1">
      <c r="A58" s="496"/>
      <c r="B58" s="496"/>
      <c r="C58" s="496"/>
      <c r="D58" s="496"/>
      <c r="E58" s="149"/>
      <c r="F58" s="87" t="str">
        <f t="shared" si="1"/>
        <v/>
      </c>
      <c r="G58" s="259"/>
      <c r="H58" s="90" t="str">
        <f t="shared" si="2"/>
        <v/>
      </c>
      <c r="I58" s="93" t="str">
        <f t="shared" si="3"/>
        <v/>
      </c>
      <c r="L58" s="38" t="str">
        <f t="shared" si="4"/>
        <v/>
      </c>
      <c r="M58" s="38" t="str">
        <f t="shared" si="5"/>
        <v/>
      </c>
    </row>
    <row r="59" spans="1:13" ht="15" customHeight="1" thickBot="1">
      <c r="A59" s="497"/>
      <c r="B59" s="497"/>
      <c r="C59" s="497"/>
      <c r="D59" s="497"/>
      <c r="E59" s="150"/>
      <c r="F59" s="88" t="str">
        <f t="shared" si="1"/>
        <v/>
      </c>
      <c r="G59" s="260"/>
      <c r="H59" s="91" t="str">
        <f t="shared" si="2"/>
        <v/>
      </c>
      <c r="I59" s="92" t="str">
        <f t="shared" si="3"/>
        <v/>
      </c>
      <c r="L59" s="38" t="str">
        <f t="shared" si="4"/>
        <v/>
      </c>
      <c r="M59" s="38" t="str">
        <f t="shared" si="5"/>
        <v/>
      </c>
    </row>
    <row r="60" spans="1:13" ht="15" customHeight="1" thickTop="1" thickBot="1">
      <c r="A60" s="498" t="s">
        <v>121</v>
      </c>
      <c r="B60" s="499"/>
      <c r="C60" s="499"/>
      <c r="D60" s="500"/>
      <c r="E60" s="85" t="str">
        <f>IF(E55="","",SUM(E55:E59))</f>
        <v/>
      </c>
      <c r="F60" s="89" t="str">
        <f>IF(F55="","",SUM(F55:F59))</f>
        <v/>
      </c>
      <c r="G60" s="258" t="str">
        <f>IF(G55="","",SUM(G55:G59))</f>
        <v/>
      </c>
      <c r="H60" s="95" t="str">
        <f>IF(H55="","",SUM(H55:H59))</f>
        <v/>
      </c>
      <c r="I60" s="165" t="str">
        <f>IF(I55="","",SUM(I55:I59))</f>
        <v/>
      </c>
    </row>
    <row r="61" spans="1:13" ht="15" customHeight="1" thickBot="1">
      <c r="A61" s="46"/>
      <c r="B61" s="53"/>
      <c r="C61" s="53"/>
      <c r="D61" s="53"/>
      <c r="E61" s="53"/>
      <c r="F61" s="492" t="s">
        <v>241</v>
      </c>
      <c r="G61" s="492"/>
      <c r="H61" s="492"/>
      <c r="I61" s="166" t="str">
        <f>IF(I60="","",ROUNDDOWN(I60,0))</f>
        <v/>
      </c>
    </row>
    <row r="62" spans="1:13" ht="7.5" customHeight="1">
      <c r="A62" s="46"/>
      <c r="B62" s="53"/>
      <c r="C62" s="53"/>
      <c r="D62" s="53"/>
      <c r="E62" s="53"/>
      <c r="F62" s="53"/>
      <c r="G62" s="53"/>
      <c r="H62" s="53"/>
      <c r="I62" s="53"/>
    </row>
    <row r="63" spans="1:13" ht="7.5" customHeight="1">
      <c r="A63" s="46"/>
      <c r="B63" s="53"/>
      <c r="C63" s="53"/>
      <c r="D63" s="53"/>
      <c r="E63" s="53"/>
      <c r="F63" s="53"/>
      <c r="G63" s="53"/>
      <c r="H63" s="53"/>
      <c r="I63" s="53"/>
    </row>
    <row r="64" spans="1:13">
      <c r="A64" s="38" t="s">
        <v>238</v>
      </c>
    </row>
    <row r="65" spans="1:11" ht="3.75" customHeight="1"/>
    <row r="66" spans="1:11" ht="18.75" customHeight="1">
      <c r="A66" s="430"/>
      <c r="B66" s="431"/>
      <c r="C66" s="431"/>
      <c r="D66" s="431"/>
      <c r="E66" s="431"/>
      <c r="F66" s="431"/>
      <c r="G66" s="431"/>
      <c r="H66" s="431"/>
      <c r="I66" s="431"/>
      <c r="J66" s="431"/>
      <c r="K66" s="432"/>
    </row>
    <row r="67" spans="1:11" ht="18.75" customHeight="1">
      <c r="A67" s="433"/>
      <c r="B67" s="434"/>
      <c r="C67" s="434"/>
      <c r="D67" s="434"/>
      <c r="E67" s="434"/>
      <c r="F67" s="434"/>
      <c r="G67" s="434"/>
      <c r="H67" s="434"/>
      <c r="I67" s="434"/>
      <c r="J67" s="434"/>
      <c r="K67" s="435"/>
    </row>
    <row r="68" spans="1:11" ht="18.75" customHeight="1">
      <c r="A68" s="436"/>
      <c r="B68" s="437"/>
      <c r="C68" s="437"/>
      <c r="D68" s="437"/>
      <c r="E68" s="437"/>
      <c r="F68" s="437"/>
      <c r="G68" s="437"/>
      <c r="H68" s="437"/>
      <c r="I68" s="437"/>
      <c r="J68" s="437"/>
      <c r="K68" s="438"/>
    </row>
    <row r="70" spans="1:11" ht="18.75" customHeight="1"/>
  </sheetData>
  <mergeCells count="65">
    <mergeCell ref="E30:G30"/>
    <mergeCell ref="H30:H32"/>
    <mergeCell ref="A18:A19"/>
    <mergeCell ref="B18:F19"/>
    <mergeCell ref="G18:K18"/>
    <mergeCell ref="G19:H19"/>
    <mergeCell ref="I19:K19"/>
    <mergeCell ref="A20:A21"/>
    <mergeCell ref="B20:F20"/>
    <mergeCell ref="G20:K20"/>
    <mergeCell ref="B21:F21"/>
    <mergeCell ref="G21:K21"/>
    <mergeCell ref="B16:F16"/>
    <mergeCell ref="G16:K16"/>
    <mergeCell ref="A2:K2"/>
    <mergeCell ref="B5:F5"/>
    <mergeCell ref="A8:C8"/>
    <mergeCell ref="D8:F8"/>
    <mergeCell ref="G8:K8"/>
    <mergeCell ref="A9:C9"/>
    <mergeCell ref="D9:F9"/>
    <mergeCell ref="G9:K9"/>
    <mergeCell ref="A14:A15"/>
    <mergeCell ref="B14:F14"/>
    <mergeCell ref="G14:K14"/>
    <mergeCell ref="I33:K35"/>
    <mergeCell ref="F24:G24"/>
    <mergeCell ref="F25:G25"/>
    <mergeCell ref="A22:A25"/>
    <mergeCell ref="C22:K22"/>
    <mergeCell ref="B23:B25"/>
    <mergeCell ref="F23:G23"/>
    <mergeCell ref="H23:K23"/>
    <mergeCell ref="I30:K32"/>
    <mergeCell ref="B31:B32"/>
    <mergeCell ref="E31:E32"/>
    <mergeCell ref="F31:F32"/>
    <mergeCell ref="G31:G32"/>
    <mergeCell ref="A34:A35"/>
    <mergeCell ref="A30:A32"/>
    <mergeCell ref="B30:D30"/>
    <mergeCell ref="A55:D55"/>
    <mergeCell ref="A56:D56"/>
    <mergeCell ref="E52:H52"/>
    <mergeCell ref="I52:I54"/>
    <mergeCell ref="E53:E54"/>
    <mergeCell ref="G53:G54"/>
    <mergeCell ref="F61:H61"/>
    <mergeCell ref="A66:K68"/>
    <mergeCell ref="A57:D57"/>
    <mergeCell ref="A58:D58"/>
    <mergeCell ref="A59:D59"/>
    <mergeCell ref="A60:D60"/>
    <mergeCell ref="G40:J40"/>
    <mergeCell ref="G41:G43"/>
    <mergeCell ref="H41:H43"/>
    <mergeCell ref="I42:J42"/>
    <mergeCell ref="A52:D54"/>
    <mergeCell ref="A40:B43"/>
    <mergeCell ref="E42:F42"/>
    <mergeCell ref="A44:A45"/>
    <mergeCell ref="A46:A47"/>
    <mergeCell ref="C40:F40"/>
    <mergeCell ref="C41:C43"/>
    <mergeCell ref="D41:D43"/>
  </mergeCells>
  <phoneticPr fontId="5"/>
  <dataValidations count="5">
    <dataValidation type="list" allowBlank="1" showInputMessage="1" showErrorMessage="1" sqref="B16:K16" xr:uid="{00000000-0002-0000-0800-000000000000}">
      <formula1>"新築,移転新築,増築,改築,改修"</formula1>
    </dataValidation>
    <dataValidation type="list" allowBlank="1" showInputMessage="1" showErrorMessage="1" sqref="B23:B25" xr:uid="{00000000-0002-0000-0800-000001000000}">
      <formula1>"有,無"</formula1>
    </dataValidation>
    <dataValidation type="list" allowBlank="1" showInputMessage="1" showErrorMessage="1" sqref="I24:I25" xr:uid="{00000000-0002-0000-0800-000002000000}">
      <formula1>"有（承認済）,有（申請済）,有（申請予定）,無"</formula1>
    </dataValidation>
    <dataValidation type="list" allowBlank="1" showInputMessage="1" showErrorMessage="1" sqref="K24:K25" xr:uid="{00000000-0002-0000-0800-000003000000}">
      <formula1>"転用,譲渡,交換,貸付,取壊し"</formula1>
    </dataValidation>
    <dataValidation type="list" allowBlank="1" showInputMessage="1" showErrorMessage="1" sqref="B18:F19" xr:uid="{00000000-0002-0000-0800-000004000000}">
      <formula1>"病院と同一敷地内,病院隣接地,それ以外の場所"</formula1>
    </dataValidation>
  </dataValidations>
  <printOptions horizontalCentered="1"/>
  <pageMargins left="0.31496062992125984" right="0.31496062992125984" top="0.55118110236220474" bottom="0.55118110236220474" header="0.31496062992125984" footer="0.31496062992125984"/>
  <pageSetup paperSize="9" scale="89" orientation="portrait" blackAndWhite="1" r:id="rId1"/>
  <colBreaks count="1" manualBreakCount="1">
    <brk id="11" max="69" man="1"/>
  </colBreaks>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800-000005000000}">
          <x14:formula1>
            <xm:f>'管理用（このシートは削除しないでください）'!$F$3:$F$10</xm:f>
          </x14:formula1>
          <xm:sqref>G21:K21</xm:sqref>
        </x14:dataValidation>
        <x14:dataValidation type="list" allowBlank="1" showInputMessage="1" showErrorMessage="1" xr:uid="{00000000-0002-0000-0800-000006000000}">
          <x14:formula1>
            <xm:f>'管理用（このシートは削除しないでください）'!$F$3:$F$9</xm:f>
          </x14:formula1>
          <xm:sqref>B21:F21</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4B640F812AD7844297CB17990A7D5762" ma:contentTypeVersion="0" ma:contentTypeDescription="新しいドキュメントを作成します。" ma:contentTypeScope="" ma:versionID="51c5eeaf674f138b1c26e9ac194f3242">
  <xsd:schema xmlns:xsd="http://www.w3.org/2001/XMLSchema" xmlns:xs="http://www.w3.org/2001/XMLSchema" xmlns:p="http://schemas.microsoft.com/office/2006/metadata/properties" targetNamespace="http://schemas.microsoft.com/office/2006/metadata/properties" ma:root="true" ma:fieldsID="dea3611c84d8560a9a14a230e5b41740">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7219530-6AB0-443F-9C3B-B96E90A3EE7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FDA049F9-91FB-4FE1-8880-8022829ABBD6}">
  <ds:schemaRefs>
    <ds:schemaRef ds:uri="http://schemas.microsoft.com/sharepoint/v3/contenttype/forms"/>
  </ds:schemaRefs>
</ds:datastoreItem>
</file>

<file path=customXml/itemProps3.xml><?xml version="1.0" encoding="utf-8"?>
<ds:datastoreItem xmlns:ds="http://schemas.openxmlformats.org/officeDocument/2006/customXml" ds:itemID="{1B8FA6E5-AA9B-4349-A2CD-99DB5F11351D}">
  <ds:schemaRefs>
    <ds:schemaRef ds:uri="http://purl.org/dc/dcmitype/"/>
    <ds:schemaRef ds:uri="http://schemas.microsoft.com/office/2006/documentManagement/types"/>
    <ds:schemaRef ds:uri="http://purl.org/dc/terms/"/>
    <ds:schemaRef ds:uri="http://www.w3.org/XML/1998/namespace"/>
    <ds:schemaRef ds:uri="http://schemas.microsoft.com/office/infopath/2007/PartnerControls"/>
    <ds:schemaRef ds:uri="http://schemas.openxmlformats.org/package/2006/metadata/core-properties"/>
    <ds:schemaRef ds:uri="http://schemas.microsoft.com/office/2006/metadata/properties"/>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16</vt:i4>
      </vt:variant>
      <vt:variant>
        <vt:lpstr>名前付き一覧</vt:lpstr>
      </vt:variant>
      <vt:variant>
        <vt:i4>31</vt:i4>
      </vt:variant>
    </vt:vector>
  </HeadingPairs>
  <TitlesOfParts>
    <vt:vector size="47" baseType="lpstr">
      <vt:lpstr>(様式1) 総括表</vt:lpstr>
      <vt:lpstr>(様式2) 事業費内訳書</vt:lpstr>
      <vt:lpstr>1 へき地診療所</vt:lpstr>
      <vt:lpstr>2 過疎</vt:lpstr>
      <vt:lpstr>3 へき地保健指導所</vt:lpstr>
      <vt:lpstr>4 研修医施設</vt:lpstr>
      <vt:lpstr>5 臨床研修病院</vt:lpstr>
      <vt:lpstr>6 へき地医療拠点病院</vt:lpstr>
      <vt:lpstr>7 研修医環境</vt:lpstr>
      <vt:lpstr>8 離島等患者宿泊</vt:lpstr>
      <vt:lpstr>９ 分娩取扱</vt:lpstr>
      <vt:lpstr>1０ 解剖・死亡時画像診断</vt:lpstr>
      <vt:lpstr>1１ 南海トラフ（へき地医療拠点病院）</vt:lpstr>
      <vt:lpstr>1１ 南海トラフ（へき地診療所）</vt:lpstr>
      <vt:lpstr>1２ 院内感染</vt:lpstr>
      <vt:lpstr>管理用（このシートは削除しないでください）</vt:lpstr>
      <vt:lpstr>'(様式1) 総括表'!Print_Area</vt:lpstr>
      <vt:lpstr>'(様式2) 事業費内訳書'!Print_Area</vt:lpstr>
      <vt:lpstr>'1 へき地診療所'!Print_Area</vt:lpstr>
      <vt:lpstr>'1０ 解剖・死亡時画像診断'!Print_Area</vt:lpstr>
      <vt:lpstr>'1１ 南海トラフ（へき地医療拠点病院）'!Print_Area</vt:lpstr>
      <vt:lpstr>'1１ 南海トラフ（へき地診療所）'!Print_Area</vt:lpstr>
      <vt:lpstr>'1２ 院内感染'!Print_Area</vt:lpstr>
      <vt:lpstr>'2 過疎'!Print_Area</vt:lpstr>
      <vt:lpstr>'3 へき地保健指導所'!Print_Area</vt:lpstr>
      <vt:lpstr>'4 研修医施設'!Print_Area</vt:lpstr>
      <vt:lpstr>'5 臨床研修病院'!Print_Area</vt:lpstr>
      <vt:lpstr>'6 へき地医療拠点病院'!Print_Area</vt:lpstr>
      <vt:lpstr>'7 研修医環境'!Print_Area</vt:lpstr>
      <vt:lpstr>'8 離島等患者宿泊'!Print_Area</vt:lpstr>
      <vt:lpstr>'９ 分娩取扱'!Print_Area</vt:lpstr>
      <vt:lpstr>'管理用（このシートは削除しないでください）'!Print_Area</vt:lpstr>
      <vt:lpstr>'(様式1) 総括表'!Print_Titles</vt:lpstr>
      <vt:lpstr>'(様式2) 事業費内訳書'!Print_Titles</vt:lpstr>
      <vt:lpstr>へき地医療拠点病院施設整備事業</vt:lpstr>
      <vt:lpstr>へき地診療所施設整備事業</vt:lpstr>
      <vt:lpstr>へき地保健指導所施設整備事業</vt:lpstr>
      <vt:lpstr>医師臨床研修病院研修医環境整備事業</vt:lpstr>
      <vt:lpstr>院内感染対策施設整備事業</vt:lpstr>
      <vt:lpstr>過疎地域等特定診療所施設整備事業</vt:lpstr>
      <vt:lpstr>解剖・死亡時画像診断等施設整備事業</vt:lpstr>
      <vt:lpstr>研修医のための研修施設整備事業</vt:lpstr>
      <vt:lpstr>南海トラフ地震及び日本海溝・千島海溝周辺海溝型地震に係る津波避難対策緊急事業</vt:lpstr>
      <vt:lpstr>分娩取扱施設施設整備事業</vt:lpstr>
      <vt:lpstr>補助事業名</vt:lpstr>
      <vt:lpstr>離島等患者宿泊施設施設整備事業</vt:lpstr>
      <vt:lpstr>臨床研修病院施設整備事業</vt:lpstr>
    </vt:vector>
  </TitlesOfParts>
  <Company>厚生労働省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厚生省本省</dc:creator>
  <cp:lastModifiedBy>藤本 向日葵(fujimoto-himari.mf0)</cp:lastModifiedBy>
  <cp:lastPrinted>2023-08-21T07:02:10Z</cp:lastPrinted>
  <dcterms:created xsi:type="dcterms:W3CDTF">2000-07-04T04:40:42Z</dcterms:created>
  <dcterms:modified xsi:type="dcterms:W3CDTF">2026-07-16T04:29:37Z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0x0101004B640F812AD7844297CB17990A7D5762</vt:lpwstr>
  </property>
</Properties>
</file>