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T:\040地域政策局\030市町行財政課\030財政G\R7年度\地方財政状況調査\70 財政状況資料集\01_通常分\98_Ｇ内作業依頼\坂本作業用（全体最終確認）\（34広島県）【R6財政状況資料集】\"/>
    </mc:Choice>
  </mc:AlternateContent>
  <xr:revisionPtr revIDLastSave="0" documentId="13_ncr:1_{DB03D9A3-2B55-4D49-885E-9A8D7BD5B24C}"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36" i="10"/>
  <c r="CO35" i="10"/>
  <c r="BW35" i="10"/>
  <c r="BE35" i="10"/>
  <c r="CO34" i="10"/>
  <c r="BW34"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alcChain>
</file>

<file path=xl/sharedStrings.xml><?xml version="1.0" encoding="utf-8"?>
<sst xmlns="http://schemas.openxmlformats.org/spreadsheetml/2006/main" count="1074" uniqueCount="565">
  <si>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</si>
  <si>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</si>
  <si>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</si>
  <si>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</si>
  <si>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</si>
  <si>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</si>
  <si>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</si>
  <si>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</si>
  <si>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</si>
  <si>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</si>
  <si>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</si>
  <si>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</si>
  <si>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</si>
  <si>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</si>
  <si>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</si>
  <si>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</si>
  <si>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</si>
  <si>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</si>
  <si>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</si>
  <si>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</si>
  <si>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</si>
  <si>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</si>
  <si>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</si>
  <si>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</si>
  <si>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</si>
  <si>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</si>
  <si>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</si>
  <si>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</si>
  <si>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</si>
  <si>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</si>
  <si>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</si>
  <si>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</si>
  <si>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</si>
  <si>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</si>
  <si>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</si>
  <si>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</si>
  <si>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</si>
  <si>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</si>
  <si>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</si>
  <si>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</si>
  <si>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</si>
  <si>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</si>
  <si>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</si>
  <si>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</si>
  <si>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</si>
  <si>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</si>
  <si>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</si>
  <si>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</si>
  <si>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</si>
  <si>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</si>
  <si>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</si>
  <si>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</si>
  <si>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</si>
  <si>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</si>
  <si>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</si>
  <si>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</si>
  <si>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</si>
  <si>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</si>
  <si>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</si>
  <si>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</si>
  <si>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</si>
  <si>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</si>
  <si>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</si>
  <si>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</si>
  <si>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</si>
  <si>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</si>
  <si>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</si>
  <si>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</si>
  <si>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</si>
  <si>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</si>
  <si>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</si>
  <si>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</si>
  <si>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</si>
  <si>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</si>
  <si>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</si>
  <si>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</si>
  <si>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</si>
  <si>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</si>
  <si>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</si>
  <si>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</si>
  <si>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</si>
  <si>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</si>
  <si>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</si>
  <si>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</si>
  <si>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</si>
  <si>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</si>
  <si>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</si>
  <si>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</si>
  <si>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</si>
  <si>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</si>
  <si>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</si>
  <si>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</si>
  <si>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</si>
  <si>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</si>
  <si>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大竹市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</si>
  <si>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</si>
  <si>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</si>
  <si>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</si>
  <si>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</si>
  <si>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</si>
  <si>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</si>
  <si>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</si>
  <si>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</si>
  <si>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</si>
  <si>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</si>
  <si>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</si>
  <si>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</si>
  <si>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</si>
  <si>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</si>
  <si>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</si>
  <si>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</si>
  <si>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</si>
  <si>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</si>
  <si>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</si>
  <si>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</si>
  <si>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</si>
  <si>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</si>
  <si>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</si>
  <si>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</si>
  <si>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</si>
  <si>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</si>
  <si>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</si>
  <si>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</si>
  <si>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</si>
  <si>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</si>
  <si>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</si>
  <si>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</si>
  <si>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</si>
  <si>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</si>
  <si>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</si>
  <si>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</si>
  <si>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</si>
  <si>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</si>
  <si>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</si>
  <si>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</si>
  <si>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</si>
  <si>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</si>
  <si>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</si>
  <si>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</si>
  <si>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</si>
  <si>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</si>
  <si>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</si>
  <si>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</si>
  <si>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</si>
  <si>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</si>
  <si>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</si>
  <si>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</si>
  <si>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</si>
  <si>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</si>
  <si>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</si>
  <si>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</si>
  <si>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</si>
  <si>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</si>
  <si>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</si>
  <si>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</si>
  <si>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</si>
  <si>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</si>
  <si>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</si>
  <si>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</si>
  <si>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</si>
  <si>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</si>
  <si>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</si>
  <si>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</si>
  <si>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</si>
  <si>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</si>
  <si>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</si>
  <si>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</si>
  <si>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</si>
  <si>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</si>
  <si>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</si>
  <si>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</si>
  <si>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</si>
  <si>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</si>
  <si>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</si>
  <si>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</si>
  <si>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</si>
  <si>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</si>
  <si>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</si>
  <si>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</si>
  <si>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</si>
  <si>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</si>
  <si>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</si>
  <si>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</si>
  <si>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</si>
  <si>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</si>
  <si>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</si>
  <si>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</si>
  <si>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</si>
  <si>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</si>
  <si>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</si>
  <si>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</si>
  <si>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</si>
  <si>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</si>
  <si>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</si>
  <si>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</si>
  <si>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</si>
  <si>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</si>
  <si>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</si>
  <si>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</si>
  <si>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</si>
  <si>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</si>
  <si>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</si>
  <si>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</si>
  <si>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広島県大竹市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</si>
  <si>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</si>
  <si>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</si>
  <si>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</si>
  <si>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</si>
  <si>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</si>
  <si>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</si>
  <si>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</si>
  <si>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</si>
  <si>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</si>
  <si>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</si>
  <si>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</si>
  <si>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</si>
  <si>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</si>
  <si>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</si>
  <si>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</si>
  <si>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</si>
  <si>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</si>
  <si>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</si>
  <si>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</si>
  <si>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</si>
  <si>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</si>
  <si>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</si>
  <si>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</si>
  <si>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</si>
  <si>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</si>
  <si>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</si>
  <si>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</si>
  <si>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</si>
  <si>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</si>
  <si>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</si>
  <si>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</si>
  <si>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</si>
  <si>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</si>
  <si>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</si>
  <si>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</si>
  <si>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</si>
  <si>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</si>
  <si>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</si>
  <si>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</si>
  <si>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</si>
  <si>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</si>
  <si>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</si>
  <si>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</si>
  <si>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</si>
  <si>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</si>
  <si>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</si>
  <si>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</si>
  <si>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</si>
  <si>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</si>
  <si>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</si>
  <si>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</si>
  <si>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</si>
  <si>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</si>
  <si>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</si>
  <si>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</si>
  <si>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</si>
  <si>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</si>
  <si>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</si>
  <si>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</si>
  <si>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</si>
  <si>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</si>
  <si>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</si>
  <si>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</si>
  <si>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</si>
  <si>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</si>
  <si>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</si>
  <si>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</si>
  <si>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</si>
  <si>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</si>
  <si>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</si>
  <si>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</si>
  <si>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</si>
  <si>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</si>
  <si>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</si>
  <si>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</si>
  <si>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</si>
  <si>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</si>
  <si>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</si>
  <si>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</si>
  <si>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</si>
  <si>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</si>
  <si>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</si>
  <si>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</si>
  <si>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</si>
  <si>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</si>
  <si>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</si>
  <si>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</si>
  <si>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</si>
  <si>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</si>
  <si>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</si>
  <si>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</si>
  <si>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</si>
  <si>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</si>
  <si>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</si>
  <si>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</si>
  <si>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</si>
  <si>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</si>
  <si>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</si>
  <si>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</si>
  <si>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</si>
  <si>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</si>
  <si>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</si>
  <si>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</si>
  <si>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</si>
  <si>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</si>
  <si>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</si>
  <si>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</si>
  <si>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</si>
  <si>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</si>
  <si>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</si>
  <si>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</si>
  <si>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</si>
  <si>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</si>
  <si>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</si>
  <si>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</si>
  <si>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</si>
  <si>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</si>
  <si>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</si>
  <si>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</si>
  <si>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</si>
  <si>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</si>
  <si>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</si>
  <si>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</si>
  <si>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</si>
  <si>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</si>
  <si>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</si>
  <si>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</si>
  <si>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</si>
  <si>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</si>
  <si>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</si>
  <si>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</si>
  <si>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</si>
  <si>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</si>
  <si>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</si>
  <si>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</si>
  <si>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</si>
  <si>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</si>
  <si>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</si>
  <si>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</si>
  <si>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</si>
  <si>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</si>
  <si>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</si>
  <si>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</si>
  <si>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</si>
  <si>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</si>
  <si>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</si>
  <si>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</si>
  <si>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</si>
  <si>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</si>
  <si>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</si>
  <si>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広島県大竹市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</si>
  <si>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</si>
  <si>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</si>
  <si>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</si>
  <si>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</si>
  <si>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</si>
  <si>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</si>
  <si>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</si>
  <si>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</si>
  <si>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</si>
  <si>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</si>
  <si>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</si>
  <si>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</si>
  <si>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</si>
  <si>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</si>
  <si>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</si>
  <si>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</si>
  <si>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</si>
  <si>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</si>
  <si>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</si>
  <si>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</si>
  <si>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港湾施設管理受託特別会計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</si>
  <si>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</si>
  <si>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</si>
  <si>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</si>
  <si>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</si>
  <si>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</si>
  <si>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</si>
  <si>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</si>
  <si>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</si>
  <si>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</si>
  <si>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</si>
  <si>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</si>
  <si>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</si>
  <si>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</si>
  <si>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</si>
  <si>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</si>
  <si>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</si>
  <si>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</si>
  <si>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</si>
  <si>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</si>
  <si>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下水道事業会計</t>
    <phoneticPr fontId="5"/>
  </si>
  <si>
    <t>土地造成特別会計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</si>
  <si>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</si>
  <si>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</si>
  <si>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</si>
  <si>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</si>
  <si>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</si>
  <si>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</si>
  <si>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</si>
  <si>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</si>
  <si>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</si>
  <si>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</si>
  <si>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</si>
  <si>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</si>
  <si>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</si>
  <si>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</si>
  <si>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</si>
  <si>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</si>
  <si>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</si>
  <si>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</si>
  <si>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</si>
  <si>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</si>
  <si>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</si>
  <si>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</si>
  <si>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</si>
  <si>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</si>
  <si>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</si>
  <si>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</si>
  <si>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</si>
  <si>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</si>
  <si>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</si>
  <si>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</si>
  <si>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</si>
  <si>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</si>
  <si>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</si>
  <si>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</si>
  <si>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</si>
  <si>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</si>
  <si>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</si>
  <si>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</si>
  <si>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</si>
  <si>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</si>
  <si>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</si>
  <si>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</si>
  <si>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</si>
  <si>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</si>
  <si>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</si>
  <si>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</si>
  <si>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</si>
  <si>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</si>
  <si>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</si>
  <si>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</si>
  <si>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</si>
  <si>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</si>
  <si>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</si>
  <si>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</si>
  <si>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</si>
  <si>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</si>
  <si>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</si>
  <si>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</si>
  <si>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</si>
  <si>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</si>
  <si>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</si>
  <si>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</si>
  <si>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</si>
  <si>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</si>
  <si>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</si>
  <si>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</si>
  <si>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</si>
  <si>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</si>
  <si>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</si>
  <si>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</si>
  <si>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</si>
  <si>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</si>
  <si>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</si>
  <si>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</si>
  <si>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</si>
  <si>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</si>
  <si>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</si>
  <si>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</si>
  <si>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</si>
  <si>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</si>
  <si>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</si>
  <si>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</si>
  <si>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</si>
  <si>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</si>
  <si>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</si>
  <si>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</si>
  <si>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</si>
  <si>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</si>
  <si>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</si>
  <si>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</si>
  <si>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</si>
  <si>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</si>
  <si>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</si>
  <si>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</si>
  <si>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</si>
  <si>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</si>
  <si>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</si>
  <si>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</si>
  <si>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</si>
  <si>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</si>
  <si>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</si>
  <si>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</si>
  <si>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</si>
  <si>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</si>
  <si>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</si>
  <si>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</si>
  <si>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</si>
  <si>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</si>
  <si>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</si>
  <si>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</si>
  <si>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</si>
  <si>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</si>
  <si>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</si>
  <si>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</si>
  <si>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</si>
  <si>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</si>
  <si>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</si>
  <si>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</si>
  <si>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</si>
  <si>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</si>
  <si>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</si>
  <si>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</si>
  <si>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</si>
  <si>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</si>
  <si>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</si>
  <si>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</si>
  <si>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</si>
  <si>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</si>
  <si>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</si>
  <si>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</si>
  <si>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</si>
  <si>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</si>
  <si>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</si>
  <si>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</si>
  <si>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</si>
  <si>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</si>
  <si>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1.17</t>
  </si>
  <si>
    <t>▲ 3.87</t>
  </si>
  <si>
    <t>▲ 1.20</t>
  </si>
  <si>
    <t>下水道事業会計</t>
  </si>
  <si>
    <t>水道事業会計</t>
  </si>
  <si>
    <t>一般会計</t>
  </si>
  <si>
    <t>工業用水道事業会計</t>
  </si>
  <si>
    <t>介護保険特別会計</t>
  </si>
  <si>
    <t>港湾施設管理受託特別会計</t>
  </si>
  <si>
    <t>後期高齢者医療特別会計</t>
  </si>
  <si>
    <t>国民健康保険特別会計</t>
  </si>
  <si>
    <t>その他会計（赤字）</t>
  </si>
  <si>
    <t>その他会計（黒字）</t>
  </si>
  <si>
    <t>R02</t>
    <phoneticPr fontId="5"/>
  </si>
  <si>
    <t>R03</t>
    <phoneticPr fontId="5"/>
  </si>
  <si>
    <t>R04</t>
    <phoneticPr fontId="5"/>
  </si>
  <si>
    <t>R05</t>
    <phoneticPr fontId="5"/>
  </si>
  <si>
    <t>R06</t>
    <phoneticPr fontId="5"/>
  </si>
  <si>
    <t>-</t>
    <phoneticPr fontId="2"/>
  </si>
  <si>
    <t>広島県市町総合事務組合</t>
    <rPh sb="0" eb="11">
      <t>ヒロシマケンシマチソウゴウジムクミアイ</t>
    </rPh>
    <phoneticPr fontId="2"/>
  </si>
  <si>
    <t>後期高齢者医療広域連合（一般会計）</t>
    <rPh sb="0" eb="11">
      <t>コウキコウレイシャイリョウコウイキレンゴウ</t>
    </rPh>
    <rPh sb="12" eb="16">
      <t>イッパンカイケイ</t>
    </rPh>
    <phoneticPr fontId="2"/>
  </si>
  <si>
    <t>後期高齢者医療広域連合（特別会計）</t>
    <rPh sb="0" eb="11">
      <t>コウキコウレイシャイリョウコウイキレンゴウ</t>
    </rPh>
    <rPh sb="12" eb="16">
      <t>トクベツカイケイ</t>
    </rPh>
    <phoneticPr fontId="2"/>
  </si>
  <si>
    <t>宮島ボートレース企業団</t>
    <rPh sb="0" eb="2">
      <t>ミヤジマ</t>
    </rPh>
    <rPh sb="8" eb="11">
      <t>キギョウダン</t>
    </rPh>
    <phoneticPr fontId="2"/>
  </si>
  <si>
    <t>有限会社阿多田島汽船</t>
    <rPh sb="0" eb="10">
      <t>ユウゲンガイシャアタタジマキセン</t>
    </rPh>
    <phoneticPr fontId="2"/>
  </si>
  <si>
    <t>○</t>
    <phoneticPr fontId="2"/>
  </si>
  <si>
    <t>大竹市土地開発公社</t>
    <rPh sb="0" eb="9">
      <t>オオタケシトチカイハツコウシャ</t>
    </rPh>
    <phoneticPr fontId="2"/>
  </si>
  <si>
    <t>株式会社やさか</t>
    <rPh sb="0" eb="4">
      <t>カブシキガイシャ</t>
    </rPh>
    <phoneticPr fontId="2"/>
  </si>
  <si>
    <t>地方創生事業基金（ふるさと創生基金）</t>
    <rPh sb="0" eb="8">
      <t>チホウソウセイジギョウキキン</t>
    </rPh>
    <rPh sb="13" eb="17">
      <t>ソウセイキキン</t>
    </rPh>
    <phoneticPr fontId="5"/>
  </si>
  <si>
    <t>にこにここども基金</t>
    <rPh sb="7" eb="9">
      <t>キキン</t>
    </rPh>
    <phoneticPr fontId="5"/>
  </si>
  <si>
    <t>市営住宅基金</t>
    <rPh sb="0" eb="6">
      <t>シエイジュウタクキキン</t>
    </rPh>
    <phoneticPr fontId="5"/>
  </si>
  <si>
    <t>健やか安心基金</t>
    <rPh sb="0" eb="1">
      <t>スコ</t>
    </rPh>
    <rPh sb="3" eb="7">
      <t>アンシンキキン</t>
    </rPh>
    <phoneticPr fontId="5"/>
  </si>
  <si>
    <t>阿多田診療所基金</t>
    <rPh sb="0" eb="1">
      <t>ア</t>
    </rPh>
    <rPh sb="1" eb="3">
      <t>タダ</t>
    </rPh>
    <rPh sb="3" eb="6">
      <t>シンリョウジョ</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</si>
</sst>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8424-4575-8BE6-D217B03B056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184916</c:v>
                </c:pt>
                <c:pt idx="1">
                  <c:v>115955</c:v>
                </c:pt>
                <c:pt idx="2">
                  <c:v>113397</c:v>
                </c:pt>
                <c:pt idx="3">
                  <c:v>90835</c:v>
                </c:pt>
                <c:pt idx="4">
                  <c:v>104809</c:v>
                </c:pt>
              </c:numCache>
            </c:numRef>
          </c:val>
          <c:smooth val="0"/>
          <c:extLst>
            <c:ext xmlns:c16="http://schemas.microsoft.com/office/drawing/2014/chart" uri="{C3380CC4-5D6E-409C-BE32-E72D297353CC}">
              <c16:uniqueId val="{00000001-8424-4575-8BE6-D217B03B056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0.44</c:v>
                </c:pt>
                <c:pt idx="1">
                  <c:v>5.24</c:v>
                </c:pt>
                <c:pt idx="2">
                  <c:v>1.54</c:v>
                </c:pt>
                <c:pt idx="3">
                  <c:v>3.56</c:v>
                </c:pt>
                <c:pt idx="4">
                  <c:v>2.2599999999999998</c:v>
                </c:pt>
              </c:numCache>
            </c:numRef>
          </c:val>
          <c:extLst>
            <c:ext xmlns:c16="http://schemas.microsoft.com/office/drawing/2014/chart" uri="{C3380CC4-5D6E-409C-BE32-E72D297353CC}">
              <c16:uniqueId val="{00000000-DBAF-45A0-9BCB-9CB9437AF38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11.43</c:v>
                </c:pt>
                <c:pt idx="1">
                  <c:v>10.98</c:v>
                </c:pt>
                <c:pt idx="2">
                  <c:v>14.05</c:v>
                </c:pt>
                <c:pt idx="3">
                  <c:v>14.43</c:v>
                </c:pt>
                <c:pt idx="4">
                  <c:v>15.91</c:v>
                </c:pt>
              </c:numCache>
            </c:numRef>
          </c:val>
          <c:extLst>
            <c:ext xmlns:c16="http://schemas.microsoft.com/office/drawing/2014/chart" uri="{C3380CC4-5D6E-409C-BE32-E72D297353CC}">
              <c16:uniqueId val="{00000001-DBAF-45A0-9BCB-9CB9437AF38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-1.17</c:v>
                </c:pt>
                <c:pt idx="1">
                  <c:v>4.84</c:v>
                </c:pt>
                <c:pt idx="2">
                  <c:v>-3.87</c:v>
                </c:pt>
                <c:pt idx="3">
                  <c:v>2.08</c:v>
                </c:pt>
                <c:pt idx="4">
                  <c:v>-1.2</c:v>
                </c:pt>
              </c:numCache>
            </c:numRef>
          </c:val>
          <c:smooth val="0"/>
          <c:extLst>
            <c:ext xmlns:c16="http://schemas.microsoft.com/office/drawing/2014/chart" uri="{C3380CC4-5D6E-409C-BE32-E72D297353CC}">
              <c16:uniqueId val="{00000002-DBAF-45A0-9BCB-9CB9437AF38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8.4600000000000009</c:v>
                </c:pt>
                <c:pt idx="2">
                  <c:v>#N/A</c:v>
                </c:pt>
                <c:pt idx="3">
                  <c:v>10.73</c:v>
                </c:pt>
                <c:pt idx="4">
                  <c:v>#N/A</c:v>
                </c:pt>
                <c:pt idx="5">
                  <c:v>12.76</c:v>
                </c:pt>
                <c:pt idx="6">
                  <c:v>#N/A</c:v>
                </c:pt>
                <c:pt idx="7">
                  <c:v>14.77</c:v>
                </c:pt>
                <c:pt idx="8">
                  <c:v>#N/A</c:v>
                </c:pt>
                <c:pt idx="9">
                  <c:v>0</c:v>
                </c:pt>
              </c:numCache>
            </c:numRef>
          </c:val>
          <c:extLst>
            <c:ext xmlns:c16="http://schemas.microsoft.com/office/drawing/2014/chart" uri="{C3380CC4-5D6E-409C-BE32-E72D297353CC}">
              <c16:uniqueId val="{00000000-E2C3-4D43-A3B7-EF5AD9B1710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2C3-4D43-A3B7-EF5AD9B17109}"/>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0.22</c:v>
                </c:pt>
                <c:pt idx="2">
                  <c:v>#N/A</c:v>
                </c:pt>
                <c:pt idx="3">
                  <c:v>0.01</c:v>
                </c:pt>
                <c:pt idx="4">
                  <c:v>#N/A</c:v>
                </c:pt>
                <c:pt idx="5">
                  <c:v>0.25</c:v>
                </c:pt>
                <c:pt idx="6">
                  <c:v>#N/A</c:v>
                </c:pt>
                <c:pt idx="7">
                  <c:v>7.0000000000000007E-2</c:v>
                </c:pt>
                <c:pt idx="8">
                  <c:v>#N/A</c:v>
                </c:pt>
                <c:pt idx="9">
                  <c:v>0.02</c:v>
                </c:pt>
              </c:numCache>
            </c:numRef>
          </c:val>
          <c:extLst>
            <c:ext xmlns:c16="http://schemas.microsoft.com/office/drawing/2014/chart" uri="{C3380CC4-5D6E-409C-BE32-E72D297353CC}">
              <c16:uniqueId val="{00000002-E2C3-4D43-A3B7-EF5AD9B1710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0.03</c:v>
                </c:pt>
                <c:pt idx="4">
                  <c:v>#N/A</c:v>
                </c:pt>
                <c:pt idx="5">
                  <c:v>0.02</c:v>
                </c:pt>
                <c:pt idx="6">
                  <c:v>#N/A</c:v>
                </c:pt>
                <c:pt idx="7">
                  <c:v>0.03</c:v>
                </c:pt>
                <c:pt idx="8">
                  <c:v>#N/A</c:v>
                </c:pt>
                <c:pt idx="9">
                  <c:v>0.02</c:v>
                </c:pt>
              </c:numCache>
            </c:numRef>
          </c:val>
          <c:extLst>
            <c:ext xmlns:c16="http://schemas.microsoft.com/office/drawing/2014/chart" uri="{C3380CC4-5D6E-409C-BE32-E72D297353CC}">
              <c16:uniqueId val="{00000003-E2C3-4D43-A3B7-EF5AD9B17109}"/>
            </c:ext>
          </c:extLst>
        </c:ser>
        <c:ser>
          <c:idx val="4"/>
          <c:order val="4"/>
          <c:tx>
            <c:strRef>
              <c:f>データシート!$A$31</c:f>
              <c:strCache>
                <c:ptCount val="1"/>
                <c:pt idx="0">
                  <c:v>港湾施設管理受託特別会計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0.32</c:v>
                </c:pt>
                <c:pt idx="2">
                  <c:v>#N/A</c:v>
                </c:pt>
                <c:pt idx="3">
                  <c:v>0.27</c:v>
                </c:pt>
                <c:pt idx="4">
                  <c:v>#N/A</c:v>
                </c:pt>
                <c:pt idx="5">
                  <c:v>0.33</c:v>
                </c:pt>
                <c:pt idx="6">
                  <c:v>#N/A</c:v>
                </c:pt>
                <c:pt idx="7">
                  <c:v>0.33</c:v>
                </c:pt>
                <c:pt idx="8">
                  <c:v>#N/A</c:v>
                </c:pt>
                <c:pt idx="9">
                  <c:v>0.17</c:v>
                </c:pt>
              </c:numCache>
            </c:numRef>
          </c:val>
          <c:extLst>
            <c:ext xmlns:c16="http://schemas.microsoft.com/office/drawing/2014/chart" uri="{C3380CC4-5D6E-409C-BE32-E72D297353CC}">
              <c16:uniqueId val="{00000004-E2C3-4D43-A3B7-EF5AD9B1710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0.57999999999999996</c:v>
                </c:pt>
                <c:pt idx="2">
                  <c:v>#N/A</c:v>
                </c:pt>
                <c:pt idx="3">
                  <c:v>1.34</c:v>
                </c:pt>
                <c:pt idx="4">
                  <c:v>#N/A</c:v>
                </c:pt>
                <c:pt idx="5">
                  <c:v>0.37</c:v>
                </c:pt>
                <c:pt idx="6">
                  <c:v>#N/A</c:v>
                </c:pt>
                <c:pt idx="7">
                  <c:v>0.2</c:v>
                </c:pt>
                <c:pt idx="8">
                  <c:v>#N/A</c:v>
                </c:pt>
                <c:pt idx="9">
                  <c:v>1.0900000000000001</c:v>
                </c:pt>
              </c:numCache>
            </c:numRef>
          </c:val>
          <c:extLst>
            <c:ext xmlns:c16="http://schemas.microsoft.com/office/drawing/2014/chart" uri="{C3380CC4-5D6E-409C-BE32-E72D297353CC}">
              <c16:uniqueId val="{00000005-E2C3-4D43-A3B7-EF5AD9B17109}"/>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5.12</c:v>
                </c:pt>
                <c:pt idx="2">
                  <c:v>#N/A</c:v>
                </c:pt>
                <c:pt idx="3">
                  <c:v>4.08</c:v>
                </c:pt>
                <c:pt idx="4">
                  <c:v>#N/A</c:v>
                </c:pt>
                <c:pt idx="5">
                  <c:v>3.55</c:v>
                </c:pt>
                <c:pt idx="6">
                  <c:v>#N/A</c:v>
                </c:pt>
                <c:pt idx="7">
                  <c:v>2.9</c:v>
                </c:pt>
                <c:pt idx="8">
                  <c:v>#N/A</c:v>
                </c:pt>
                <c:pt idx="9">
                  <c:v>1.74</c:v>
                </c:pt>
              </c:numCache>
            </c:numRef>
          </c:val>
          <c:extLst>
            <c:ext xmlns:c16="http://schemas.microsoft.com/office/drawing/2014/chart" uri="{C3380CC4-5D6E-409C-BE32-E72D297353CC}">
              <c16:uniqueId val="{00000006-E2C3-4D43-A3B7-EF5AD9B1710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0.12</c:v>
                </c:pt>
                <c:pt idx="2">
                  <c:v>#N/A</c:v>
                </c:pt>
                <c:pt idx="3">
                  <c:v>4.96</c:v>
                </c:pt>
                <c:pt idx="4">
                  <c:v>#N/A</c:v>
                </c:pt>
                <c:pt idx="5">
                  <c:v>1.2</c:v>
                </c:pt>
                <c:pt idx="6">
                  <c:v>#N/A</c:v>
                </c:pt>
                <c:pt idx="7">
                  <c:v>3.22</c:v>
                </c:pt>
                <c:pt idx="8">
                  <c:v>#N/A</c:v>
                </c:pt>
                <c:pt idx="9">
                  <c:v>2.0699999999999998</c:v>
                </c:pt>
              </c:numCache>
            </c:numRef>
          </c:val>
          <c:extLst>
            <c:ext xmlns:c16="http://schemas.microsoft.com/office/drawing/2014/chart" uri="{C3380CC4-5D6E-409C-BE32-E72D297353CC}">
              <c16:uniqueId val="{00000007-E2C3-4D43-A3B7-EF5AD9B1710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16.07</c:v>
                </c:pt>
                <c:pt idx="2">
                  <c:v>#N/A</c:v>
                </c:pt>
                <c:pt idx="3">
                  <c:v>12.05</c:v>
                </c:pt>
                <c:pt idx="4">
                  <c:v>#N/A</c:v>
                </c:pt>
                <c:pt idx="5">
                  <c:v>11.79</c:v>
                </c:pt>
                <c:pt idx="6">
                  <c:v>#N/A</c:v>
                </c:pt>
                <c:pt idx="7">
                  <c:v>11.67</c:v>
                </c:pt>
                <c:pt idx="8">
                  <c:v>#N/A</c:v>
                </c:pt>
                <c:pt idx="9">
                  <c:v>10.01</c:v>
                </c:pt>
              </c:numCache>
            </c:numRef>
          </c:val>
          <c:extLst>
            <c:ext xmlns:c16="http://schemas.microsoft.com/office/drawing/2014/chart" uri="{C3380CC4-5D6E-409C-BE32-E72D297353CC}">
              <c16:uniqueId val="{00000008-E2C3-4D43-A3B7-EF5AD9B17109}"/>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15.81</c:v>
                </c:pt>
              </c:numCache>
            </c:numRef>
          </c:val>
          <c:extLst>
            <c:ext xmlns:c16="http://schemas.microsoft.com/office/drawing/2014/chart" uri="{C3380CC4-5D6E-409C-BE32-E72D297353CC}">
              <c16:uniqueId val="{00000009-E2C3-4D43-A3B7-EF5AD9B1710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1153</c:v>
                </c:pt>
                <c:pt idx="5">
                  <c:v>1222</c:v>
                </c:pt>
                <c:pt idx="8">
                  <c:v>1183</c:v>
                </c:pt>
                <c:pt idx="11">
                  <c:v>1201</c:v>
                </c:pt>
                <c:pt idx="14">
                  <c:v>1244</c:v>
                </c:pt>
              </c:numCache>
            </c:numRef>
          </c:val>
          <c:extLst>
            <c:ext xmlns:c16="http://schemas.microsoft.com/office/drawing/2014/chart" uri="{C3380CC4-5D6E-409C-BE32-E72D297353CC}">
              <c16:uniqueId val="{00000000-7189-408F-B7A7-FBF98A34E06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189-408F-B7A7-FBF98A34E06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189-408F-B7A7-FBF98A34E06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189-408F-B7A7-FBF98A34E06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316</c:v>
                </c:pt>
                <c:pt idx="3">
                  <c:v>307</c:v>
                </c:pt>
                <c:pt idx="6">
                  <c:v>288</c:v>
                </c:pt>
                <c:pt idx="9">
                  <c:v>299</c:v>
                </c:pt>
                <c:pt idx="12">
                  <c:v>299</c:v>
                </c:pt>
              </c:numCache>
            </c:numRef>
          </c:val>
          <c:extLst>
            <c:ext xmlns:c16="http://schemas.microsoft.com/office/drawing/2014/chart" uri="{C3380CC4-5D6E-409C-BE32-E72D297353CC}">
              <c16:uniqueId val="{00000004-7189-408F-B7A7-FBF98A34E06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89-408F-B7A7-FBF98A34E06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189-408F-B7A7-FBF98A34E06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1760</c:v>
                </c:pt>
                <c:pt idx="3">
                  <c:v>1755</c:v>
                </c:pt>
                <c:pt idx="6">
                  <c:v>1847</c:v>
                </c:pt>
                <c:pt idx="9">
                  <c:v>1765</c:v>
                </c:pt>
                <c:pt idx="12">
                  <c:v>1717</c:v>
                </c:pt>
              </c:numCache>
            </c:numRef>
          </c:val>
          <c:extLst>
            <c:ext xmlns:c16="http://schemas.microsoft.com/office/drawing/2014/chart" uri="{C3380CC4-5D6E-409C-BE32-E72D297353CC}">
              <c16:uniqueId val="{00000007-7189-408F-B7A7-FBF98A34E06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923</c:v>
                </c:pt>
                <c:pt idx="2">
                  <c:v>#N/A</c:v>
                </c:pt>
                <c:pt idx="3">
                  <c:v>#N/A</c:v>
                </c:pt>
                <c:pt idx="4">
                  <c:v>840</c:v>
                </c:pt>
                <c:pt idx="5">
                  <c:v>#N/A</c:v>
                </c:pt>
                <c:pt idx="6">
                  <c:v>#N/A</c:v>
                </c:pt>
                <c:pt idx="7">
                  <c:v>952</c:v>
                </c:pt>
                <c:pt idx="8">
                  <c:v>#N/A</c:v>
                </c:pt>
                <c:pt idx="9">
                  <c:v>#N/A</c:v>
                </c:pt>
                <c:pt idx="10">
                  <c:v>863</c:v>
                </c:pt>
                <c:pt idx="11">
                  <c:v>#N/A</c:v>
                </c:pt>
                <c:pt idx="12">
                  <c:v>#N/A</c:v>
                </c:pt>
                <c:pt idx="13">
                  <c:v>772</c:v>
                </c:pt>
                <c:pt idx="14">
                  <c:v>#N/A</c:v>
                </c:pt>
              </c:numCache>
            </c:numRef>
          </c:val>
          <c:smooth val="0"/>
          <c:extLst>
            <c:ext xmlns:c16="http://schemas.microsoft.com/office/drawing/2014/chart" uri="{C3380CC4-5D6E-409C-BE32-E72D297353CC}">
              <c16:uniqueId val="{00000008-7189-408F-B7A7-FBF98A34E06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14912</c:v>
                </c:pt>
                <c:pt idx="5">
                  <c:v>15068</c:v>
                </c:pt>
                <c:pt idx="8">
                  <c:v>14876</c:v>
                </c:pt>
                <c:pt idx="11">
                  <c:v>14458</c:v>
                </c:pt>
                <c:pt idx="14">
                  <c:v>14321</c:v>
                </c:pt>
              </c:numCache>
            </c:numRef>
          </c:val>
          <c:extLst>
            <c:ext xmlns:c16="http://schemas.microsoft.com/office/drawing/2014/chart" uri="{C3380CC4-5D6E-409C-BE32-E72D297353CC}">
              <c16:uniqueId val="{00000000-238B-4542-9DD7-F1F850E7359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1259</c:v>
                </c:pt>
                <c:pt idx="5">
                  <c:v>1232</c:v>
                </c:pt>
                <c:pt idx="8">
                  <c:v>1221</c:v>
                </c:pt>
                <c:pt idx="11">
                  <c:v>1581</c:v>
                </c:pt>
                <c:pt idx="14">
                  <c:v>2414</c:v>
                </c:pt>
              </c:numCache>
            </c:numRef>
          </c:val>
          <c:extLst>
            <c:ext xmlns:c16="http://schemas.microsoft.com/office/drawing/2014/chart" uri="{C3380CC4-5D6E-409C-BE32-E72D297353CC}">
              <c16:uniqueId val="{00000001-238B-4542-9DD7-F1F850E7359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4115</c:v>
                </c:pt>
                <c:pt idx="5">
                  <c:v>4653</c:v>
                </c:pt>
                <c:pt idx="8">
                  <c:v>5711</c:v>
                </c:pt>
                <c:pt idx="11">
                  <c:v>7108</c:v>
                </c:pt>
                <c:pt idx="14">
                  <c:v>7944</c:v>
                </c:pt>
              </c:numCache>
            </c:numRef>
          </c:val>
          <c:extLst>
            <c:ext xmlns:c16="http://schemas.microsoft.com/office/drawing/2014/chart" uri="{C3380CC4-5D6E-409C-BE32-E72D297353CC}">
              <c16:uniqueId val="{00000002-238B-4542-9DD7-F1F850E7359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38B-4542-9DD7-F1F850E7359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38B-4542-9DD7-F1F850E7359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2347</c:v>
                </c:pt>
                <c:pt idx="3">
                  <c:v>2303</c:v>
                </c:pt>
                <c:pt idx="6">
                  <c:v>2299</c:v>
                </c:pt>
                <c:pt idx="9">
                  <c:v>2301</c:v>
                </c:pt>
                <c:pt idx="12">
                  <c:v>2292</c:v>
                </c:pt>
              </c:numCache>
            </c:numRef>
          </c:val>
          <c:extLst>
            <c:ext xmlns:c16="http://schemas.microsoft.com/office/drawing/2014/chart" uri="{C3380CC4-5D6E-409C-BE32-E72D297353CC}">
              <c16:uniqueId val="{00000005-238B-4542-9DD7-F1F850E7359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1562</c:v>
                </c:pt>
                <c:pt idx="3">
                  <c:v>1526</c:v>
                </c:pt>
                <c:pt idx="6">
                  <c:v>1546</c:v>
                </c:pt>
                <c:pt idx="9">
                  <c:v>1652</c:v>
                </c:pt>
                <c:pt idx="12">
                  <c:v>1635</c:v>
                </c:pt>
              </c:numCache>
            </c:numRef>
          </c:val>
          <c:extLst>
            <c:ext xmlns:c16="http://schemas.microsoft.com/office/drawing/2014/chart" uri="{C3380CC4-5D6E-409C-BE32-E72D297353CC}">
              <c16:uniqueId val="{00000006-238B-4542-9DD7-F1F850E7359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38B-4542-9DD7-F1F850E7359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3011</c:v>
                </c:pt>
                <c:pt idx="3">
                  <c:v>3039</c:v>
                </c:pt>
                <c:pt idx="6">
                  <c:v>2906</c:v>
                </c:pt>
                <c:pt idx="9">
                  <c:v>2936</c:v>
                </c:pt>
                <c:pt idx="12">
                  <c:v>2927</c:v>
                </c:pt>
              </c:numCache>
            </c:numRef>
          </c:val>
          <c:extLst>
            <c:ext xmlns:c16="http://schemas.microsoft.com/office/drawing/2014/chart" uri="{C3380CC4-5D6E-409C-BE32-E72D297353CC}">
              <c16:uniqueId val="{00000008-238B-4542-9DD7-F1F850E7359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386</c:v>
                </c:pt>
                <c:pt idx="3">
                  <c:v>384</c:v>
                </c:pt>
                <c:pt idx="6">
                  <c:v>384</c:v>
                </c:pt>
                <c:pt idx="9">
                  <c:v>384</c:v>
                </c:pt>
                <c:pt idx="12">
                  <c:v>384</c:v>
                </c:pt>
              </c:numCache>
            </c:numRef>
          </c:val>
          <c:extLst>
            <c:ext xmlns:c16="http://schemas.microsoft.com/office/drawing/2014/chart" uri="{C3380CC4-5D6E-409C-BE32-E72D297353CC}">
              <c16:uniqueId val="{00000009-238B-4542-9DD7-F1F850E7359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23219</c:v>
                </c:pt>
                <c:pt idx="3">
                  <c:v>23171</c:v>
                </c:pt>
                <c:pt idx="6">
                  <c:v>22826</c:v>
                </c:pt>
                <c:pt idx="9">
                  <c:v>22063</c:v>
                </c:pt>
                <c:pt idx="12">
                  <c:v>21809</c:v>
                </c:pt>
              </c:numCache>
            </c:numRef>
          </c:val>
          <c:extLst>
            <c:ext xmlns:c16="http://schemas.microsoft.com/office/drawing/2014/chart" uri="{C3380CC4-5D6E-409C-BE32-E72D297353CC}">
              <c16:uniqueId val="{0000000A-238B-4542-9DD7-F1F850E7359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10239</c:v>
                </c:pt>
                <c:pt idx="2">
                  <c:v>#N/A</c:v>
                </c:pt>
                <c:pt idx="3">
                  <c:v>#N/A</c:v>
                </c:pt>
                <c:pt idx="4">
                  <c:v>9470</c:v>
                </c:pt>
                <c:pt idx="5">
                  <c:v>#N/A</c:v>
                </c:pt>
                <c:pt idx="6">
                  <c:v>#N/A</c:v>
                </c:pt>
                <c:pt idx="7">
                  <c:v>8153</c:v>
                </c:pt>
                <c:pt idx="8">
                  <c:v>#N/A</c:v>
                </c:pt>
                <c:pt idx="9">
                  <c:v>#N/A</c:v>
                </c:pt>
                <c:pt idx="10">
                  <c:v>6189</c:v>
                </c:pt>
                <c:pt idx="11">
                  <c:v>#N/A</c:v>
                </c:pt>
                <c:pt idx="12">
                  <c:v>#N/A</c:v>
                </c:pt>
                <c:pt idx="13">
                  <c:v>4368</c:v>
                </c:pt>
                <c:pt idx="14">
                  <c:v>#N/A</c:v>
                </c:pt>
              </c:numCache>
            </c:numRef>
          </c:val>
          <c:smooth val="0"/>
          <c:extLst>
            <c:ext xmlns:c16="http://schemas.microsoft.com/office/drawing/2014/chart" uri="{C3380CC4-5D6E-409C-BE32-E72D297353CC}">
              <c16:uniqueId val="{0000000B-238B-4542-9DD7-F1F850E7359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1082</c:v>
                </c:pt>
                <c:pt idx="1">
                  <c:v>1135</c:v>
                </c:pt>
                <c:pt idx="2">
                  <c:v>1286</c:v>
                </c:pt>
              </c:numCache>
            </c:numRef>
          </c:val>
          <c:extLst>
            <c:ext xmlns:c16="http://schemas.microsoft.com/office/drawing/2014/chart" uri="{C3380CC4-5D6E-409C-BE32-E72D297353CC}">
              <c16:uniqueId val="{00000000-8FFD-4C16-8244-DC4C4C2892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660</c:v>
                </c:pt>
                <c:pt idx="1">
                  <c:v>664</c:v>
                </c:pt>
                <c:pt idx="2">
                  <c:v>665</c:v>
                </c:pt>
              </c:numCache>
            </c:numRef>
          </c:val>
          <c:extLst>
            <c:ext xmlns:c16="http://schemas.microsoft.com/office/drawing/2014/chart" uri="{C3380CC4-5D6E-409C-BE32-E72D297353CC}">
              <c16:uniqueId val="{00000001-8FFD-4C16-8244-DC4C4C2892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4327</c:v>
                </c:pt>
                <c:pt idx="1">
                  <c:v>5381</c:v>
                </c:pt>
                <c:pt idx="2">
                  <c:v>6201</c:v>
                </c:pt>
              </c:numCache>
            </c:numRef>
          </c:val>
          <c:extLst>
            <c:ext xmlns:c16="http://schemas.microsoft.com/office/drawing/2014/chart" uri="{C3380CC4-5D6E-409C-BE32-E72D297353CC}">
              <c16:uniqueId val="{00000002-8FFD-4C16-8244-DC4C4C28920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900" b="0" i="0">
              <a:solidFill>
                <a:schemeClr val="dk1"/>
              </a:solidFill>
              <a:effectLst/>
              <a:latin typeface="+mn-lt"/>
              <a:ea typeface="+mn-ea"/>
              <a:cs typeface="+mn-cs"/>
            </a:rPr>
            <a:t>　令和２年度は、平成１１年度に発行した工業用水道出資事業債の償還終了など、元利償還金の額が減となったことなどにより実質公債費比率の分子は減少した。令和３年度は、平成１２年度に発行した港湾改修事業債（県営事業負担金）の償還終了など、元利償還金の額が減となったことなどにより実質公債費比率の分子は減少した。令和４年度は、令和元年度に発行した可燃ごみ広域処理事業債の償還開始など、元利償還金の額が増となったことなどにより実質公債費比率の分子は増加した。　令和５年度は、平成２４年度に発行した給食センター建設事業債の償還終了など、元利償還金の額が減となったことなどにより実質公債費比率の分子は減少した。</a:t>
          </a:r>
          <a:endParaRPr lang="ja-JP" altLang="ja-JP" sz="1050">
            <a:effectLst/>
          </a:endParaRPr>
        </a:p>
        <a:p>
          <a:pPr rtl="0"/>
          <a:r>
            <a:rPr lang="ja-JP" altLang="en-US" sz="900" b="0" i="0">
              <a:solidFill>
                <a:schemeClr val="dk1"/>
              </a:solidFill>
              <a:effectLst/>
              <a:latin typeface="+mn-lt"/>
              <a:ea typeface="+mn-ea"/>
              <a:cs typeface="+mn-cs"/>
            </a:rPr>
            <a:t>　令和６年度は、平成２０年度に発行した減収補てん債の償還終了など、元利償還金の額が減ったことなどにより、実質公債費比率の分子は減少した。</a:t>
          </a:r>
          <a:endParaRPr lang="en-US" altLang="ja-JP" sz="900" b="0" i="0">
            <a:solidFill>
              <a:schemeClr val="dk1"/>
            </a:solidFill>
            <a:effectLst/>
            <a:latin typeface="+mn-lt"/>
            <a:ea typeface="+mn-ea"/>
            <a:cs typeface="+mn-cs"/>
          </a:endParaRPr>
        </a:p>
        <a:p>
          <a:pPr rtl="0"/>
          <a:endParaRPr lang="en-US" altLang="ja-JP" sz="900" b="0" i="0">
            <a:solidFill>
              <a:schemeClr val="dk1"/>
            </a:solidFill>
            <a:effectLst/>
            <a:latin typeface="+mn-lt"/>
            <a:ea typeface="+mn-ea"/>
            <a:cs typeface="+mn-cs"/>
          </a:endParaRPr>
        </a:p>
        <a:p>
          <a:pPr rtl="0"/>
          <a:r>
            <a:rPr lang="ja-JP" altLang="ja-JP" sz="900" b="0" i="0">
              <a:solidFill>
                <a:schemeClr val="dk1"/>
              </a:solidFill>
              <a:effectLst/>
              <a:latin typeface="+mn-lt"/>
              <a:ea typeface="+mn-ea"/>
              <a:cs typeface="+mn-cs"/>
            </a:rPr>
            <a:t>　今後は、基準財政需要額に算入されない一般単独事業債などの発行を抑制することで比率の上昇を極力抑えるよう努める。</a:t>
          </a:r>
          <a:endParaRPr lang="ja-JP" altLang="ja-JP" sz="1050">
            <a:effectLst/>
          </a:endParaRPr>
        </a:p>
        <a:p>
          <a:endParaRPr kumimoji="1" lang="ja-JP" altLang="en-US" sz="105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ja-JP" sz="1100">
              <a:solidFill>
                <a:schemeClr val="dk1"/>
              </a:solidFill>
              <a:effectLst/>
              <a:latin typeface="+mn-lt"/>
              <a:ea typeface="+mn-ea"/>
              <a:cs typeface="+mn-cs"/>
            </a:rPr>
            <a:t>満期一括償還地方債の償還財源としての積立は行っていない。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900" b="0" i="0">
              <a:solidFill>
                <a:schemeClr val="dk1"/>
              </a:solidFill>
              <a:effectLst/>
              <a:latin typeface="+mn-lt"/>
              <a:ea typeface="+mn-ea"/>
              <a:cs typeface="+mn-cs"/>
            </a:rPr>
            <a:t>　土地造成特別会計の抱える地方債や過去の大規模建設工事に充てた多額の地方債が大きく影響しているため、高い水準で推移しているものの、平成２１年度に導入した都市計画税を充当可能財源に加えたことにより、それ以降大きく改善している。</a:t>
          </a:r>
          <a:endParaRPr lang="ja-JP" altLang="ja-JP" sz="900">
            <a:effectLst/>
          </a:endParaRPr>
        </a:p>
        <a:p>
          <a:pPr rtl="0"/>
          <a:r>
            <a:rPr lang="ja-JP" altLang="ja-JP" sz="900" b="0" i="0">
              <a:solidFill>
                <a:schemeClr val="dk1"/>
              </a:solidFill>
              <a:effectLst/>
              <a:latin typeface="+mn-lt"/>
              <a:ea typeface="+mn-ea"/>
              <a:cs typeface="+mn-cs"/>
            </a:rPr>
            <a:t>　令和２年度は、大規模建設事業に伴う地方債現在高の増はあるものの、緊急防災・減災事業債等の公債費が算入されたことによる、基準財政需要額算入見込額の増等の影響により改善した。令和３年度は、地方債残高の減や充当可能基金の増、基準財政需要額算入見込額の増等の影響により前年度に比べ大きく改善した。令和４年度は、地方債残高及び公営企業債等繰入見込み額の減や、充当可能基金の増の影響により前年度に比べ大きく改善した。令和５年度は、地方債残高の減や充当可能基金の増等の影響により前年度に比べ大きく改善した。</a:t>
          </a:r>
          <a:endParaRPr lang="en-US" altLang="ja-JP" sz="900" b="0" i="0">
            <a:solidFill>
              <a:schemeClr val="dk1"/>
            </a:solidFill>
            <a:effectLst/>
            <a:latin typeface="+mn-lt"/>
            <a:ea typeface="+mn-ea"/>
            <a:cs typeface="+mn-cs"/>
          </a:endParaRPr>
        </a:p>
        <a:p>
          <a:pPr rtl="0"/>
          <a:endParaRPr lang="en-US" altLang="ja-JP" sz="900" b="0" i="0">
            <a:solidFill>
              <a:schemeClr val="dk1"/>
            </a:solidFill>
            <a:effectLst/>
            <a:latin typeface="+mn-lt"/>
            <a:ea typeface="+mn-ea"/>
            <a:cs typeface="+mn-cs"/>
          </a:endParaRPr>
        </a:p>
        <a:p>
          <a:pPr rtl="0"/>
          <a:r>
            <a:rPr lang="ja-JP" altLang="en-US" sz="900" b="0" i="0">
              <a:solidFill>
                <a:schemeClr val="dk1"/>
              </a:solidFill>
              <a:effectLst/>
              <a:latin typeface="+mn-lt"/>
              <a:ea typeface="+mn-ea"/>
              <a:cs typeface="+mn-cs"/>
            </a:rPr>
            <a:t>　令和６年度は、地方債残高の減や充当可能基金の増等の影響により前年度に比べ大きく改善した。</a:t>
          </a:r>
          <a:endParaRPr lang="ja-JP" altLang="ja-JP" sz="900">
            <a:effectLst/>
          </a:endParaRPr>
        </a:p>
        <a:p>
          <a:pPr rtl="0"/>
          <a:endParaRPr lang="en-US" altLang="ja-JP" sz="900" b="0" i="0">
            <a:solidFill>
              <a:schemeClr val="dk1"/>
            </a:solidFill>
            <a:effectLst/>
            <a:latin typeface="+mn-lt"/>
            <a:ea typeface="+mn-ea"/>
            <a:cs typeface="+mn-cs"/>
          </a:endParaRPr>
        </a:p>
        <a:p>
          <a:pPr rtl="0"/>
          <a:r>
            <a:rPr lang="ja-JP" altLang="ja-JP" sz="900" b="0" i="0">
              <a:solidFill>
                <a:schemeClr val="dk1"/>
              </a:solidFill>
              <a:effectLst/>
              <a:latin typeface="+mn-lt"/>
              <a:ea typeface="+mn-ea"/>
              <a:cs typeface="+mn-cs"/>
            </a:rPr>
            <a:t>　将来負担比率は過去の債務の積み上げによる数値であり、劇的な改善は望めないため、基準財政需要額に算入されない一般単独事業債などの発行を抑制することで比率の上昇を極力抑えるよう努めながら根気強く地方債残高を減らしていく。</a:t>
          </a:r>
          <a:endParaRPr lang="ja-JP" altLang="ja-JP" sz="9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広島県大竹市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基金残高総額は、令和４年度の６，０６９百万円から令和６年度は８，１５２百万円と２，０８３百万円増加しているが、主な要因は特定目的基金が１，８７４百万円増加したことによるものである。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特定目的基金は、今後実施する大規模建設事業の財源とするため、主に国県支出金を積み立てたことにより増加している。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令和７年度以降、大規模建設事業の財源として特定目的基金を取崩していくため、中長期的には減少していく見込みである。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地方創生事業基金：自主的・主体的な活力ある地域づくりとして実施する地方創生事業（小方地区まちづくり事業など）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にこにここども基金：安心して子供を育てることができる環境の整備を図るために実施する事業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（こども医療助成事業、学校給食費支援事業）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健やか安心基金：市民の健康を確保し、市民が健やかに安心して生活することができる環境の整備を図るために実施する事業。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（妊産婦健康診査等支援事業、特定不妊治療費助成事業など）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地方創生事業基金：今後の地方創生事業の財源に充てるため、基金を積立てたことなどによる増（令和６年度：８１７百万円）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にこにここども基金：こども医療費助成事業に伴う乳幼児等医療費や、学校給食費支援事業に伴う学校給食費等の財源として基金を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取崩したことなどによる減（令和６年度：△８４百万円）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地方創生事業基金：令和４年度から実施している小方地区まちづくり事業は多額の一般財源が必要となるため、主にその財源として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事業の進捗に合わせて取崩予定のため、基金は減少する見込みである。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令和３０年度に災害復旧事業などで生じた財源不足を埋めるため、基金を１５０百万円取崩したが、それ以降、基金の取崩しは回避してきている。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災害への備え等のため、１，５００百万円程度を目途に積立てることとしているが、今後実施する大規模事業に必要な一般財源が不足する見込みのため、中長期的には減少していく見込みである。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利息分の増による。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現時点でも公債費が高い水準であることに加え、今後実施する予定の大規模事業の財源として多額の市債を発行する予定のため、基金残高をさらに確保していく必要がある。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25,353
24,896
78.66
18,312,738
17,983,302
182,512
8,079,825
21,809,478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62.8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企業からの市税が多く、類似団体内平均を上回っている。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税収等の基準財政収入額は横ばいであるが、社会保障関係経費の増などによる基準財政需要額は増加傾向にあるため、指数は今後低下していく見込みである。特別交付税などの臨時一般財源が低額であり、実態として財政力が強いといえる状況にはないため、市税の徴収体制の強化など、引き続き歳入確保に努め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37042</xdr:rowOff>
    </xdr:from>
    <xdr:to>
      <xdr:col>23</xdr:col>
      <xdr:colOff>133350</xdr:colOff>
      <xdr:row>39</xdr:row>
      <xdr:rowOff>57150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7235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168275</xdr:rowOff>
    </xdr:from>
    <xdr:to>
      <xdr:col>19</xdr:col>
      <xdr:colOff>133350</xdr:colOff>
      <xdr:row>39</xdr:row>
      <xdr:rowOff>37042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6833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107950</xdr:rowOff>
    </xdr:from>
    <xdr:to>
      <xdr:col>15</xdr:col>
      <xdr:colOff>82550</xdr:colOff>
      <xdr:row>38</xdr:row>
      <xdr:rowOff>168275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6230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47625</xdr:rowOff>
    </xdr:from>
    <xdr:to>
      <xdr:col>11</xdr:col>
      <xdr:colOff>31750</xdr:colOff>
      <xdr:row>38</xdr:row>
      <xdr:rowOff>107950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5627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22877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157692</xdr:rowOff>
    </xdr:from>
    <xdr:to>
      <xdr:col>19</xdr:col>
      <xdr:colOff>184150</xdr:colOff>
      <xdr:row>39</xdr:row>
      <xdr:rowOff>87842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98019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4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117475</xdr:rowOff>
    </xdr:from>
    <xdr:to>
      <xdr:col>15</xdr:col>
      <xdr:colOff>133350</xdr:colOff>
      <xdr:row>39</xdr:row>
      <xdr:rowOff>47625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57802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57150</xdr:rowOff>
    </xdr:from>
    <xdr:to>
      <xdr:col>11</xdr:col>
      <xdr:colOff>82550</xdr:colOff>
      <xdr:row>38</xdr:row>
      <xdr:rowOff>158750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168927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168275</xdr:rowOff>
    </xdr:from>
    <xdr:to>
      <xdr:col>7</xdr:col>
      <xdr:colOff>31750</xdr:colOff>
      <xdr:row>38</xdr:row>
      <xdr:rowOff>98425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108602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2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類似団体内平均と比較すると高い水準が続いている。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令和６年度は、経常経費充当一般財源、経常一般財源等ともに増加したが、固定資産税などの増による経常一般財源の増加割合が大きかったため、比率が減少した。</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今後、公債費等の経常経費は増加傾向となる見込みのため、行財政改革を一層推進することにより、経常経費の圧縮に努める。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10160</xdr:rowOff>
    </xdr:from>
    <xdr:to>
      <xdr:col>23</xdr:col>
      <xdr:colOff>133350</xdr:colOff>
      <xdr:row>66</xdr:row>
      <xdr:rowOff>34290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3258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141394</xdr:rowOff>
    </xdr:from>
    <xdr:to>
      <xdr:col>19</xdr:col>
      <xdr:colOff>133350</xdr:colOff>
      <xdr:row>66</xdr:row>
      <xdr:rowOff>34290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28564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65</xdr:row>
      <xdr:rowOff>141394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843260"/>
          <a:ext cx="889000" cy="44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64</xdr:row>
      <xdr:rowOff>95673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43260"/>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102887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4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154940</xdr:rowOff>
    </xdr:from>
    <xdr:to>
      <xdr:col>19</xdr:col>
      <xdr:colOff>184150</xdr:colOff>
      <xdr:row>66</xdr:row>
      <xdr:rowOff>85090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69867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8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90594</xdr:rowOff>
    </xdr:from>
    <xdr:to>
      <xdr:col>15</xdr:col>
      <xdr:colOff>133350</xdr:colOff>
      <xdr:row>66</xdr:row>
      <xdr:rowOff>20744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5521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44873</xdr:rowOff>
    </xdr:from>
    <xdr:to>
      <xdr:col>7</xdr:col>
      <xdr:colOff>31750</xdr:colOff>
      <xdr:row>64</xdr:row>
      <xdr:rowOff>146473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131250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[237,567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事業の見直しなどにより、経常経費の圧縮に努めている。消防業務や保育所運営を直営で行っていることが、類似団体内平均を上回っている原因と考えられる。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令和６年度は、給与改定や用地買収費の増により、人件費・物件費ともに増加した。</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引き続き事務事業の見直しを進めるとともに、経費の圧縮に努める。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130121</xdr:rowOff>
    </xdr:from>
    <xdr:to>
      <xdr:col>23</xdr:col>
      <xdr:colOff>133350</xdr:colOff>
      <xdr:row>84</xdr:row>
      <xdr:rowOff>143199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60471"/>
          <a:ext cx="838200" cy="18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107989</xdr:rowOff>
    </xdr:from>
    <xdr:to>
      <xdr:col>19</xdr:col>
      <xdr:colOff>133350</xdr:colOff>
      <xdr:row>83</xdr:row>
      <xdr:rowOff>130121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38339"/>
          <a:ext cx="889000" cy="2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96411</xdr:rowOff>
    </xdr:from>
    <xdr:to>
      <xdr:col>15</xdr:col>
      <xdr:colOff>82550</xdr:colOff>
      <xdr:row>83</xdr:row>
      <xdr:rowOff>107989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26761"/>
          <a:ext cx="889000" cy="1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15306</xdr:rowOff>
    </xdr:from>
    <xdr:to>
      <xdr:col>11</xdr:col>
      <xdr:colOff>31750</xdr:colOff>
      <xdr:row>83</xdr:row>
      <xdr:rowOff>96411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45656"/>
          <a:ext cx="889000" cy="8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92399</xdr:rowOff>
    </xdr:from>
    <xdr:to>
      <xdr:col>23</xdr:col>
      <xdr:colOff>184150</xdr:colOff>
      <xdr:row>85</xdr:row>
      <xdr:rowOff>22549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9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64476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6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79321</xdr:rowOff>
    </xdr:from>
    <xdr:to>
      <xdr:col>19</xdr:col>
      <xdr:colOff>184150</xdr:colOff>
      <xdr:row>84</xdr:row>
      <xdr:rowOff>9471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0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165698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96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57189</xdr:rowOff>
    </xdr:from>
    <xdr:to>
      <xdr:col>15</xdr:col>
      <xdr:colOff>133350</xdr:colOff>
      <xdr:row>83</xdr:row>
      <xdr:rowOff>158789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8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143566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7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45611</xdr:rowOff>
    </xdr:from>
    <xdr:to>
      <xdr:col>11</xdr:col>
      <xdr:colOff>82550</xdr:colOff>
      <xdr:row>83</xdr:row>
      <xdr:rowOff>147211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7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131988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6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135956</xdr:rowOff>
    </xdr:from>
    <xdr:to>
      <xdr:col>7</xdr:col>
      <xdr:colOff>31750</xdr:colOff>
      <xdr:row>83</xdr:row>
      <xdr:rowOff>66106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50883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類似団体内平均と比較すると高い水準が続いている。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階層別ラスパイレス指数の格差にばらつきがあるため、給与体系の見直しや、年功的な給与構造から職務・職責に応じた給与構造への転換を図るなど、給与の適正化を図っていく。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15421</xdr:rowOff>
    </xdr:from>
    <xdr:to>
      <xdr:col>81</xdr:col>
      <xdr:colOff>44450</xdr:colOff>
      <xdr:row>86</xdr:row>
      <xdr:rowOff>118836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60121"/>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118836</xdr:rowOff>
    </xdr:from>
    <xdr:to>
      <xdr:col>77</xdr:col>
      <xdr:colOff>44450</xdr:colOff>
      <xdr:row>87</xdr:row>
      <xdr:rowOff>50800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6353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85271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669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85271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0014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108148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8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竹市行財政システム実施計画に基づき、職員数の削減に取り組んだ結果、実施計画策定時（平成１５年４月１日）３８４人と比べ、令和６年４月１日現在で２７２人と１１２人削減しているが、１，０００人当たりの職員数は、全国平均、県平均を上回っている。類似団体内平均を上回るのは、消防本部の設置、保育所運営等を直営で実施していることが考えられ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今後もより簡素で効率的な行政の確立を図っていく。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154759</xdr:rowOff>
    </xdr:from>
    <xdr:to>
      <xdr:col>81</xdr:col>
      <xdr:colOff>44450</xdr:colOff>
      <xdr:row>63</xdr:row>
      <xdr:rowOff>20078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84659"/>
          <a:ext cx="838200" cy="3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135225</xdr:rowOff>
    </xdr:from>
    <xdr:to>
      <xdr:col>77</xdr:col>
      <xdr:colOff>44450</xdr:colOff>
      <xdr:row>62</xdr:row>
      <xdr:rowOff>154759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65125"/>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114542</xdr:rowOff>
    </xdr:from>
    <xdr:to>
      <xdr:col>72</xdr:col>
      <xdr:colOff>203200</xdr:colOff>
      <xdr:row>62</xdr:row>
      <xdr:rowOff>135225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44442"/>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103051</xdr:rowOff>
    </xdr:from>
    <xdr:to>
      <xdr:col>68</xdr:col>
      <xdr:colOff>152400</xdr:colOff>
      <xdr:row>62</xdr:row>
      <xdr:rowOff>114542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3295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140728</xdr:rowOff>
    </xdr:from>
    <xdr:to>
      <xdr:col>81</xdr:col>
      <xdr:colOff>95250</xdr:colOff>
      <xdr:row>63</xdr:row>
      <xdr:rowOff>70878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7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112805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4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103959</xdr:rowOff>
    </xdr:from>
    <xdr:to>
      <xdr:col>77</xdr:col>
      <xdr:colOff>95250</xdr:colOff>
      <xdr:row>63</xdr:row>
      <xdr:rowOff>34109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3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18886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20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84425</xdr:rowOff>
    </xdr:from>
    <xdr:to>
      <xdr:col>73</xdr:col>
      <xdr:colOff>44450</xdr:colOff>
      <xdr:row>63</xdr:row>
      <xdr:rowOff>14575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1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170802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0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63742</xdr:rowOff>
    </xdr:from>
    <xdr:to>
      <xdr:col>68</xdr:col>
      <xdr:colOff>203200</xdr:colOff>
      <xdr:row>62</xdr:row>
      <xdr:rowOff>165342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9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150119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138628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類似団体内平均と比べ高い水準にある。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令和６年度単年度比率は公債費充当一般財源の減や標準財政規模の増などにより前年度と比べ１．６ポイント減少した。</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令和４年度から令和６年度の３カ年平均値は、令和３年度の単年度実質公債費比率（１２．２％）に比べ、令和６年度の単年度実質公債費比率（１１．１％）が１．１％減少したため、０．３ポイント減少した。</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今後も地方債の発行抑制など、比率に注視しながら財政運営を行っていく。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108655</xdr:rowOff>
    </xdr:from>
    <xdr:to>
      <xdr:col>81</xdr:col>
      <xdr:colOff>44450</xdr:colOff>
      <xdr:row>43</xdr:row>
      <xdr:rowOff>148872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48100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148872</xdr:rowOff>
    </xdr:from>
    <xdr:to>
      <xdr:col>77</xdr:col>
      <xdr:colOff>44450</xdr:colOff>
      <xdr:row>44</xdr:row>
      <xdr:rowOff>44450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52122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44450</xdr:rowOff>
    </xdr:from>
    <xdr:to>
      <xdr:col>72</xdr:col>
      <xdr:colOff>203200</xdr:colOff>
      <xdr:row>44</xdr:row>
      <xdr:rowOff>84667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5882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84667</xdr:rowOff>
    </xdr:from>
    <xdr:to>
      <xdr:col>68</xdr:col>
      <xdr:colOff>152400</xdr:colOff>
      <xdr:row>45</xdr:row>
      <xdr:rowOff>60678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628467"/>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57855</xdr:rowOff>
    </xdr:from>
    <xdr:to>
      <xdr:col>81</xdr:col>
      <xdr:colOff>95250</xdr:colOff>
      <xdr:row>43</xdr:row>
      <xdr:rowOff>159455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29932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40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98072</xdr:rowOff>
    </xdr:from>
    <xdr:to>
      <xdr:col>77</xdr:col>
      <xdr:colOff>95250</xdr:colOff>
      <xdr:row>44</xdr:row>
      <xdr:rowOff>28222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12999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165100</xdr:rowOff>
    </xdr:from>
    <xdr:to>
      <xdr:col>73</xdr:col>
      <xdr:colOff>44450</xdr:colOff>
      <xdr:row>44</xdr:row>
      <xdr:rowOff>95250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80027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33867</xdr:rowOff>
    </xdr:from>
    <xdr:to>
      <xdr:col>68</xdr:col>
      <xdr:colOff>203200</xdr:colOff>
      <xdr:row>44</xdr:row>
      <xdr:rowOff>135467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120244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9878</xdr:rowOff>
    </xdr:from>
    <xdr:to>
      <xdr:col>64</xdr:col>
      <xdr:colOff>152400</xdr:colOff>
      <xdr:row>45</xdr:row>
      <xdr:rowOff>111478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72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96255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81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土地造成特別会計への公営企業債等繰入見込額や土地開発公社の負債負担等見込額などの影響により、類似団体内平均と比べ突出して高い水準にある。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令和６年度は、充当可能基金が増加し地方債残高が減少したことなどにより、前年度に比べ２８．６ポイント減少した。</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引き続き、地方債残高の圧縮や土地開発公社の保有する土地の優位な売却の推進に努めていく。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10973</xdr:rowOff>
    </xdr:from>
    <xdr:to>
      <xdr:col>81</xdr:col>
      <xdr:colOff>44450</xdr:colOff>
      <xdr:row>16</xdr:row>
      <xdr:rowOff>148996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754173"/>
          <a:ext cx="838200" cy="13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148996</xdr:rowOff>
    </xdr:from>
    <xdr:to>
      <xdr:col>77</xdr:col>
      <xdr:colOff>44450</xdr:colOff>
      <xdr:row>17</xdr:row>
      <xdr:rowOff>130531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892196"/>
          <a:ext cx="889000" cy="15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130531</xdr:rowOff>
    </xdr:from>
    <xdr:to>
      <xdr:col>72</xdr:col>
      <xdr:colOff>203200</xdr:colOff>
      <xdr:row>18</xdr:row>
      <xdr:rowOff>25197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045181"/>
          <a:ext cx="889000" cy="6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25197</xdr:rowOff>
    </xdr:from>
    <xdr:to>
      <xdr:col>68</xdr:col>
      <xdr:colOff>152400</xdr:colOff>
      <xdr:row>18</xdr:row>
      <xdr:rowOff>119786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111297"/>
          <a:ext cx="889000" cy="9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131623</xdr:rowOff>
    </xdr:from>
    <xdr:to>
      <xdr:col>81</xdr:col>
      <xdr:colOff>95250</xdr:colOff>
      <xdr:row>16</xdr:row>
      <xdr:rowOff>61773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0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103700</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75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98196</xdr:rowOff>
    </xdr:from>
    <xdr:to>
      <xdr:col>77</xdr:col>
      <xdr:colOff>95250</xdr:colOff>
      <xdr:row>17</xdr:row>
      <xdr:rowOff>28346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84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13123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927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79731</xdr:rowOff>
    </xdr:from>
    <xdr:to>
      <xdr:col>73</xdr:col>
      <xdr:colOff>44450</xdr:colOff>
      <xdr:row>18</xdr:row>
      <xdr:rowOff>9881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9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166108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080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145847</xdr:rowOff>
    </xdr:from>
    <xdr:to>
      <xdr:col>68</xdr:col>
      <xdr:colOff>203200</xdr:colOff>
      <xdr:row>18</xdr:row>
      <xdr:rowOff>75997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06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60774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14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68986</xdr:rowOff>
    </xdr:from>
    <xdr:to>
      <xdr:col>64</xdr:col>
      <xdr:colOff>152400</xdr:colOff>
      <xdr:row>18</xdr:row>
      <xdr:rowOff>170586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15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155363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24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25,353
24,896
78.66
18,312,738
17,983,302
182,512
8,079,825
21,809,478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62.8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令和６年度は、給与改定により人件費全体が増加し、比率も増加した。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類似団体内平均を上回るのは、市単独による消防本部の設置や保育所運営等の大部分を直営で実施していることが考えられる。人件費全体の圧縮については、今後も引き続き取り組んでいく。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8890</xdr:rowOff>
    </xdr:from>
    <xdr:to>
      <xdr:col>24</xdr:col>
      <xdr:colOff>25400</xdr:colOff>
      <xdr:row>39</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954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165100</xdr:rowOff>
    </xdr:from>
    <xdr:to>
      <xdr:col>19</xdr:col>
      <xdr:colOff>187325</xdr:colOff>
      <xdr:row>39</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80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149860</xdr:rowOff>
    </xdr:from>
    <xdr:to>
      <xdr:col>15</xdr:col>
      <xdr:colOff>98425</xdr:colOff>
      <xdr:row>38</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64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149860</xdr:rowOff>
    </xdr:from>
    <xdr:to>
      <xdr:col>11</xdr:col>
      <xdr:colOff>9525</xdr:colOff>
      <xdr:row>39</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64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3810</xdr:rowOff>
    </xdr:from>
    <xdr:to>
      <xdr:col>24</xdr:col>
      <xdr:colOff>76200</xdr:colOff>
      <xdr:row>39</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147337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129540</xdr:rowOff>
    </xdr:from>
    <xdr:to>
      <xdr:col>20</xdr:col>
      <xdr:colOff>38100</xdr:colOff>
      <xdr:row>39</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44467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3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114300</xdr:rowOff>
    </xdr:from>
    <xdr:to>
      <xdr:col>15</xdr:col>
      <xdr:colOff>149225</xdr:colOff>
      <xdr:row>39</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29227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99060</xdr:rowOff>
    </xdr:from>
    <xdr:to>
      <xdr:col>11</xdr:col>
      <xdr:colOff>60325</xdr:colOff>
      <xdr:row>39</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160020</xdr:rowOff>
    </xdr:from>
    <xdr:to>
      <xdr:col>6</xdr:col>
      <xdr:colOff>171450</xdr:colOff>
      <xdr:row>39</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74947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令和６年度は、用地買収費や重層的支援事業委託料の増加などにより物件費が増加したため、比率も増加した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近年、職員減による代替経費としての委託料といった物件費が増加する傾向にあるため、事業の見直しなど経費の圧縮に努める。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100330</xdr:rowOff>
    </xdr:from>
    <xdr:to>
      <xdr:col>82</xdr:col>
      <xdr:colOff>107950</xdr:colOff>
      <xdr:row>17</xdr:row>
      <xdr:rowOff>130810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149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100330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84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17</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016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58420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55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52087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49530</xdr:rowOff>
    </xdr:from>
    <xdr:to>
      <xdr:col>78</xdr:col>
      <xdr:colOff>120650</xdr:colOff>
      <xdr:row>17</xdr:row>
      <xdr:rowOff>151130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135907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5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令和６年度は定額減税補足給付事業の増により、扶助費充当一般財源が増加したため、比率も増加した。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今後も扶助費抑制のため、雇用対策や予防事業の推進に取り組んでいく。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57</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098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20865</xdr:rowOff>
    </xdr:from>
    <xdr:to>
      <xdr:col>19</xdr:col>
      <xdr:colOff>187325</xdr:colOff>
      <xdr:row>57</xdr:row>
      <xdr:rowOff>37193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935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20865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282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56</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118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141515</xdr:rowOff>
    </xdr:from>
    <xdr:to>
      <xdr:col>15</xdr:col>
      <xdr:colOff>149225</xdr:colOff>
      <xdr:row>57</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56442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令和６年度は、介護保険特別会計などへの繰出金が減少したことにより、比率も減少した。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公営企業会計においては、保険料の適正化を図ることなどにより、普通会計の負担を減らすよう努める。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xdr:rowOff>
    </xdr:from>
    <xdr:to>
      <xdr:col>82</xdr:col>
      <xdr:colOff>107950</xdr:colOff>
      <xdr:row>58</xdr:row>
      <xdr:rowOff>142240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491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58</xdr:row>
      <xdr:rowOff>142240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8822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54610</xdr:rowOff>
    </xdr:from>
    <xdr:to>
      <xdr:col>73</xdr:col>
      <xdr:colOff>180975</xdr:colOff>
      <xdr:row>57</xdr:row>
      <xdr:rowOff>115570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27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54610</xdr:rowOff>
    </xdr:from>
    <xdr:to>
      <xdr:col>69</xdr:col>
      <xdr:colOff>92075</xdr:colOff>
      <xdr:row>58</xdr:row>
      <xdr:rowOff>35560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272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125730</xdr:rowOff>
    </xdr:from>
    <xdr:to>
      <xdr:col>82</xdr:col>
      <xdr:colOff>158750</xdr:colOff>
      <xdr:row>58</xdr:row>
      <xdr:rowOff>55880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97807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91440</xdr:rowOff>
    </xdr:from>
    <xdr:to>
      <xdr:col>78</xdr:col>
      <xdr:colOff>120650</xdr:colOff>
      <xdr:row>59</xdr:row>
      <xdr:rowOff>21590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6367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2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3810</xdr:rowOff>
    </xdr:from>
    <xdr:to>
      <xdr:col>69</xdr:col>
      <xdr:colOff>142875</xdr:colOff>
      <xdr:row>57</xdr:row>
      <xdr:rowOff>105410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近年では、ほぼ横ばい傾向にあるが、消防業務等を直営で行っているため、類似団体内平均を大きく下回る傾向にある。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74422</xdr:rowOff>
    </xdr:from>
    <xdr:to>
      <xdr:col>82</xdr:col>
      <xdr:colOff>107950</xdr:colOff>
      <xdr:row>35</xdr:row>
      <xdr:rowOff>120142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0751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74422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0706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65278</xdr:rowOff>
    </xdr:from>
    <xdr:to>
      <xdr:col>73</xdr:col>
      <xdr:colOff>180975</xdr:colOff>
      <xdr:row>35</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0660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60706</xdr:rowOff>
    </xdr:from>
    <xdr:to>
      <xdr:col>69</xdr:col>
      <xdr:colOff>92075</xdr:colOff>
      <xdr:row>35</xdr:row>
      <xdr:rowOff>65278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061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69342</xdr:rowOff>
    </xdr:from>
    <xdr:to>
      <xdr:col>82</xdr:col>
      <xdr:colOff>158750</xdr:colOff>
      <xdr:row>35</xdr:row>
      <xdr:rowOff>170942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85869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23622</xdr:rowOff>
    </xdr:from>
    <xdr:to>
      <xdr:col>78</xdr:col>
      <xdr:colOff>120650</xdr:colOff>
      <xdr:row>35</xdr:row>
      <xdr:rowOff>125222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135399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9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14478</xdr:rowOff>
    </xdr:from>
    <xdr:to>
      <xdr:col>69</xdr:col>
      <xdr:colOff>142875</xdr:colOff>
      <xdr:row>35</xdr:row>
      <xdr:rowOff>116078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xdr:rowOff>
    </xdr:from>
    <xdr:to>
      <xdr:col>65</xdr:col>
      <xdr:colOff>53975</xdr:colOff>
      <xdr:row>35</xdr:row>
      <xdr:rowOff>111506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121683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平成４年度以降多くの建設事業に取り組み、その財源として地方債を発行したため、高い水準で推移している。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令和６年度は、平成２０年度に発行した減収補てん債の償還完了などにより公債費が減少したため、比率も減少した。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今後も、将来負担比率に注視しながら、新発債の発行の抑制を図っていく。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85089</xdr:rowOff>
    </xdr:from>
    <xdr:to>
      <xdr:col>24</xdr:col>
      <xdr:colOff>25400</xdr:colOff>
      <xdr:row>80</xdr:row>
      <xdr:rowOff>35561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629639"/>
          <a:ext cx="8382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35561</xdr:rowOff>
    </xdr:from>
    <xdr:to>
      <xdr:col>19</xdr:col>
      <xdr:colOff>187325</xdr:colOff>
      <xdr:row>80</xdr:row>
      <xdr:rowOff>134620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7515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153670</xdr:rowOff>
    </xdr:from>
    <xdr:to>
      <xdr:col>15</xdr:col>
      <xdr:colOff>98425</xdr:colOff>
      <xdr:row>80</xdr:row>
      <xdr:rowOff>134620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6982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153670</xdr:rowOff>
    </xdr:from>
    <xdr:to>
      <xdr:col>11</xdr:col>
      <xdr:colOff>9525</xdr:colOff>
      <xdr:row>80</xdr:row>
      <xdr:rowOff>119380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6982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34289</xdr:rowOff>
    </xdr:from>
    <xdr:to>
      <xdr:col>24</xdr:col>
      <xdr:colOff>76200</xdr:colOff>
      <xdr:row>79</xdr:row>
      <xdr:rowOff>135889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6366</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156211</xdr:rowOff>
    </xdr:from>
    <xdr:to>
      <xdr:col>20</xdr:col>
      <xdr:colOff>38100</xdr:colOff>
      <xdr:row>80</xdr:row>
      <xdr:rowOff>86361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71138</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78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83820</xdr:rowOff>
    </xdr:from>
    <xdr:to>
      <xdr:col>15</xdr:col>
      <xdr:colOff>149225</xdr:colOff>
      <xdr:row>81</xdr:row>
      <xdr:rowOff>13970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170197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88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102870</xdr:rowOff>
    </xdr:from>
    <xdr:to>
      <xdr:col>11</xdr:col>
      <xdr:colOff>60325</xdr:colOff>
      <xdr:row>80</xdr:row>
      <xdr:rowOff>33020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17797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68580</xdr:rowOff>
    </xdr:from>
    <xdr:to>
      <xdr:col>6</xdr:col>
      <xdr:colOff>171450</xdr:colOff>
      <xdr:row>80</xdr:row>
      <xdr:rowOff>170180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7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154957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87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令和６年度は公債費の比率が減少したため、交際費以外の比率が増加している。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個々の経費の圧縮等の取組により、今後も継続して経常経費の圧縮に努めていく。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117202</xdr:rowOff>
    </xdr:from>
    <xdr:to>
      <xdr:col>82</xdr:col>
      <xdr:colOff>107950</xdr:colOff>
      <xdr:row>77</xdr:row>
      <xdr:rowOff>30662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47402"/>
          <a:ext cx="8382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151493</xdr:rowOff>
    </xdr:from>
    <xdr:to>
      <xdr:col>78</xdr:col>
      <xdr:colOff>69850</xdr:colOff>
      <xdr:row>76</xdr:row>
      <xdr:rowOff>117202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10243"/>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94343</xdr:rowOff>
    </xdr:from>
    <xdr:to>
      <xdr:col>73</xdr:col>
      <xdr:colOff>180975</xdr:colOff>
      <xdr:row>75</xdr:row>
      <xdr:rowOff>151493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7816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94343</xdr:rowOff>
    </xdr:from>
    <xdr:to>
      <xdr:col>69</xdr:col>
      <xdr:colOff>92075</xdr:colOff>
      <xdr:row>74</xdr:row>
      <xdr:rowOff>159657</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781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54808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8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151312</xdr:rowOff>
    </xdr:from>
    <xdr:to>
      <xdr:col>82</xdr:col>
      <xdr:colOff>158750</xdr:colOff>
      <xdr:row>77</xdr:row>
      <xdr:rowOff>81462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123389</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5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66402</xdr:rowOff>
    </xdr:from>
    <xdr:to>
      <xdr:col>78</xdr:col>
      <xdr:colOff>120650</xdr:colOff>
      <xdr:row>76</xdr:row>
      <xdr:rowOff>168002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152779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182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100693</xdr:rowOff>
    </xdr:from>
    <xdr:to>
      <xdr:col>74</xdr:col>
      <xdr:colOff>31750</xdr:colOff>
      <xdr:row>76</xdr:row>
      <xdr:rowOff>30843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43543</xdr:rowOff>
    </xdr:from>
    <xdr:to>
      <xdr:col>69</xdr:col>
      <xdr:colOff>142875</xdr:colOff>
      <xdr:row>74</xdr:row>
      <xdr:rowOff>145143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155320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49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108857</xdr:rowOff>
    </xdr:from>
    <xdr:to>
      <xdr:col>65</xdr:col>
      <xdr:colOff>53975</xdr:colOff>
      <xdr:row>75</xdr:row>
      <xdr:rowOff>39007</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49184</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76238</xdr:rowOff>
    </xdr:from>
    <xdr:to>
      <xdr:col>29</xdr:col>
      <xdr:colOff>127000</xdr:colOff>
      <xdr:row>17</xdr:row>
      <xdr:rowOff>25590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67063"/>
          <a:ext cx="647700" cy="120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25590</xdr:rowOff>
    </xdr:from>
    <xdr:to>
      <xdr:col>26</xdr:col>
      <xdr:colOff>50800</xdr:colOff>
      <xdr:row>17</xdr:row>
      <xdr:rowOff>72657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87865"/>
          <a:ext cx="698500" cy="47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71323</xdr:rowOff>
    </xdr:from>
    <xdr:to>
      <xdr:col>22</xdr:col>
      <xdr:colOff>114300</xdr:colOff>
      <xdr:row>17</xdr:row>
      <xdr:rowOff>72657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33598"/>
          <a:ext cx="698500" cy="1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71323</xdr:rowOff>
    </xdr:from>
    <xdr:to>
      <xdr:col>18</xdr:col>
      <xdr:colOff>177800</xdr:colOff>
      <xdr:row>17</xdr:row>
      <xdr:rowOff>77508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33598"/>
          <a:ext cx="698500" cy="6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25438</xdr:rowOff>
    </xdr:from>
    <xdr:to>
      <xdr:col>29</xdr:col>
      <xdr:colOff>177800</xdr:colOff>
      <xdr:row>16</xdr:row>
      <xdr:rowOff>127038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16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41965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61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146240</xdr:rowOff>
    </xdr:from>
    <xdr:to>
      <xdr:col>26</xdr:col>
      <xdr:colOff>101600</xdr:colOff>
      <xdr:row>17</xdr:row>
      <xdr:rowOff>76390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37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86567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0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21857</xdr:rowOff>
    </xdr:from>
    <xdr:to>
      <xdr:col>22</xdr:col>
      <xdr:colOff>165100</xdr:colOff>
      <xdr:row>17</xdr:row>
      <xdr:rowOff>123457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84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133634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53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20523</xdr:rowOff>
    </xdr:from>
    <xdr:to>
      <xdr:col>19</xdr:col>
      <xdr:colOff>38100</xdr:colOff>
      <xdr:row>17</xdr:row>
      <xdr:rowOff>122123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82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132300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5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26708</xdr:rowOff>
    </xdr:from>
    <xdr:to>
      <xdr:col>15</xdr:col>
      <xdr:colOff>101600</xdr:colOff>
      <xdr:row>17</xdr:row>
      <xdr:rowOff>128308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88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138485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5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249072</xdr:rowOff>
    </xdr:from>
    <xdr:to>
      <xdr:col>29</xdr:col>
      <xdr:colOff>127000</xdr:colOff>
      <xdr:row>35</xdr:row>
      <xdr:rowOff>6528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516522"/>
          <a:ext cx="647700" cy="100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150154</xdr:rowOff>
    </xdr:from>
    <xdr:to>
      <xdr:col>26</xdr:col>
      <xdr:colOff>50800</xdr:colOff>
      <xdr:row>34</xdr:row>
      <xdr:rowOff>249072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417604"/>
          <a:ext cx="698500" cy="98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150154</xdr:rowOff>
    </xdr:from>
    <xdr:to>
      <xdr:col>22</xdr:col>
      <xdr:colOff>114300</xdr:colOff>
      <xdr:row>34</xdr:row>
      <xdr:rowOff>300997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417604"/>
          <a:ext cx="698500" cy="150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209622</xdr:rowOff>
    </xdr:from>
    <xdr:to>
      <xdr:col>18</xdr:col>
      <xdr:colOff>177800</xdr:colOff>
      <xdr:row>34</xdr:row>
      <xdr:rowOff>300997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477072"/>
          <a:ext cx="698500" cy="91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298628</xdr:rowOff>
    </xdr:from>
    <xdr:to>
      <xdr:col>29</xdr:col>
      <xdr:colOff>177800</xdr:colOff>
      <xdr:row>35</xdr:row>
      <xdr:rowOff>57328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566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143705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411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198272</xdr:rowOff>
    </xdr:from>
    <xdr:to>
      <xdr:col>26</xdr:col>
      <xdr:colOff>101600</xdr:colOff>
      <xdr:row>34</xdr:row>
      <xdr:rowOff>299872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465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310049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234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99354</xdr:rowOff>
    </xdr:from>
    <xdr:to>
      <xdr:col>22</xdr:col>
      <xdr:colOff>165100</xdr:colOff>
      <xdr:row>34</xdr:row>
      <xdr:rowOff>200954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366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211131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135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250197</xdr:rowOff>
    </xdr:from>
    <xdr:to>
      <xdr:col>19</xdr:col>
      <xdr:colOff>38100</xdr:colOff>
      <xdr:row>35</xdr:row>
      <xdr:rowOff>8897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517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19074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286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158822</xdr:rowOff>
    </xdr:from>
    <xdr:to>
      <xdr:col>15</xdr:col>
      <xdr:colOff>101600</xdr:colOff>
      <xdr:row>34</xdr:row>
      <xdr:rowOff>260423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42627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270599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19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25,353
24,896
78.66
18,312,738
17,983,302
182,512
8,079,825
21,809,478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62.8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10033</xdr:rowOff>
    </xdr:from>
    <xdr:to>
      <xdr:col>24</xdr:col>
      <xdr:colOff>63500</xdr:colOff>
      <xdr:row>33</xdr:row>
      <xdr:rowOff>120104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67883"/>
          <a:ext cx="838200" cy="1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120104</xdr:rowOff>
    </xdr:from>
    <xdr:to>
      <xdr:col>19</xdr:col>
      <xdr:colOff>177800</xdr:colOff>
      <xdr:row>33</xdr:row>
      <xdr:rowOff>165074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77954"/>
          <a:ext cx="889000" cy="4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159817</xdr:rowOff>
    </xdr:from>
    <xdr:to>
      <xdr:col>15</xdr:col>
      <xdr:colOff>50800</xdr:colOff>
      <xdr:row>33</xdr:row>
      <xdr:rowOff>165074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817667"/>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159817</xdr:rowOff>
    </xdr:from>
    <xdr:to>
      <xdr:col>10</xdr:col>
      <xdr:colOff>114300</xdr:colOff>
      <xdr:row>34</xdr:row>
      <xdr:rowOff>12738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17667"/>
          <a:ext cx="889000" cy="2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130683</xdr:rowOff>
    </xdr:from>
    <xdr:to>
      <xdr:col>24</xdr:col>
      <xdr:colOff>114300</xdr:colOff>
      <xdr:row>33</xdr:row>
      <xdr:rowOff>60833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1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153560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68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69304</xdr:rowOff>
    </xdr:from>
    <xdr:to>
      <xdr:col>20</xdr:col>
      <xdr:colOff>38100</xdr:colOff>
      <xdr:row>33</xdr:row>
      <xdr:rowOff>170904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2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15981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0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114274</xdr:rowOff>
    </xdr:from>
    <xdr:to>
      <xdr:col>15</xdr:col>
      <xdr:colOff>101600</xdr:colOff>
      <xdr:row>34</xdr:row>
      <xdr:rowOff>44424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7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60951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4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109017</xdr:rowOff>
    </xdr:from>
    <xdr:to>
      <xdr:col>10</xdr:col>
      <xdr:colOff>165100</xdr:colOff>
      <xdr:row>34</xdr:row>
      <xdr:rowOff>39167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6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55694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4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133388</xdr:rowOff>
    </xdr:from>
    <xdr:to>
      <xdr:col>6</xdr:col>
      <xdr:colOff>38100</xdr:colOff>
      <xdr:row>34</xdr:row>
      <xdr:rowOff>63538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9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80065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56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39932</xdr:rowOff>
    </xdr:from>
    <xdr:to>
      <xdr:col>24</xdr:col>
      <xdr:colOff>63500</xdr:colOff>
      <xdr:row>57</xdr:row>
      <xdr:rowOff>88593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41132"/>
          <a:ext cx="838200" cy="22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88593</xdr:rowOff>
    </xdr:from>
    <xdr:to>
      <xdr:col>19</xdr:col>
      <xdr:colOff>177800</xdr:colOff>
      <xdr:row>57</xdr:row>
      <xdr:rowOff>112275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61243"/>
          <a:ext cx="889000" cy="2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112275</xdr:rowOff>
    </xdr:from>
    <xdr:to>
      <xdr:col>15</xdr:col>
      <xdr:colOff>50800</xdr:colOff>
      <xdr:row>57</xdr:row>
      <xdr:rowOff>117487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84925"/>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117487</xdr:rowOff>
    </xdr:from>
    <xdr:to>
      <xdr:col>10</xdr:col>
      <xdr:colOff>114300</xdr:colOff>
      <xdr:row>58</xdr:row>
      <xdr:rowOff>67859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90137"/>
          <a:ext cx="889000" cy="12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160582</xdr:rowOff>
    </xdr:from>
    <xdr:to>
      <xdr:col>24</xdr:col>
      <xdr:colOff>114300</xdr:colOff>
      <xdr:row>56</xdr:row>
      <xdr:rowOff>90732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9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12009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4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37793</xdr:rowOff>
    </xdr:from>
    <xdr:to>
      <xdr:col>20</xdr:col>
      <xdr:colOff>38100</xdr:colOff>
      <xdr:row>57</xdr:row>
      <xdr:rowOff>139393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1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155920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8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61475</xdr:rowOff>
    </xdr:from>
    <xdr:to>
      <xdr:col>15</xdr:col>
      <xdr:colOff>101600</xdr:colOff>
      <xdr:row>57</xdr:row>
      <xdr:rowOff>163075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154202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2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66687</xdr:rowOff>
    </xdr:from>
    <xdr:to>
      <xdr:col>10</xdr:col>
      <xdr:colOff>165100</xdr:colOff>
      <xdr:row>57</xdr:row>
      <xdr:rowOff>168287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3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13364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1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17059</xdr:rowOff>
    </xdr:from>
    <xdr:to>
      <xdr:col>6</xdr:col>
      <xdr:colOff>38100</xdr:colOff>
      <xdr:row>58</xdr:row>
      <xdr:rowOff>118659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6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109786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33382</xdr:rowOff>
    </xdr:from>
    <xdr:to>
      <xdr:col>24</xdr:col>
      <xdr:colOff>63500</xdr:colOff>
      <xdr:row>78</xdr:row>
      <xdr:rowOff>34964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06482"/>
          <a:ext cx="838200" cy="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164579</xdr:rowOff>
    </xdr:from>
    <xdr:to>
      <xdr:col>19</xdr:col>
      <xdr:colOff>177800</xdr:colOff>
      <xdr:row>78</xdr:row>
      <xdr:rowOff>34964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66229"/>
          <a:ext cx="889000" cy="4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108323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8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164579</xdr:rowOff>
    </xdr:from>
    <xdr:to>
      <xdr:col>15</xdr:col>
      <xdr:colOff>50800</xdr:colOff>
      <xdr:row>78</xdr:row>
      <xdr:rowOff>33306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66229"/>
          <a:ext cx="889000" cy="4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105579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7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33306</xdr:rowOff>
    </xdr:from>
    <xdr:to>
      <xdr:col>10</xdr:col>
      <xdr:colOff>114300</xdr:colOff>
      <xdr:row>78</xdr:row>
      <xdr:rowOff>43211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06406"/>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91788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103636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7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154032</xdr:rowOff>
    </xdr:from>
    <xdr:to>
      <xdr:col>24</xdr:col>
      <xdr:colOff>114300</xdr:colOff>
      <xdr:row>78</xdr:row>
      <xdr:rowOff>84182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5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132459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3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155614</xdr:rowOff>
    </xdr:from>
    <xdr:to>
      <xdr:col>20</xdr:col>
      <xdr:colOff>38100</xdr:colOff>
      <xdr:row>78</xdr:row>
      <xdr:rowOff>85764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5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102291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113779</xdr:rowOff>
    </xdr:from>
    <xdr:to>
      <xdr:col>15</xdr:col>
      <xdr:colOff>101600</xdr:colOff>
      <xdr:row>78</xdr:row>
      <xdr:rowOff>43929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60456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0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153956</xdr:rowOff>
    </xdr:from>
    <xdr:to>
      <xdr:col>10</xdr:col>
      <xdr:colOff>165100</xdr:colOff>
      <xdr:row>78</xdr:row>
      <xdr:rowOff>84106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100633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13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163861</xdr:rowOff>
    </xdr:from>
    <xdr:to>
      <xdr:col>6</xdr:col>
      <xdr:colOff>38100</xdr:colOff>
      <xdr:row>78</xdr:row>
      <xdr:rowOff>94011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6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110538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14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68714</xdr:rowOff>
    </xdr:from>
    <xdr:to>
      <xdr:col>24</xdr:col>
      <xdr:colOff>63500</xdr:colOff>
      <xdr:row>96</xdr:row>
      <xdr:rowOff>123099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27914"/>
          <a:ext cx="838200" cy="5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123099</xdr:rowOff>
    </xdr:from>
    <xdr:to>
      <xdr:col>19</xdr:col>
      <xdr:colOff>177800</xdr:colOff>
      <xdr:row>97</xdr:row>
      <xdr:rowOff>83606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82299"/>
          <a:ext cx="889000" cy="13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125766</xdr:rowOff>
    </xdr:from>
    <xdr:to>
      <xdr:col>15</xdr:col>
      <xdr:colOff>50800</xdr:colOff>
      <xdr:row>97</xdr:row>
      <xdr:rowOff>83606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584966"/>
          <a:ext cx="889000" cy="12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125766</xdr:rowOff>
    </xdr:from>
    <xdr:to>
      <xdr:col>10</xdr:col>
      <xdr:colOff>114300</xdr:colOff>
      <xdr:row>98</xdr:row>
      <xdr:rowOff>68813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84966"/>
          <a:ext cx="889000" cy="28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17914</xdr:rowOff>
    </xdr:from>
    <xdr:to>
      <xdr:col>24</xdr:col>
      <xdr:colOff>114300</xdr:colOff>
      <xdr:row>96</xdr:row>
      <xdr:rowOff>119514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7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40791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28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72299</xdr:rowOff>
    </xdr:from>
    <xdr:to>
      <xdr:col>20</xdr:col>
      <xdr:colOff>38100</xdr:colOff>
      <xdr:row>97</xdr:row>
      <xdr:rowOff>2449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3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18976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306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32806</xdr:rowOff>
    </xdr:from>
    <xdr:to>
      <xdr:col>15</xdr:col>
      <xdr:colOff>101600</xdr:colOff>
      <xdr:row>97</xdr:row>
      <xdr:rowOff>134406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6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125533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5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74966</xdr:rowOff>
    </xdr:from>
    <xdr:to>
      <xdr:col>10</xdr:col>
      <xdr:colOff>165100</xdr:colOff>
      <xdr:row>97</xdr:row>
      <xdr:rowOff>5116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3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167693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626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18013</xdr:rowOff>
    </xdr:from>
    <xdr:to>
      <xdr:col>6</xdr:col>
      <xdr:colOff>38100</xdr:colOff>
      <xdr:row>98</xdr:row>
      <xdr:rowOff>119613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2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110740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18717</xdr:rowOff>
    </xdr:from>
    <xdr:to>
      <xdr:col>55</xdr:col>
      <xdr:colOff>0</xdr:colOff>
      <xdr:row>37</xdr:row>
      <xdr:rowOff>63767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362367"/>
          <a:ext cx="838200" cy="4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41486</xdr:rowOff>
    </xdr:from>
    <xdr:to>
      <xdr:col>50</xdr:col>
      <xdr:colOff>114300</xdr:colOff>
      <xdr:row>37</xdr:row>
      <xdr:rowOff>63767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385136"/>
          <a:ext cx="889000" cy="2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41486</xdr:rowOff>
    </xdr:from>
    <xdr:to>
      <xdr:col>45</xdr:col>
      <xdr:colOff>177800</xdr:colOff>
      <xdr:row>37</xdr:row>
      <xdr:rowOff>74320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385136"/>
          <a:ext cx="889000" cy="3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161135</xdr:rowOff>
    </xdr:from>
    <xdr:to>
      <xdr:col>41</xdr:col>
      <xdr:colOff>50800</xdr:colOff>
      <xdr:row>37</xdr:row>
      <xdr:rowOff>74320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647535"/>
          <a:ext cx="889000" cy="77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139367</xdr:rowOff>
    </xdr:from>
    <xdr:to>
      <xdr:col>55</xdr:col>
      <xdr:colOff>50800</xdr:colOff>
      <xdr:row>37</xdr:row>
      <xdr:rowOff>69517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1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54294</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12967</xdr:rowOff>
    </xdr:from>
    <xdr:to>
      <xdr:col>50</xdr:col>
      <xdr:colOff>165100</xdr:colOff>
      <xdr:row>37</xdr:row>
      <xdr:rowOff>114567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5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105694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4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162136</xdr:rowOff>
    </xdr:from>
    <xdr:to>
      <xdr:col>46</xdr:col>
      <xdr:colOff>38100</xdr:colOff>
      <xdr:row>37</xdr:row>
      <xdr:rowOff>92286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3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83413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2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23520</xdr:rowOff>
    </xdr:from>
    <xdr:to>
      <xdr:col>41</xdr:col>
      <xdr:colOff>101600</xdr:colOff>
      <xdr:row>37</xdr:row>
      <xdr:rowOff>125120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116247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45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110335</xdr:rowOff>
    </xdr:from>
    <xdr:to>
      <xdr:col>36</xdr:col>
      <xdr:colOff>165100</xdr:colOff>
      <xdr:row>33</xdr:row>
      <xdr:rowOff>40485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5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31612</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68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103056</xdr:rowOff>
    </xdr:from>
    <xdr:to>
      <xdr:col>55</xdr:col>
      <xdr:colOff>0</xdr:colOff>
      <xdr:row>55</xdr:row>
      <xdr:rowOff>38088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361356"/>
          <a:ext cx="838200" cy="10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37615</xdr:rowOff>
    </xdr:from>
    <xdr:to>
      <xdr:col>50</xdr:col>
      <xdr:colOff>114300</xdr:colOff>
      <xdr:row>55</xdr:row>
      <xdr:rowOff>38088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295915"/>
          <a:ext cx="889000" cy="17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18123</xdr:rowOff>
    </xdr:from>
    <xdr:to>
      <xdr:col>45</xdr:col>
      <xdr:colOff>177800</xdr:colOff>
      <xdr:row>54</xdr:row>
      <xdr:rowOff>37615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276423"/>
          <a:ext cx="889000" cy="1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6990</xdr:rowOff>
    </xdr:from>
    <xdr:to>
      <xdr:col>41</xdr:col>
      <xdr:colOff>50800</xdr:colOff>
      <xdr:row>54</xdr:row>
      <xdr:rowOff>18123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8750940"/>
          <a:ext cx="889000" cy="52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52256</xdr:rowOff>
    </xdr:from>
    <xdr:to>
      <xdr:col>55</xdr:col>
      <xdr:colOff>50800</xdr:colOff>
      <xdr:row>54</xdr:row>
      <xdr:rowOff>153856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31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75133</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161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158738</xdr:rowOff>
    </xdr:from>
    <xdr:to>
      <xdr:col>50</xdr:col>
      <xdr:colOff>165100</xdr:colOff>
      <xdr:row>55</xdr:row>
      <xdr:rowOff>88888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41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105415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19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158265</xdr:rowOff>
    </xdr:from>
    <xdr:to>
      <xdr:col>46</xdr:col>
      <xdr:colOff>38100</xdr:colOff>
      <xdr:row>54</xdr:row>
      <xdr:rowOff>88415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24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104942</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02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138773</xdr:rowOff>
    </xdr:from>
    <xdr:to>
      <xdr:col>41</xdr:col>
      <xdr:colOff>101600</xdr:colOff>
      <xdr:row>54</xdr:row>
      <xdr:rowOff>68923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22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85450</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00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127640</xdr:rowOff>
    </xdr:from>
    <xdr:to>
      <xdr:col>36</xdr:col>
      <xdr:colOff>165100</xdr:colOff>
      <xdr:row>51</xdr:row>
      <xdr:rowOff>57790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870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74317</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8475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92892</xdr:rowOff>
    </xdr:from>
    <xdr:to>
      <xdr:col>55</xdr:col>
      <xdr:colOff>0</xdr:colOff>
      <xdr:row>79</xdr:row>
      <xdr:rowOff>98879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637442"/>
          <a:ext cx="83820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90202</xdr:rowOff>
    </xdr:from>
    <xdr:to>
      <xdr:col>50</xdr:col>
      <xdr:colOff>114300</xdr:colOff>
      <xdr:row>79</xdr:row>
      <xdr:rowOff>92892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463302"/>
          <a:ext cx="889000" cy="17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90202</xdr:rowOff>
    </xdr:from>
    <xdr:to>
      <xdr:col>45</xdr:col>
      <xdr:colOff>177800</xdr:colOff>
      <xdr:row>79</xdr:row>
      <xdr:rowOff>68573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463302"/>
          <a:ext cx="889000" cy="14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68573</xdr:rowOff>
    </xdr:from>
    <xdr:to>
      <xdr:col>41</xdr:col>
      <xdr:colOff>50800</xdr:colOff>
      <xdr:row>79</xdr:row>
      <xdr:rowOff>86926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613123"/>
          <a:ext cx="889000" cy="1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42092</xdr:rowOff>
    </xdr:from>
    <xdr:to>
      <xdr:col>50</xdr:col>
      <xdr:colOff>165100</xdr:colOff>
      <xdr:row>79</xdr:row>
      <xdr:rowOff>143692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8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134819</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50017" y="13679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39402</xdr:rowOff>
    </xdr:from>
    <xdr:to>
      <xdr:col>46</xdr:col>
      <xdr:colOff>38100</xdr:colOff>
      <xdr:row>78</xdr:row>
      <xdr:rowOff>141002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1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132129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50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17773</xdr:rowOff>
    </xdr:from>
    <xdr:to>
      <xdr:col>41</xdr:col>
      <xdr:colOff>101600</xdr:colOff>
      <xdr:row>79</xdr:row>
      <xdr:rowOff>119373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6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110500</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5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36126</xdr:rowOff>
    </xdr:from>
    <xdr:to>
      <xdr:col>36</xdr:col>
      <xdr:colOff>165100</xdr:colOff>
      <xdr:row>79</xdr:row>
      <xdr:rowOff>137726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8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128853</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673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167498</xdr:rowOff>
    </xdr:from>
    <xdr:to>
      <xdr:col>54</xdr:col>
      <xdr:colOff>189865</xdr:colOff>
      <xdr:row>98</xdr:row>
      <xdr:rowOff>81004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769448"/>
          <a:ext cx="1270" cy="1113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84831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88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81004</xdr:rowOff>
    </xdr:from>
    <xdr:to>
      <xdr:col>55</xdr:col>
      <xdr:colOff>88900</xdr:colOff>
      <xdr:row>98</xdr:row>
      <xdr:rowOff>81004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8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114175</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54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167498</xdr:rowOff>
    </xdr:from>
    <xdr:to>
      <xdr:col>55</xdr:col>
      <xdr:colOff>88900</xdr:colOff>
      <xdr:row>91</xdr:row>
      <xdr:rowOff>167498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7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159113</xdr:rowOff>
    </xdr:from>
    <xdr:to>
      <xdr:col>55</xdr:col>
      <xdr:colOff>0</xdr:colOff>
      <xdr:row>94</xdr:row>
      <xdr:rowOff>92106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103963"/>
          <a:ext cx="838200" cy="10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485</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459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22058</xdr:rowOff>
    </xdr:from>
    <xdr:to>
      <xdr:col>55</xdr:col>
      <xdr:colOff>50800</xdr:colOff>
      <xdr:row>96</xdr:row>
      <xdr:rowOff>123658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48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169418</xdr:rowOff>
    </xdr:from>
    <xdr:to>
      <xdr:col>50</xdr:col>
      <xdr:colOff>114300</xdr:colOff>
      <xdr:row>94</xdr:row>
      <xdr:rowOff>92106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114268"/>
          <a:ext cx="889000" cy="9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35564</xdr:rowOff>
    </xdr:from>
    <xdr:to>
      <xdr:col>50</xdr:col>
      <xdr:colOff>165100</xdr:colOff>
      <xdr:row>96</xdr:row>
      <xdr:rowOff>137164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4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128291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95965</xdr:rowOff>
    </xdr:from>
    <xdr:to>
      <xdr:col>45</xdr:col>
      <xdr:colOff>177800</xdr:colOff>
      <xdr:row>93</xdr:row>
      <xdr:rowOff>169418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040815"/>
          <a:ext cx="889000" cy="7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60663</xdr:rowOff>
    </xdr:from>
    <xdr:to>
      <xdr:col>46</xdr:col>
      <xdr:colOff>38100</xdr:colOff>
      <xdr:row>96</xdr:row>
      <xdr:rowOff>162263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1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153390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61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39253</xdr:rowOff>
    </xdr:from>
    <xdr:to>
      <xdr:col>41</xdr:col>
      <xdr:colOff>50800</xdr:colOff>
      <xdr:row>93</xdr:row>
      <xdr:rowOff>95965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5469753"/>
          <a:ext cx="889000" cy="57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78485</xdr:rowOff>
    </xdr:from>
    <xdr:to>
      <xdr:col>41</xdr:col>
      <xdr:colOff>101600</xdr:colOff>
      <xdr:row>97</xdr:row>
      <xdr:rowOff>8635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53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171212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63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35782</xdr:rowOff>
    </xdr:from>
    <xdr:to>
      <xdr:col>36</xdr:col>
      <xdr:colOff>165100</xdr:colOff>
      <xdr:row>96</xdr:row>
      <xdr:rowOff>137382</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49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128509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5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108313</xdr:rowOff>
    </xdr:from>
    <xdr:to>
      <xdr:col>55</xdr:col>
      <xdr:colOff>50800</xdr:colOff>
      <xdr:row>94</xdr:row>
      <xdr:rowOff>38463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05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131190</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590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41306</xdr:rowOff>
    </xdr:from>
    <xdr:to>
      <xdr:col>50</xdr:col>
      <xdr:colOff>165100</xdr:colOff>
      <xdr:row>94</xdr:row>
      <xdr:rowOff>142906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15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159433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593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118618</xdr:rowOff>
    </xdr:from>
    <xdr:to>
      <xdr:col>46</xdr:col>
      <xdr:colOff>38100</xdr:colOff>
      <xdr:row>94</xdr:row>
      <xdr:rowOff>48768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06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65295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583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45165</xdr:rowOff>
    </xdr:from>
    <xdr:to>
      <xdr:col>41</xdr:col>
      <xdr:colOff>101600</xdr:colOff>
      <xdr:row>93</xdr:row>
      <xdr:rowOff>146765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599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163292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576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159903</xdr:rowOff>
    </xdr:from>
    <xdr:to>
      <xdr:col>36</xdr:col>
      <xdr:colOff>165100</xdr:colOff>
      <xdr:row>90</xdr:row>
      <xdr:rowOff>90053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541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106580</xdr:rowOff>
    </xdr:from>
    <xdr:ext cx="59901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672795" y="1519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81483</xdr:rowOff>
    </xdr:from>
    <xdr:to>
      <xdr:col>85</xdr:col>
      <xdr:colOff>127000</xdr:colOff>
      <xdr:row>38</xdr:row>
      <xdr:rowOff>170180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596583"/>
          <a:ext cx="8382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81483</xdr:rowOff>
    </xdr:from>
    <xdr:to>
      <xdr:col>81</xdr:col>
      <xdr:colOff>50800</xdr:colOff>
      <xdr:row>38</xdr:row>
      <xdr:rowOff>92875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596583"/>
          <a:ext cx="8890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92875</xdr:rowOff>
    </xdr:from>
    <xdr:to>
      <xdr:col>76</xdr:col>
      <xdr:colOff>114300</xdr:colOff>
      <xdr:row>39</xdr:row>
      <xdr:rowOff>37516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607975"/>
          <a:ext cx="889000" cy="11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36830</xdr:rowOff>
    </xdr:from>
    <xdr:to>
      <xdr:col>71</xdr:col>
      <xdr:colOff>177800</xdr:colOff>
      <xdr:row>39</xdr:row>
      <xdr:rowOff>37516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23380"/>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119380</xdr:rowOff>
    </xdr:from>
    <xdr:to>
      <xdr:col>85</xdr:col>
      <xdr:colOff>177800</xdr:colOff>
      <xdr:row>39</xdr:row>
      <xdr:rowOff>49530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34307</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4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30683</xdr:rowOff>
    </xdr:from>
    <xdr:to>
      <xdr:col>81</xdr:col>
      <xdr:colOff>101600</xdr:colOff>
      <xdr:row>38</xdr:row>
      <xdr:rowOff>132283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54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123410</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63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42075</xdr:rowOff>
    </xdr:from>
    <xdr:to>
      <xdr:col>76</xdr:col>
      <xdr:colOff>165100</xdr:colOff>
      <xdr:row>38</xdr:row>
      <xdr:rowOff>143675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55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134802</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64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158166</xdr:rowOff>
    </xdr:from>
    <xdr:to>
      <xdr:col>72</xdr:col>
      <xdr:colOff>38100</xdr:colOff>
      <xdr:row>39</xdr:row>
      <xdr:rowOff>88316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79443</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765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157480</xdr:rowOff>
    </xdr:from>
    <xdr:to>
      <xdr:col>67</xdr:col>
      <xdr:colOff>101600</xdr:colOff>
      <xdr:row>39</xdr:row>
      <xdr:rowOff>87630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78757</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765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162936</xdr:rowOff>
    </xdr:from>
    <xdr:to>
      <xdr:col>85</xdr:col>
      <xdr:colOff>127000</xdr:colOff>
      <xdr:row>75</xdr:row>
      <xdr:rowOff>5610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2850236"/>
          <a:ext cx="838200" cy="1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125331</xdr:rowOff>
    </xdr:from>
    <xdr:to>
      <xdr:col>81</xdr:col>
      <xdr:colOff>50800</xdr:colOff>
      <xdr:row>74</xdr:row>
      <xdr:rowOff>162936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2812631"/>
          <a:ext cx="889000" cy="3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125331</xdr:rowOff>
    </xdr:from>
    <xdr:to>
      <xdr:col>76</xdr:col>
      <xdr:colOff>114300</xdr:colOff>
      <xdr:row>75</xdr:row>
      <xdr:rowOff>23343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812631"/>
          <a:ext cx="889000" cy="6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23343</xdr:rowOff>
    </xdr:from>
    <xdr:to>
      <xdr:col>71</xdr:col>
      <xdr:colOff>177800</xdr:colOff>
      <xdr:row>75</xdr:row>
      <xdr:rowOff>31180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2882093"/>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85991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1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126260</xdr:rowOff>
    </xdr:from>
    <xdr:to>
      <xdr:col>85</xdr:col>
      <xdr:colOff>177800</xdr:colOff>
      <xdr:row>75</xdr:row>
      <xdr:rowOff>56410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81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149137</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66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112136</xdr:rowOff>
    </xdr:from>
    <xdr:to>
      <xdr:col>81</xdr:col>
      <xdr:colOff>101600</xdr:colOff>
      <xdr:row>75</xdr:row>
      <xdr:rowOff>42286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79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58813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57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74531</xdr:rowOff>
    </xdr:from>
    <xdr:to>
      <xdr:col>76</xdr:col>
      <xdr:colOff>165100</xdr:colOff>
      <xdr:row>75</xdr:row>
      <xdr:rowOff>4681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76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21208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53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143993</xdr:rowOff>
    </xdr:from>
    <xdr:to>
      <xdr:col>72</xdr:col>
      <xdr:colOff>38100</xdr:colOff>
      <xdr:row>75</xdr:row>
      <xdr:rowOff>74143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83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90670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60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151830</xdr:rowOff>
    </xdr:from>
    <xdr:to>
      <xdr:col>67</xdr:col>
      <xdr:colOff>101600</xdr:colOff>
      <xdr:row>75</xdr:row>
      <xdr:rowOff>81980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8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98507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61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44867</xdr:rowOff>
    </xdr:from>
    <xdr:to>
      <xdr:col>85</xdr:col>
      <xdr:colOff>127000</xdr:colOff>
      <xdr:row>95</xdr:row>
      <xdr:rowOff>48864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332617"/>
          <a:ext cx="838200" cy="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48864</xdr:rowOff>
    </xdr:from>
    <xdr:to>
      <xdr:col>81</xdr:col>
      <xdr:colOff>50800</xdr:colOff>
      <xdr:row>96</xdr:row>
      <xdr:rowOff>48754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336614"/>
          <a:ext cx="889000" cy="17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26772</xdr:rowOff>
    </xdr:from>
    <xdr:to>
      <xdr:col>76</xdr:col>
      <xdr:colOff>114300</xdr:colOff>
      <xdr:row>96</xdr:row>
      <xdr:rowOff>48754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485972"/>
          <a:ext cx="889000" cy="2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26772</xdr:rowOff>
    </xdr:from>
    <xdr:to>
      <xdr:col>71</xdr:col>
      <xdr:colOff>177800</xdr:colOff>
      <xdr:row>96</xdr:row>
      <xdr:rowOff>139160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485972"/>
          <a:ext cx="889000" cy="11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158548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78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165517</xdr:rowOff>
    </xdr:from>
    <xdr:to>
      <xdr:col>85</xdr:col>
      <xdr:colOff>177800</xdr:colOff>
      <xdr:row>95</xdr:row>
      <xdr:rowOff>95667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28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16944</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13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169514</xdr:rowOff>
    </xdr:from>
    <xdr:to>
      <xdr:col>81</xdr:col>
      <xdr:colOff>101600</xdr:colOff>
      <xdr:row>95</xdr:row>
      <xdr:rowOff>99664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28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116191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06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169404</xdr:rowOff>
    </xdr:from>
    <xdr:to>
      <xdr:col>76</xdr:col>
      <xdr:colOff>165100</xdr:colOff>
      <xdr:row>96</xdr:row>
      <xdr:rowOff>99554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45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116081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2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147422</xdr:rowOff>
    </xdr:from>
    <xdr:to>
      <xdr:col>72</xdr:col>
      <xdr:colOff>38100</xdr:colOff>
      <xdr:row>96</xdr:row>
      <xdr:rowOff>77572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43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94099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21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88360</xdr:rowOff>
    </xdr:from>
    <xdr:to>
      <xdr:col>67</xdr:col>
      <xdr:colOff>101600</xdr:colOff>
      <xdr:row>97</xdr:row>
      <xdr:rowOff>18510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54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35037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3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97752</xdr:rowOff>
    </xdr:from>
    <xdr:to>
      <xdr:col>116</xdr:col>
      <xdr:colOff>63500</xdr:colOff>
      <xdr:row>56</xdr:row>
      <xdr:rowOff>104229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9698952"/>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121010</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893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97752</xdr:rowOff>
    </xdr:from>
    <xdr:to>
      <xdr:col>111</xdr:col>
      <xdr:colOff>177800</xdr:colOff>
      <xdr:row>56</xdr:row>
      <xdr:rowOff>109334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9698952"/>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44886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98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109334</xdr:rowOff>
    </xdr:from>
    <xdr:to>
      <xdr:col>107</xdr:col>
      <xdr:colOff>50800</xdr:colOff>
      <xdr:row>56</xdr:row>
      <xdr:rowOff>115430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545300" y="971053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59517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111011</xdr:rowOff>
    </xdr:from>
    <xdr:to>
      <xdr:col>102</xdr:col>
      <xdr:colOff>114300</xdr:colOff>
      <xdr:row>56</xdr:row>
      <xdr:rowOff>115430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9712211"/>
          <a:ext cx="8890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27588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31361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53429</xdr:rowOff>
    </xdr:from>
    <xdr:to>
      <xdr:col>116</xdr:col>
      <xdr:colOff>114300</xdr:colOff>
      <xdr:row>56</xdr:row>
      <xdr:rowOff>155029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65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76306</xdr:rowOff>
    </xdr:from>
    <xdr:ext cx="534377"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50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46952</xdr:rowOff>
    </xdr:from>
    <xdr:to>
      <xdr:col>112</xdr:col>
      <xdr:colOff>38100</xdr:colOff>
      <xdr:row>56</xdr:row>
      <xdr:rowOff>148552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64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165079</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56111" y="942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58534</xdr:rowOff>
    </xdr:from>
    <xdr:to>
      <xdr:col>107</xdr:col>
      <xdr:colOff>101600</xdr:colOff>
      <xdr:row>56</xdr:row>
      <xdr:rowOff>160134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65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5211</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67111" y="943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64630</xdr:rowOff>
    </xdr:from>
    <xdr:to>
      <xdr:col>102</xdr:col>
      <xdr:colOff>165100</xdr:colOff>
      <xdr:row>56</xdr:row>
      <xdr:rowOff>166230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6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11307</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278111" y="944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60211</xdr:rowOff>
    </xdr:from>
    <xdr:to>
      <xdr:col>98</xdr:col>
      <xdr:colOff>38100</xdr:colOff>
      <xdr:row>56</xdr:row>
      <xdr:rowOff>161811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66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6888</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389111" y="943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104496</xdr:rowOff>
    </xdr:from>
    <xdr:to>
      <xdr:col>116</xdr:col>
      <xdr:colOff>63500</xdr:colOff>
      <xdr:row>73</xdr:row>
      <xdr:rowOff>145163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620346"/>
          <a:ext cx="838200" cy="4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104496</xdr:rowOff>
    </xdr:from>
    <xdr:to>
      <xdr:col>111</xdr:col>
      <xdr:colOff>177800</xdr:colOff>
      <xdr:row>74</xdr:row>
      <xdr:rowOff>50180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620346"/>
          <a:ext cx="889000" cy="11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50180</xdr:rowOff>
    </xdr:from>
    <xdr:to>
      <xdr:col>107</xdr:col>
      <xdr:colOff>50800</xdr:colOff>
      <xdr:row>74</xdr:row>
      <xdr:rowOff>59553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737480"/>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55690</xdr:rowOff>
    </xdr:from>
    <xdr:to>
      <xdr:col>102</xdr:col>
      <xdr:colOff>114300</xdr:colOff>
      <xdr:row>74</xdr:row>
      <xdr:rowOff>59553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742990"/>
          <a:ext cx="8890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94363</xdr:rowOff>
    </xdr:from>
    <xdr:to>
      <xdr:col>116</xdr:col>
      <xdr:colOff>114300</xdr:colOff>
      <xdr:row>74</xdr:row>
      <xdr:rowOff>24513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61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117240</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4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53696</xdr:rowOff>
    </xdr:from>
    <xdr:to>
      <xdr:col>112</xdr:col>
      <xdr:colOff>38100</xdr:colOff>
      <xdr:row>73</xdr:row>
      <xdr:rowOff>155296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5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373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34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170830</xdr:rowOff>
    </xdr:from>
    <xdr:to>
      <xdr:col>107</xdr:col>
      <xdr:colOff>101600</xdr:colOff>
      <xdr:row>74</xdr:row>
      <xdr:rowOff>100980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117507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6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8753</xdr:rowOff>
    </xdr:from>
    <xdr:to>
      <xdr:col>102</xdr:col>
      <xdr:colOff>165100</xdr:colOff>
      <xdr:row>74</xdr:row>
      <xdr:rowOff>110353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69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126880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7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4890</xdr:rowOff>
    </xdr:from>
    <xdr:to>
      <xdr:col>98</xdr:col>
      <xdr:colOff>38100</xdr:colOff>
      <xdr:row>74</xdr:row>
      <xdr:rowOff>106490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6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123017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46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類似団体内平均として、特に高い水準にある経費は、貸付金、積立金である。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令和６年度の貸付金は、住民一人当たり１１，９３１円で、類似団体内平均の約２．３倍となっている。これは、中小企業の経営安定支援のため毎年度中小企業融資預託を実施しているためである。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令和６年度の積立金は、住民一人当たり６６，６２１円で、類似団体内平均の約２．４倍となっている。これは、今後の地方創生事業に充てるため地方創生事業基金に積立てをしているためである。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大規模建設事業が今後も見込まれる中、国庫補助金等の財源を有効に活用し、地方債残高が大きく増えることがないように努めつつ、将来的に安定してまちづくりを行える財政の枠組みを保っていく。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25,353
24,896
78.66
18,312,738
17,983,302
182,512
8,079,825
21,809,478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62.8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162751</xdr:rowOff>
    </xdr:from>
    <xdr:to>
      <xdr:col>24</xdr:col>
      <xdr:colOff>63500</xdr:colOff>
      <xdr:row>34</xdr:row>
      <xdr:rowOff>11874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20601"/>
          <a:ext cx="8382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11874</xdr:rowOff>
    </xdr:from>
    <xdr:to>
      <xdr:col>19</xdr:col>
      <xdr:colOff>177800</xdr:colOff>
      <xdr:row>34</xdr:row>
      <xdr:rowOff>40830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4117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6350</xdr:rowOff>
    </xdr:from>
    <xdr:to>
      <xdr:col>15</xdr:col>
      <xdr:colOff>50800</xdr:colOff>
      <xdr:row>34</xdr:row>
      <xdr:rowOff>40830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35650"/>
          <a:ext cx="889000" cy="3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3302</xdr:rowOff>
    </xdr:from>
    <xdr:to>
      <xdr:col>10</xdr:col>
      <xdr:colOff>114300</xdr:colOff>
      <xdr:row>34</xdr:row>
      <xdr:rowOff>6350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3260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111951</xdr:rowOff>
    </xdr:from>
    <xdr:to>
      <xdr:col>24</xdr:col>
      <xdr:colOff>114300</xdr:colOff>
      <xdr:row>34</xdr:row>
      <xdr:rowOff>42101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6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134828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2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132524</xdr:rowOff>
    </xdr:from>
    <xdr:to>
      <xdr:col>20</xdr:col>
      <xdr:colOff>38100</xdr:colOff>
      <xdr:row>34</xdr:row>
      <xdr:rowOff>62674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9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79201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65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161480</xdr:rowOff>
    </xdr:from>
    <xdr:to>
      <xdr:col>15</xdr:col>
      <xdr:colOff>101600</xdr:colOff>
      <xdr:row>34</xdr:row>
      <xdr:rowOff>91630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1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108157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9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127000</xdr:rowOff>
    </xdr:from>
    <xdr:to>
      <xdr:col>10</xdr:col>
      <xdr:colOff>165100</xdr:colOff>
      <xdr:row>34</xdr:row>
      <xdr:rowOff>57150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73677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6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123952</xdr:rowOff>
    </xdr:from>
    <xdr:to>
      <xdr:col>6</xdr:col>
      <xdr:colOff>38100</xdr:colOff>
      <xdr:row>34</xdr:row>
      <xdr:rowOff>54102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8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70629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5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135341</xdr:rowOff>
    </xdr:from>
    <xdr:to>
      <xdr:col>24</xdr:col>
      <xdr:colOff>63500</xdr:colOff>
      <xdr:row>56</xdr:row>
      <xdr:rowOff>79387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65091"/>
          <a:ext cx="838200" cy="11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79387</xdr:rowOff>
    </xdr:from>
    <xdr:to>
      <xdr:col>19</xdr:col>
      <xdr:colOff>177800</xdr:colOff>
      <xdr:row>56</xdr:row>
      <xdr:rowOff>131703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680587"/>
          <a:ext cx="889000" cy="5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125104</xdr:rowOff>
    </xdr:from>
    <xdr:to>
      <xdr:col>15</xdr:col>
      <xdr:colOff>50800</xdr:colOff>
      <xdr:row>56</xdr:row>
      <xdr:rowOff>131703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26304"/>
          <a:ext cx="889000" cy="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89674</xdr:rowOff>
    </xdr:from>
    <xdr:to>
      <xdr:col>10</xdr:col>
      <xdr:colOff>114300</xdr:colOff>
      <xdr:row>56</xdr:row>
      <xdr:rowOff>125104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76524"/>
          <a:ext cx="889000" cy="54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61239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84541</xdr:rowOff>
    </xdr:from>
    <xdr:to>
      <xdr:col>24</xdr:col>
      <xdr:colOff>114300</xdr:colOff>
      <xdr:row>56</xdr:row>
      <xdr:rowOff>14691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1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107418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6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28587</xdr:rowOff>
    </xdr:from>
    <xdr:to>
      <xdr:col>20</xdr:col>
      <xdr:colOff>38100</xdr:colOff>
      <xdr:row>56</xdr:row>
      <xdr:rowOff>130187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2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146714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0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80903</xdr:rowOff>
    </xdr:from>
    <xdr:to>
      <xdr:col>15</xdr:col>
      <xdr:colOff>101600</xdr:colOff>
      <xdr:row>57</xdr:row>
      <xdr:rowOff>11053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8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27580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5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74304</xdr:rowOff>
    </xdr:from>
    <xdr:to>
      <xdr:col>10</xdr:col>
      <xdr:colOff>165100</xdr:colOff>
      <xdr:row>57</xdr:row>
      <xdr:rowOff>4454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7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20981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5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38874</xdr:rowOff>
    </xdr:from>
    <xdr:to>
      <xdr:col>6</xdr:col>
      <xdr:colOff>38100</xdr:colOff>
      <xdr:row>53</xdr:row>
      <xdr:rowOff>140474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157001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900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130077</xdr:rowOff>
    </xdr:from>
    <xdr:to>
      <xdr:col>24</xdr:col>
      <xdr:colOff>63500</xdr:colOff>
      <xdr:row>76</xdr:row>
      <xdr:rowOff>109035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17377"/>
          <a:ext cx="838200" cy="32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109035</xdr:rowOff>
    </xdr:from>
    <xdr:to>
      <xdr:col>19</xdr:col>
      <xdr:colOff>177800</xdr:colOff>
      <xdr:row>77</xdr:row>
      <xdr:rowOff>153927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39235"/>
          <a:ext cx="889000" cy="21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165140</xdr:rowOff>
    </xdr:from>
    <xdr:to>
      <xdr:col>15</xdr:col>
      <xdr:colOff>50800</xdr:colOff>
      <xdr:row>77</xdr:row>
      <xdr:rowOff>153927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852440"/>
          <a:ext cx="889000" cy="50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165140</xdr:rowOff>
    </xdr:from>
    <xdr:to>
      <xdr:col>10</xdr:col>
      <xdr:colOff>114300</xdr:colOff>
      <xdr:row>76</xdr:row>
      <xdr:rowOff>101197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52440"/>
          <a:ext cx="889000" cy="27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65695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79277</xdr:rowOff>
    </xdr:from>
    <xdr:to>
      <xdr:col>24</xdr:col>
      <xdr:colOff>114300</xdr:colOff>
      <xdr:row>75</xdr:row>
      <xdr:rowOff>9427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6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102154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18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58235</xdr:rowOff>
    </xdr:from>
    <xdr:to>
      <xdr:col>20</xdr:col>
      <xdr:colOff>38100</xdr:colOff>
      <xdr:row>76</xdr:row>
      <xdr:rowOff>159835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8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4912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63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103127</xdr:rowOff>
    </xdr:from>
    <xdr:to>
      <xdr:col>15</xdr:col>
      <xdr:colOff>101600</xdr:colOff>
      <xdr:row>78</xdr:row>
      <xdr:rowOff>33277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0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49804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8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114340</xdr:rowOff>
    </xdr:from>
    <xdr:to>
      <xdr:col>10</xdr:col>
      <xdr:colOff>165100</xdr:colOff>
      <xdr:row>75</xdr:row>
      <xdr:rowOff>44490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0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61017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76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50397</xdr:rowOff>
    </xdr:from>
    <xdr:to>
      <xdr:col>6</xdr:col>
      <xdr:colOff>38100</xdr:colOff>
      <xdr:row>76</xdr:row>
      <xdr:rowOff>151997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8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168524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55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50419</xdr:rowOff>
    </xdr:from>
    <xdr:to>
      <xdr:col>24</xdr:col>
      <xdr:colOff>63500</xdr:colOff>
      <xdr:row>98</xdr:row>
      <xdr:rowOff>102388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52519"/>
          <a:ext cx="838200" cy="5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35840</xdr:rowOff>
    </xdr:from>
    <xdr:to>
      <xdr:col>19</xdr:col>
      <xdr:colOff>177800</xdr:colOff>
      <xdr:row>98</xdr:row>
      <xdr:rowOff>102388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837940"/>
          <a:ext cx="889000" cy="6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16205</xdr:rowOff>
    </xdr:from>
    <xdr:to>
      <xdr:col>15</xdr:col>
      <xdr:colOff>50800</xdr:colOff>
      <xdr:row>98</xdr:row>
      <xdr:rowOff>35840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818305"/>
          <a:ext cx="889000" cy="1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16205</xdr:rowOff>
    </xdr:from>
    <xdr:to>
      <xdr:col>10</xdr:col>
      <xdr:colOff>114300</xdr:colOff>
      <xdr:row>98</xdr:row>
      <xdr:rowOff>70014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18305"/>
          <a:ext cx="889000" cy="5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171069</xdr:rowOff>
    </xdr:from>
    <xdr:to>
      <xdr:col>24</xdr:col>
      <xdr:colOff>114300</xdr:colOff>
      <xdr:row>98</xdr:row>
      <xdr:rowOff>101219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0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149496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8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51588</xdr:rowOff>
    </xdr:from>
    <xdr:to>
      <xdr:col>20</xdr:col>
      <xdr:colOff>38100</xdr:colOff>
      <xdr:row>98</xdr:row>
      <xdr:rowOff>153188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5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144315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4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156490</xdr:rowOff>
    </xdr:from>
    <xdr:to>
      <xdr:col>15</xdr:col>
      <xdr:colOff>101600</xdr:colOff>
      <xdr:row>98</xdr:row>
      <xdr:rowOff>86640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8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77767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7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136855</xdr:rowOff>
    </xdr:from>
    <xdr:to>
      <xdr:col>10</xdr:col>
      <xdr:colOff>165100</xdr:colOff>
      <xdr:row>98</xdr:row>
      <xdr:rowOff>67005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6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58132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6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19214</xdr:rowOff>
    </xdr:from>
    <xdr:to>
      <xdr:col>6</xdr:col>
      <xdr:colOff>38100</xdr:colOff>
      <xdr:row>98</xdr:row>
      <xdr:rowOff>120814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2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111941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1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96266</xdr:rowOff>
    </xdr:from>
    <xdr:to>
      <xdr:col>55</xdr:col>
      <xdr:colOff>0</xdr:colOff>
      <xdr:row>30</xdr:row>
      <xdr:rowOff>118799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5239766"/>
          <a:ext cx="838200" cy="2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45120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88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118799</xdr:rowOff>
    </xdr:from>
    <xdr:to>
      <xdr:col>50</xdr:col>
      <xdr:colOff>114300</xdr:colOff>
      <xdr:row>30</xdr:row>
      <xdr:rowOff>138394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5262299"/>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170524</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138394</xdr:rowOff>
    </xdr:from>
    <xdr:to>
      <xdr:col>45</xdr:col>
      <xdr:colOff>177800</xdr:colOff>
      <xdr:row>30</xdr:row>
      <xdr:rowOff>154069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5281894"/>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131862</xdr:rowOff>
    </xdr:from>
    <xdr:to>
      <xdr:col>41</xdr:col>
      <xdr:colOff>50800</xdr:colOff>
      <xdr:row>30</xdr:row>
      <xdr:rowOff>154069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5275362"/>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163339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129702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45466</xdr:rowOff>
    </xdr:from>
    <xdr:to>
      <xdr:col>55</xdr:col>
      <xdr:colOff>50800</xdr:colOff>
      <xdr:row>30</xdr:row>
      <xdr:rowOff>147066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18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131843</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103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67999</xdr:rowOff>
    </xdr:from>
    <xdr:to>
      <xdr:col>50</xdr:col>
      <xdr:colOff>165100</xdr:colOff>
      <xdr:row>30</xdr:row>
      <xdr:rowOff>169599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21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14676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498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87594</xdr:rowOff>
    </xdr:from>
    <xdr:to>
      <xdr:col>46</xdr:col>
      <xdr:colOff>38100</xdr:colOff>
      <xdr:row>31</xdr:row>
      <xdr:rowOff>17744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2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34271</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00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103269</xdr:rowOff>
    </xdr:from>
    <xdr:to>
      <xdr:col>41</xdr:col>
      <xdr:colOff>101600</xdr:colOff>
      <xdr:row>31</xdr:row>
      <xdr:rowOff>33419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24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49946</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02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22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27739</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499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127622</xdr:rowOff>
    </xdr:from>
    <xdr:to>
      <xdr:col>55</xdr:col>
      <xdr:colOff>0</xdr:colOff>
      <xdr:row>57</xdr:row>
      <xdr:rowOff>156807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00272"/>
          <a:ext cx="838200" cy="2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127622</xdr:rowOff>
    </xdr:from>
    <xdr:to>
      <xdr:col>50</xdr:col>
      <xdr:colOff>114300</xdr:colOff>
      <xdr:row>58</xdr:row>
      <xdr:rowOff>52242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00272"/>
          <a:ext cx="889000" cy="9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1512</xdr:rowOff>
    </xdr:from>
    <xdr:to>
      <xdr:col>45</xdr:col>
      <xdr:colOff>177800</xdr:colOff>
      <xdr:row>58</xdr:row>
      <xdr:rowOff>52242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45612"/>
          <a:ext cx="889000" cy="5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161703</xdr:rowOff>
    </xdr:from>
    <xdr:to>
      <xdr:col>41</xdr:col>
      <xdr:colOff>50800</xdr:colOff>
      <xdr:row>58</xdr:row>
      <xdr:rowOff>1512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762903"/>
          <a:ext cx="889000" cy="18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106007</xdr:rowOff>
    </xdr:from>
    <xdr:to>
      <xdr:col>55</xdr:col>
      <xdr:colOff>50800</xdr:colOff>
      <xdr:row>58</xdr:row>
      <xdr:rowOff>36157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7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84434</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5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76822</xdr:rowOff>
    </xdr:from>
    <xdr:to>
      <xdr:col>50</xdr:col>
      <xdr:colOff>165100</xdr:colOff>
      <xdr:row>58</xdr:row>
      <xdr:rowOff>6972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4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169549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4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1442</xdr:rowOff>
    </xdr:from>
    <xdr:to>
      <xdr:col>46</xdr:col>
      <xdr:colOff>38100</xdr:colOff>
      <xdr:row>58</xdr:row>
      <xdr:rowOff>103042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4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94169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03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122162</xdr:rowOff>
    </xdr:from>
    <xdr:to>
      <xdr:col>41</xdr:col>
      <xdr:colOff>101600</xdr:colOff>
      <xdr:row>58</xdr:row>
      <xdr:rowOff>52312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9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43439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8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110903</xdr:rowOff>
    </xdr:from>
    <xdr:to>
      <xdr:col>36</xdr:col>
      <xdr:colOff>165100</xdr:colOff>
      <xdr:row>57</xdr:row>
      <xdr:rowOff>41053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32180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80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21476</xdr:rowOff>
    </xdr:from>
    <xdr:to>
      <xdr:col>55</xdr:col>
      <xdr:colOff>0</xdr:colOff>
      <xdr:row>78</xdr:row>
      <xdr:rowOff>66415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94576"/>
          <a:ext cx="838200" cy="4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53994</xdr:rowOff>
    </xdr:from>
    <xdr:to>
      <xdr:col>50</xdr:col>
      <xdr:colOff>114300</xdr:colOff>
      <xdr:row>78</xdr:row>
      <xdr:rowOff>21476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255644"/>
          <a:ext cx="889000" cy="13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32316</xdr:rowOff>
    </xdr:from>
    <xdr:to>
      <xdr:col>45</xdr:col>
      <xdr:colOff>177800</xdr:colOff>
      <xdr:row>77</xdr:row>
      <xdr:rowOff>53994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233966"/>
          <a:ext cx="889000" cy="2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12009</xdr:rowOff>
    </xdr:from>
    <xdr:to>
      <xdr:col>41</xdr:col>
      <xdr:colOff>50800</xdr:colOff>
      <xdr:row>77</xdr:row>
      <xdr:rowOff>32316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213659"/>
          <a:ext cx="8890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15615</xdr:rowOff>
    </xdr:from>
    <xdr:to>
      <xdr:col>55</xdr:col>
      <xdr:colOff>50800</xdr:colOff>
      <xdr:row>78</xdr:row>
      <xdr:rowOff>117215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8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101992</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0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142126</xdr:rowOff>
    </xdr:from>
    <xdr:to>
      <xdr:col>50</xdr:col>
      <xdr:colOff>165100</xdr:colOff>
      <xdr:row>78</xdr:row>
      <xdr:rowOff>72276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63403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43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3194</xdr:rowOff>
    </xdr:from>
    <xdr:to>
      <xdr:col>46</xdr:col>
      <xdr:colOff>38100</xdr:colOff>
      <xdr:row>77</xdr:row>
      <xdr:rowOff>104794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0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95921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9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152966</xdr:rowOff>
    </xdr:from>
    <xdr:to>
      <xdr:col>41</xdr:col>
      <xdr:colOff>101600</xdr:colOff>
      <xdr:row>77</xdr:row>
      <xdr:rowOff>83116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8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74243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7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132659</xdr:rowOff>
    </xdr:from>
    <xdr:to>
      <xdr:col>36</xdr:col>
      <xdr:colOff>165100</xdr:colOff>
      <xdr:row>77</xdr:row>
      <xdr:rowOff>62809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6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53936</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2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38075</xdr:rowOff>
    </xdr:from>
    <xdr:to>
      <xdr:col>55</xdr:col>
      <xdr:colOff>0</xdr:colOff>
      <xdr:row>94</xdr:row>
      <xdr:rowOff>18338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5982925"/>
          <a:ext cx="838200" cy="15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150419</xdr:rowOff>
    </xdr:from>
    <xdr:to>
      <xdr:col>50</xdr:col>
      <xdr:colOff>114300</xdr:colOff>
      <xdr:row>94</xdr:row>
      <xdr:rowOff>18338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5752369"/>
          <a:ext cx="889000" cy="38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150419</xdr:rowOff>
    </xdr:from>
    <xdr:to>
      <xdr:col>45</xdr:col>
      <xdr:colOff>177800</xdr:colOff>
      <xdr:row>94</xdr:row>
      <xdr:rowOff>10846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5752369"/>
          <a:ext cx="889000" cy="37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10846</xdr:rowOff>
    </xdr:from>
    <xdr:to>
      <xdr:col>41</xdr:col>
      <xdr:colOff>50800</xdr:colOff>
      <xdr:row>95</xdr:row>
      <xdr:rowOff>22682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127146"/>
          <a:ext cx="889000" cy="18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158725</xdr:rowOff>
    </xdr:from>
    <xdr:to>
      <xdr:col>55</xdr:col>
      <xdr:colOff>50800</xdr:colOff>
      <xdr:row>93</xdr:row>
      <xdr:rowOff>88875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593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10152</xdr:rowOff>
    </xdr:from>
    <xdr:ext cx="599010"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783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138988</xdr:rowOff>
    </xdr:from>
    <xdr:to>
      <xdr:col>50</xdr:col>
      <xdr:colOff>165100</xdr:colOff>
      <xdr:row>94</xdr:row>
      <xdr:rowOff>69138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08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85665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585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99619</xdr:rowOff>
    </xdr:from>
    <xdr:to>
      <xdr:col>46</xdr:col>
      <xdr:colOff>38100</xdr:colOff>
      <xdr:row>92</xdr:row>
      <xdr:rowOff>29769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570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46296</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50795" y="15476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131496</xdr:rowOff>
    </xdr:from>
    <xdr:to>
      <xdr:col>41</xdr:col>
      <xdr:colOff>101600</xdr:colOff>
      <xdr:row>94</xdr:row>
      <xdr:rowOff>61646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07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78173</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61795" y="1585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143332</xdr:rowOff>
    </xdr:from>
    <xdr:to>
      <xdr:col>36</xdr:col>
      <xdr:colOff>165100</xdr:colOff>
      <xdr:row>95</xdr:row>
      <xdr:rowOff>73482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25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90009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03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25400</xdr:rowOff>
    </xdr:from>
    <xdr:to>
      <xdr:col>85</xdr:col>
      <xdr:colOff>127000</xdr:colOff>
      <xdr:row>36</xdr:row>
      <xdr:rowOff>101486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197600"/>
          <a:ext cx="838200" cy="7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101486</xdr:rowOff>
    </xdr:from>
    <xdr:to>
      <xdr:col>81</xdr:col>
      <xdr:colOff>50800</xdr:colOff>
      <xdr:row>37</xdr:row>
      <xdr:rowOff>60109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273686"/>
          <a:ext cx="889000" cy="13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59233</xdr:rowOff>
    </xdr:from>
    <xdr:to>
      <xdr:col>76</xdr:col>
      <xdr:colOff>114300</xdr:colOff>
      <xdr:row>37</xdr:row>
      <xdr:rowOff>60109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402883"/>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160998</xdr:rowOff>
    </xdr:from>
    <xdr:to>
      <xdr:col>71</xdr:col>
      <xdr:colOff>177800</xdr:colOff>
      <xdr:row>37</xdr:row>
      <xdr:rowOff>59233</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333198"/>
          <a:ext cx="889000" cy="6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146050</xdr:rowOff>
    </xdr:from>
    <xdr:to>
      <xdr:col>85</xdr:col>
      <xdr:colOff>177800</xdr:colOff>
      <xdr:row>36</xdr:row>
      <xdr:rowOff>76200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124477</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12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50686</xdr:rowOff>
    </xdr:from>
    <xdr:to>
      <xdr:col>81</xdr:col>
      <xdr:colOff>101600</xdr:colOff>
      <xdr:row>36</xdr:row>
      <xdr:rowOff>152286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22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143413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31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9309</xdr:rowOff>
    </xdr:from>
    <xdr:to>
      <xdr:col>76</xdr:col>
      <xdr:colOff>165100</xdr:colOff>
      <xdr:row>37</xdr:row>
      <xdr:rowOff>110909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35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102036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44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8433</xdr:rowOff>
    </xdr:from>
    <xdr:to>
      <xdr:col>72</xdr:col>
      <xdr:colOff>38100</xdr:colOff>
      <xdr:row>37</xdr:row>
      <xdr:rowOff>110033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3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101160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44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110198</xdr:rowOff>
    </xdr:from>
    <xdr:to>
      <xdr:col>67</xdr:col>
      <xdr:colOff>101600</xdr:colOff>
      <xdr:row>37</xdr:row>
      <xdr:rowOff>40348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28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31475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37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98008</xdr:rowOff>
    </xdr:from>
    <xdr:to>
      <xdr:col>85</xdr:col>
      <xdr:colOff>127000</xdr:colOff>
      <xdr:row>58</xdr:row>
      <xdr:rowOff>70206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5481300" y="9870658"/>
          <a:ext cx="838200" cy="14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98008</xdr:rowOff>
    </xdr:from>
    <xdr:to>
      <xdr:col>81</xdr:col>
      <xdr:colOff>50800</xdr:colOff>
      <xdr:row>58</xdr:row>
      <xdr:rowOff>96538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870658"/>
          <a:ext cx="889000" cy="16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96538</xdr:rowOff>
    </xdr:from>
    <xdr:to>
      <xdr:col>76</xdr:col>
      <xdr:colOff>114300</xdr:colOff>
      <xdr:row>59</xdr:row>
      <xdr:rowOff>81462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10040638"/>
          <a:ext cx="889000" cy="15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72818</xdr:rowOff>
    </xdr:from>
    <xdr:to>
      <xdr:col>71</xdr:col>
      <xdr:colOff>177800</xdr:colOff>
      <xdr:row>59</xdr:row>
      <xdr:rowOff>81462</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10188368"/>
          <a:ext cx="889000" cy="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19406</xdr:rowOff>
    </xdr:from>
    <xdr:to>
      <xdr:col>85</xdr:col>
      <xdr:colOff>177800</xdr:colOff>
      <xdr:row>58</xdr:row>
      <xdr:rowOff>121006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96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105783</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87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47208</xdr:rowOff>
    </xdr:from>
    <xdr:to>
      <xdr:col>81</xdr:col>
      <xdr:colOff>101600</xdr:colOff>
      <xdr:row>57</xdr:row>
      <xdr:rowOff>148808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81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139935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91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45738</xdr:rowOff>
    </xdr:from>
    <xdr:to>
      <xdr:col>76</xdr:col>
      <xdr:colOff>165100</xdr:colOff>
      <xdr:row>58</xdr:row>
      <xdr:rowOff>147338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98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138465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1008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30662</xdr:rowOff>
    </xdr:from>
    <xdr:to>
      <xdr:col>72</xdr:col>
      <xdr:colOff>38100</xdr:colOff>
      <xdr:row>59</xdr:row>
      <xdr:rowOff>132262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1014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123389</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1023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22018</xdr:rowOff>
    </xdr:from>
    <xdr:to>
      <xdr:col>67</xdr:col>
      <xdr:colOff>101600</xdr:colOff>
      <xdr:row>59</xdr:row>
      <xdr:rowOff>123618</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1013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114745</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23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81483</xdr:rowOff>
    </xdr:from>
    <xdr:to>
      <xdr:col>85</xdr:col>
      <xdr:colOff>127000</xdr:colOff>
      <xdr:row>78</xdr:row>
      <xdr:rowOff>170180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454583"/>
          <a:ext cx="8382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81483</xdr:rowOff>
    </xdr:from>
    <xdr:to>
      <xdr:col>81</xdr:col>
      <xdr:colOff>50800</xdr:colOff>
      <xdr:row>78</xdr:row>
      <xdr:rowOff>92875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454583"/>
          <a:ext cx="8890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92875</xdr:rowOff>
    </xdr:from>
    <xdr:to>
      <xdr:col>76</xdr:col>
      <xdr:colOff>114300</xdr:colOff>
      <xdr:row>79</xdr:row>
      <xdr:rowOff>37516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465975"/>
          <a:ext cx="889000" cy="11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36830</xdr:rowOff>
    </xdr:from>
    <xdr:to>
      <xdr:col>71</xdr:col>
      <xdr:colOff>177800</xdr:colOff>
      <xdr:row>79</xdr:row>
      <xdr:rowOff>37516</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81380"/>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119380</xdr:rowOff>
    </xdr:from>
    <xdr:to>
      <xdr:col>85</xdr:col>
      <xdr:colOff>177800</xdr:colOff>
      <xdr:row>79</xdr:row>
      <xdr:rowOff>49530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9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34307</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0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30683</xdr:rowOff>
    </xdr:from>
    <xdr:to>
      <xdr:col>81</xdr:col>
      <xdr:colOff>101600</xdr:colOff>
      <xdr:row>78</xdr:row>
      <xdr:rowOff>132283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0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123410</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49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42075</xdr:rowOff>
    </xdr:from>
    <xdr:to>
      <xdr:col>76</xdr:col>
      <xdr:colOff>165100</xdr:colOff>
      <xdr:row>78</xdr:row>
      <xdr:rowOff>143675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134802</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507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158166</xdr:rowOff>
    </xdr:from>
    <xdr:to>
      <xdr:col>72</xdr:col>
      <xdr:colOff>38100</xdr:colOff>
      <xdr:row>79</xdr:row>
      <xdr:rowOff>88316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3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79443</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23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157480</xdr:rowOff>
    </xdr:from>
    <xdr:to>
      <xdr:col>67</xdr:col>
      <xdr:colOff>101600</xdr:colOff>
      <xdr:row>79</xdr:row>
      <xdr:rowOff>87630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78757</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623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162936</xdr:rowOff>
    </xdr:from>
    <xdr:to>
      <xdr:col>85</xdr:col>
      <xdr:colOff>127000</xdr:colOff>
      <xdr:row>95</xdr:row>
      <xdr:rowOff>5611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279236"/>
          <a:ext cx="838200" cy="1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125330</xdr:rowOff>
    </xdr:from>
    <xdr:to>
      <xdr:col>81</xdr:col>
      <xdr:colOff>50800</xdr:colOff>
      <xdr:row>94</xdr:row>
      <xdr:rowOff>162936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241630"/>
          <a:ext cx="889000" cy="3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125330</xdr:rowOff>
    </xdr:from>
    <xdr:to>
      <xdr:col>76</xdr:col>
      <xdr:colOff>114300</xdr:colOff>
      <xdr:row>95</xdr:row>
      <xdr:rowOff>23343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241630"/>
          <a:ext cx="889000" cy="6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23343</xdr:rowOff>
    </xdr:from>
    <xdr:to>
      <xdr:col>71</xdr:col>
      <xdr:colOff>177800</xdr:colOff>
      <xdr:row>95</xdr:row>
      <xdr:rowOff>31181</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311093"/>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85876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126261</xdr:rowOff>
    </xdr:from>
    <xdr:to>
      <xdr:col>85</xdr:col>
      <xdr:colOff>177800</xdr:colOff>
      <xdr:row>95</xdr:row>
      <xdr:rowOff>56411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24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149138</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0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112136</xdr:rowOff>
    </xdr:from>
    <xdr:to>
      <xdr:col>81</xdr:col>
      <xdr:colOff>101600</xdr:colOff>
      <xdr:row>95</xdr:row>
      <xdr:rowOff>42286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22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58813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00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74530</xdr:rowOff>
    </xdr:from>
    <xdr:to>
      <xdr:col>76</xdr:col>
      <xdr:colOff>165100</xdr:colOff>
      <xdr:row>95</xdr:row>
      <xdr:rowOff>4680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19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21207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96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143993</xdr:rowOff>
    </xdr:from>
    <xdr:to>
      <xdr:col>72</xdr:col>
      <xdr:colOff>38100</xdr:colOff>
      <xdr:row>95</xdr:row>
      <xdr:rowOff>74143</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26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90670</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03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151831</xdr:rowOff>
    </xdr:from>
    <xdr:to>
      <xdr:col>67</xdr:col>
      <xdr:colOff>101600</xdr:colOff>
      <xdr:row>95</xdr:row>
      <xdr:rowOff>81981</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26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98508</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04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類似団体内平均と比較して、特に高い水準にある経費は労働費と土木費である。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令和６年度の労働費は、住民一人当たり４，７３３円で、類似団体内平均の約４．８倍となっている。これは、勤労者の生活安定と福祉増進事業を目的として毎年度労働金庫に預託を行っているためである。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令和６年度の土木費は、住民一人当たり１１１，５０２円で、類似団体内平均の約１．８倍となっている。これは、晴海臨海公園整備事業や道路改良事業などの工事費等によるものである。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近年は大規模事業が続いているため、事業費が大きく増加している傾向にある。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財政調整基金は、大規模災害が発生した平成３０年度以降取崩を行っていない。</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令和６年度は、普通交付税の増加などの影響により基金残高は増加した。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これまでの市債の発行状況から公債費は増加傾向にあり、また今後予定されている大規模建設事業に必要な一般財源の不足は必至であるため、効率的な行財政運営を図り、基金残高の水準を高め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連結実質収支額等は黒字となっているため、連結実質赤字比率の算定はない。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今後も、資金不足を起こさないよう、一定の基金水準を保つとともに、一般会計からの繰出しが多い会計においては、経営改善に努めていく。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18312738</v>
      </c>
      <c r="BO4" s="358"/>
      <c r="BP4" s="358"/>
      <c r="BQ4" s="358"/>
      <c r="BR4" s="358"/>
      <c r="BS4" s="358"/>
      <c r="BT4" s="358"/>
      <c r="BU4" s="359"/>
      <c r="BV4" s="357">
        <v>17374769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2.2999999999999998</v>
      </c>
      <c r="CU4" s="364"/>
      <c r="CV4" s="364"/>
      <c r="CW4" s="364"/>
      <c r="CX4" s="364"/>
      <c r="CY4" s="364"/>
      <c r="CZ4" s="364"/>
      <c r="DA4" s="365"/>
      <c r="DB4" s="363">
        <v>3.6</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17983302</v>
      </c>
      <c r="BO5" s="395"/>
      <c r="BP5" s="395"/>
      <c r="BQ5" s="395"/>
      <c r="BR5" s="395"/>
      <c r="BS5" s="395"/>
      <c r="BT5" s="395"/>
      <c r="BU5" s="396"/>
      <c r="BV5" s="394">
        <v>16770350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96.6</v>
      </c>
      <c r="CU5" s="392"/>
      <c r="CV5" s="392"/>
      <c r="CW5" s="392"/>
      <c r="CX5" s="392"/>
      <c r="CY5" s="392"/>
      <c r="CZ5" s="392"/>
      <c r="DA5" s="393"/>
      <c r="DB5" s="391">
        <v>96.9</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329436</v>
      </c>
      <c r="BO6" s="395"/>
      <c r="BP6" s="395"/>
      <c r="BQ6" s="395"/>
      <c r="BR6" s="395"/>
      <c r="BS6" s="395"/>
      <c r="BT6" s="395"/>
      <c r="BU6" s="396"/>
      <c r="BV6" s="394">
        <v>604419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96.6</v>
      </c>
      <c r="CU6" s="432"/>
      <c r="CV6" s="432"/>
      <c r="CW6" s="432"/>
      <c r="CX6" s="432"/>
      <c r="CY6" s="432"/>
      <c r="CZ6" s="432"/>
      <c r="DA6" s="433"/>
      <c r="DB6" s="431">
        <v>97.5</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146924</v>
      </c>
      <c r="BO7" s="395"/>
      <c r="BP7" s="395"/>
      <c r="BQ7" s="395"/>
      <c r="BR7" s="395"/>
      <c r="BS7" s="395"/>
      <c r="BT7" s="395"/>
      <c r="BU7" s="396"/>
      <c r="BV7" s="394">
        <v>324068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8079825</v>
      </c>
      <c r="CU7" s="395"/>
      <c r="CV7" s="395"/>
      <c r="CW7" s="395"/>
      <c r="CX7" s="395"/>
      <c r="CY7" s="395"/>
      <c r="CZ7" s="395"/>
      <c r="DA7" s="396"/>
      <c r="DB7" s="394">
        <v>7865487</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182512</v>
      </c>
      <c r="BO8" s="395"/>
      <c r="BP8" s="395"/>
      <c r="BQ8" s="395"/>
      <c r="BR8" s="395"/>
      <c r="BS8" s="395"/>
      <c r="BT8" s="395"/>
      <c r="BU8" s="396"/>
      <c r="BV8" s="394">
        <v>280351</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0.72</v>
      </c>
      <c r="CU8" s="435"/>
      <c r="CV8" s="435"/>
      <c r="CW8" s="435"/>
      <c r="CX8" s="435"/>
      <c r="CY8" s="435"/>
      <c r="CZ8" s="435"/>
      <c r="DA8" s="436"/>
      <c r="DB8" s="434">
        <v>0.73</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26319</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-97839</v>
      </c>
      <c r="BO9" s="395"/>
      <c r="BP9" s="395"/>
      <c r="BQ9" s="395"/>
      <c r="BR9" s="395"/>
      <c r="BS9" s="395"/>
      <c r="BT9" s="395"/>
      <c r="BU9" s="396"/>
      <c r="BV9" s="394">
        <v>161383</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12.8</v>
      </c>
      <c r="CU9" s="392"/>
      <c r="CV9" s="392"/>
      <c r="CW9" s="392"/>
      <c r="CX9" s="392"/>
      <c r="CY9" s="392"/>
      <c r="CZ9" s="392"/>
      <c r="DA9" s="393"/>
      <c r="DB9" s="391">
        <v>14.2</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27865</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1171</v>
      </c>
      <c r="BO10" s="395"/>
      <c r="BP10" s="395"/>
      <c r="BQ10" s="395"/>
      <c r="BR10" s="395"/>
      <c r="BS10" s="395"/>
      <c r="BT10" s="395"/>
      <c r="BU10" s="396"/>
      <c r="BV10" s="394">
        <v>2563</v>
      </c>
      <c r="BW10" s="395"/>
      <c r="BX10" s="395"/>
      <c r="BY10" s="395"/>
      <c r="BZ10" s="395"/>
      <c r="CA10" s="395"/>
      <c r="CB10" s="395"/>
      <c r="CC10" s="396"/>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119</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25353</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24896</v>
      </c>
      <c r="S13" s="479"/>
      <c r="T13" s="479"/>
      <c r="U13" s="479"/>
      <c r="V13" s="480"/>
      <c r="W13" s="410" t="s">
        <v>131</v>
      </c>
      <c r="X13" s="411"/>
      <c r="Y13" s="411"/>
      <c r="Z13" s="411"/>
      <c r="AA13" s="411"/>
      <c r="AB13" s="401"/>
      <c r="AC13" s="445">
        <v>295</v>
      </c>
      <c r="AD13" s="446"/>
      <c r="AE13" s="446"/>
      <c r="AF13" s="446"/>
      <c r="AG13" s="488"/>
      <c r="AH13" s="445">
        <v>287</v>
      </c>
      <c r="AI13" s="446"/>
      <c r="AJ13" s="446"/>
      <c r="AK13" s="446"/>
      <c r="AL13" s="447"/>
      <c r="AM13" s="423" t="s">
        <v>132</v>
      </c>
      <c r="AN13" s="424"/>
      <c r="AO13" s="424"/>
      <c r="AP13" s="424"/>
      <c r="AQ13" s="424"/>
      <c r="AR13" s="424"/>
      <c r="AS13" s="424"/>
      <c r="AT13" s="425"/>
      <c r="AU13" s="426" t="s">
        <v>119</v>
      </c>
      <c r="AV13" s="427"/>
      <c r="AW13" s="427"/>
      <c r="AX13" s="427"/>
      <c r="AY13" s="428" t="s">
        <v>133</v>
      </c>
      <c r="AZ13" s="429"/>
      <c r="BA13" s="429"/>
      <c r="BB13" s="429"/>
      <c r="BC13" s="429"/>
      <c r="BD13" s="429"/>
      <c r="BE13" s="429"/>
      <c r="BF13" s="429"/>
      <c r="BG13" s="429"/>
      <c r="BH13" s="429"/>
      <c r="BI13" s="429"/>
      <c r="BJ13" s="429"/>
      <c r="BK13" s="429"/>
      <c r="BL13" s="429"/>
      <c r="BM13" s="430"/>
      <c r="BN13" s="394">
        <v>-96668</v>
      </c>
      <c r="BO13" s="395"/>
      <c r="BP13" s="395"/>
      <c r="BQ13" s="395"/>
      <c r="BR13" s="395"/>
      <c r="BS13" s="395"/>
      <c r="BT13" s="395"/>
      <c r="BU13" s="396"/>
      <c r="BV13" s="394">
        <v>163946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12.7</v>
      </c>
      <c r="CU13" s="392"/>
      <c r="CV13" s="392"/>
      <c r="CW13" s="392"/>
      <c r="CX13" s="392"/>
      <c r="CY13" s="392"/>
      <c r="CZ13" s="392"/>
      <c r="DA13" s="393"/>
      <c r="DB13" s="391">
        <v>13</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25741</v>
      </c>
      <c r="S14" s="479"/>
      <c r="T14" s="479"/>
      <c r="U14" s="479"/>
      <c r="V14" s="480"/>
      <c r="W14" s="384"/>
      <c r="X14" s="385"/>
      <c r="Y14" s="385"/>
      <c r="Z14" s="385"/>
      <c r="AA14" s="385"/>
      <c r="AB14" s="374"/>
      <c r="AC14" s="481">
        <v>2.5</v>
      </c>
      <c r="AD14" s="482"/>
      <c r="AE14" s="482"/>
      <c r="AF14" s="482"/>
      <c r="AG14" s="483"/>
      <c r="AH14" s="481">
        <v>2.4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62.8</v>
      </c>
      <c r="CU14" s="493"/>
      <c r="CV14" s="493"/>
      <c r="CW14" s="493"/>
      <c r="CX14" s="493"/>
      <c r="CY14" s="493"/>
      <c r="CZ14" s="493"/>
      <c r="DA14" s="494"/>
      <c r="DB14" s="492">
        <v>91.4</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25320</v>
      </c>
      <c r="S15" s="479"/>
      <c r="T15" s="479"/>
      <c r="U15" s="479"/>
      <c r="V15" s="480"/>
      <c r="W15" s="410" t="s">
        <v>137</v>
      </c>
      <c r="X15" s="411"/>
      <c r="Y15" s="411"/>
      <c r="Z15" s="411"/>
      <c r="AA15" s="411"/>
      <c r="AB15" s="401"/>
      <c r="AC15" s="445">
        <v>4063</v>
      </c>
      <c r="AD15" s="446"/>
      <c r="AE15" s="446"/>
      <c r="AF15" s="446"/>
      <c r="AG15" s="488"/>
      <c r="AH15" s="445">
        <v>4175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4731519</v>
      </c>
      <c r="BO15" s="358"/>
      <c r="BP15" s="358"/>
      <c r="BQ15" s="358"/>
      <c r="BR15" s="358"/>
      <c r="BS15" s="358"/>
      <c r="BT15" s="358"/>
      <c r="BU15" s="359"/>
      <c r="BV15" s="357">
        <v>4589788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34.799999999999997</v>
      </c>
      <c r="AD16" s="482"/>
      <c r="AE16" s="482"/>
      <c r="AF16" s="482"/>
      <c r="AG16" s="483"/>
      <c r="AH16" s="481">
        <v>34.4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6701146</v>
      </c>
      <c r="BO16" s="395"/>
      <c r="BP16" s="395"/>
      <c r="BQ16" s="395"/>
      <c r="BR16" s="395"/>
      <c r="BS16" s="395"/>
      <c r="BT16" s="395"/>
      <c r="BU16" s="396"/>
      <c r="BV16" s="394">
        <v>6483626</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7318</v>
      </c>
      <c r="AD17" s="446"/>
      <c r="AE17" s="446"/>
      <c r="AF17" s="446"/>
      <c r="AG17" s="488"/>
      <c r="AH17" s="445">
        <v>7672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6070082</v>
      </c>
      <c r="BO17" s="395"/>
      <c r="BP17" s="395"/>
      <c r="BQ17" s="395"/>
      <c r="BR17" s="395"/>
      <c r="BS17" s="395"/>
      <c r="BT17" s="395"/>
      <c r="BU17" s="396"/>
      <c r="BV17" s="394">
        <v>5878591</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78.66</v>
      </c>
      <c r="M18" s="518"/>
      <c r="N18" s="518"/>
      <c r="O18" s="518"/>
      <c r="P18" s="518"/>
      <c r="Q18" s="518"/>
      <c r="R18" s="519"/>
      <c r="S18" s="519"/>
      <c r="T18" s="519"/>
      <c r="U18" s="519"/>
      <c r="V18" s="520"/>
      <c r="W18" s="412"/>
      <c r="X18" s="413"/>
      <c r="Y18" s="413"/>
      <c r="Z18" s="413"/>
      <c r="AA18" s="413"/>
      <c r="AB18" s="404"/>
      <c r="AC18" s="521">
        <v>62.7</v>
      </c>
      <c r="AD18" s="522"/>
      <c r="AE18" s="522"/>
      <c r="AF18" s="522"/>
      <c r="AG18" s="523"/>
      <c r="AH18" s="521">
        <v>63.2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8093900</v>
      </c>
      <c r="BO18" s="395"/>
      <c r="BP18" s="395"/>
      <c r="BQ18" s="395"/>
      <c r="BR18" s="395"/>
      <c r="BS18" s="395"/>
      <c r="BT18" s="395"/>
      <c r="BU18" s="396"/>
      <c r="BV18" s="394">
        <v>7723095</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335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12888327</v>
      </c>
      <c r="BO19" s="395"/>
      <c r="BP19" s="395"/>
      <c r="BQ19" s="395"/>
      <c r="BR19" s="395"/>
      <c r="BS19" s="395"/>
      <c r="BT19" s="395"/>
      <c r="BU19" s="396"/>
      <c r="BV19" s="394">
        <v>11965711</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11591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21809478</v>
      </c>
      <c r="BO22" s="358"/>
      <c r="BP22" s="358"/>
      <c r="BQ22" s="358"/>
      <c r="BR22" s="358"/>
      <c r="BS22" s="358"/>
      <c r="BT22" s="358"/>
      <c r="BU22" s="359"/>
      <c r="BV22" s="357">
        <v>22062916</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11394937</v>
      </c>
      <c r="BO23" s="395"/>
      <c r="BP23" s="395"/>
      <c r="BQ23" s="395"/>
      <c r="BR23" s="395"/>
      <c r="BS23" s="395"/>
      <c r="BT23" s="395"/>
      <c r="BU23" s="396"/>
      <c r="BV23" s="394">
        <v>11144100</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8600</v>
      </c>
      <c r="R24" s="446"/>
      <c r="S24" s="446"/>
      <c r="T24" s="446"/>
      <c r="U24" s="446"/>
      <c r="V24" s="488"/>
      <c r="W24" s="540"/>
      <c r="X24" s="541"/>
      <c r="Y24" s="542"/>
      <c r="Z24" s="444" t="s">
        <v>162</v>
      </c>
      <c r="AA24" s="424"/>
      <c r="AB24" s="424"/>
      <c r="AC24" s="424"/>
      <c r="AD24" s="424"/>
      <c r="AE24" s="424"/>
      <c r="AF24" s="424"/>
      <c r="AG24" s="425"/>
      <c r="AH24" s="445">
        <v>269</v>
      </c>
      <c r="AI24" s="446"/>
      <c r="AJ24" s="446"/>
      <c r="AK24" s="446"/>
      <c r="AL24" s="488"/>
      <c r="AM24" s="445">
        <v>885817</v>
      </c>
      <c r="AN24" s="446"/>
      <c r="AO24" s="446"/>
      <c r="AP24" s="446"/>
      <c r="AQ24" s="446"/>
      <c r="AR24" s="488"/>
      <c r="AS24" s="445">
        <v>3293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16374952</v>
      </c>
      <c r="BO24" s="395"/>
      <c r="BP24" s="395"/>
      <c r="BQ24" s="395"/>
      <c r="BR24" s="395"/>
      <c r="BS24" s="395"/>
      <c r="BT24" s="395"/>
      <c r="BU24" s="396"/>
      <c r="BV24" s="394">
        <v>16114882</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7000</v>
      </c>
      <c r="R25" s="446"/>
      <c r="S25" s="446"/>
      <c r="T25" s="446"/>
      <c r="U25" s="446"/>
      <c r="V25" s="488"/>
      <c r="W25" s="540"/>
      <c r="X25" s="541"/>
      <c r="Y25" s="542"/>
      <c r="Z25" s="444" t="s">
        <v>165</v>
      </c>
      <c r="AA25" s="424"/>
      <c r="AB25" s="424"/>
      <c r="AC25" s="424"/>
      <c r="AD25" s="424"/>
      <c r="AE25" s="424"/>
      <c r="AF25" s="424"/>
      <c r="AG25" s="425"/>
      <c r="AH25" s="445">
        <v>47</v>
      </c>
      <c r="AI25" s="446"/>
      <c r="AJ25" s="446"/>
      <c r="AK25" s="446"/>
      <c r="AL25" s="488"/>
      <c r="AM25" s="445">
        <v>151246</v>
      </c>
      <c r="AN25" s="446"/>
      <c r="AO25" s="446"/>
      <c r="AP25" s="446"/>
      <c r="AQ25" s="446"/>
      <c r="AR25" s="488"/>
      <c r="AS25" s="445">
        <v>3218</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3784186</v>
      </c>
      <c r="BO25" s="358"/>
      <c r="BP25" s="358"/>
      <c r="BQ25" s="358"/>
      <c r="BR25" s="358"/>
      <c r="BS25" s="358"/>
      <c r="BT25" s="358"/>
      <c r="BU25" s="359"/>
      <c r="BV25" s="357">
        <v>2704973</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6200</v>
      </c>
      <c r="R26" s="446"/>
      <c r="S26" s="446"/>
      <c r="T26" s="446"/>
      <c r="U26" s="446"/>
      <c r="V26" s="488"/>
      <c r="W26" s="540"/>
      <c r="X26" s="541"/>
      <c r="Y26" s="542"/>
      <c r="Z26" s="444" t="s">
        <v>168</v>
      </c>
      <c r="AA26" s="546"/>
      <c r="AB26" s="546"/>
      <c r="AC26" s="546"/>
      <c r="AD26" s="546"/>
      <c r="AE26" s="546"/>
      <c r="AF26" s="546"/>
      <c r="AG26" s="547"/>
      <c r="AH26" s="445">
        <v>6</v>
      </c>
      <c r="AI26" s="446"/>
      <c r="AJ26" s="446"/>
      <c r="AK26" s="446"/>
      <c r="AL26" s="488"/>
      <c r="AM26" s="445">
        <v>20544</v>
      </c>
      <c r="AN26" s="446"/>
      <c r="AO26" s="446"/>
      <c r="AP26" s="446"/>
      <c r="AQ26" s="446"/>
      <c r="AR26" s="488"/>
      <c r="AS26" s="445">
        <v>3424</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963000</v>
      </c>
      <c r="BO26" s="395"/>
      <c r="BP26" s="395"/>
      <c r="BQ26" s="395"/>
      <c r="BR26" s="395"/>
      <c r="BS26" s="395"/>
      <c r="BT26" s="395"/>
      <c r="BU26" s="396"/>
      <c r="BV26" s="394">
        <v>925550</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4730</v>
      </c>
      <c r="R27" s="446"/>
      <c r="S27" s="446"/>
      <c r="T27" s="446"/>
      <c r="U27" s="446"/>
      <c r="V27" s="488"/>
      <c r="W27" s="540"/>
      <c r="X27" s="541"/>
      <c r="Y27" s="542"/>
      <c r="Z27" s="444" t="s">
        <v>171</v>
      </c>
      <c r="AA27" s="424"/>
      <c r="AB27" s="424"/>
      <c r="AC27" s="424"/>
      <c r="AD27" s="424"/>
      <c r="AE27" s="424"/>
      <c r="AF27" s="424"/>
      <c r="AG27" s="425"/>
      <c r="AH27" s="445">
        <v>3</v>
      </c>
      <c r="AI27" s="446"/>
      <c r="AJ27" s="446"/>
      <c r="AK27" s="446"/>
      <c r="AL27" s="488"/>
      <c r="AM27" s="445">
        <v>11670</v>
      </c>
      <c r="AN27" s="446"/>
      <c r="AO27" s="446"/>
      <c r="AP27" s="446"/>
      <c r="AQ27" s="446"/>
      <c r="AR27" s="488"/>
      <c r="AS27" s="445">
        <v>3890</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4220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1285904</v>
      </c>
      <c r="BO28" s="358"/>
      <c r="BP28" s="358"/>
      <c r="BQ28" s="358"/>
      <c r="BR28" s="358"/>
      <c r="BS28" s="358"/>
      <c r="BT28" s="358"/>
      <c r="BU28" s="359"/>
      <c r="BV28" s="357">
        <v>1134734</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14</v>
      </c>
      <c r="M29" s="446"/>
      <c r="N29" s="446"/>
      <c r="O29" s="446"/>
      <c r="P29" s="488"/>
      <c r="Q29" s="445">
        <v>3700</v>
      </c>
      <c r="R29" s="446"/>
      <c r="S29" s="446"/>
      <c r="T29" s="446"/>
      <c r="U29" s="446"/>
      <c r="V29" s="488"/>
      <c r="W29" s="543"/>
      <c r="X29" s="544"/>
      <c r="Y29" s="545"/>
      <c r="Z29" s="444" t="s">
        <v>177</v>
      </c>
      <c r="AA29" s="424"/>
      <c r="AB29" s="424"/>
      <c r="AC29" s="424"/>
      <c r="AD29" s="424"/>
      <c r="AE29" s="424"/>
      <c r="AF29" s="424"/>
      <c r="AG29" s="425"/>
      <c r="AH29" s="445">
        <v>272</v>
      </c>
      <c r="AI29" s="446"/>
      <c r="AJ29" s="446"/>
      <c r="AK29" s="446"/>
      <c r="AL29" s="488"/>
      <c r="AM29" s="445">
        <v>897487</v>
      </c>
      <c r="AN29" s="446"/>
      <c r="AO29" s="446"/>
      <c r="AP29" s="446"/>
      <c r="AQ29" s="446"/>
      <c r="AR29" s="488"/>
      <c r="AS29" s="445">
        <v>3300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664864</v>
      </c>
      <c r="BO29" s="395"/>
      <c r="BP29" s="395"/>
      <c r="BQ29" s="395"/>
      <c r="BR29" s="395"/>
      <c r="BS29" s="395"/>
      <c r="BT29" s="395"/>
      <c r="BU29" s="396"/>
      <c r="BV29" s="394">
        <v>663806</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6200876</v>
      </c>
      <c r="BO30" s="514"/>
      <c r="BP30" s="514"/>
      <c r="BQ30" s="514"/>
      <c r="BR30" s="514"/>
      <c r="BS30" s="514"/>
      <c r="BT30" s="514"/>
      <c r="BU30" s="515"/>
      <c r="BV30" s="513">
        <v>5380758</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f>IF(BG34="","",MAX(C34:D43,U34:V43,AM34:AN43)+1)</f>
        <v>9</v>
      </c>
      <c r="BF34" s="584"/>
      <c r="BG34" s="585" t="str">
        <f>IF('各会計、関係団体の財政状況及び健全化判断比率'!B34="","",'各会計、関係団体の財政状況及び健全化判断比率'!B34)</f>
        <v>土地造成特別会計</v>
      </c>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広島県市町総合事務組合</v>
      </c>
      <c r="BZ34" s="585"/>
      <c r="CA34" s="585"/>
      <c r="CB34" s="585"/>
      <c r="CC34" s="585"/>
      <c r="CD34" s="585"/>
      <c r="CE34" s="585"/>
      <c r="CF34" s="585"/>
      <c r="CG34" s="585"/>
      <c r="CH34" s="585"/>
      <c r="CI34" s="585"/>
      <c r="CJ34" s="585"/>
      <c r="CK34" s="585"/>
      <c r="CL34" s="585"/>
      <c r="CM34" s="585"/>
      <c r="CN34" s="163"/>
      <c r="CO34" s="584">
        <f>IF(CQ34="","",MAX(C34:D43,U34:V43,AM34:AN43,BE34:BF43,BW34:BX43)+1)</f>
        <v>14</v>
      </c>
      <c r="CP34" s="584"/>
      <c r="CQ34" s="585" t="str">
        <f>IF('各会計、関係団体の財政状況及び健全化判断比率'!BS7="","",'各会計、関係団体の財政状況及び健全化判断比率'!BS7)</f>
        <v>有限会社阿多田島汽船</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f>IF(E35="","",C34+1)</f>
        <v>2</v>
      </c>
      <c r="D35" s="584"/>
      <c r="E35" s="585" t="str">
        <f>IF('各会計、関係団体の財政状況及び健全化判断比率'!B8="","",'各会計、関係団体の財政状況及び健全化判断比率'!B8)</f>
        <v>港湾施設管理受託特別会計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工業用水道事業会計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後期高齢者医療広域連合（一般会計）</v>
      </c>
      <c r="BZ35" s="585"/>
      <c r="CA35" s="585"/>
      <c r="CB35" s="585"/>
      <c r="CC35" s="585"/>
      <c r="CD35" s="585"/>
      <c r="CE35" s="585"/>
      <c r="CF35" s="585"/>
      <c r="CG35" s="585"/>
      <c r="CH35" s="585"/>
      <c r="CI35" s="585"/>
      <c r="CJ35" s="585"/>
      <c r="CK35" s="585"/>
      <c r="CL35" s="585"/>
      <c r="CM35" s="585"/>
      <c r="CN35" s="163"/>
      <c r="CO35" s="584">
        <f t="shared" ref="CO35:CO43" si="3">IF(CQ35="","",CO34+1)</f>
        <v>15</v>
      </c>
      <c r="CP35" s="584"/>
      <c r="CQ35" s="585" t="str">
        <f>IF('各会計、関係団体の財政状況及び健全化判断比率'!BS8="","",'各会計、関係団体の財政状況及び健全化判断比率'!BS8)</f>
        <v>大竹市土地開発公社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IF('各会計、関係団体の財政状況及び健全化判断比率'!B33="","",'各会計、関係団体の財政状況及び健全化判断比率'!B33)</f>
        <v>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後期高齢者医療広域連合（特別会計）</v>
      </c>
      <c r="BZ36" s="585"/>
      <c r="CA36" s="585"/>
      <c r="CB36" s="585"/>
      <c r="CC36" s="585"/>
      <c r="CD36" s="585"/>
      <c r="CE36" s="585"/>
      <c r="CF36" s="585"/>
      <c r="CG36" s="585"/>
      <c r="CH36" s="585"/>
      <c r="CI36" s="585"/>
      <c r="CJ36" s="585"/>
      <c r="CK36" s="585"/>
      <c r="CL36" s="585"/>
      <c r="CM36" s="585"/>
      <c r="CN36" s="163"/>
      <c r="CO36" s="584">
        <f t="shared" si="3"/>
        <v>16</v>
      </c>
      <c r="CP36" s="584"/>
      <c r="CQ36" s="585" t="str">
        <f>IF('各会計、関係団体の財政状況及び健全化判断比率'!BS9="","",'各会計、関係団体の財政状況及び健全化判断比率'!BS9)</f>
        <v>株式会社やさか</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宮島ボートレース企業団</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0Lb5Gb0ItEGQf+FQF+RAKSgRvRD/Lo/qBptmhCtfgpclDzlB7NnOFQuvIwpQDa2MY0du0ZyNLQkBJ0b+gPnPog==" saltValue="a0W0gaPUtCVl5+lDnPT3Z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12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536</v>
      </c>
      <c r="D34" s="1136"/>
      <c r="E34" s="1137"/>
      <c r="F34" s="32" t="s">
        <v>490</v>
      </c>
      <c r="G34" s="33" t="s">
        <v>490</v>
      </c>
      <c r="H34" s="33" t="s">
        <v>490</v>
      </c>
      <c r="I34" s="33" t="s">
        <v>490</v>
      </c>
      <c r="J34" s="34">
        <v>15.81</v>
      </c>
      <c r="K34" s="22"/>
      <c r="L34" s="22"/>
      <c r="M34" s="22"/>
      <c r="N34" s="22"/>
      <c r="O34" s="22"/>
      <c r="P34" s="22"/>
    </row>
    <row r="35" spans="1:16" ht="39" customHeight="1" x14ac:dyDescent="0.15">
      <c r="A35" s="22"/>
      <c r="B35" s="35"/>
      <c r="C35" s="1132" t="s">
        <v>537</v>
      </c>
      <c r="D35" s="1132"/>
      <c r="E35" s="1133"/>
      <c r="F35" s="36">
        <v>16.07</v>
      </c>
      <c r="G35" s="37">
        <v>12.05</v>
      </c>
      <c r="H35" s="37">
        <v>11.79</v>
      </c>
      <c r="I35" s="37">
        <v>11.67</v>
      </c>
      <c r="J35" s="38">
        <v>10.01</v>
      </c>
      <c r="K35" s="22"/>
      <c r="L35" s="22"/>
      <c r="M35" s="22"/>
      <c r="N35" s="22"/>
      <c r="O35" s="22"/>
      <c r="P35" s="22"/>
    </row>
    <row r="36" spans="1:16" ht="39" customHeight="1" x14ac:dyDescent="0.15">
      <c r="A36" s="22"/>
      <c r="B36" s="35"/>
      <c r="C36" s="1132" t="s">
        <v>538</v>
      </c>
      <c r="D36" s="1132"/>
      <c r="E36" s="1133"/>
      <c r="F36" s="36">
        <v>0.12</v>
      </c>
      <c r="G36" s="37">
        <v>4.96</v>
      </c>
      <c r="H36" s="37">
        <v>1.2</v>
      </c>
      <c r="I36" s="37">
        <v>3.22</v>
      </c>
      <c r="J36" s="38">
        <v>2.0699999999999998</v>
      </c>
      <c r="K36" s="22"/>
      <c r="L36" s="22"/>
      <c r="M36" s="22"/>
      <c r="N36" s="22"/>
      <c r="O36" s="22"/>
      <c r="P36" s="22"/>
    </row>
    <row r="37" spans="1:16" ht="39" customHeight="1" x14ac:dyDescent="0.15">
      <c r="A37" s="22"/>
      <c r="B37" s="35"/>
      <c r="C37" s="1132" t="s">
        <v>539</v>
      </c>
      <c r="D37" s="1132"/>
      <c r="E37" s="1133"/>
      <c r="F37" s="36">
        <v>5.12</v>
      </c>
      <c r="G37" s="37">
        <v>4.08</v>
      </c>
      <c r="H37" s="37">
        <v>3.55</v>
      </c>
      <c r="I37" s="37">
        <v>2.9</v>
      </c>
      <c r="J37" s="38">
        <v>1.74</v>
      </c>
      <c r="K37" s="22"/>
      <c r="L37" s="22"/>
      <c r="M37" s="22"/>
      <c r="N37" s="22"/>
      <c r="O37" s="22"/>
      <c r="P37" s="22"/>
    </row>
    <row r="38" spans="1:16" ht="39" customHeight="1" x14ac:dyDescent="0.15">
      <c r="A38" s="22"/>
      <c r="B38" s="35"/>
      <c r="C38" s="1132" t="s">
        <v>540</v>
      </c>
      <c r="D38" s="1132"/>
      <c r="E38" s="1133"/>
      <c r="F38" s="36">
        <v>0.57999999999999996</v>
      </c>
      <c r="G38" s="37">
        <v>1.34</v>
      </c>
      <c r="H38" s="37">
        <v>0.37</v>
      </c>
      <c r="I38" s="37">
        <v>0.2</v>
      </c>
      <c r="J38" s="38">
        <v>1.0900000000000001</v>
      </c>
      <c r="K38" s="22"/>
      <c r="L38" s="22"/>
      <c r="M38" s="22"/>
      <c r="N38" s="22"/>
      <c r="O38" s="22"/>
      <c r="P38" s="22"/>
    </row>
    <row r="39" spans="1:16" ht="39" customHeight="1" x14ac:dyDescent="0.15">
      <c r="A39" s="22"/>
      <c r="B39" s="35"/>
      <c r="C39" s="1132" t="s">
        <v>541</v>
      </c>
      <c r="D39" s="1132"/>
      <c r="E39" s="1133"/>
      <c r="F39" s="36">
        <v>0.32</v>
      </c>
      <c r="G39" s="37">
        <v>0.27</v>
      </c>
      <c r="H39" s="37">
        <v>0.33</v>
      </c>
      <c r="I39" s="37">
        <v>0.33</v>
      </c>
      <c r="J39" s="38">
        <v>0.17</v>
      </c>
      <c r="K39" s="22"/>
      <c r="L39" s="22"/>
      <c r="M39" s="22"/>
      <c r="N39" s="22"/>
      <c r="O39" s="22"/>
      <c r="P39" s="22"/>
    </row>
    <row r="40" spans="1:16" ht="39" customHeight="1" x14ac:dyDescent="0.15">
      <c r="A40" s="22"/>
      <c r="B40" s="35"/>
      <c r="C40" s="1132" t="s">
        <v>542</v>
      </c>
      <c r="D40" s="1132"/>
      <c r="E40" s="1133"/>
      <c r="F40" s="36">
        <v>0</v>
      </c>
      <c r="G40" s="37">
        <v>0.03</v>
      </c>
      <c r="H40" s="37">
        <v>0.02</v>
      </c>
      <c r="I40" s="37">
        <v>0.03</v>
      </c>
      <c r="J40" s="38">
        <v>0.02</v>
      </c>
      <c r="K40" s="22"/>
      <c r="L40" s="22"/>
      <c r="M40" s="22"/>
      <c r="N40" s="22"/>
      <c r="O40" s="22"/>
      <c r="P40" s="22"/>
    </row>
    <row r="41" spans="1:16" ht="39" customHeight="1" x14ac:dyDescent="0.15">
      <c r="A41" s="22"/>
      <c r="B41" s="35"/>
      <c r="C41" s="1132" t="s">
        <v>543</v>
      </c>
      <c r="D41" s="1132"/>
      <c r="E41" s="1133"/>
      <c r="F41" s="36">
        <v>0.22</v>
      </c>
      <c r="G41" s="37">
        <v>0.01</v>
      </c>
      <c r="H41" s="37">
        <v>0.25</v>
      </c>
      <c r="I41" s="37">
        <v>7.0000000000000007E-2</v>
      </c>
      <c r="J41" s="38">
        <v>0.02</v>
      </c>
      <c r="K41" s="22"/>
      <c r="L41" s="22"/>
      <c r="M41" s="22"/>
      <c r="N41" s="22"/>
      <c r="O41" s="22"/>
      <c r="P41" s="22"/>
    </row>
    <row r="42" spans="1:16" ht="39" customHeight="1" x14ac:dyDescent="0.15">
      <c r="A42" s="22"/>
      <c r="B42" s="39"/>
      <c r="C42" s="1132" t="s">
        <v>544</v>
      </c>
      <c r="D42" s="1132"/>
      <c r="E42" s="1133"/>
      <c r="F42" s="36" t="s">
        <v>490</v>
      </c>
      <c r="G42" s="37" t="s">
        <v>490</v>
      </c>
      <c r="H42" s="37" t="s">
        <v>490</v>
      </c>
      <c r="I42" s="37" t="s">
        <v>490</v>
      </c>
      <c r="J42" s="38" t="s">
        <v>490</v>
      </c>
      <c r="K42" s="22"/>
      <c r="L42" s="22"/>
      <c r="M42" s="22"/>
      <c r="N42" s="22"/>
      <c r="O42" s="22"/>
      <c r="P42" s="22"/>
    </row>
    <row r="43" spans="1:16" ht="39" customHeight="1" thickBot="1" x14ac:dyDescent="0.2">
      <c r="A43" s="22"/>
      <c r="B43" s="40"/>
      <c r="C43" s="1134" t="s">
        <v>545</v>
      </c>
      <c r="D43" s="1134"/>
      <c r="E43" s="1135"/>
      <c r="F43" s="41">
        <v>8.4600000000000009</v>
      </c>
      <c r="G43" s="42">
        <v>10.73</v>
      </c>
      <c r="H43" s="42">
        <v>12.76</v>
      </c>
      <c r="I43" s="42">
        <v>14.77</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BpgRYb80nS2HVqMGJPOWI0Liq/+xxBdullNw3C/L+r7ktKyf6kxTR3nvMGl4/hMhQvwMP+7A9jwnylcCxOyDA==" saltValue="UYbY6Aa0zaWzq01i/hyx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12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1760</v>
      </c>
      <c r="L45" s="58">
        <v>1755</v>
      </c>
      <c r="M45" s="58">
        <v>1847</v>
      </c>
      <c r="N45" s="58">
        <v>1765</v>
      </c>
      <c r="O45" s="59">
        <v>1717</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490</v>
      </c>
      <c r="L46" s="62" t="s">
        <v>490</v>
      </c>
      <c r="M46" s="62" t="s">
        <v>490</v>
      </c>
      <c r="N46" s="62" t="s">
        <v>490</v>
      </c>
      <c r="O46" s="63" t="s">
        <v>490</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490</v>
      </c>
      <c r="L47" s="62" t="s">
        <v>490</v>
      </c>
      <c r="M47" s="62" t="s">
        <v>490</v>
      </c>
      <c r="N47" s="62" t="s">
        <v>490</v>
      </c>
      <c r="O47" s="63" t="s">
        <v>490</v>
      </c>
      <c r="P47" s="46"/>
      <c r="Q47" s="46"/>
      <c r="R47" s="46"/>
      <c r="S47" s="46"/>
      <c r="T47" s="46"/>
      <c r="U47" s="46"/>
    </row>
    <row r="48" spans="1:21" ht="30.75" customHeight="1" x14ac:dyDescent="0.15">
      <c r="A48" s="46"/>
      <c r="B48" s="1140"/>
      <c r="C48" s="1141"/>
      <c r="D48" s="60"/>
      <c r="E48" s="1146" t="s">
        <v>13</v>
      </c>
      <c r="F48" s="1146"/>
      <c r="G48" s="1146"/>
      <c r="H48" s="1146"/>
      <c r="I48" s="1146"/>
      <c r="J48" s="1147"/>
      <c r="K48" s="61">
        <v>316</v>
      </c>
      <c r="L48" s="62">
        <v>307</v>
      </c>
      <c r="M48" s="62">
        <v>288</v>
      </c>
      <c r="N48" s="62">
        <v>299</v>
      </c>
      <c r="O48" s="63">
        <v>299</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490</v>
      </c>
      <c r="L49" s="62" t="s">
        <v>490</v>
      </c>
      <c r="M49" s="62" t="s">
        <v>490</v>
      </c>
      <c r="N49" s="62" t="s">
        <v>490</v>
      </c>
      <c r="O49" s="63" t="s">
        <v>490</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490</v>
      </c>
      <c r="L50" s="62" t="s">
        <v>490</v>
      </c>
      <c r="M50" s="62" t="s">
        <v>490</v>
      </c>
      <c r="N50" s="62" t="s">
        <v>490</v>
      </c>
      <c r="O50" s="63" t="s">
        <v>490</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v>0</v>
      </c>
      <c r="N51" s="62">
        <v>0</v>
      </c>
      <c r="O51" s="63" t="s">
        <v>490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1153</v>
      </c>
      <c r="L52" s="62">
        <v>1222</v>
      </c>
      <c r="M52" s="62">
        <v>1183</v>
      </c>
      <c r="N52" s="62">
        <v>1201</v>
      </c>
      <c r="O52" s="63">
        <v>1244</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923</v>
      </c>
      <c r="L53" s="67">
        <v>840</v>
      </c>
      <c r="M53" s="67">
        <v>952</v>
      </c>
      <c r="N53" s="67">
        <v>863</v>
      </c>
      <c r="O53" s="68">
        <v>772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z665+fO6U7sdwPAq/9CZalTI6NaXJIIb6dfzkvAMDQk9K3zcbl6xe0vIw8GECem34OAyLfeusxxPQsquQmVMA==" saltValue="2lh25ji8zj9VjCn0TTluC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12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69" t="s">
        <v>30</v>
      </c>
      <c r="C41" s="1170"/>
      <c r="D41" s="103"/>
      <c r="E41" s="1175" t="s">
        <v>31</v>
      </c>
      <c r="F41" s="1175"/>
      <c r="G41" s="1175"/>
      <c r="H41" s="1176"/>
      <c r="I41" s="330">
        <v>23219</v>
      </c>
      <c r="J41" s="331">
        <v>23171</v>
      </c>
      <c r="K41" s="331">
        <v>22826</v>
      </c>
      <c r="L41" s="331">
        <v>22063</v>
      </c>
      <c r="M41" s="332">
        <v>21809</v>
      </c>
    </row>
    <row r="42" spans="2:13" ht="27.75" customHeight="1" x14ac:dyDescent="0.15">
      <c r="B42" s="1171"/>
      <c r="C42" s="1172"/>
      <c r="D42" s="104"/>
      <c r="E42" s="1177" t="s">
        <v>32</v>
      </c>
      <c r="F42" s="1177"/>
      <c r="G42" s="1177"/>
      <c r="H42" s="1178"/>
      <c r="I42" s="333">
        <v>386</v>
      </c>
      <c r="J42" s="334">
        <v>384</v>
      </c>
      <c r="K42" s="334">
        <v>384</v>
      </c>
      <c r="L42" s="334">
        <v>384</v>
      </c>
      <c r="M42" s="335">
        <v>384</v>
      </c>
    </row>
    <row r="43" spans="2:13" ht="27.75" customHeight="1" x14ac:dyDescent="0.15">
      <c r="B43" s="1171"/>
      <c r="C43" s="1172"/>
      <c r="D43" s="104"/>
      <c r="E43" s="1177" t="s">
        <v>33</v>
      </c>
      <c r="F43" s="1177"/>
      <c r="G43" s="1177"/>
      <c r="H43" s="1178"/>
      <c r="I43" s="333">
        <v>3011</v>
      </c>
      <c r="J43" s="334">
        <v>3039</v>
      </c>
      <c r="K43" s="334">
        <v>2906</v>
      </c>
      <c r="L43" s="334">
        <v>2936</v>
      </c>
      <c r="M43" s="335">
        <v>2927</v>
      </c>
    </row>
    <row r="44" spans="2:13" ht="27.75" customHeight="1" x14ac:dyDescent="0.15">
      <c r="B44" s="1171"/>
      <c r="C44" s="1172"/>
      <c r="D44" s="104"/>
      <c r="E44" s="1177" t="s">
        <v>34</v>
      </c>
      <c r="F44" s="1177"/>
      <c r="G44" s="1177"/>
      <c r="H44" s="1178"/>
      <c r="I44" s="333" t="s">
        <v>490</v>
      </c>
      <c r="J44" s="334" t="s">
        <v>490</v>
      </c>
      <c r="K44" s="334" t="s">
        <v>490</v>
      </c>
      <c r="L44" s="334" t="s">
        <v>490</v>
      </c>
      <c r="M44" s="335" t="s">
        <v>490</v>
      </c>
    </row>
    <row r="45" spans="2:13" ht="27.75" customHeight="1" x14ac:dyDescent="0.15">
      <c r="B45" s="1171"/>
      <c r="C45" s="1172"/>
      <c r="D45" s="104"/>
      <c r="E45" s="1177" t="s">
        <v>35</v>
      </c>
      <c r="F45" s="1177"/>
      <c r="G45" s="1177"/>
      <c r="H45" s="1178"/>
      <c r="I45" s="333">
        <v>1562</v>
      </c>
      <c r="J45" s="334">
        <v>1526</v>
      </c>
      <c r="K45" s="334">
        <v>1546</v>
      </c>
      <c r="L45" s="334">
        <v>1652</v>
      </c>
      <c r="M45" s="335">
        <v>1635</v>
      </c>
    </row>
    <row r="46" spans="2:13" ht="27.75" customHeight="1" x14ac:dyDescent="0.15">
      <c r="B46" s="1171"/>
      <c r="C46" s="1172"/>
      <c r="D46" s="105"/>
      <c r="E46" s="1177" t="s">
        <v>36</v>
      </c>
      <c r="F46" s="1177"/>
      <c r="G46" s="1177"/>
      <c r="H46" s="1178"/>
      <c r="I46" s="333">
        <v>2347</v>
      </c>
      <c r="J46" s="334">
        <v>2303</v>
      </c>
      <c r="K46" s="334">
        <v>2299</v>
      </c>
      <c r="L46" s="334">
        <v>2301</v>
      </c>
      <c r="M46" s="335">
        <v>2292</v>
      </c>
    </row>
    <row r="47" spans="2:13" ht="27.75" customHeight="1" x14ac:dyDescent="0.15">
      <c r="B47" s="1171"/>
      <c r="C47" s="1172"/>
      <c r="D47" s="106"/>
      <c r="E47" s="1179" t="s">
        <v>37</v>
      </c>
      <c r="F47" s="1180"/>
      <c r="G47" s="1180"/>
      <c r="H47" s="1181"/>
      <c r="I47" s="333" t="s">
        <v>490</v>
      </c>
      <c r="J47" s="334" t="s">
        <v>490</v>
      </c>
      <c r="K47" s="334" t="s">
        <v>490</v>
      </c>
      <c r="L47" s="334" t="s">
        <v>490</v>
      </c>
      <c r="M47" s="335" t="s">
        <v>490</v>
      </c>
    </row>
    <row r="48" spans="2:13" ht="27.75" customHeight="1" x14ac:dyDescent="0.15">
      <c r="B48" s="1171"/>
      <c r="C48" s="1172"/>
      <c r="D48" s="104"/>
      <c r="E48" s="1177" t="s">
        <v>38</v>
      </c>
      <c r="F48" s="1177"/>
      <c r="G48" s="1177"/>
      <c r="H48" s="1178"/>
      <c r="I48" s="333" t="s">
        <v>490</v>
      </c>
      <c r="J48" s="334" t="s">
        <v>490</v>
      </c>
      <c r="K48" s="334" t="s">
        <v>490</v>
      </c>
      <c r="L48" s="334" t="s">
        <v>490</v>
      </c>
      <c r="M48" s="335" t="s">
        <v>490</v>
      </c>
    </row>
    <row r="49" spans="2:13" ht="27.75" customHeight="1" x14ac:dyDescent="0.15">
      <c r="B49" s="1173"/>
      <c r="C49" s="1174"/>
      <c r="D49" s="104"/>
      <c r="E49" s="1177" t="s">
        <v>39</v>
      </c>
      <c r="F49" s="1177"/>
      <c r="G49" s="1177"/>
      <c r="H49" s="1178"/>
      <c r="I49" s="333" t="s">
        <v>490</v>
      </c>
      <c r="J49" s="334" t="s">
        <v>490</v>
      </c>
      <c r="K49" s="334" t="s">
        <v>490</v>
      </c>
      <c r="L49" s="334" t="s">
        <v>490</v>
      </c>
      <c r="M49" s="335" t="s">
        <v>490</v>
      </c>
    </row>
    <row r="50" spans="2:13" ht="27.75" customHeight="1" x14ac:dyDescent="0.15">
      <c r="B50" s="1182" t="s">
        <v>40</v>
      </c>
      <c r="C50" s="1183"/>
      <c r="D50" s="107"/>
      <c r="E50" s="1177" t="s">
        <v>41</v>
      </c>
      <c r="F50" s="1177"/>
      <c r="G50" s="1177"/>
      <c r="H50" s="1178"/>
      <c r="I50" s="333">
        <v>4115</v>
      </c>
      <c r="J50" s="334">
        <v>4653</v>
      </c>
      <c r="K50" s="334">
        <v>5711</v>
      </c>
      <c r="L50" s="334">
        <v>7108</v>
      </c>
      <c r="M50" s="335">
        <v>7944</v>
      </c>
    </row>
    <row r="51" spans="2:13" ht="27.75" customHeight="1" x14ac:dyDescent="0.15">
      <c r="B51" s="1171"/>
      <c r="C51" s="1172"/>
      <c r="D51" s="104"/>
      <c r="E51" s="1177" t="s">
        <v>42</v>
      </c>
      <c r="F51" s="1177"/>
      <c r="G51" s="1177"/>
      <c r="H51" s="1178"/>
      <c r="I51" s="333">
        <v>1259</v>
      </c>
      <c r="J51" s="334">
        <v>1232</v>
      </c>
      <c r="K51" s="334">
        <v>1221</v>
      </c>
      <c r="L51" s="334">
        <v>1581</v>
      </c>
      <c r="M51" s="335">
        <v>2414</v>
      </c>
    </row>
    <row r="52" spans="2:13" ht="27.75" customHeight="1" x14ac:dyDescent="0.15">
      <c r="B52" s="1173"/>
      <c r="C52" s="1174"/>
      <c r="D52" s="104"/>
      <c r="E52" s="1177" t="s">
        <v>43</v>
      </c>
      <c r="F52" s="1177"/>
      <c r="G52" s="1177"/>
      <c r="H52" s="1178"/>
      <c r="I52" s="333">
        <v>14912</v>
      </c>
      <c r="J52" s="334">
        <v>15068</v>
      </c>
      <c r="K52" s="334">
        <v>14876</v>
      </c>
      <c r="L52" s="334">
        <v>14458</v>
      </c>
      <c r="M52" s="335">
        <v>14321</v>
      </c>
    </row>
    <row r="53" spans="2:13" ht="27.75" customHeight="1" thickBot="1" x14ac:dyDescent="0.2">
      <c r="B53" s="1184" t="s">
        <v>19</v>
      </c>
      <c r="C53" s="1185"/>
      <c r="D53" s="108"/>
      <c r="E53" s="1186" t="s">
        <v>44</v>
      </c>
      <c r="F53" s="1186"/>
      <c r="G53" s="1186"/>
      <c r="H53" s="1187"/>
      <c r="I53" s="336">
        <v>10239</v>
      </c>
      <c r="J53" s="337">
        <v>9470</v>
      </c>
      <c r="K53" s="337">
        <v>8153</v>
      </c>
      <c r="L53" s="337">
        <v>6189</v>
      </c>
      <c r="M53" s="338">
        <v>4368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5i/TQvHpO10ajJzeubliTCXHT+GsGeTj4FI+fVZR6fqRfr/H+rPT1KSuTZmls8ru1J5cuX53ANT5A0YpX9U2mw==" saltValue="s2BjQBVuRdmUOpYeiKNg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12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339">
        <v>1082</v>
      </c>
      <c r="G55" s="339">
        <v>1135</v>
      </c>
      <c r="H55" s="340">
        <v>1286</v>
      </c>
    </row>
    <row r="56" spans="2:8" ht="52.5" customHeight="1" x14ac:dyDescent="0.15">
      <c r="B56" s="120"/>
      <c r="C56" s="1198" t="s">
        <v>47</v>
      </c>
      <c r="D56" s="1198"/>
      <c r="E56" s="1199"/>
      <c r="F56" s="341">
        <v>660</v>
      </c>
      <c r="G56" s="341">
        <v>664</v>
      </c>
      <c r="H56" s="342">
        <v>665</v>
      </c>
    </row>
    <row r="57" spans="2:8" ht="53.25" customHeight="1" x14ac:dyDescent="0.15">
      <c r="B57" s="120"/>
      <c r="C57" s="1200" t="s">
        <v>48</v>
      </c>
      <c r="D57" s="1200"/>
      <c r="E57" s="1201"/>
      <c r="F57" s="343">
        <v>4327</v>
      </c>
      <c r="G57" s="343">
        <v>5381</v>
      </c>
      <c r="H57" s="344">
        <v>6201</v>
      </c>
    </row>
    <row r="58" spans="2:8" ht="45.75" customHeight="1" x14ac:dyDescent="0.15">
      <c r="B58" s="121"/>
      <c r="C58" s="1188" t="s">
        <v>560</v>
      </c>
      <c r="D58" s="1189"/>
      <c r="E58" s="1190"/>
      <c r="F58" s="345">
        <v>2604</v>
      </c>
      <c r="G58" s="345">
        <v>4027</v>
      </c>
      <c r="H58" s="346">
        <v>4843</v>
      </c>
    </row>
    <row r="59" spans="2:8" ht="45.75" customHeight="1" x14ac:dyDescent="0.15">
      <c r="B59" s="121"/>
      <c r="C59" s="1188" t="s">
        <v>562</v>
      </c>
      <c r="D59" s="1189"/>
      <c r="E59" s="1190"/>
      <c r="F59" s="345">
        <v>418</v>
      </c>
      <c r="G59" s="345">
        <v>350</v>
      </c>
      <c r="H59" s="346">
        <v>297</v>
      </c>
    </row>
    <row r="60" spans="2:8" ht="45.75" customHeight="1" x14ac:dyDescent="0.15">
      <c r="B60" s="121"/>
      <c r="C60" s="1188" t="s">
        <v>561</v>
      </c>
      <c r="D60" s="1189"/>
      <c r="E60" s="1190"/>
      <c r="F60" s="345">
        <v>441</v>
      </c>
      <c r="G60" s="345">
        <v>372</v>
      </c>
      <c r="H60" s="346">
        <v>288</v>
      </c>
    </row>
    <row r="61" spans="2:8" ht="45.75" customHeight="1" x14ac:dyDescent="0.15">
      <c r="B61" s="121"/>
      <c r="C61" s="1188" t="s">
        <v>563</v>
      </c>
      <c r="D61" s="1189"/>
      <c r="E61" s="1190"/>
      <c r="F61" s="345">
        <v>214</v>
      </c>
      <c r="G61" s="345">
        <v>199</v>
      </c>
      <c r="H61" s="346">
        <v>184</v>
      </c>
    </row>
    <row r="62" spans="2:8" ht="45.75" customHeight="1" thickBot="1" x14ac:dyDescent="0.2">
      <c r="B62" s="122"/>
      <c r="C62" s="1191" t="s">
        <v>564</v>
      </c>
      <c r="D62" s="1192"/>
      <c r="E62" s="1193"/>
      <c r="F62" s="347">
        <v>212</v>
      </c>
      <c r="G62" s="347">
        <v>188</v>
      </c>
      <c r="H62" s="348">
        <v>164</v>
      </c>
    </row>
    <row r="63" spans="2:8" ht="52.5" customHeight="1" thickBot="1" x14ac:dyDescent="0.2">
      <c r="B63" s="123"/>
      <c r="C63" s="1194" t="s">
        <v>49</v>
      </c>
      <c r="D63" s="1194"/>
      <c r="E63" s="1195"/>
      <c r="F63" s="349">
        <v>6069</v>
      </c>
      <c r="G63" s="349">
        <v>7179</v>
      </c>
      <c r="H63" s="350">
        <v>8152</v>
      </c>
    </row>
    <row r="64" spans="2:8" x14ac:dyDescent="0.15"/>
  </sheetData>
  <sheetProtection algorithmName="SHA-512" hashValue="naD/wkNRYHbL6EmDRkjeIpMq7/l/LMf3VpcS7vMAA9Pka3tV1GbfFhinUJfzeCeihzdJiB5vblM5ZlBtrJOV0A==" saltValue="epPHfJuNmKYnzZp4zUAA5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orizontalDpi="12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184916</v>
      </c>
      <c r="E3" s="142"/>
      <c r="F3" s="143">
        <v>76347</v>
      </c>
      <c r="G3" s="144"/>
      <c r="H3" s="145"/>
    </row>
    <row r="4" spans="1:8" x14ac:dyDescent="0.15">
      <c r="A4" s="146"/>
      <c r="B4" s="147"/>
      <c r="C4" s="148"/>
      <c r="D4" s="149">
        <v>123695</v>
      </c>
      <c r="E4" s="150"/>
      <c r="F4" s="151">
        <v>41762</v>
      </c>
      <c r="G4" s="152"/>
      <c r="H4" s="153"/>
    </row>
    <row r="5" spans="1:8" x14ac:dyDescent="0.15">
      <c r="A5" s="134" t="s">
        <v>522</v>
      </c>
      <c r="B5" s="139"/>
      <c r="C5" s="140"/>
      <c r="D5" s="141">
        <v>115955</v>
      </c>
      <c r="E5" s="142"/>
      <c r="F5" s="143">
        <v>69604</v>
      </c>
      <c r="G5" s="144"/>
      <c r="H5" s="145"/>
    </row>
    <row r="6" spans="1:8" x14ac:dyDescent="0.15">
      <c r="A6" s="146"/>
      <c r="B6" s="147"/>
      <c r="C6" s="148"/>
      <c r="D6" s="149">
        <v>66746</v>
      </c>
      <c r="E6" s="150"/>
      <c r="F6" s="151">
        <v>36247</v>
      </c>
      <c r="G6" s="152"/>
      <c r="H6" s="153"/>
    </row>
    <row r="7" spans="1:8" x14ac:dyDescent="0.15">
      <c r="A7" s="134" t="s">
        <v>523</v>
      </c>
      <c r="B7" s="139"/>
      <c r="C7" s="140"/>
      <c r="D7" s="141">
        <v>113397</v>
      </c>
      <c r="E7" s="142"/>
      <c r="F7" s="143">
        <v>68410</v>
      </c>
      <c r="G7" s="144"/>
      <c r="H7" s="145"/>
    </row>
    <row r="8" spans="1:8" x14ac:dyDescent="0.15">
      <c r="A8" s="146"/>
      <c r="B8" s="147"/>
      <c r="C8" s="148"/>
      <c r="D8" s="149">
        <v>34380</v>
      </c>
      <c r="E8" s="150"/>
      <c r="F8" s="151">
        <v>35086</v>
      </c>
      <c r="G8" s="152"/>
      <c r="H8" s="153"/>
    </row>
    <row r="9" spans="1:8" x14ac:dyDescent="0.15">
      <c r="A9" s="134" t="s">
        <v>524</v>
      </c>
      <c r="B9" s="139"/>
      <c r="C9" s="140"/>
      <c r="D9" s="141">
        <v>90835</v>
      </c>
      <c r="E9" s="142"/>
      <c r="F9" s="143">
        <v>73019</v>
      </c>
      <c r="G9" s="144"/>
      <c r="H9" s="145"/>
    </row>
    <row r="10" spans="1:8" x14ac:dyDescent="0.15">
      <c r="A10" s="146"/>
      <c r="B10" s="147"/>
      <c r="C10" s="148"/>
      <c r="D10" s="149">
        <v>43075</v>
      </c>
      <c r="E10" s="150"/>
      <c r="F10" s="151">
        <v>39427</v>
      </c>
      <c r="G10" s="152"/>
      <c r="H10" s="153"/>
    </row>
    <row r="11" spans="1:8" x14ac:dyDescent="0.15">
      <c r="A11" s="134" t="s">
        <v>525</v>
      </c>
      <c r="B11" s="139"/>
      <c r="C11" s="140"/>
      <c r="D11" s="141">
        <v>104809</v>
      </c>
      <c r="E11" s="142"/>
      <c r="F11" s="143">
        <v>76590</v>
      </c>
      <c r="G11" s="144"/>
      <c r="H11" s="145"/>
    </row>
    <row r="12" spans="1:8" x14ac:dyDescent="0.15">
      <c r="A12" s="146"/>
      <c r="B12" s="147"/>
      <c r="C12" s="154"/>
      <c r="D12" s="149">
        <v>66316</v>
      </c>
      <c r="E12" s="150"/>
      <c r="F12" s="151">
        <v>42387</v>
      </c>
      <c r="G12" s="152"/>
      <c r="H12" s="153"/>
    </row>
    <row r="13" spans="1:8" x14ac:dyDescent="0.15">
      <c r="A13" s="134"/>
      <c r="B13" s="139"/>
      <c r="C13" s="140"/>
      <c r="D13" s="141">
        <v>121982</v>
      </c>
      <c r="E13" s="142"/>
      <c r="F13" s="143">
        <v>72794</v>
      </c>
      <c r="G13" s="155"/>
      <c r="H13" s="145"/>
    </row>
    <row r="14" spans="1:8" x14ac:dyDescent="0.15">
      <c r="A14" s="146"/>
      <c r="B14" s="147"/>
      <c r="C14" s="148"/>
      <c r="D14" s="149">
        <v>66842</v>
      </c>
      <c r="E14" s="150"/>
      <c r="F14" s="151">
        <v>38982</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0.44</v>
      </c>
      <c r="C19" s="156">
        <f>ROUND(VALUE(SUBSTITUTE(実質収支比率等に係る経年分析!G$48,"▲","-")),2)</f>
        <v>5.24</v>
      </c>
      <c r="D19" s="156">
        <f>ROUND(VALUE(SUBSTITUTE(実質収支比率等に係る経年分析!H$48,"▲","-")),2)</f>
        <v>1.54</v>
      </c>
      <c r="E19" s="156">
        <f>ROUND(VALUE(SUBSTITUTE(実質収支比率等に係る経年分析!I$48,"▲","-")),2)</f>
        <v>3.56</v>
      </c>
      <c r="F19" s="156">
        <f>ROUND(VALUE(SUBSTITUTE(実質収支比率等に係る経年分析!J$48,"▲","-")),2)</f>
        <v>2.2599999999999998</v>
      </c>
    </row>
    <row r="20" spans="1:11" x14ac:dyDescent="0.15">
      <c r="A20" s="156" t="s">
        <v>53</v>
      </c>
      <c r="B20" s="156">
        <f>ROUND(VALUE(SUBSTITUTE(実質収支比率等に係る経年分析!F$47,"▲","-")),2)</f>
        <v>11.43</v>
      </c>
      <c r="C20" s="156">
        <f>ROUND(VALUE(SUBSTITUTE(実質収支比率等に係る経年分析!G$47,"▲","-")),2)</f>
        <v>10.98</v>
      </c>
      <c r="D20" s="156">
        <f>ROUND(VALUE(SUBSTITUTE(実質収支比率等に係る経年分析!H$47,"▲","-")),2)</f>
        <v>14.05</v>
      </c>
      <c r="E20" s="156">
        <f>ROUND(VALUE(SUBSTITUTE(実質収支比率等に係る経年分析!I$47,"▲","-")),2)</f>
        <v>14.43</v>
      </c>
      <c r="F20" s="156">
        <f>ROUND(VALUE(SUBSTITUTE(実質収支比率等に係る経年分析!J$47,"▲","-")),2)</f>
        <v>15.91</v>
      </c>
    </row>
    <row r="21" spans="1:11" x14ac:dyDescent="0.15">
      <c r="A21" s="156" t="s">
        <v>54</v>
      </c>
      <c r="B21" s="156">
        <f>IF(ISNUMBER(VALUE(SUBSTITUTE(実質収支比率等に係る経年分析!F$49,"▲","-"))),ROUND(VALUE(SUBSTITUTE(実質収支比率等に係る経年分析!F$49,"▲","-")),2),NA())</f>
        <v>-1.17</v>
      </c>
      <c r="C21" s="156">
        <f>IF(ISNUMBER(VALUE(SUBSTITUTE(実質収支比率等に係る経年分析!G$49,"▲","-"))),ROUND(VALUE(SUBSTITUTE(実質収支比率等に係る経年分析!G$49,"▲","-")),2),NA())</f>
        <v>4.84</v>
      </c>
      <c r="D21" s="156">
        <f>IF(ISNUMBER(VALUE(SUBSTITUTE(実質収支比率等に係る経年分析!H$49,"▲","-"))),ROUND(VALUE(SUBSTITUTE(実質収支比率等に係る経年分析!H$49,"▲","-")),2),NA())</f>
        <v>-3.87</v>
      </c>
      <c r="E21" s="156">
        <f>IF(ISNUMBER(VALUE(SUBSTITUTE(実質収支比率等に係る経年分析!I$49,"▲","-"))),ROUND(VALUE(SUBSTITUTE(実質収支比率等に係る経年分析!I$49,"▲","-")),2),NA())</f>
        <v>2.08</v>
      </c>
      <c r="F21" s="156">
        <f>IF(ISNUMBER(VALUE(SUBSTITUTE(実質収支比率等に係る経年分析!J$49,"▲","-"))),ROUND(VALUE(SUBSTITUTE(実質収支比率等に係る経年分析!J$49,"▲","-")),2),NA())</f>
        <v>-1.2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8.4600000000000009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10.73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12.76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14.77</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国民健康保険特別会計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0.22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0.25</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7.0000000000000007E-2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15">
      <c r="A31" s="157" t="str">
        <f>IF(連結実質赤字比率に係る赤字・黒字の構成分析!C$39="",NA(),連結実質赤字比率に係る赤字・黒字の構成分析!C$39)</f>
        <v>港湾施設管理受託特別会計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0.32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0.17</v>
      </c>
    </row>
    <row r="32" spans="1:11" x14ac:dyDescent="0.15">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0.57999999999999996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1.34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1.0900000000000001</v>
      </c>
    </row>
    <row r="33" spans="1:16" x14ac:dyDescent="0.15">
      <c r="A33" s="157" t="str">
        <f>IF(連結実質赤字比率に係る赤字・黒字の構成分析!C$37="",NA(),連結実質赤字比率に係る赤字・黒字の構成分析!C$37)</f>
        <v>工業用水道事業会計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5.12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4.08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3.55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1.74</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0.12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4.96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3.22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2.0699999999999998</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16.07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12.05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11.79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11.67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10.01</v>
      </c>
    </row>
    <row r="36" spans="1:16" x14ac:dyDescent="0.15">
      <c r="A36" s="157" t="str">
        <f>IF(連結実質赤字比率に係る赤字・黒字の構成分析!C$34="",NA(),連結実質赤字比率に係る赤字・黒字の構成分析!C$34)</f>
        <v>下水道事業会計</v>
      </c>
      <c r="B36" s="157" t="e">
        <f>IF(ROUND(VALUE(SUBSTITUTE(連結実質赤字比率に係る赤字・黒字の構成分析!F$34,"▲", "-")), 2) &lt; 0, ABS(ROUND(VALUE(SUBSTITUTE(連結実質赤字比率に係る赤字・黒字の構成分析!F$34,"▲", "-")), 2)), NA())</f>
        <v>#VALUE!</v>
      </c>
      <c r="C36" s="157" t="e">
        <f>IF(ROUND(VALUE(SUBSTITUTE(連結実質赤字比率に係る赤字・黒字の構成分析!F$34,"▲", "-")), 2) &gt;= 0, ABS(ROUND(VALUE(SUBSTITUTE(連結実質赤字比率に係る赤字・黒字の構成分析!F$34,"▲", "-")), 2)), NA())</f>
        <v>#VALUE!</v>
      </c>
      <c r="D36" s="157" t="e">
        <f>IF(ROUND(VALUE(SUBSTITUTE(連結実質赤字比率に係る赤字・黒字の構成分析!G$34,"▲", "-")), 2) &lt; 0, ABS(ROUND(VALUE(SUBSTITUTE(連結実質赤字比率に係る赤字・黒字の構成分析!G$34,"▲", "-")), 2)), NA())</f>
        <v>#VALUE!</v>
      </c>
      <c r="E36" s="157" t="e">
        <f>IF(ROUND(VALUE(SUBSTITUTE(連結実質赤字比率に係る赤字・黒字の構成分析!G$34,"▲", "-")), 2) &gt;= 0, ABS(ROUND(VALUE(SUBSTITUTE(連結実質赤字比率に係る赤字・黒字の構成分析!G$34,"▲", "-")), 2)), NA())</f>
        <v>#VALUE!</v>
      </c>
      <c r="F36" s="157" t="e">
        <f>IF(ROUND(VALUE(SUBSTITUTE(連結実質赤字比率に係る赤字・黒字の構成分析!H$34,"▲", "-")), 2) &lt; 0, ABS(ROUND(VALUE(SUBSTITUTE(連結実質赤字比率に係る赤字・黒字の構成分析!H$34,"▲", "-")), 2)), NA())</f>
        <v>#VALUE!</v>
      </c>
      <c r="G36" s="157" t="e">
        <f>IF(ROUND(VALUE(SUBSTITUTE(連結実質赤字比率に係る赤字・黒字の構成分析!H$34,"▲", "-")), 2) &gt;= 0, ABS(ROUND(VALUE(SUBSTITUTE(連結実質赤字比率に係る赤字・黒字の構成分析!H$34,"▲", "-")), 2)), NA())</f>
        <v>#VALUE!</v>
      </c>
      <c r="H36" s="157" t="e">
        <f>IF(ROUND(VALUE(SUBSTITUTE(連結実質赤字比率に係る赤字・黒字の構成分析!I$34,"▲", "-")), 2) &lt; 0, ABS(ROUND(VALUE(SUBSTITUTE(連結実質赤字比率に係る赤字・黒字の構成分析!I$34,"▲", "-")), 2)), NA())</f>
        <v>#VALUE!</v>
      </c>
      <c r="I36" s="157" t="e">
        <f>IF(ROUND(VALUE(SUBSTITUTE(連結実質赤字比率に係る赤字・黒字の構成分析!I$34,"▲", "-")), 2) &gt;= 0, ABS(ROUND(VALUE(SUBSTITUTE(連結実質赤字比率に係る赤字・黒字の構成分析!I$34,"▲", "-")), 2)), NA())</f>
        <v>#VALUE!</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15.81</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1153</v>
      </c>
      <c r="E42" s="158"/>
      <c r="F42" s="158"/>
      <c r="G42" s="158">
        <f>'実質公債費比率（分子）の構造'!L$52</f>
        <v>1222</v>
      </c>
      <c r="H42" s="158"/>
      <c r="I42" s="158"/>
      <c r="J42" s="158">
        <f>'実質公債費比率（分子）の構造'!M$52</f>
        <v>1183</v>
      </c>
      <c r="K42" s="158"/>
      <c r="L42" s="158"/>
      <c r="M42" s="158">
        <f>'実質公債費比率（分子）の構造'!N$52</f>
        <v>1201</v>
      </c>
      <c r="N42" s="158"/>
      <c r="O42" s="158"/>
      <c r="P42" s="158">
        <f>'実質公債費比率（分子）の構造'!O$52</f>
        <v>1244</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316</v>
      </c>
      <c r="C46" s="158"/>
      <c r="D46" s="158"/>
      <c r="E46" s="158">
        <f>'実質公債費比率（分子）の構造'!L$48</f>
        <v>307</v>
      </c>
      <c r="F46" s="158"/>
      <c r="G46" s="158"/>
      <c r="H46" s="158">
        <f>'実質公債費比率（分子）の構造'!M$48</f>
        <v>288</v>
      </c>
      <c r="I46" s="158"/>
      <c r="J46" s="158"/>
      <c r="K46" s="158">
        <f>'実質公債費比率（分子）の構造'!N$48</f>
        <v>299</v>
      </c>
      <c r="L46" s="158"/>
      <c r="M46" s="158"/>
      <c r="N46" s="158">
        <f>'実質公債費比率（分子）の構造'!O$48</f>
        <v>299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1760</v>
      </c>
      <c r="C49" s="158"/>
      <c r="D49" s="158"/>
      <c r="E49" s="158">
        <f>'実質公債費比率（分子）の構造'!L$45</f>
        <v>1755</v>
      </c>
      <c r="F49" s="158"/>
      <c r="G49" s="158"/>
      <c r="H49" s="158">
        <f>'実質公債費比率（分子）の構造'!M$45</f>
        <v>1847</v>
      </c>
      <c r="I49" s="158"/>
      <c r="J49" s="158"/>
      <c r="K49" s="158">
        <f>'実質公債費比率（分子）の構造'!N$45</f>
        <v>1765</v>
      </c>
      <c r="L49" s="158"/>
      <c r="M49" s="158"/>
      <c r="N49" s="158">
        <f>'実質公債費比率（分子）の構造'!O$45</f>
        <v>1717</v>
      </c>
      <c r="O49" s="158"/>
      <c r="P49" s="158"/>
    </row>
    <row r="50" spans="1:16" x14ac:dyDescent="0.15">
      <c r="A50" s="158" t="s">
        <v>67</v>
      </c>
      <c r="B50" s="158" t="e">
        <f>NA()</f>
        <v>#N/A</v>
      </c>
      <c r="C50" s="158">
        <f>IF(ISNUMBER('実質公債費比率（分子）の構造'!K$53),'実質公債費比率（分子）の構造'!K$53,NA())</f>
        <v>923</v>
      </c>
      <c r="D50" s="158" t="e">
        <f>NA()</f>
        <v>#N/A</v>
      </c>
      <c r="E50" s="158" t="e">
        <f>NA()</f>
        <v>#N/A</v>
      </c>
      <c r="F50" s="158">
        <f>IF(ISNUMBER('実質公債費比率（分子）の構造'!L$53),'実質公債費比率（分子）の構造'!L$53,NA())</f>
        <v>840</v>
      </c>
      <c r="G50" s="158" t="e">
        <f>NA()</f>
        <v>#N/A</v>
      </c>
      <c r="H50" s="158" t="e">
        <f>NA()</f>
        <v>#N/A</v>
      </c>
      <c r="I50" s="158">
        <f>IF(ISNUMBER('実質公債費比率（分子）の構造'!M$53),'実質公債費比率（分子）の構造'!M$53,NA())</f>
        <v>952</v>
      </c>
      <c r="J50" s="158" t="e">
        <f>NA()</f>
        <v>#N/A</v>
      </c>
      <c r="K50" s="158" t="e">
        <f>NA()</f>
        <v>#N/A</v>
      </c>
      <c r="L50" s="158">
        <f>IF(ISNUMBER('実質公債費比率（分子）の構造'!N$53),'実質公債費比率（分子）の構造'!N$53,NA())</f>
        <v>863</v>
      </c>
      <c r="M50" s="158" t="e">
        <f>NA()</f>
        <v>#N/A</v>
      </c>
      <c r="N50" s="158" t="e">
        <f>NA()</f>
        <v>#N/A</v>
      </c>
      <c r="O50" s="158">
        <f>IF(ISNUMBER('実質公債費比率（分子）の構造'!O$53),'実質公債費比率（分子）の構造'!O$53,NA())</f>
        <v>772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14912</v>
      </c>
      <c r="E56" s="157"/>
      <c r="F56" s="157"/>
      <c r="G56" s="157">
        <f>'将来負担比率（分子）の構造'!J$52</f>
        <v>15068</v>
      </c>
      <c r="H56" s="157"/>
      <c r="I56" s="157"/>
      <c r="J56" s="157">
        <f>'将来負担比率（分子）の構造'!K$52</f>
        <v>14876</v>
      </c>
      <c r="K56" s="157"/>
      <c r="L56" s="157"/>
      <c r="M56" s="157">
        <f>'将来負担比率（分子）の構造'!L$52</f>
        <v>14458</v>
      </c>
      <c r="N56" s="157"/>
      <c r="O56" s="157"/>
      <c r="P56" s="157">
        <f>'将来負担比率（分子）の構造'!M$52</f>
        <v>14321</v>
      </c>
    </row>
    <row r="57" spans="1:16" x14ac:dyDescent="0.15">
      <c r="A57" s="157" t="s">
        <v>42</v>
      </c>
      <c r="B57" s="157"/>
      <c r="C57" s="157"/>
      <c r="D57" s="157">
        <f>'将来負担比率（分子）の構造'!I$51</f>
        <v>1259</v>
      </c>
      <c r="E57" s="157"/>
      <c r="F57" s="157"/>
      <c r="G57" s="157">
        <f>'将来負担比率（分子）の構造'!J$51</f>
        <v>1232</v>
      </c>
      <c r="H57" s="157"/>
      <c r="I57" s="157"/>
      <c r="J57" s="157">
        <f>'将来負担比率（分子）の構造'!K$51</f>
        <v>1221</v>
      </c>
      <c r="K57" s="157"/>
      <c r="L57" s="157"/>
      <c r="M57" s="157">
        <f>'将来負担比率（分子）の構造'!L$51</f>
        <v>1581</v>
      </c>
      <c r="N57" s="157"/>
      <c r="O57" s="157"/>
      <c r="P57" s="157">
        <f>'将来負担比率（分子）の構造'!M$51</f>
        <v>2414</v>
      </c>
    </row>
    <row r="58" spans="1:16" x14ac:dyDescent="0.15">
      <c r="A58" s="157" t="s">
        <v>41</v>
      </c>
      <c r="B58" s="157"/>
      <c r="C58" s="157"/>
      <c r="D58" s="157">
        <f>'将来負担比率（分子）の構造'!I$50</f>
        <v>4115</v>
      </c>
      <c r="E58" s="157"/>
      <c r="F58" s="157"/>
      <c r="G58" s="157">
        <f>'将来負担比率（分子）の構造'!J$50</f>
        <v>4653</v>
      </c>
      <c r="H58" s="157"/>
      <c r="I58" s="157"/>
      <c r="J58" s="157">
        <f>'将来負担比率（分子）の構造'!K$50</f>
        <v>5711</v>
      </c>
      <c r="K58" s="157"/>
      <c r="L58" s="157"/>
      <c r="M58" s="157">
        <f>'将来負担比率（分子）の構造'!L$50</f>
        <v>7108</v>
      </c>
      <c r="N58" s="157"/>
      <c r="O58" s="157"/>
      <c r="P58" s="157">
        <f>'将来負担比率（分子）の構造'!M$50</f>
        <v>7944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2347</v>
      </c>
      <c r="C61" s="157"/>
      <c r="D61" s="157"/>
      <c r="E61" s="157">
        <f>'将来負担比率（分子）の構造'!J$46</f>
        <v>2303</v>
      </c>
      <c r="F61" s="157"/>
      <c r="G61" s="157"/>
      <c r="H61" s="157">
        <f>'将来負担比率（分子）の構造'!K$46</f>
        <v>2299</v>
      </c>
      <c r="I61" s="157"/>
      <c r="J61" s="157"/>
      <c r="K61" s="157">
        <f>'将来負担比率（分子）の構造'!L$46</f>
        <v>2301</v>
      </c>
      <c r="L61" s="157"/>
      <c r="M61" s="157"/>
      <c r="N61" s="157">
        <f>'将来負担比率（分子）の構造'!M$46</f>
        <v>2292</v>
      </c>
      <c r="O61" s="157"/>
      <c r="P61" s="157"/>
    </row>
    <row r="62" spans="1:16" x14ac:dyDescent="0.15">
      <c r="A62" s="157" t="s">
        <v>35</v>
      </c>
      <c r="B62" s="157">
        <f>'将来負担比率（分子）の構造'!I$45</f>
        <v>1562</v>
      </c>
      <c r="C62" s="157"/>
      <c r="D62" s="157"/>
      <c r="E62" s="157">
        <f>'将来負担比率（分子）の構造'!J$45</f>
        <v>1526</v>
      </c>
      <c r="F62" s="157"/>
      <c r="G62" s="157"/>
      <c r="H62" s="157">
        <f>'将来負担比率（分子）の構造'!K$45</f>
        <v>1546</v>
      </c>
      <c r="I62" s="157"/>
      <c r="J62" s="157"/>
      <c r="K62" s="157">
        <f>'将来負担比率（分子）の構造'!L$45</f>
        <v>1652</v>
      </c>
      <c r="L62" s="157"/>
      <c r="M62" s="157"/>
      <c r="N62" s="157">
        <f>'将来負担比率（分子）の構造'!M$45</f>
        <v>1635</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3011</v>
      </c>
      <c r="C64" s="157"/>
      <c r="D64" s="157"/>
      <c r="E64" s="157">
        <f>'将来負担比率（分子）の構造'!J$43</f>
        <v>3039</v>
      </c>
      <c r="F64" s="157"/>
      <c r="G64" s="157"/>
      <c r="H64" s="157">
        <f>'将来負担比率（分子）の構造'!K$43</f>
        <v>2906</v>
      </c>
      <c r="I64" s="157"/>
      <c r="J64" s="157"/>
      <c r="K64" s="157">
        <f>'将来負担比率（分子）の構造'!L$43</f>
        <v>2936</v>
      </c>
      <c r="L64" s="157"/>
      <c r="M64" s="157"/>
      <c r="N64" s="157">
        <f>'将来負担比率（分子）の構造'!M$43</f>
        <v>2927</v>
      </c>
      <c r="O64" s="157"/>
      <c r="P64" s="157"/>
    </row>
    <row r="65" spans="1:16" x14ac:dyDescent="0.15">
      <c r="A65" s="157" t="s">
        <v>32</v>
      </c>
      <c r="B65" s="157">
        <f>'将来負担比率（分子）の構造'!I$42</f>
        <v>386</v>
      </c>
      <c r="C65" s="157"/>
      <c r="D65" s="157"/>
      <c r="E65" s="157">
        <f>'将来負担比率（分子）の構造'!J$42</f>
        <v>384</v>
      </c>
      <c r="F65" s="157"/>
      <c r="G65" s="157"/>
      <c r="H65" s="157">
        <f>'将来負担比率（分子）の構造'!K$42</f>
        <v>384</v>
      </c>
      <c r="I65" s="157"/>
      <c r="J65" s="157"/>
      <c r="K65" s="157">
        <f>'将来負担比率（分子）の構造'!L$42</f>
        <v>384</v>
      </c>
      <c r="L65" s="157"/>
      <c r="M65" s="157"/>
      <c r="N65" s="157">
        <f>'将来負担比率（分子）の構造'!M$42</f>
        <v>384</v>
      </c>
      <c r="O65" s="157"/>
      <c r="P65" s="157"/>
    </row>
    <row r="66" spans="1:16" x14ac:dyDescent="0.15">
      <c r="A66" s="157" t="s">
        <v>31</v>
      </c>
      <c r="B66" s="157">
        <f>'将来負担比率（分子）の構造'!I$41</f>
        <v>23219</v>
      </c>
      <c r="C66" s="157"/>
      <c r="D66" s="157"/>
      <c r="E66" s="157">
        <f>'将来負担比率（分子）の構造'!J$41</f>
        <v>23171</v>
      </c>
      <c r="F66" s="157"/>
      <c r="G66" s="157"/>
      <c r="H66" s="157">
        <f>'将来負担比率（分子）の構造'!K$41</f>
        <v>22826</v>
      </c>
      <c r="I66" s="157"/>
      <c r="J66" s="157"/>
      <c r="K66" s="157">
        <f>'将来負担比率（分子）の構造'!L$41</f>
        <v>22063</v>
      </c>
      <c r="L66" s="157"/>
      <c r="M66" s="157"/>
      <c r="N66" s="157">
        <f>'将来負担比率（分子）の構造'!M$41</f>
        <v>21809</v>
      </c>
      <c r="O66" s="157"/>
      <c r="P66" s="157"/>
    </row>
    <row r="67" spans="1:16" x14ac:dyDescent="0.15">
      <c r="A67" s="157" t="s">
        <v>71</v>
      </c>
      <c r="B67" s="157" t="e">
        <f>NA()</f>
        <v>#N/A</v>
      </c>
      <c r="C67" s="157">
        <f>IF(ISNUMBER('将来負担比率（分子）の構造'!I$53), IF('将来負担比率（分子）の構造'!I$53 &lt; 0, 0, '将来負担比率（分子）の構造'!I$53), NA())</f>
        <v>10239</v>
      </c>
      <c r="D67" s="157" t="e">
        <f>NA()</f>
        <v>#N/A</v>
      </c>
      <c r="E67" s="157" t="e">
        <f>NA()</f>
        <v>#N/A</v>
      </c>
      <c r="F67" s="157">
        <f>IF(ISNUMBER('将来負担比率（分子）の構造'!J$53), IF('将来負担比率（分子）の構造'!J$53 &lt; 0, 0, '将来負担比率（分子）の構造'!J$53), NA())</f>
        <v>9470</v>
      </c>
      <c r="G67" s="157" t="e">
        <f>NA()</f>
        <v>#N/A</v>
      </c>
      <c r="H67" s="157" t="e">
        <f>NA()</f>
        <v>#N/A</v>
      </c>
      <c r="I67" s="157">
        <f>IF(ISNUMBER('将来負担比率（分子）の構造'!K$53), IF('将来負担比率（分子）の構造'!K$53 &lt; 0, 0, '将来負担比率（分子）の構造'!K$53), NA())</f>
        <v>8153</v>
      </c>
      <c r="J67" s="157" t="e">
        <f>NA()</f>
        <v>#N/A</v>
      </c>
      <c r="K67" s="157" t="e">
        <f>NA()</f>
        <v>#N/A</v>
      </c>
      <c r="L67" s="157">
        <f>IF(ISNUMBER('将来負担比率（分子）の構造'!L$53), IF('将来負担比率（分子）の構造'!L$53 &lt; 0, 0, '将来負担比率（分子）の構造'!L$53), NA())</f>
        <v>6189</v>
      </c>
      <c r="M67" s="157" t="e">
        <f>NA()</f>
        <v>#N/A</v>
      </c>
      <c r="N67" s="157" t="e">
        <f>NA()</f>
        <v>#N/A</v>
      </c>
      <c r="O67" s="157">
        <f>IF(ISNUMBER('将来負担比率（分子）の構造'!M$53), IF('将来負担比率（分子）の構造'!M$53 &lt; 0, 0, '将来負担比率（分子）の構造'!M$53), NA())</f>
        <v>4368</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1082</v>
      </c>
      <c r="C72" s="161">
        <f>基金残高に係る経年分析!G55</f>
        <v>1135</v>
      </c>
      <c r="D72" s="161">
        <f>基金残高に係る経年分析!H55</f>
        <v>1286</v>
      </c>
    </row>
    <row r="73" spans="1:16" x14ac:dyDescent="0.15">
      <c r="A73" s="160" t="s">
        <v>74</v>
      </c>
      <c r="B73" s="161">
        <f>基金残高に係る経年分析!F56</f>
        <v>660</v>
      </c>
      <c r="C73" s="161">
        <f>基金残高に係る経年分析!G56</f>
        <v>664</v>
      </c>
      <c r="D73" s="161">
        <f>基金残高に係る経年分析!H56</f>
        <v>665</v>
      </c>
    </row>
    <row r="74" spans="1:16" x14ac:dyDescent="0.15">
      <c r="A74" s="160" t="s">
        <v>75</v>
      </c>
      <c r="B74" s="161">
        <f>基金残高に係る経年分析!F57</f>
        <v>4327</v>
      </c>
      <c r="C74" s="161">
        <f>基金残高に係る経年分析!G57</f>
        <v>5381</v>
      </c>
      <c r="D74" s="161">
        <f>基金残高に係る経年分析!H57</f>
        <v>6201</v>
      </c>
    </row>
  </sheetData>
  <sheetProtection algorithmName="SHA-512" hashValue="W9Jme4CBc7aGU82sYG4ekjkhMJBPPbq+agnFNzI0mlv+rTb25k63fjNBLxxghNzmleRrOTy0gw6r8sbWTWo/NQ==" saltValue="FCfXKYXOH+22Ch8nrC24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5429933</v>
      </c>
      <c r="S5" s="600"/>
      <c r="T5" s="600"/>
      <c r="U5" s="600"/>
      <c r="V5" s="600"/>
      <c r="W5" s="600"/>
      <c r="X5" s="600"/>
      <c r="Y5" s="601"/>
      <c r="Z5" s="602">
        <v>29.7</v>
      </c>
      <c r="AA5" s="602"/>
      <c r="AB5" s="602"/>
      <c r="AC5" s="602"/>
      <c r="AD5" s="603">
        <v>5279187</v>
      </c>
      <c r="AE5" s="603"/>
      <c r="AF5" s="603"/>
      <c r="AG5" s="603"/>
      <c r="AH5" s="603"/>
      <c r="AI5" s="603"/>
      <c r="AJ5" s="603"/>
      <c r="AK5" s="603"/>
      <c r="AL5" s="604">
        <v>63</v>
      </c>
      <c r="AM5" s="605"/>
      <c r="AN5" s="605"/>
      <c r="AO5" s="606"/>
      <c r="AP5" s="596" t="s">
        <v>216</v>
      </c>
      <c r="AQ5" s="597"/>
      <c r="AR5" s="597"/>
      <c r="AS5" s="597"/>
      <c r="AT5" s="597"/>
      <c r="AU5" s="597"/>
      <c r="AV5" s="597"/>
      <c r="AW5" s="597"/>
      <c r="AX5" s="597"/>
      <c r="AY5" s="597"/>
      <c r="AZ5" s="597"/>
      <c r="BA5" s="597"/>
      <c r="BB5" s="597"/>
      <c r="BC5" s="597"/>
      <c r="BD5" s="597"/>
      <c r="BE5" s="597"/>
      <c r="BF5" s="598"/>
      <c r="BG5" s="610">
        <v>5279187</v>
      </c>
      <c r="BH5" s="611"/>
      <c r="BI5" s="611"/>
      <c r="BJ5" s="611"/>
      <c r="BK5" s="611"/>
      <c r="BL5" s="611"/>
      <c r="BM5" s="611"/>
      <c r="BN5" s="612"/>
      <c r="BO5" s="613">
        <v>97.2</v>
      </c>
      <c r="BP5" s="613"/>
      <c r="BQ5" s="613"/>
      <c r="BR5" s="613"/>
      <c r="BS5" s="614">
        <v>85679</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79920</v>
      </c>
      <c r="S6" s="611"/>
      <c r="T6" s="611"/>
      <c r="U6" s="611"/>
      <c r="V6" s="611"/>
      <c r="W6" s="611"/>
      <c r="X6" s="611"/>
      <c r="Y6" s="612"/>
      <c r="Z6" s="613">
        <v>0.4</v>
      </c>
      <c r="AA6" s="613"/>
      <c r="AB6" s="613"/>
      <c r="AC6" s="613"/>
      <c r="AD6" s="614">
        <v>79920</v>
      </c>
      <c r="AE6" s="614"/>
      <c r="AF6" s="614"/>
      <c r="AG6" s="614"/>
      <c r="AH6" s="614"/>
      <c r="AI6" s="614"/>
      <c r="AJ6" s="614"/>
      <c r="AK6" s="614"/>
      <c r="AL6" s="615">
        <v>1</v>
      </c>
      <c r="AM6" s="616"/>
      <c r="AN6" s="616"/>
      <c r="AO6" s="617"/>
      <c r="AP6" s="607" t="s">
        <v>221</v>
      </c>
      <c r="AQ6" s="608"/>
      <c r="AR6" s="608"/>
      <c r="AS6" s="608"/>
      <c r="AT6" s="608"/>
      <c r="AU6" s="608"/>
      <c r="AV6" s="608"/>
      <c r="AW6" s="608"/>
      <c r="AX6" s="608"/>
      <c r="AY6" s="608"/>
      <c r="AZ6" s="608"/>
      <c r="BA6" s="608"/>
      <c r="BB6" s="608"/>
      <c r="BC6" s="608"/>
      <c r="BD6" s="608"/>
      <c r="BE6" s="608"/>
      <c r="BF6" s="609"/>
      <c r="BG6" s="610">
        <v>5279187</v>
      </c>
      <c r="BH6" s="611"/>
      <c r="BI6" s="611"/>
      <c r="BJ6" s="611"/>
      <c r="BK6" s="611"/>
      <c r="BL6" s="611"/>
      <c r="BM6" s="611"/>
      <c r="BN6" s="612"/>
      <c r="BO6" s="613">
        <v>97.2</v>
      </c>
      <c r="BP6" s="613"/>
      <c r="BQ6" s="613"/>
      <c r="BR6" s="613"/>
      <c r="BS6" s="614">
        <v>85679</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171876</v>
      </c>
      <c r="CS6" s="611"/>
      <c r="CT6" s="611"/>
      <c r="CU6" s="611"/>
      <c r="CV6" s="611"/>
      <c r="CW6" s="611"/>
      <c r="CX6" s="611"/>
      <c r="CY6" s="612"/>
      <c r="CZ6" s="604">
        <v>1</v>
      </c>
      <c r="DA6" s="605"/>
      <c r="DB6" s="605"/>
      <c r="DC6" s="621"/>
      <c r="DD6" s="619" t="s">
        <v>122</v>
      </c>
      <c r="DE6" s="611"/>
      <c r="DF6" s="611"/>
      <c r="DG6" s="611"/>
      <c r="DH6" s="611"/>
      <c r="DI6" s="611"/>
      <c r="DJ6" s="611"/>
      <c r="DK6" s="611"/>
      <c r="DL6" s="611"/>
      <c r="DM6" s="611"/>
      <c r="DN6" s="611"/>
      <c r="DO6" s="611"/>
      <c r="DP6" s="612"/>
      <c r="DQ6" s="619">
        <v>171876</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2029</v>
      </c>
      <c r="S7" s="611"/>
      <c r="T7" s="611"/>
      <c r="U7" s="611"/>
      <c r="V7" s="611"/>
      <c r="W7" s="611"/>
      <c r="X7" s="611"/>
      <c r="Y7" s="612"/>
      <c r="Z7" s="613">
        <v>0</v>
      </c>
      <c r="AA7" s="613"/>
      <c r="AB7" s="613"/>
      <c r="AC7" s="613"/>
      <c r="AD7" s="614">
        <v>2029</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1657877</v>
      </c>
      <c r="BH7" s="611"/>
      <c r="BI7" s="611"/>
      <c r="BJ7" s="611"/>
      <c r="BK7" s="611"/>
      <c r="BL7" s="611"/>
      <c r="BM7" s="611"/>
      <c r="BN7" s="612"/>
      <c r="BO7" s="613">
        <v>30.5</v>
      </c>
      <c r="BP7" s="613"/>
      <c r="BQ7" s="613"/>
      <c r="BR7" s="613"/>
      <c r="BS7" s="614">
        <v>85679</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3958713</v>
      </c>
      <c r="CS7" s="611"/>
      <c r="CT7" s="611"/>
      <c r="CU7" s="611"/>
      <c r="CV7" s="611"/>
      <c r="CW7" s="611"/>
      <c r="CX7" s="611"/>
      <c r="CY7" s="612"/>
      <c r="CZ7" s="613">
        <v>22</v>
      </c>
      <c r="DA7" s="613"/>
      <c r="DB7" s="613"/>
      <c r="DC7" s="613"/>
      <c r="DD7" s="619">
        <v>15299</v>
      </c>
      <c r="DE7" s="611"/>
      <c r="DF7" s="611"/>
      <c r="DG7" s="611"/>
      <c r="DH7" s="611"/>
      <c r="DI7" s="611"/>
      <c r="DJ7" s="611"/>
      <c r="DK7" s="611"/>
      <c r="DL7" s="611"/>
      <c r="DM7" s="611"/>
      <c r="DN7" s="611"/>
      <c r="DO7" s="611"/>
      <c r="DP7" s="612"/>
      <c r="DQ7" s="619">
        <v>3703439</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29809</v>
      </c>
      <c r="S8" s="611"/>
      <c r="T8" s="611"/>
      <c r="U8" s="611"/>
      <c r="V8" s="611"/>
      <c r="W8" s="611"/>
      <c r="X8" s="611"/>
      <c r="Y8" s="612"/>
      <c r="Z8" s="613">
        <v>0.2</v>
      </c>
      <c r="AA8" s="613"/>
      <c r="AB8" s="613"/>
      <c r="AC8" s="613"/>
      <c r="AD8" s="614">
        <v>29809</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37064</v>
      </c>
      <c r="BH8" s="611"/>
      <c r="BI8" s="611"/>
      <c r="BJ8" s="611"/>
      <c r="BK8" s="611"/>
      <c r="BL8" s="611"/>
      <c r="BM8" s="611"/>
      <c r="BN8" s="612"/>
      <c r="BO8" s="613">
        <v>0.7</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5726825</v>
      </c>
      <c r="CS8" s="611"/>
      <c r="CT8" s="611"/>
      <c r="CU8" s="611"/>
      <c r="CV8" s="611"/>
      <c r="CW8" s="611"/>
      <c r="CX8" s="611"/>
      <c r="CY8" s="612"/>
      <c r="CZ8" s="613">
        <v>31.8</v>
      </c>
      <c r="DA8" s="613"/>
      <c r="DB8" s="613"/>
      <c r="DC8" s="613"/>
      <c r="DD8" s="619">
        <v>481769</v>
      </c>
      <c r="DE8" s="611"/>
      <c r="DF8" s="611"/>
      <c r="DG8" s="611"/>
      <c r="DH8" s="611"/>
      <c r="DI8" s="611"/>
      <c r="DJ8" s="611"/>
      <c r="DK8" s="611"/>
      <c r="DL8" s="611"/>
      <c r="DM8" s="611"/>
      <c r="DN8" s="611"/>
      <c r="DO8" s="611"/>
      <c r="DP8" s="612"/>
      <c r="DQ8" s="619">
        <v>3106413</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38559</v>
      </c>
      <c r="S9" s="611"/>
      <c r="T9" s="611"/>
      <c r="U9" s="611"/>
      <c r="V9" s="611"/>
      <c r="W9" s="611"/>
      <c r="X9" s="611"/>
      <c r="Y9" s="612"/>
      <c r="Z9" s="613">
        <v>0.2</v>
      </c>
      <c r="AA9" s="613"/>
      <c r="AB9" s="613"/>
      <c r="AC9" s="613"/>
      <c r="AD9" s="614">
        <v>38559</v>
      </c>
      <c r="AE9" s="614"/>
      <c r="AF9" s="614"/>
      <c r="AG9" s="614"/>
      <c r="AH9" s="614"/>
      <c r="AI9" s="614"/>
      <c r="AJ9" s="614"/>
      <c r="AK9" s="614"/>
      <c r="AL9" s="615">
        <v>0.5</v>
      </c>
      <c r="AM9" s="616"/>
      <c r="AN9" s="616"/>
      <c r="AO9" s="617"/>
      <c r="AP9" s="607" t="s">
        <v>230</v>
      </c>
      <c r="AQ9" s="608"/>
      <c r="AR9" s="608"/>
      <c r="AS9" s="608"/>
      <c r="AT9" s="608"/>
      <c r="AU9" s="608"/>
      <c r="AV9" s="608"/>
      <c r="AW9" s="608"/>
      <c r="AX9" s="608"/>
      <c r="AY9" s="608"/>
      <c r="AZ9" s="608"/>
      <c r="BA9" s="608"/>
      <c r="BB9" s="608"/>
      <c r="BC9" s="608"/>
      <c r="BD9" s="608"/>
      <c r="BE9" s="608"/>
      <c r="BF9" s="609"/>
      <c r="BG9" s="610">
        <v>1215544</v>
      </c>
      <c r="BH9" s="611"/>
      <c r="BI9" s="611"/>
      <c r="BJ9" s="611"/>
      <c r="BK9" s="611"/>
      <c r="BL9" s="611"/>
      <c r="BM9" s="611"/>
      <c r="BN9" s="612"/>
      <c r="BO9" s="613">
        <v>22.4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1090945</v>
      </c>
      <c r="CS9" s="611"/>
      <c r="CT9" s="611"/>
      <c r="CU9" s="611"/>
      <c r="CV9" s="611"/>
      <c r="CW9" s="611"/>
      <c r="CX9" s="611"/>
      <c r="CY9" s="612"/>
      <c r="CZ9" s="613">
        <v>6.1</v>
      </c>
      <c r="DA9" s="613"/>
      <c r="DB9" s="613"/>
      <c r="DC9" s="613"/>
      <c r="DD9" s="619">
        <v>33640</v>
      </c>
      <c r="DE9" s="611"/>
      <c r="DF9" s="611"/>
      <c r="DG9" s="611"/>
      <c r="DH9" s="611"/>
      <c r="DI9" s="611"/>
      <c r="DJ9" s="611"/>
      <c r="DK9" s="611"/>
      <c r="DL9" s="611"/>
      <c r="DM9" s="611"/>
      <c r="DN9" s="611"/>
      <c r="DO9" s="611"/>
      <c r="DP9" s="612"/>
      <c r="DQ9" s="619">
        <v>853189</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105347</v>
      </c>
      <c r="BH10" s="611"/>
      <c r="BI10" s="611"/>
      <c r="BJ10" s="611"/>
      <c r="BK10" s="611"/>
      <c r="BL10" s="611"/>
      <c r="BM10" s="611"/>
      <c r="BN10" s="612"/>
      <c r="BO10" s="613">
        <v>1.9</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120000</v>
      </c>
      <c r="CS10" s="611"/>
      <c r="CT10" s="611"/>
      <c r="CU10" s="611"/>
      <c r="CV10" s="611"/>
      <c r="CW10" s="611"/>
      <c r="CX10" s="611"/>
      <c r="CY10" s="612"/>
      <c r="CZ10" s="613">
        <v>0.7</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703038</v>
      </c>
      <c r="S11" s="611"/>
      <c r="T11" s="611"/>
      <c r="U11" s="611"/>
      <c r="V11" s="611"/>
      <c r="W11" s="611"/>
      <c r="X11" s="611"/>
      <c r="Y11" s="612"/>
      <c r="Z11" s="615">
        <v>3.8</v>
      </c>
      <c r="AA11" s="616"/>
      <c r="AB11" s="616"/>
      <c r="AC11" s="622"/>
      <c r="AD11" s="619">
        <v>703038</v>
      </c>
      <c r="AE11" s="611"/>
      <c r="AF11" s="611"/>
      <c r="AG11" s="611"/>
      <c r="AH11" s="611"/>
      <c r="AI11" s="611"/>
      <c r="AJ11" s="611"/>
      <c r="AK11" s="612"/>
      <c r="AL11" s="615">
        <v>8.4</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299922</v>
      </c>
      <c r="BH11" s="611"/>
      <c r="BI11" s="611"/>
      <c r="BJ11" s="611"/>
      <c r="BK11" s="611"/>
      <c r="BL11" s="611"/>
      <c r="BM11" s="611"/>
      <c r="BN11" s="612"/>
      <c r="BO11" s="613">
        <v>5.5</v>
      </c>
      <c r="BP11" s="613"/>
      <c r="BQ11" s="613"/>
      <c r="BR11" s="613"/>
      <c r="BS11" s="614">
        <v>85679</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306819</v>
      </c>
      <c r="CS11" s="611"/>
      <c r="CT11" s="611"/>
      <c r="CU11" s="611"/>
      <c r="CV11" s="611"/>
      <c r="CW11" s="611"/>
      <c r="CX11" s="611"/>
      <c r="CY11" s="612"/>
      <c r="CZ11" s="613">
        <v>1.7</v>
      </c>
      <c r="DA11" s="613"/>
      <c r="DB11" s="613"/>
      <c r="DC11" s="613"/>
      <c r="DD11" s="619">
        <v>177533</v>
      </c>
      <c r="DE11" s="611"/>
      <c r="DF11" s="611"/>
      <c r="DG11" s="611"/>
      <c r="DH11" s="611"/>
      <c r="DI11" s="611"/>
      <c r="DJ11" s="611"/>
      <c r="DK11" s="611"/>
      <c r="DL11" s="611"/>
      <c r="DM11" s="611"/>
      <c r="DN11" s="611"/>
      <c r="DO11" s="611"/>
      <c r="DP11" s="612"/>
      <c r="DQ11" s="619">
        <v>126470</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3334473</v>
      </c>
      <c r="BH12" s="611"/>
      <c r="BI12" s="611"/>
      <c r="BJ12" s="611"/>
      <c r="BK12" s="611"/>
      <c r="BL12" s="611"/>
      <c r="BM12" s="611"/>
      <c r="BN12" s="612"/>
      <c r="BO12" s="613">
        <v>61.4</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198939</v>
      </c>
      <c r="CS12" s="611"/>
      <c r="CT12" s="611"/>
      <c r="CU12" s="611"/>
      <c r="CV12" s="611"/>
      <c r="CW12" s="611"/>
      <c r="CX12" s="611"/>
      <c r="CY12" s="612"/>
      <c r="CZ12" s="613">
        <v>1.1000000000000001</v>
      </c>
      <c r="DA12" s="613"/>
      <c r="DB12" s="613"/>
      <c r="DC12" s="613"/>
      <c r="DD12" s="619">
        <v>406</v>
      </c>
      <c r="DE12" s="611"/>
      <c r="DF12" s="611"/>
      <c r="DG12" s="611"/>
      <c r="DH12" s="611"/>
      <c r="DI12" s="611"/>
      <c r="DJ12" s="611"/>
      <c r="DK12" s="611"/>
      <c r="DL12" s="611"/>
      <c r="DM12" s="611"/>
      <c r="DN12" s="611"/>
      <c r="DO12" s="611"/>
      <c r="DP12" s="612"/>
      <c r="DQ12" s="619">
        <v>66773</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3285266</v>
      </c>
      <c r="BH13" s="611"/>
      <c r="BI13" s="611"/>
      <c r="BJ13" s="611"/>
      <c r="BK13" s="611"/>
      <c r="BL13" s="611"/>
      <c r="BM13" s="611"/>
      <c r="BN13" s="612"/>
      <c r="BO13" s="613">
        <v>60.5</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2826917</v>
      </c>
      <c r="CS13" s="611"/>
      <c r="CT13" s="611"/>
      <c r="CU13" s="611"/>
      <c r="CV13" s="611"/>
      <c r="CW13" s="611"/>
      <c r="CX13" s="611"/>
      <c r="CY13" s="612"/>
      <c r="CZ13" s="613">
        <v>15.7</v>
      </c>
      <c r="DA13" s="613"/>
      <c r="DB13" s="613"/>
      <c r="DC13" s="613"/>
      <c r="DD13" s="619">
        <v>1627202</v>
      </c>
      <c r="DE13" s="611"/>
      <c r="DF13" s="611"/>
      <c r="DG13" s="611"/>
      <c r="DH13" s="611"/>
      <c r="DI13" s="611"/>
      <c r="DJ13" s="611"/>
      <c r="DK13" s="611"/>
      <c r="DL13" s="611"/>
      <c r="DM13" s="611"/>
      <c r="DN13" s="611"/>
      <c r="DO13" s="611"/>
      <c r="DP13" s="612"/>
      <c r="DQ13" s="619">
        <v>1391470</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78686</v>
      </c>
      <c r="BH14" s="611"/>
      <c r="BI14" s="611"/>
      <c r="BJ14" s="611"/>
      <c r="BK14" s="611"/>
      <c r="BL14" s="611"/>
      <c r="BM14" s="611"/>
      <c r="BN14" s="612"/>
      <c r="BO14" s="613">
        <v>1.4</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608463</v>
      </c>
      <c r="CS14" s="611"/>
      <c r="CT14" s="611"/>
      <c r="CU14" s="611"/>
      <c r="CV14" s="611"/>
      <c r="CW14" s="611"/>
      <c r="CX14" s="611"/>
      <c r="CY14" s="612"/>
      <c r="CZ14" s="613">
        <v>3.4</v>
      </c>
      <c r="DA14" s="613"/>
      <c r="DB14" s="613"/>
      <c r="DC14" s="613"/>
      <c r="DD14" s="619">
        <v>100096</v>
      </c>
      <c r="DE14" s="611"/>
      <c r="DF14" s="611"/>
      <c r="DG14" s="611"/>
      <c r="DH14" s="611"/>
      <c r="DI14" s="611"/>
      <c r="DJ14" s="611"/>
      <c r="DK14" s="611"/>
      <c r="DL14" s="611"/>
      <c r="DM14" s="611"/>
      <c r="DN14" s="611"/>
      <c r="DO14" s="611"/>
      <c r="DP14" s="612"/>
      <c r="DQ14" s="619">
        <v>497071</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13618</v>
      </c>
      <c r="S15" s="611"/>
      <c r="T15" s="611"/>
      <c r="U15" s="611"/>
      <c r="V15" s="611"/>
      <c r="W15" s="611"/>
      <c r="X15" s="611"/>
      <c r="Y15" s="612"/>
      <c r="Z15" s="613">
        <v>0.1</v>
      </c>
      <c r="AA15" s="613"/>
      <c r="AB15" s="613"/>
      <c r="AC15" s="613"/>
      <c r="AD15" s="614">
        <v>13618</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208151</v>
      </c>
      <c r="BH15" s="611"/>
      <c r="BI15" s="611"/>
      <c r="BJ15" s="611"/>
      <c r="BK15" s="611"/>
      <c r="BL15" s="611"/>
      <c r="BM15" s="611"/>
      <c r="BN15" s="612"/>
      <c r="BO15" s="613">
        <v>3.8</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1226686</v>
      </c>
      <c r="CS15" s="611"/>
      <c r="CT15" s="611"/>
      <c r="CU15" s="611"/>
      <c r="CV15" s="611"/>
      <c r="CW15" s="611"/>
      <c r="CX15" s="611"/>
      <c r="CY15" s="612"/>
      <c r="CZ15" s="613">
        <v>6.8</v>
      </c>
      <c r="DA15" s="613"/>
      <c r="DB15" s="613"/>
      <c r="DC15" s="613"/>
      <c r="DD15" s="619">
        <v>221274</v>
      </c>
      <c r="DE15" s="611"/>
      <c r="DF15" s="611"/>
      <c r="DG15" s="611"/>
      <c r="DH15" s="611"/>
      <c r="DI15" s="611"/>
      <c r="DJ15" s="611"/>
      <c r="DK15" s="611"/>
      <c r="DL15" s="611"/>
      <c r="DM15" s="611"/>
      <c r="DN15" s="611"/>
      <c r="DO15" s="611"/>
      <c r="DP15" s="612"/>
      <c r="DQ15" s="619">
        <v>994940</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84859</v>
      </c>
      <c r="S16" s="611"/>
      <c r="T16" s="611"/>
      <c r="U16" s="611"/>
      <c r="V16" s="611"/>
      <c r="W16" s="611"/>
      <c r="X16" s="611"/>
      <c r="Y16" s="612"/>
      <c r="Z16" s="613">
        <v>0.5</v>
      </c>
      <c r="AA16" s="613"/>
      <c r="AB16" s="613"/>
      <c r="AC16" s="613"/>
      <c r="AD16" s="614">
        <v>84859</v>
      </c>
      <c r="AE16" s="614"/>
      <c r="AF16" s="614"/>
      <c r="AG16" s="614"/>
      <c r="AH16" s="614"/>
      <c r="AI16" s="614"/>
      <c r="AJ16" s="614"/>
      <c r="AK16" s="614"/>
      <c r="AL16" s="615">
        <v>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30418</v>
      </c>
      <c r="CS16" s="611"/>
      <c r="CT16" s="611"/>
      <c r="CU16" s="611"/>
      <c r="CV16" s="611"/>
      <c r="CW16" s="611"/>
      <c r="CX16" s="611"/>
      <c r="CY16" s="612"/>
      <c r="CZ16" s="613">
        <v>0.2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143971</v>
      </c>
      <c r="S17" s="611"/>
      <c r="T17" s="611"/>
      <c r="U17" s="611"/>
      <c r="V17" s="611"/>
      <c r="W17" s="611"/>
      <c r="X17" s="611"/>
      <c r="Y17" s="612"/>
      <c r="Z17" s="613">
        <v>0.8</v>
      </c>
      <c r="AA17" s="613"/>
      <c r="AB17" s="613"/>
      <c r="AC17" s="613"/>
      <c r="AD17" s="614">
        <v>143971</v>
      </c>
      <c r="AE17" s="614"/>
      <c r="AF17" s="614"/>
      <c r="AG17" s="614"/>
      <c r="AH17" s="614"/>
      <c r="AI17" s="614"/>
      <c r="AJ17" s="614"/>
      <c r="AK17" s="614"/>
      <c r="AL17" s="615">
        <v>1.7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1716701</v>
      </c>
      <c r="CS17" s="611"/>
      <c r="CT17" s="611"/>
      <c r="CU17" s="611"/>
      <c r="CV17" s="611"/>
      <c r="CW17" s="611"/>
      <c r="CX17" s="611"/>
      <c r="CY17" s="612"/>
      <c r="CZ17" s="613">
        <v>9.5</v>
      </c>
      <c r="DA17" s="613"/>
      <c r="DB17" s="613"/>
      <c r="DC17" s="613"/>
      <c r="DD17" s="619" t="s">
        <v>122</v>
      </c>
      <c r="DE17" s="611"/>
      <c r="DF17" s="611"/>
      <c r="DG17" s="611"/>
      <c r="DH17" s="611"/>
      <c r="DI17" s="611"/>
      <c r="DJ17" s="611"/>
      <c r="DK17" s="611"/>
      <c r="DL17" s="611"/>
      <c r="DM17" s="611"/>
      <c r="DN17" s="611"/>
      <c r="DO17" s="611"/>
      <c r="DP17" s="612"/>
      <c r="DQ17" s="619">
        <v>1647250</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29500</v>
      </c>
      <c r="S18" s="611"/>
      <c r="T18" s="611"/>
      <c r="U18" s="611"/>
      <c r="V18" s="611"/>
      <c r="W18" s="611"/>
      <c r="X18" s="611"/>
      <c r="Y18" s="612"/>
      <c r="Z18" s="613">
        <v>0.2</v>
      </c>
      <c r="AA18" s="613"/>
      <c r="AB18" s="613"/>
      <c r="AC18" s="613"/>
      <c r="AD18" s="614">
        <v>29500</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113216</v>
      </c>
      <c r="S19" s="611"/>
      <c r="T19" s="611"/>
      <c r="U19" s="611"/>
      <c r="V19" s="611"/>
      <c r="W19" s="611"/>
      <c r="X19" s="611"/>
      <c r="Y19" s="612"/>
      <c r="Z19" s="613">
        <v>0.6</v>
      </c>
      <c r="AA19" s="613"/>
      <c r="AB19" s="613"/>
      <c r="AC19" s="613"/>
      <c r="AD19" s="614">
        <v>113216</v>
      </c>
      <c r="AE19" s="614"/>
      <c r="AF19" s="614"/>
      <c r="AG19" s="614"/>
      <c r="AH19" s="614"/>
      <c r="AI19" s="614"/>
      <c r="AJ19" s="614"/>
      <c r="AK19" s="614"/>
      <c r="AL19" s="615">
        <v>1.4</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150746</v>
      </c>
      <c r="BH19" s="611"/>
      <c r="BI19" s="611"/>
      <c r="BJ19" s="611"/>
      <c r="BK19" s="611"/>
      <c r="BL19" s="611"/>
      <c r="BM19" s="611"/>
      <c r="BN19" s="612"/>
      <c r="BO19" s="613">
        <v>2.8</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1255</v>
      </c>
      <c r="S20" s="611"/>
      <c r="T20" s="611"/>
      <c r="U20" s="611"/>
      <c r="V20" s="611"/>
      <c r="W20" s="611"/>
      <c r="X20" s="611"/>
      <c r="Y20" s="612"/>
      <c r="Z20" s="613">
        <v>0</v>
      </c>
      <c r="AA20" s="613"/>
      <c r="AB20" s="613"/>
      <c r="AC20" s="613"/>
      <c r="AD20" s="614">
        <v>1255</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150746</v>
      </c>
      <c r="BH20" s="611"/>
      <c r="BI20" s="611"/>
      <c r="BJ20" s="611"/>
      <c r="BK20" s="611"/>
      <c r="BL20" s="611"/>
      <c r="BM20" s="611"/>
      <c r="BN20" s="612"/>
      <c r="BO20" s="613">
        <v>2.8</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17983302</v>
      </c>
      <c r="CS20" s="611"/>
      <c r="CT20" s="611"/>
      <c r="CU20" s="611"/>
      <c r="CV20" s="611"/>
      <c r="CW20" s="611"/>
      <c r="CX20" s="611"/>
      <c r="CY20" s="612"/>
      <c r="CZ20" s="613">
        <v>100</v>
      </c>
      <c r="DA20" s="613"/>
      <c r="DB20" s="613"/>
      <c r="DC20" s="613"/>
      <c r="DD20" s="619">
        <v>2657219</v>
      </c>
      <c r="DE20" s="611"/>
      <c r="DF20" s="611"/>
      <c r="DG20" s="611"/>
      <c r="DH20" s="611"/>
      <c r="DI20" s="611"/>
      <c r="DJ20" s="611"/>
      <c r="DK20" s="611"/>
      <c r="DL20" s="611"/>
      <c r="DM20" s="611"/>
      <c r="DN20" s="611"/>
      <c r="DO20" s="611"/>
      <c r="DP20" s="612"/>
      <c r="DQ20" s="619">
        <v>12558891</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2413109</v>
      </c>
      <c r="S21" s="611"/>
      <c r="T21" s="611"/>
      <c r="U21" s="611"/>
      <c r="V21" s="611"/>
      <c r="W21" s="611"/>
      <c r="X21" s="611"/>
      <c r="Y21" s="612"/>
      <c r="Z21" s="613">
        <v>13.2</v>
      </c>
      <c r="AA21" s="613"/>
      <c r="AB21" s="613"/>
      <c r="AC21" s="613"/>
      <c r="AD21" s="614">
        <v>1969627</v>
      </c>
      <c r="AE21" s="614"/>
      <c r="AF21" s="614"/>
      <c r="AG21" s="614"/>
      <c r="AH21" s="614"/>
      <c r="AI21" s="614"/>
      <c r="AJ21" s="614"/>
      <c r="AK21" s="614"/>
      <c r="AL21" s="615">
        <v>23.5</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1969627</v>
      </c>
      <c r="S22" s="611"/>
      <c r="T22" s="611"/>
      <c r="U22" s="611"/>
      <c r="V22" s="611"/>
      <c r="W22" s="611"/>
      <c r="X22" s="611"/>
      <c r="Y22" s="612"/>
      <c r="Z22" s="613">
        <v>10.8</v>
      </c>
      <c r="AA22" s="613"/>
      <c r="AB22" s="613"/>
      <c r="AC22" s="613"/>
      <c r="AD22" s="614">
        <v>1969627</v>
      </c>
      <c r="AE22" s="614"/>
      <c r="AF22" s="614"/>
      <c r="AG22" s="614"/>
      <c r="AH22" s="614"/>
      <c r="AI22" s="614"/>
      <c r="AJ22" s="614"/>
      <c r="AK22" s="614"/>
      <c r="AL22" s="615">
        <v>23.5</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443482</v>
      </c>
      <c r="S23" s="611"/>
      <c r="T23" s="611"/>
      <c r="U23" s="611"/>
      <c r="V23" s="611"/>
      <c r="W23" s="611"/>
      <c r="X23" s="611"/>
      <c r="Y23" s="612"/>
      <c r="Z23" s="613">
        <v>2.4</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150746</v>
      </c>
      <c r="BH23" s="611"/>
      <c r="BI23" s="611"/>
      <c r="BJ23" s="611"/>
      <c r="BK23" s="611"/>
      <c r="BL23" s="611"/>
      <c r="BM23" s="611"/>
      <c r="BN23" s="612"/>
      <c r="BO23" s="613">
        <v>2.8</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7388974</v>
      </c>
      <c r="CS24" s="600"/>
      <c r="CT24" s="600"/>
      <c r="CU24" s="600"/>
      <c r="CV24" s="600"/>
      <c r="CW24" s="600"/>
      <c r="CX24" s="600"/>
      <c r="CY24" s="601"/>
      <c r="CZ24" s="604">
        <v>41.1</v>
      </c>
      <c r="DA24" s="605"/>
      <c r="DB24" s="605"/>
      <c r="DC24" s="621"/>
      <c r="DD24" s="645">
        <v>5319084</v>
      </c>
      <c r="DE24" s="600"/>
      <c r="DF24" s="600"/>
      <c r="DG24" s="600"/>
      <c r="DH24" s="600"/>
      <c r="DI24" s="600"/>
      <c r="DJ24" s="600"/>
      <c r="DK24" s="601"/>
      <c r="DL24" s="645">
        <v>4857693</v>
      </c>
      <c r="DM24" s="600"/>
      <c r="DN24" s="600"/>
      <c r="DO24" s="600"/>
      <c r="DP24" s="600"/>
      <c r="DQ24" s="600"/>
      <c r="DR24" s="600"/>
      <c r="DS24" s="600"/>
      <c r="DT24" s="600"/>
      <c r="DU24" s="600"/>
      <c r="DV24" s="601"/>
      <c r="DW24" s="604">
        <v>58</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8938845</v>
      </c>
      <c r="S25" s="611"/>
      <c r="T25" s="611"/>
      <c r="U25" s="611"/>
      <c r="V25" s="611"/>
      <c r="W25" s="611"/>
      <c r="X25" s="611"/>
      <c r="Y25" s="612"/>
      <c r="Z25" s="613">
        <v>48.8</v>
      </c>
      <c r="AA25" s="613"/>
      <c r="AB25" s="613"/>
      <c r="AC25" s="613"/>
      <c r="AD25" s="614">
        <v>8344617</v>
      </c>
      <c r="AE25" s="614"/>
      <c r="AF25" s="614"/>
      <c r="AG25" s="614"/>
      <c r="AH25" s="614"/>
      <c r="AI25" s="614"/>
      <c r="AJ25" s="614"/>
      <c r="AK25" s="614"/>
      <c r="AL25" s="615">
        <v>99.6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2882901</v>
      </c>
      <c r="CS25" s="642"/>
      <c r="CT25" s="642"/>
      <c r="CU25" s="642"/>
      <c r="CV25" s="642"/>
      <c r="CW25" s="642"/>
      <c r="CX25" s="642"/>
      <c r="CY25" s="643"/>
      <c r="CZ25" s="615">
        <v>16</v>
      </c>
      <c r="DA25" s="640"/>
      <c r="DB25" s="640"/>
      <c r="DC25" s="644"/>
      <c r="DD25" s="619">
        <v>2594930</v>
      </c>
      <c r="DE25" s="642"/>
      <c r="DF25" s="642"/>
      <c r="DG25" s="642"/>
      <c r="DH25" s="642"/>
      <c r="DI25" s="642"/>
      <c r="DJ25" s="642"/>
      <c r="DK25" s="643"/>
      <c r="DL25" s="619">
        <v>2458313</v>
      </c>
      <c r="DM25" s="642"/>
      <c r="DN25" s="642"/>
      <c r="DO25" s="642"/>
      <c r="DP25" s="642"/>
      <c r="DQ25" s="642"/>
      <c r="DR25" s="642"/>
      <c r="DS25" s="642"/>
      <c r="DT25" s="642"/>
      <c r="DU25" s="642"/>
      <c r="DV25" s="643"/>
      <c r="DW25" s="615">
        <v>29.3</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2101</v>
      </c>
      <c r="S26" s="611"/>
      <c r="T26" s="611"/>
      <c r="U26" s="611"/>
      <c r="V26" s="611"/>
      <c r="W26" s="611"/>
      <c r="X26" s="611"/>
      <c r="Y26" s="612"/>
      <c r="Z26" s="613">
        <v>0</v>
      </c>
      <c r="AA26" s="613"/>
      <c r="AB26" s="613"/>
      <c r="AC26" s="613"/>
      <c r="AD26" s="614">
        <v>2101</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1740199</v>
      </c>
      <c r="CS26" s="611"/>
      <c r="CT26" s="611"/>
      <c r="CU26" s="611"/>
      <c r="CV26" s="611"/>
      <c r="CW26" s="611"/>
      <c r="CX26" s="611"/>
      <c r="CY26" s="612"/>
      <c r="CZ26" s="615">
        <v>9.6999999999999993</v>
      </c>
      <c r="DA26" s="640"/>
      <c r="DB26" s="640"/>
      <c r="DC26" s="644"/>
      <c r="DD26" s="619">
        <v>1588379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78840</v>
      </c>
      <c r="S27" s="611"/>
      <c r="T27" s="611"/>
      <c r="U27" s="611"/>
      <c r="V27" s="611"/>
      <c r="W27" s="611"/>
      <c r="X27" s="611"/>
      <c r="Y27" s="612"/>
      <c r="Z27" s="613">
        <v>0.4</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5429933</v>
      </c>
      <c r="BH27" s="611"/>
      <c r="BI27" s="611"/>
      <c r="BJ27" s="611"/>
      <c r="BK27" s="611"/>
      <c r="BL27" s="611"/>
      <c r="BM27" s="611"/>
      <c r="BN27" s="612"/>
      <c r="BO27" s="613">
        <v>100</v>
      </c>
      <c r="BP27" s="613"/>
      <c r="BQ27" s="613"/>
      <c r="BR27" s="613"/>
      <c r="BS27" s="614">
        <v>85679</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2789372</v>
      </c>
      <c r="CS27" s="642"/>
      <c r="CT27" s="642"/>
      <c r="CU27" s="642"/>
      <c r="CV27" s="642"/>
      <c r="CW27" s="642"/>
      <c r="CX27" s="642"/>
      <c r="CY27" s="643"/>
      <c r="CZ27" s="615">
        <v>15.5</v>
      </c>
      <c r="DA27" s="640"/>
      <c r="DB27" s="640"/>
      <c r="DC27" s="644"/>
      <c r="DD27" s="619">
        <v>1076904</v>
      </c>
      <c r="DE27" s="642"/>
      <c r="DF27" s="642"/>
      <c r="DG27" s="642"/>
      <c r="DH27" s="642"/>
      <c r="DI27" s="642"/>
      <c r="DJ27" s="642"/>
      <c r="DK27" s="643"/>
      <c r="DL27" s="619">
        <v>752130</v>
      </c>
      <c r="DM27" s="642"/>
      <c r="DN27" s="642"/>
      <c r="DO27" s="642"/>
      <c r="DP27" s="642"/>
      <c r="DQ27" s="642"/>
      <c r="DR27" s="642"/>
      <c r="DS27" s="642"/>
      <c r="DT27" s="642"/>
      <c r="DU27" s="642"/>
      <c r="DV27" s="643"/>
      <c r="DW27" s="615">
        <v>9</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256932</v>
      </c>
      <c r="S28" s="611"/>
      <c r="T28" s="611"/>
      <c r="U28" s="611"/>
      <c r="V28" s="611"/>
      <c r="W28" s="611"/>
      <c r="X28" s="611"/>
      <c r="Y28" s="612"/>
      <c r="Z28" s="613">
        <v>1.4</v>
      </c>
      <c r="AA28" s="613"/>
      <c r="AB28" s="613"/>
      <c r="AC28" s="613"/>
      <c r="AD28" s="614">
        <v>22704</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1716701</v>
      </c>
      <c r="CS28" s="611"/>
      <c r="CT28" s="611"/>
      <c r="CU28" s="611"/>
      <c r="CV28" s="611"/>
      <c r="CW28" s="611"/>
      <c r="CX28" s="611"/>
      <c r="CY28" s="612"/>
      <c r="CZ28" s="615">
        <v>9.5</v>
      </c>
      <c r="DA28" s="640"/>
      <c r="DB28" s="640"/>
      <c r="DC28" s="644"/>
      <c r="DD28" s="619">
        <v>1647250</v>
      </c>
      <c r="DE28" s="611"/>
      <c r="DF28" s="611"/>
      <c r="DG28" s="611"/>
      <c r="DH28" s="611"/>
      <c r="DI28" s="611"/>
      <c r="DJ28" s="611"/>
      <c r="DK28" s="612"/>
      <c r="DL28" s="619">
        <v>1647250</v>
      </c>
      <c r="DM28" s="611"/>
      <c r="DN28" s="611"/>
      <c r="DO28" s="611"/>
      <c r="DP28" s="611"/>
      <c r="DQ28" s="611"/>
      <c r="DR28" s="611"/>
      <c r="DS28" s="611"/>
      <c r="DT28" s="611"/>
      <c r="DU28" s="611"/>
      <c r="DV28" s="612"/>
      <c r="DW28" s="615">
        <v>19.7</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96954</v>
      </c>
      <c r="S29" s="611"/>
      <c r="T29" s="611"/>
      <c r="U29" s="611"/>
      <c r="V29" s="611"/>
      <c r="W29" s="611"/>
      <c r="X29" s="611"/>
      <c r="Y29" s="612"/>
      <c r="Z29" s="613">
        <v>0.5</v>
      </c>
      <c r="AA29" s="613"/>
      <c r="AB29" s="613"/>
      <c r="AC29" s="613"/>
      <c r="AD29" s="614">
        <v>1241</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1716665</v>
      </c>
      <c r="CS29" s="642"/>
      <c r="CT29" s="642"/>
      <c r="CU29" s="642"/>
      <c r="CV29" s="642"/>
      <c r="CW29" s="642"/>
      <c r="CX29" s="642"/>
      <c r="CY29" s="643"/>
      <c r="CZ29" s="615">
        <v>9.5</v>
      </c>
      <c r="DA29" s="640"/>
      <c r="DB29" s="640"/>
      <c r="DC29" s="644"/>
      <c r="DD29" s="619">
        <v>1647214</v>
      </c>
      <c r="DE29" s="642"/>
      <c r="DF29" s="642"/>
      <c r="DG29" s="642"/>
      <c r="DH29" s="642"/>
      <c r="DI29" s="642"/>
      <c r="DJ29" s="642"/>
      <c r="DK29" s="643"/>
      <c r="DL29" s="619">
        <v>1647214</v>
      </c>
      <c r="DM29" s="642"/>
      <c r="DN29" s="642"/>
      <c r="DO29" s="642"/>
      <c r="DP29" s="642"/>
      <c r="DQ29" s="642"/>
      <c r="DR29" s="642"/>
      <c r="DS29" s="642"/>
      <c r="DT29" s="642"/>
      <c r="DU29" s="642"/>
      <c r="DV29" s="643"/>
      <c r="DW29" s="615">
        <v>19.7</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2663194</v>
      </c>
      <c r="S30" s="611"/>
      <c r="T30" s="611"/>
      <c r="U30" s="611"/>
      <c r="V30" s="611"/>
      <c r="W30" s="611"/>
      <c r="X30" s="611"/>
      <c r="Y30" s="612"/>
      <c r="Z30" s="613">
        <v>14.5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1636838</v>
      </c>
      <c r="CS30" s="611"/>
      <c r="CT30" s="611"/>
      <c r="CU30" s="611"/>
      <c r="CV30" s="611"/>
      <c r="CW30" s="611"/>
      <c r="CX30" s="611"/>
      <c r="CY30" s="612"/>
      <c r="CZ30" s="615">
        <v>9.1</v>
      </c>
      <c r="DA30" s="640"/>
      <c r="DB30" s="640"/>
      <c r="DC30" s="644"/>
      <c r="DD30" s="619">
        <v>1568434</v>
      </c>
      <c r="DE30" s="611"/>
      <c r="DF30" s="611"/>
      <c r="DG30" s="611"/>
      <c r="DH30" s="611"/>
      <c r="DI30" s="611"/>
      <c r="DJ30" s="611"/>
      <c r="DK30" s="612"/>
      <c r="DL30" s="619">
        <v>1568434</v>
      </c>
      <c r="DM30" s="611"/>
      <c r="DN30" s="611"/>
      <c r="DO30" s="611"/>
      <c r="DP30" s="611"/>
      <c r="DQ30" s="611"/>
      <c r="DR30" s="611"/>
      <c r="DS30" s="611"/>
      <c r="DT30" s="611"/>
      <c r="DU30" s="611"/>
      <c r="DV30" s="612"/>
      <c r="DW30" s="615">
        <v>18.7</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99.7</v>
      </c>
      <c r="BH31" s="654"/>
      <c r="BI31" s="654"/>
      <c r="BJ31" s="654"/>
      <c r="BK31" s="654"/>
      <c r="BL31" s="654"/>
      <c r="BM31" s="605">
        <v>98.3</v>
      </c>
      <c r="BN31" s="654"/>
      <c r="BO31" s="654"/>
      <c r="BP31" s="654"/>
      <c r="BQ31" s="655"/>
      <c r="BR31" s="666">
        <v>99.7</v>
      </c>
      <c r="BS31" s="654"/>
      <c r="BT31" s="654"/>
      <c r="BU31" s="654"/>
      <c r="BV31" s="654"/>
      <c r="BW31" s="654"/>
      <c r="BX31" s="605">
        <v>98.2</v>
      </c>
      <c r="BY31" s="654"/>
      <c r="BZ31" s="654"/>
      <c r="CA31" s="654"/>
      <c r="CB31" s="655"/>
      <c r="CD31" s="648"/>
      <c r="CE31" s="649"/>
      <c r="CF31" s="607" t="s">
        <v>300</v>
      </c>
      <c r="CG31" s="608"/>
      <c r="CH31" s="608"/>
      <c r="CI31" s="608"/>
      <c r="CJ31" s="608"/>
      <c r="CK31" s="608"/>
      <c r="CL31" s="608"/>
      <c r="CM31" s="608"/>
      <c r="CN31" s="608"/>
      <c r="CO31" s="608"/>
      <c r="CP31" s="608"/>
      <c r="CQ31" s="609"/>
      <c r="CR31" s="610">
        <v>79827</v>
      </c>
      <c r="CS31" s="642"/>
      <c r="CT31" s="642"/>
      <c r="CU31" s="642"/>
      <c r="CV31" s="642"/>
      <c r="CW31" s="642"/>
      <c r="CX31" s="642"/>
      <c r="CY31" s="643"/>
      <c r="CZ31" s="615">
        <v>0.4</v>
      </c>
      <c r="DA31" s="640"/>
      <c r="DB31" s="640"/>
      <c r="DC31" s="644"/>
      <c r="DD31" s="619">
        <v>78780</v>
      </c>
      <c r="DE31" s="642"/>
      <c r="DF31" s="642"/>
      <c r="DG31" s="642"/>
      <c r="DH31" s="642"/>
      <c r="DI31" s="642"/>
      <c r="DJ31" s="642"/>
      <c r="DK31" s="643"/>
      <c r="DL31" s="619">
        <v>78780</v>
      </c>
      <c r="DM31" s="642"/>
      <c r="DN31" s="642"/>
      <c r="DO31" s="642"/>
      <c r="DP31" s="642"/>
      <c r="DQ31" s="642"/>
      <c r="DR31" s="642"/>
      <c r="DS31" s="642"/>
      <c r="DT31" s="642"/>
      <c r="DU31" s="642"/>
      <c r="DV31" s="643"/>
      <c r="DW31" s="615">
        <v>0.9</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915324</v>
      </c>
      <c r="S32" s="611"/>
      <c r="T32" s="611"/>
      <c r="U32" s="611"/>
      <c r="V32" s="611"/>
      <c r="W32" s="611"/>
      <c r="X32" s="611"/>
      <c r="Y32" s="612"/>
      <c r="Z32" s="613">
        <v>5</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99.6</v>
      </c>
      <c r="BH32" s="642"/>
      <c r="BI32" s="642"/>
      <c r="BJ32" s="642"/>
      <c r="BK32" s="642"/>
      <c r="BL32" s="642"/>
      <c r="BM32" s="616">
        <v>97.5</v>
      </c>
      <c r="BN32" s="642"/>
      <c r="BO32" s="642"/>
      <c r="BP32" s="642"/>
      <c r="BQ32" s="665"/>
      <c r="BR32" s="667">
        <v>99.6</v>
      </c>
      <c r="BS32" s="642"/>
      <c r="BT32" s="642"/>
      <c r="BU32" s="642"/>
      <c r="BV32" s="642"/>
      <c r="BW32" s="642"/>
      <c r="BX32" s="616">
        <v>97.3</v>
      </c>
      <c r="BY32" s="642"/>
      <c r="BZ32" s="642"/>
      <c r="CA32" s="642"/>
      <c r="CB32" s="665"/>
      <c r="CD32" s="650"/>
      <c r="CE32" s="651"/>
      <c r="CF32" s="607" t="s">
        <v>304</v>
      </c>
      <c r="CG32" s="608"/>
      <c r="CH32" s="608"/>
      <c r="CI32" s="608"/>
      <c r="CJ32" s="608"/>
      <c r="CK32" s="608"/>
      <c r="CL32" s="608"/>
      <c r="CM32" s="608"/>
      <c r="CN32" s="608"/>
      <c r="CO32" s="608"/>
      <c r="CP32" s="608"/>
      <c r="CQ32" s="609"/>
      <c r="CR32" s="610">
        <v>36</v>
      </c>
      <c r="CS32" s="611"/>
      <c r="CT32" s="611"/>
      <c r="CU32" s="611"/>
      <c r="CV32" s="611"/>
      <c r="CW32" s="611"/>
      <c r="CX32" s="611"/>
      <c r="CY32" s="612"/>
      <c r="CZ32" s="615">
        <v>0</v>
      </c>
      <c r="DA32" s="640"/>
      <c r="DB32" s="640"/>
      <c r="DC32" s="644"/>
      <c r="DD32" s="619">
        <v>36</v>
      </c>
      <c r="DE32" s="611"/>
      <c r="DF32" s="611"/>
      <c r="DG32" s="611"/>
      <c r="DH32" s="611"/>
      <c r="DI32" s="611"/>
      <c r="DJ32" s="611"/>
      <c r="DK32" s="612"/>
      <c r="DL32" s="619">
        <v>36</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62769</v>
      </c>
      <c r="S33" s="611"/>
      <c r="T33" s="611"/>
      <c r="U33" s="611"/>
      <c r="V33" s="611"/>
      <c r="W33" s="611"/>
      <c r="X33" s="611"/>
      <c r="Y33" s="612"/>
      <c r="Z33" s="613">
        <v>0.3</v>
      </c>
      <c r="AA33" s="613"/>
      <c r="AB33" s="613"/>
      <c r="AC33" s="613"/>
      <c r="AD33" s="614">
        <v>8764</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99.7</v>
      </c>
      <c r="BH33" s="669"/>
      <c r="BI33" s="669"/>
      <c r="BJ33" s="669"/>
      <c r="BK33" s="669"/>
      <c r="BL33" s="669"/>
      <c r="BM33" s="670">
        <v>98.6</v>
      </c>
      <c r="BN33" s="669"/>
      <c r="BO33" s="669"/>
      <c r="BP33" s="669"/>
      <c r="BQ33" s="671"/>
      <c r="BR33" s="668">
        <v>99.7</v>
      </c>
      <c r="BS33" s="669"/>
      <c r="BT33" s="669"/>
      <c r="BU33" s="669"/>
      <c r="BV33" s="669"/>
      <c r="BW33" s="669"/>
      <c r="BX33" s="670">
        <v>98.5</v>
      </c>
      <c r="BY33" s="669"/>
      <c r="BZ33" s="669"/>
      <c r="CA33" s="669"/>
      <c r="CB33" s="671"/>
      <c r="CD33" s="607" t="s">
        <v>307</v>
      </c>
      <c r="CE33" s="608"/>
      <c r="CF33" s="608"/>
      <c r="CG33" s="608"/>
      <c r="CH33" s="608"/>
      <c r="CI33" s="608"/>
      <c r="CJ33" s="608"/>
      <c r="CK33" s="608"/>
      <c r="CL33" s="608"/>
      <c r="CM33" s="608"/>
      <c r="CN33" s="608"/>
      <c r="CO33" s="608"/>
      <c r="CP33" s="608"/>
      <c r="CQ33" s="609"/>
      <c r="CR33" s="610">
        <v>7906691</v>
      </c>
      <c r="CS33" s="642"/>
      <c r="CT33" s="642"/>
      <c r="CU33" s="642"/>
      <c r="CV33" s="642"/>
      <c r="CW33" s="642"/>
      <c r="CX33" s="642"/>
      <c r="CY33" s="643"/>
      <c r="CZ33" s="615">
        <v>44</v>
      </c>
      <c r="DA33" s="640"/>
      <c r="DB33" s="640"/>
      <c r="DC33" s="644"/>
      <c r="DD33" s="619">
        <v>6629726</v>
      </c>
      <c r="DE33" s="642"/>
      <c r="DF33" s="642"/>
      <c r="DG33" s="642"/>
      <c r="DH33" s="642"/>
      <c r="DI33" s="642"/>
      <c r="DJ33" s="642"/>
      <c r="DK33" s="643"/>
      <c r="DL33" s="619">
        <v>3236207</v>
      </c>
      <c r="DM33" s="642"/>
      <c r="DN33" s="642"/>
      <c r="DO33" s="642"/>
      <c r="DP33" s="642"/>
      <c r="DQ33" s="642"/>
      <c r="DR33" s="642"/>
      <c r="DS33" s="642"/>
      <c r="DT33" s="642"/>
      <c r="DU33" s="642"/>
      <c r="DV33" s="643"/>
      <c r="DW33" s="615">
        <v>38.6</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1022139</v>
      </c>
      <c r="S34" s="611"/>
      <c r="T34" s="611"/>
      <c r="U34" s="611"/>
      <c r="V34" s="611"/>
      <c r="W34" s="611"/>
      <c r="X34" s="611"/>
      <c r="Y34" s="612"/>
      <c r="Z34" s="613">
        <v>5.6</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2994006</v>
      </c>
      <c r="CS34" s="611"/>
      <c r="CT34" s="611"/>
      <c r="CU34" s="611"/>
      <c r="CV34" s="611"/>
      <c r="CW34" s="611"/>
      <c r="CX34" s="611"/>
      <c r="CY34" s="612"/>
      <c r="CZ34" s="615">
        <v>16.600000000000001</v>
      </c>
      <c r="DA34" s="640"/>
      <c r="DB34" s="640"/>
      <c r="DC34" s="644"/>
      <c r="DD34" s="619">
        <v>2474329</v>
      </c>
      <c r="DE34" s="611"/>
      <c r="DF34" s="611"/>
      <c r="DG34" s="611"/>
      <c r="DH34" s="611"/>
      <c r="DI34" s="611"/>
      <c r="DJ34" s="611"/>
      <c r="DK34" s="612"/>
      <c r="DL34" s="619">
        <v>1322811</v>
      </c>
      <c r="DM34" s="611"/>
      <c r="DN34" s="611"/>
      <c r="DO34" s="611"/>
      <c r="DP34" s="611"/>
      <c r="DQ34" s="611"/>
      <c r="DR34" s="611"/>
      <c r="DS34" s="611"/>
      <c r="DT34" s="611"/>
      <c r="DU34" s="611"/>
      <c r="DV34" s="612"/>
      <c r="DW34" s="615">
        <v>15.8</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884924</v>
      </c>
      <c r="S35" s="611"/>
      <c r="T35" s="611"/>
      <c r="U35" s="611"/>
      <c r="V35" s="611"/>
      <c r="W35" s="611"/>
      <c r="X35" s="611"/>
      <c r="Y35" s="612"/>
      <c r="Z35" s="613">
        <v>4.8</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242906</v>
      </c>
      <c r="CS35" s="642"/>
      <c r="CT35" s="642"/>
      <c r="CU35" s="642"/>
      <c r="CV35" s="642"/>
      <c r="CW35" s="642"/>
      <c r="CX35" s="642"/>
      <c r="CY35" s="643"/>
      <c r="CZ35" s="615">
        <v>1.4</v>
      </c>
      <c r="DA35" s="640"/>
      <c r="DB35" s="640"/>
      <c r="DC35" s="644"/>
      <c r="DD35" s="619">
        <v>147287</v>
      </c>
      <c r="DE35" s="642"/>
      <c r="DF35" s="642"/>
      <c r="DG35" s="642"/>
      <c r="DH35" s="642"/>
      <c r="DI35" s="642"/>
      <c r="DJ35" s="642"/>
      <c r="DK35" s="643"/>
      <c r="DL35" s="619">
        <v>146887</v>
      </c>
      <c r="DM35" s="642"/>
      <c r="DN35" s="642"/>
      <c r="DO35" s="642"/>
      <c r="DP35" s="642"/>
      <c r="DQ35" s="642"/>
      <c r="DR35" s="642"/>
      <c r="DS35" s="642"/>
      <c r="DT35" s="642"/>
      <c r="DU35" s="642"/>
      <c r="DV35" s="643"/>
      <c r="DW35" s="615">
        <v>1.8</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454419</v>
      </c>
      <c r="S36" s="611"/>
      <c r="T36" s="611"/>
      <c r="U36" s="611"/>
      <c r="V36" s="611"/>
      <c r="W36" s="611"/>
      <c r="X36" s="611"/>
      <c r="Y36" s="612"/>
      <c r="Z36" s="613">
        <v>2.5</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1765619</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1876</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1226513</v>
      </c>
      <c r="CS36" s="611"/>
      <c r="CT36" s="611"/>
      <c r="CU36" s="611"/>
      <c r="CV36" s="611"/>
      <c r="CW36" s="611"/>
      <c r="CX36" s="611"/>
      <c r="CY36" s="612"/>
      <c r="CZ36" s="615">
        <v>6.8</v>
      </c>
      <c r="DA36" s="640"/>
      <c r="DB36" s="640"/>
      <c r="DC36" s="644"/>
      <c r="DD36" s="619">
        <v>1087111</v>
      </c>
      <c r="DE36" s="611"/>
      <c r="DF36" s="611"/>
      <c r="DG36" s="611"/>
      <c r="DH36" s="611"/>
      <c r="DI36" s="611"/>
      <c r="DJ36" s="611"/>
      <c r="DK36" s="612"/>
      <c r="DL36" s="619">
        <v>720139</v>
      </c>
      <c r="DM36" s="611"/>
      <c r="DN36" s="611"/>
      <c r="DO36" s="611"/>
      <c r="DP36" s="611"/>
      <c r="DQ36" s="611"/>
      <c r="DR36" s="611"/>
      <c r="DS36" s="611"/>
      <c r="DT36" s="611"/>
      <c r="DU36" s="611"/>
      <c r="DV36" s="612"/>
      <c r="DW36" s="615">
        <v>8.6</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1552897</v>
      </c>
      <c r="S37" s="611"/>
      <c r="T37" s="611"/>
      <c r="U37" s="611"/>
      <c r="V37" s="611"/>
      <c r="W37" s="611"/>
      <c r="X37" s="611"/>
      <c r="Y37" s="612"/>
      <c r="Z37" s="613">
        <v>8.5</v>
      </c>
      <c r="AA37" s="613"/>
      <c r="AB37" s="613"/>
      <c r="AC37" s="613"/>
      <c r="AD37" s="614">
        <v>647</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300696</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1876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2938</v>
      </c>
      <c r="CS37" s="642"/>
      <c r="CT37" s="642"/>
      <c r="CU37" s="642"/>
      <c r="CV37" s="642"/>
      <c r="CW37" s="642"/>
      <c r="CX37" s="642"/>
      <c r="CY37" s="643"/>
      <c r="CZ37" s="615">
        <v>0</v>
      </c>
      <c r="DA37" s="640"/>
      <c r="DB37" s="640"/>
      <c r="DC37" s="644"/>
      <c r="DD37" s="619">
        <v>2938</v>
      </c>
      <c r="DE37" s="642"/>
      <c r="DF37" s="642"/>
      <c r="DG37" s="642"/>
      <c r="DH37" s="642"/>
      <c r="DI37" s="642"/>
      <c r="DJ37" s="642"/>
      <c r="DK37" s="643"/>
      <c r="DL37" s="619">
        <v>2257</v>
      </c>
      <c r="DM37" s="642"/>
      <c r="DN37" s="642"/>
      <c r="DO37" s="642"/>
      <c r="DP37" s="642"/>
      <c r="DQ37" s="642"/>
      <c r="DR37" s="642"/>
      <c r="DS37" s="642"/>
      <c r="DT37" s="642"/>
      <c r="DU37" s="642"/>
      <c r="DV37" s="643"/>
      <c r="DW37" s="615">
        <v>0</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1383400</v>
      </c>
      <c r="S38" s="611"/>
      <c r="T38" s="611"/>
      <c r="U38" s="611"/>
      <c r="V38" s="611"/>
      <c r="W38" s="611"/>
      <c r="X38" s="611"/>
      <c r="Y38" s="612"/>
      <c r="Z38" s="613">
        <v>7.6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171903</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3249</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1451734</v>
      </c>
      <c r="CS38" s="611"/>
      <c r="CT38" s="611"/>
      <c r="CU38" s="611"/>
      <c r="CV38" s="611"/>
      <c r="CW38" s="611"/>
      <c r="CX38" s="611"/>
      <c r="CY38" s="612"/>
      <c r="CZ38" s="615">
        <v>8.1</v>
      </c>
      <c r="DA38" s="640"/>
      <c r="DB38" s="640"/>
      <c r="DC38" s="644"/>
      <c r="DD38" s="619">
        <v>1235816</v>
      </c>
      <c r="DE38" s="611"/>
      <c r="DF38" s="611"/>
      <c r="DG38" s="611"/>
      <c r="DH38" s="611"/>
      <c r="DI38" s="611"/>
      <c r="DJ38" s="611"/>
      <c r="DK38" s="612"/>
      <c r="DL38" s="619">
        <v>1046370</v>
      </c>
      <c r="DM38" s="611"/>
      <c r="DN38" s="611"/>
      <c r="DO38" s="611"/>
      <c r="DP38" s="611"/>
      <c r="DQ38" s="611"/>
      <c r="DR38" s="611"/>
      <c r="DS38" s="611"/>
      <c r="DT38" s="611"/>
      <c r="DU38" s="611"/>
      <c r="DV38" s="612"/>
      <c r="DW38" s="615">
        <v>12.5</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13063</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4626</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1689052</v>
      </c>
      <c r="CS39" s="642"/>
      <c r="CT39" s="642"/>
      <c r="CU39" s="642"/>
      <c r="CV39" s="642"/>
      <c r="CW39" s="642"/>
      <c r="CX39" s="642"/>
      <c r="CY39" s="643"/>
      <c r="CZ39" s="615">
        <v>9.4</v>
      </c>
      <c r="DA39" s="640"/>
      <c r="DB39" s="640"/>
      <c r="DC39" s="644"/>
      <c r="DD39" s="619">
        <v>1685183</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126</v>
      </c>
      <c r="BA40" s="611"/>
      <c r="BB40" s="611"/>
      <c r="BC40" s="611"/>
      <c r="BD40" s="642"/>
      <c r="BE40" s="642"/>
      <c r="BF40" s="665"/>
      <c r="BG40" s="658" t="s">
        <v>332</v>
      </c>
      <c r="BH40" s="659"/>
      <c r="BI40" s="659"/>
      <c r="BJ40" s="659"/>
      <c r="BK40" s="659"/>
      <c r="BL40" s="205"/>
      <c r="BM40" s="608" t="s">
        <v>333</v>
      </c>
      <c r="BN40" s="608"/>
      <c r="BO40" s="608"/>
      <c r="BP40" s="608"/>
      <c r="BQ40" s="608"/>
      <c r="BR40" s="608"/>
      <c r="BS40" s="608"/>
      <c r="BT40" s="608"/>
      <c r="BU40" s="609"/>
      <c r="BV40" s="610">
        <v>108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302480</v>
      </c>
      <c r="CS40" s="611"/>
      <c r="CT40" s="611"/>
      <c r="CU40" s="611"/>
      <c r="CV40" s="611"/>
      <c r="CW40" s="611"/>
      <c r="CX40" s="611"/>
      <c r="CY40" s="612"/>
      <c r="CZ40" s="615">
        <v>1.7</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18312738</v>
      </c>
      <c r="S41" s="683"/>
      <c r="T41" s="683"/>
      <c r="U41" s="683"/>
      <c r="V41" s="683"/>
      <c r="W41" s="683"/>
      <c r="X41" s="683"/>
      <c r="Y41" s="687"/>
      <c r="Z41" s="688">
        <v>100</v>
      </c>
      <c r="AA41" s="688"/>
      <c r="AB41" s="688"/>
      <c r="AC41" s="688"/>
      <c r="AD41" s="689">
        <v>8380074</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222103</v>
      </c>
      <c r="BA41" s="611"/>
      <c r="BB41" s="611"/>
      <c r="BC41" s="611"/>
      <c r="BD41" s="642"/>
      <c r="BE41" s="642"/>
      <c r="BF41" s="665"/>
      <c r="BG41" s="658"/>
      <c r="BH41" s="659"/>
      <c r="BI41" s="659"/>
      <c r="BJ41" s="659"/>
      <c r="BK41" s="659"/>
      <c r="BL41" s="205"/>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1057728</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417</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2687637</v>
      </c>
      <c r="CS42" s="642"/>
      <c r="CT42" s="642"/>
      <c r="CU42" s="642"/>
      <c r="CV42" s="642"/>
      <c r="CW42" s="642"/>
      <c r="CX42" s="642"/>
      <c r="CY42" s="643"/>
      <c r="CZ42" s="615">
        <v>14.9</v>
      </c>
      <c r="DA42" s="640"/>
      <c r="DB42" s="640"/>
      <c r="DC42" s="644"/>
      <c r="DD42" s="619">
        <v>610081</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57278</v>
      </c>
      <c r="CS43" s="642"/>
      <c r="CT43" s="642"/>
      <c r="CU43" s="642"/>
      <c r="CV43" s="642"/>
      <c r="CW43" s="642"/>
      <c r="CX43" s="642"/>
      <c r="CY43" s="643"/>
      <c r="CZ43" s="615">
        <v>0.3</v>
      </c>
      <c r="DA43" s="640"/>
      <c r="DB43" s="640"/>
      <c r="DC43" s="644"/>
      <c r="DD43" s="619">
        <v>57278</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2657219</v>
      </c>
      <c r="CS44" s="611"/>
      <c r="CT44" s="611"/>
      <c r="CU44" s="611"/>
      <c r="CV44" s="611"/>
      <c r="CW44" s="611"/>
      <c r="CX44" s="611"/>
      <c r="CY44" s="612"/>
      <c r="CZ44" s="615">
        <v>14.8</v>
      </c>
      <c r="DA44" s="616"/>
      <c r="DB44" s="616"/>
      <c r="DC44" s="622"/>
      <c r="DD44" s="619">
        <v>610081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804612</v>
      </c>
      <c r="CS45" s="642"/>
      <c r="CT45" s="642"/>
      <c r="CU45" s="642"/>
      <c r="CV45" s="642"/>
      <c r="CW45" s="642"/>
      <c r="CX45" s="642"/>
      <c r="CY45" s="643"/>
      <c r="CZ45" s="615">
        <v>4.5</v>
      </c>
      <c r="DA45" s="640"/>
      <c r="DB45" s="640"/>
      <c r="DC45" s="644"/>
      <c r="DD45" s="619">
        <v>13039</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1681297</v>
      </c>
      <c r="CS46" s="611"/>
      <c r="CT46" s="611"/>
      <c r="CU46" s="611"/>
      <c r="CV46" s="611"/>
      <c r="CW46" s="611"/>
      <c r="CX46" s="611"/>
      <c r="CY46" s="612"/>
      <c r="CZ46" s="615">
        <v>9.3000000000000007</v>
      </c>
      <c r="DA46" s="616"/>
      <c r="DB46" s="616"/>
      <c r="DC46" s="622"/>
      <c r="DD46" s="619">
        <v>585963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30418</v>
      </c>
      <c r="CS47" s="642"/>
      <c r="CT47" s="642"/>
      <c r="CU47" s="642"/>
      <c r="CV47" s="642"/>
      <c r="CW47" s="642"/>
      <c r="CX47" s="642"/>
      <c r="CY47" s="643"/>
      <c r="CZ47" s="615">
        <v>0.2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17983302</v>
      </c>
      <c r="CS49" s="669"/>
      <c r="CT49" s="669"/>
      <c r="CU49" s="669"/>
      <c r="CV49" s="669"/>
      <c r="CW49" s="669"/>
      <c r="CX49" s="669"/>
      <c r="CY49" s="698"/>
      <c r="CZ49" s="690">
        <v>100</v>
      </c>
      <c r="DA49" s="699"/>
      <c r="DB49" s="699"/>
      <c r="DC49" s="700"/>
      <c r="DD49" s="701">
        <v>12558891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23stn2KbkE2Hmpz70tRwTOyM9kUIVqRMAzStz4YkC3mMcquy2Io/CUBVYJx67S+Cfu7noOBdZEB8Ou8mmGPrEg==" saltValue="MeAC9lkzioYxbR6dzzb94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2" orientation="landscape" horizontalDpi="12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18319</v>
      </c>
      <c r="R7" s="740"/>
      <c r="S7" s="740"/>
      <c r="T7" s="740"/>
      <c r="U7" s="740"/>
      <c r="V7" s="740">
        <v>18004</v>
      </c>
      <c r="W7" s="740"/>
      <c r="X7" s="740"/>
      <c r="Y7" s="740"/>
      <c r="Z7" s="740"/>
      <c r="AA7" s="740">
        <v>315</v>
      </c>
      <c r="AB7" s="740"/>
      <c r="AC7" s="740"/>
      <c r="AD7" s="740"/>
      <c r="AE7" s="741"/>
      <c r="AF7" s="742">
        <v>168</v>
      </c>
      <c r="AG7" s="743"/>
      <c r="AH7" s="743"/>
      <c r="AI7" s="743"/>
      <c r="AJ7" s="744"/>
      <c r="AK7" s="745">
        <v>961</v>
      </c>
      <c r="AL7" s="746"/>
      <c r="AM7" s="746"/>
      <c r="AN7" s="746"/>
      <c r="AO7" s="746"/>
      <c r="AP7" s="746">
        <v>21809</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556</v>
      </c>
      <c r="BT7" s="734"/>
      <c r="BU7" s="734"/>
      <c r="BV7" s="734"/>
      <c r="BW7" s="734"/>
      <c r="BX7" s="734"/>
      <c r="BY7" s="734"/>
      <c r="BZ7" s="734"/>
      <c r="CA7" s="734"/>
      <c r="CB7" s="734"/>
      <c r="CC7" s="734"/>
      <c r="CD7" s="734"/>
      <c r="CE7" s="734"/>
      <c r="CF7" s="734"/>
      <c r="CG7" s="749"/>
      <c r="CH7" s="730">
        <v>38</v>
      </c>
      <c r="CI7" s="731"/>
      <c r="CJ7" s="731"/>
      <c r="CK7" s="731"/>
      <c r="CL7" s="732"/>
      <c r="CM7" s="730">
        <v>-56</v>
      </c>
      <c r="CN7" s="731"/>
      <c r="CO7" s="731"/>
      <c r="CP7" s="731"/>
      <c r="CQ7" s="732"/>
      <c r="CR7" s="730">
        <v>2</v>
      </c>
      <c r="CS7" s="731"/>
      <c r="CT7" s="731"/>
      <c r="CU7" s="731"/>
      <c r="CV7" s="732"/>
      <c r="CW7" s="730">
        <v>13</v>
      </c>
      <c r="CX7" s="731"/>
      <c r="CY7" s="731"/>
      <c r="CZ7" s="731"/>
      <c r="DA7" s="732"/>
      <c r="DB7" s="730" t="s">
        <v>551</v>
      </c>
      <c r="DC7" s="731"/>
      <c r="DD7" s="731"/>
      <c r="DE7" s="731"/>
      <c r="DF7" s="732"/>
      <c r="DG7" s="730" t="s">
        <v>551</v>
      </c>
      <c r="DH7" s="731"/>
      <c r="DI7" s="731"/>
      <c r="DJ7" s="731"/>
      <c r="DK7" s="732"/>
      <c r="DL7" s="730" t="s">
        <v>551</v>
      </c>
      <c r="DM7" s="731"/>
      <c r="DN7" s="731"/>
      <c r="DO7" s="731"/>
      <c r="DP7" s="732"/>
      <c r="DQ7" s="730" t="s">
        <v>551</v>
      </c>
      <c r="DR7" s="731"/>
      <c r="DS7" s="731"/>
      <c r="DT7" s="731"/>
      <c r="DU7" s="732"/>
      <c r="DV7" s="733"/>
      <c r="DW7" s="734"/>
      <c r="DX7" s="734"/>
      <c r="DY7" s="734"/>
      <c r="DZ7" s="735"/>
      <c r="EA7" s="216"/>
    </row>
    <row r="8" spans="1:131" s="217" customFormat="1" ht="26.25" customHeight="1" x14ac:dyDescent="0.15">
      <c r="A8" s="220">
        <v>2</v>
      </c>
      <c r="B8" s="767" t="s">
        <v>375</v>
      </c>
      <c r="C8" s="768"/>
      <c r="D8" s="768"/>
      <c r="E8" s="768"/>
      <c r="F8" s="768"/>
      <c r="G8" s="768"/>
      <c r="H8" s="768"/>
      <c r="I8" s="768"/>
      <c r="J8" s="768"/>
      <c r="K8" s="768"/>
      <c r="L8" s="768"/>
      <c r="M8" s="768"/>
      <c r="N8" s="768"/>
      <c r="O8" s="768"/>
      <c r="P8" s="769"/>
      <c r="Q8" s="770">
        <v>79</v>
      </c>
      <c r="R8" s="771"/>
      <c r="S8" s="771"/>
      <c r="T8" s="771"/>
      <c r="U8" s="771"/>
      <c r="V8" s="771">
        <v>65</v>
      </c>
      <c r="W8" s="771"/>
      <c r="X8" s="771"/>
      <c r="Y8" s="771"/>
      <c r="Z8" s="771"/>
      <c r="AA8" s="771">
        <v>14</v>
      </c>
      <c r="AB8" s="771"/>
      <c r="AC8" s="771"/>
      <c r="AD8" s="771"/>
      <c r="AE8" s="772"/>
      <c r="AF8" s="773">
        <v>14</v>
      </c>
      <c r="AG8" s="774"/>
      <c r="AH8" s="774"/>
      <c r="AI8" s="774"/>
      <c r="AJ8" s="775"/>
      <c r="AK8" s="756" t="s">
        <v>551</v>
      </c>
      <c r="AL8" s="757"/>
      <c r="AM8" s="757"/>
      <c r="AN8" s="757"/>
      <c r="AO8" s="757"/>
      <c r="AP8" s="757" t="s">
        <v>551</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t="s">
        <v>557</v>
      </c>
      <c r="BS8" s="760" t="s">
        <v>558</v>
      </c>
      <c r="BT8" s="761"/>
      <c r="BU8" s="761"/>
      <c r="BV8" s="761"/>
      <c r="BW8" s="761"/>
      <c r="BX8" s="761"/>
      <c r="BY8" s="761"/>
      <c r="BZ8" s="761"/>
      <c r="CA8" s="761"/>
      <c r="CB8" s="761"/>
      <c r="CC8" s="761"/>
      <c r="CD8" s="761"/>
      <c r="CE8" s="761"/>
      <c r="CF8" s="761"/>
      <c r="CG8" s="762"/>
      <c r="CH8" s="763">
        <v>3</v>
      </c>
      <c r="CI8" s="764"/>
      <c r="CJ8" s="764"/>
      <c r="CK8" s="764"/>
      <c r="CL8" s="765"/>
      <c r="CM8" s="763">
        <v>-365</v>
      </c>
      <c r="CN8" s="764"/>
      <c r="CO8" s="764"/>
      <c r="CP8" s="764"/>
      <c r="CQ8" s="765"/>
      <c r="CR8" s="763">
        <v>5</v>
      </c>
      <c r="CS8" s="764"/>
      <c r="CT8" s="764"/>
      <c r="CU8" s="764"/>
      <c r="CV8" s="765"/>
      <c r="CW8" s="763">
        <v>8</v>
      </c>
      <c r="CX8" s="764"/>
      <c r="CY8" s="764"/>
      <c r="CZ8" s="764"/>
      <c r="DA8" s="765"/>
      <c r="DB8" s="763">
        <v>1100</v>
      </c>
      <c r="DC8" s="764"/>
      <c r="DD8" s="764"/>
      <c r="DE8" s="764"/>
      <c r="DF8" s="765"/>
      <c r="DG8" s="763" t="s">
        <v>551</v>
      </c>
      <c r="DH8" s="764"/>
      <c r="DI8" s="764"/>
      <c r="DJ8" s="764"/>
      <c r="DK8" s="765"/>
      <c r="DL8" s="763" t="s">
        <v>551</v>
      </c>
      <c r="DM8" s="764"/>
      <c r="DN8" s="764"/>
      <c r="DO8" s="764"/>
      <c r="DP8" s="765"/>
      <c r="DQ8" s="763">
        <v>2290</v>
      </c>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559</v>
      </c>
      <c r="BT9" s="761"/>
      <c r="BU9" s="761"/>
      <c r="BV9" s="761"/>
      <c r="BW9" s="761"/>
      <c r="BX9" s="761"/>
      <c r="BY9" s="761"/>
      <c r="BZ9" s="761"/>
      <c r="CA9" s="761"/>
      <c r="CB9" s="761"/>
      <c r="CC9" s="761"/>
      <c r="CD9" s="761"/>
      <c r="CE9" s="761"/>
      <c r="CF9" s="761"/>
      <c r="CG9" s="762"/>
      <c r="CH9" s="763">
        <v>-5</v>
      </c>
      <c r="CI9" s="764"/>
      <c r="CJ9" s="764"/>
      <c r="CK9" s="764"/>
      <c r="CL9" s="765"/>
      <c r="CM9" s="763">
        <v>20</v>
      </c>
      <c r="CN9" s="764"/>
      <c r="CO9" s="764"/>
      <c r="CP9" s="764"/>
      <c r="CQ9" s="765"/>
      <c r="CR9" s="763">
        <v>10</v>
      </c>
      <c r="CS9" s="764"/>
      <c r="CT9" s="764"/>
      <c r="CU9" s="764"/>
      <c r="CV9" s="765"/>
      <c r="CW9" s="763" t="s">
        <v>551</v>
      </c>
      <c r="CX9" s="764"/>
      <c r="CY9" s="764"/>
      <c r="CZ9" s="764"/>
      <c r="DA9" s="765"/>
      <c r="DB9" s="763" t="s">
        <v>551</v>
      </c>
      <c r="DC9" s="764"/>
      <c r="DD9" s="764"/>
      <c r="DE9" s="764"/>
      <c r="DF9" s="765"/>
      <c r="DG9" s="763" t="s">
        <v>551</v>
      </c>
      <c r="DH9" s="764"/>
      <c r="DI9" s="764"/>
      <c r="DJ9" s="764"/>
      <c r="DK9" s="765"/>
      <c r="DL9" s="763" t="s">
        <v>551</v>
      </c>
      <c r="DM9" s="764"/>
      <c r="DN9" s="764"/>
      <c r="DO9" s="764"/>
      <c r="DP9" s="765"/>
      <c r="DQ9" s="763" t="s">
        <v>551</v>
      </c>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377</v>
      </c>
      <c r="B23" s="776" t="s">
        <v>378</v>
      </c>
      <c r="C23" s="777"/>
      <c r="D23" s="777"/>
      <c r="E23" s="777"/>
      <c r="F23" s="777"/>
      <c r="G23" s="777"/>
      <c r="H23" s="777"/>
      <c r="I23" s="777"/>
      <c r="J23" s="777"/>
      <c r="K23" s="777"/>
      <c r="L23" s="777"/>
      <c r="M23" s="777"/>
      <c r="N23" s="777"/>
      <c r="O23" s="777"/>
      <c r="P23" s="778"/>
      <c r="Q23" s="779">
        <v>18322</v>
      </c>
      <c r="R23" s="780"/>
      <c r="S23" s="780"/>
      <c r="T23" s="780"/>
      <c r="U23" s="780"/>
      <c r="V23" s="780">
        <v>17992</v>
      </c>
      <c r="W23" s="780"/>
      <c r="X23" s="780"/>
      <c r="Y23" s="780"/>
      <c r="Z23" s="780"/>
      <c r="AA23" s="780">
        <v>329</v>
      </c>
      <c r="AB23" s="780"/>
      <c r="AC23" s="780"/>
      <c r="AD23" s="780"/>
      <c r="AE23" s="781"/>
      <c r="AF23" s="782">
        <v>183</v>
      </c>
      <c r="AG23" s="780"/>
      <c r="AH23" s="780"/>
      <c r="AI23" s="780"/>
      <c r="AJ23" s="783"/>
      <c r="AK23" s="784"/>
      <c r="AL23" s="785"/>
      <c r="AM23" s="785"/>
      <c r="AN23" s="785"/>
      <c r="AO23" s="785"/>
      <c r="AP23" s="780">
        <v>21809</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389</v>
      </c>
      <c r="C28" s="737"/>
      <c r="D28" s="737"/>
      <c r="E28" s="737"/>
      <c r="F28" s="737"/>
      <c r="G28" s="737"/>
      <c r="H28" s="737"/>
      <c r="I28" s="737"/>
      <c r="J28" s="737"/>
      <c r="K28" s="737"/>
      <c r="L28" s="737"/>
      <c r="M28" s="737"/>
      <c r="N28" s="737"/>
      <c r="O28" s="737"/>
      <c r="P28" s="738"/>
      <c r="Q28" s="809">
        <v>2870</v>
      </c>
      <c r="R28" s="810"/>
      <c r="S28" s="810"/>
      <c r="T28" s="810"/>
      <c r="U28" s="810"/>
      <c r="V28" s="810">
        <v>2868</v>
      </c>
      <c r="W28" s="810"/>
      <c r="X28" s="810"/>
      <c r="Y28" s="810"/>
      <c r="Z28" s="810"/>
      <c r="AA28" s="810">
        <v>2</v>
      </c>
      <c r="AB28" s="810"/>
      <c r="AC28" s="810"/>
      <c r="AD28" s="810"/>
      <c r="AE28" s="811"/>
      <c r="AF28" s="812">
        <v>2</v>
      </c>
      <c r="AG28" s="810"/>
      <c r="AH28" s="810"/>
      <c r="AI28" s="810"/>
      <c r="AJ28" s="813"/>
      <c r="AK28" s="814">
        <v>300</v>
      </c>
      <c r="AL28" s="815"/>
      <c r="AM28" s="815"/>
      <c r="AN28" s="815"/>
      <c r="AO28" s="815"/>
      <c r="AP28" s="815" t="s">
        <v>551</v>
      </c>
      <c r="AQ28" s="815"/>
      <c r="AR28" s="815"/>
      <c r="AS28" s="815"/>
      <c r="AT28" s="815"/>
      <c r="AU28" s="815" t="s">
        <v>551</v>
      </c>
      <c r="AV28" s="815"/>
      <c r="AW28" s="815"/>
      <c r="AX28" s="815"/>
      <c r="AY28" s="815"/>
      <c r="AZ28" s="816" t="s">
        <v>551</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390</v>
      </c>
      <c r="C29" s="768"/>
      <c r="D29" s="768"/>
      <c r="E29" s="768"/>
      <c r="F29" s="768"/>
      <c r="G29" s="768"/>
      <c r="H29" s="768"/>
      <c r="I29" s="768"/>
      <c r="J29" s="768"/>
      <c r="K29" s="768"/>
      <c r="L29" s="768"/>
      <c r="M29" s="768"/>
      <c r="N29" s="768"/>
      <c r="O29" s="768"/>
      <c r="P29" s="769"/>
      <c r="Q29" s="770">
        <v>2798</v>
      </c>
      <c r="R29" s="771"/>
      <c r="S29" s="771"/>
      <c r="T29" s="771"/>
      <c r="U29" s="771"/>
      <c r="V29" s="771">
        <v>2710</v>
      </c>
      <c r="W29" s="771"/>
      <c r="X29" s="771"/>
      <c r="Y29" s="771"/>
      <c r="Z29" s="771"/>
      <c r="AA29" s="771">
        <v>89</v>
      </c>
      <c r="AB29" s="771"/>
      <c r="AC29" s="771"/>
      <c r="AD29" s="771"/>
      <c r="AE29" s="772"/>
      <c r="AF29" s="773">
        <v>89</v>
      </c>
      <c r="AG29" s="774"/>
      <c r="AH29" s="774"/>
      <c r="AI29" s="774"/>
      <c r="AJ29" s="775"/>
      <c r="AK29" s="821">
        <v>422</v>
      </c>
      <c r="AL29" s="817"/>
      <c r="AM29" s="817"/>
      <c r="AN29" s="817"/>
      <c r="AO29" s="817"/>
      <c r="AP29" s="817" t="s">
        <v>551</v>
      </c>
      <c r="AQ29" s="817"/>
      <c r="AR29" s="817"/>
      <c r="AS29" s="817"/>
      <c r="AT29" s="817"/>
      <c r="AU29" s="817" t="s">
        <v>551</v>
      </c>
      <c r="AV29" s="817"/>
      <c r="AW29" s="817"/>
      <c r="AX29" s="817"/>
      <c r="AY29" s="817"/>
      <c r="AZ29" s="818" t="s">
        <v>551</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391</v>
      </c>
      <c r="C30" s="768"/>
      <c r="D30" s="768"/>
      <c r="E30" s="768"/>
      <c r="F30" s="768"/>
      <c r="G30" s="768"/>
      <c r="H30" s="768"/>
      <c r="I30" s="768"/>
      <c r="J30" s="768"/>
      <c r="K30" s="768"/>
      <c r="L30" s="768"/>
      <c r="M30" s="768"/>
      <c r="N30" s="768"/>
      <c r="O30" s="768"/>
      <c r="P30" s="769"/>
      <c r="Q30" s="770">
        <v>593</v>
      </c>
      <c r="R30" s="771"/>
      <c r="S30" s="771"/>
      <c r="T30" s="771"/>
      <c r="U30" s="771"/>
      <c r="V30" s="771">
        <v>591</v>
      </c>
      <c r="W30" s="771"/>
      <c r="X30" s="771"/>
      <c r="Y30" s="771"/>
      <c r="Z30" s="771"/>
      <c r="AA30" s="771">
        <v>2</v>
      </c>
      <c r="AB30" s="771"/>
      <c r="AC30" s="771"/>
      <c r="AD30" s="771"/>
      <c r="AE30" s="772"/>
      <c r="AF30" s="773">
        <v>2</v>
      </c>
      <c r="AG30" s="774"/>
      <c r="AH30" s="774"/>
      <c r="AI30" s="774"/>
      <c r="AJ30" s="775"/>
      <c r="AK30" s="821">
        <v>141</v>
      </c>
      <c r="AL30" s="817"/>
      <c r="AM30" s="817"/>
      <c r="AN30" s="817"/>
      <c r="AO30" s="817"/>
      <c r="AP30" s="817" t="s">
        <v>551</v>
      </c>
      <c r="AQ30" s="817"/>
      <c r="AR30" s="817"/>
      <c r="AS30" s="817"/>
      <c r="AT30" s="817"/>
      <c r="AU30" s="817" t="s">
        <v>551</v>
      </c>
      <c r="AV30" s="817"/>
      <c r="AW30" s="817"/>
      <c r="AX30" s="817"/>
      <c r="AY30" s="817"/>
      <c r="AZ30" s="818" t="s">
        <v>551</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392</v>
      </c>
      <c r="C31" s="768"/>
      <c r="D31" s="768"/>
      <c r="E31" s="768"/>
      <c r="F31" s="768"/>
      <c r="G31" s="768"/>
      <c r="H31" s="768"/>
      <c r="I31" s="768"/>
      <c r="J31" s="768"/>
      <c r="K31" s="768"/>
      <c r="L31" s="768"/>
      <c r="M31" s="768"/>
      <c r="N31" s="768"/>
      <c r="O31" s="768"/>
      <c r="P31" s="769"/>
      <c r="Q31" s="770">
        <v>509</v>
      </c>
      <c r="R31" s="771"/>
      <c r="S31" s="771"/>
      <c r="T31" s="771"/>
      <c r="U31" s="771"/>
      <c r="V31" s="771">
        <v>529</v>
      </c>
      <c r="W31" s="771"/>
      <c r="X31" s="771"/>
      <c r="Y31" s="771"/>
      <c r="Z31" s="771"/>
      <c r="AA31" s="771">
        <v>-21</v>
      </c>
      <c r="AB31" s="771"/>
      <c r="AC31" s="771"/>
      <c r="AD31" s="771"/>
      <c r="AE31" s="772"/>
      <c r="AF31" s="773">
        <v>809</v>
      </c>
      <c r="AG31" s="774"/>
      <c r="AH31" s="774"/>
      <c r="AI31" s="774"/>
      <c r="AJ31" s="775"/>
      <c r="AK31" s="821">
        <v>14</v>
      </c>
      <c r="AL31" s="817"/>
      <c r="AM31" s="817"/>
      <c r="AN31" s="817"/>
      <c r="AO31" s="817"/>
      <c r="AP31" s="817">
        <v>1003</v>
      </c>
      <c r="AQ31" s="817"/>
      <c r="AR31" s="817"/>
      <c r="AS31" s="817"/>
      <c r="AT31" s="817"/>
      <c r="AU31" s="817">
        <v>133</v>
      </c>
      <c r="AV31" s="817"/>
      <c r="AW31" s="817"/>
      <c r="AX31" s="817"/>
      <c r="AY31" s="817"/>
      <c r="AZ31" s="818" t="s">
        <v>551</v>
      </c>
      <c r="BA31" s="818"/>
      <c r="BB31" s="818"/>
      <c r="BC31" s="818"/>
      <c r="BD31" s="818"/>
      <c r="BE31" s="819" t="s">
        <v>393</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394</v>
      </c>
      <c r="C32" s="768"/>
      <c r="D32" s="768"/>
      <c r="E32" s="768"/>
      <c r="F32" s="768"/>
      <c r="G32" s="768"/>
      <c r="H32" s="768"/>
      <c r="I32" s="768"/>
      <c r="J32" s="768"/>
      <c r="K32" s="768"/>
      <c r="L32" s="768"/>
      <c r="M32" s="768"/>
      <c r="N32" s="768"/>
      <c r="O32" s="768"/>
      <c r="P32" s="769"/>
      <c r="Q32" s="770">
        <v>500</v>
      </c>
      <c r="R32" s="771"/>
      <c r="S32" s="771"/>
      <c r="T32" s="771"/>
      <c r="U32" s="771"/>
      <c r="V32" s="771">
        <v>408</v>
      </c>
      <c r="W32" s="771"/>
      <c r="X32" s="771"/>
      <c r="Y32" s="771"/>
      <c r="Z32" s="771"/>
      <c r="AA32" s="771">
        <v>92</v>
      </c>
      <c r="AB32" s="771"/>
      <c r="AC32" s="771"/>
      <c r="AD32" s="771"/>
      <c r="AE32" s="772"/>
      <c r="AF32" s="773">
        <v>141</v>
      </c>
      <c r="AG32" s="774"/>
      <c r="AH32" s="774"/>
      <c r="AI32" s="774"/>
      <c r="AJ32" s="775"/>
      <c r="AK32" s="821">
        <v>1</v>
      </c>
      <c r="AL32" s="817"/>
      <c r="AM32" s="817"/>
      <c r="AN32" s="817"/>
      <c r="AO32" s="817"/>
      <c r="AP32" s="817">
        <v>2490</v>
      </c>
      <c r="AQ32" s="817"/>
      <c r="AR32" s="817"/>
      <c r="AS32" s="817"/>
      <c r="AT32" s="817"/>
      <c r="AU32" s="817">
        <v>5</v>
      </c>
      <c r="AV32" s="817"/>
      <c r="AW32" s="817"/>
      <c r="AX32" s="817"/>
      <c r="AY32" s="817"/>
      <c r="AZ32" s="818" t="s">
        <v>551</v>
      </c>
      <c r="BA32" s="818"/>
      <c r="BB32" s="818"/>
      <c r="BC32" s="818"/>
      <c r="BD32" s="818"/>
      <c r="BE32" s="819" t="s">
        <v>393</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t="s">
        <v>395</v>
      </c>
      <c r="C33" s="768"/>
      <c r="D33" s="768"/>
      <c r="E33" s="768"/>
      <c r="F33" s="768"/>
      <c r="G33" s="768"/>
      <c r="H33" s="768"/>
      <c r="I33" s="768"/>
      <c r="J33" s="768"/>
      <c r="K33" s="768"/>
      <c r="L33" s="768"/>
      <c r="M33" s="768"/>
      <c r="N33" s="768"/>
      <c r="O33" s="768"/>
      <c r="P33" s="769"/>
      <c r="Q33" s="770">
        <v>1065</v>
      </c>
      <c r="R33" s="771"/>
      <c r="S33" s="771"/>
      <c r="T33" s="771"/>
      <c r="U33" s="771"/>
      <c r="V33" s="771">
        <v>979</v>
      </c>
      <c r="W33" s="771"/>
      <c r="X33" s="771"/>
      <c r="Y33" s="771"/>
      <c r="Z33" s="771"/>
      <c r="AA33" s="771">
        <v>86</v>
      </c>
      <c r="AB33" s="771"/>
      <c r="AC33" s="771"/>
      <c r="AD33" s="771"/>
      <c r="AE33" s="772"/>
      <c r="AF33" s="773">
        <v>1278</v>
      </c>
      <c r="AG33" s="774"/>
      <c r="AH33" s="774"/>
      <c r="AI33" s="774"/>
      <c r="AJ33" s="775"/>
      <c r="AK33" s="821">
        <v>301</v>
      </c>
      <c r="AL33" s="817"/>
      <c r="AM33" s="817"/>
      <c r="AN33" s="817"/>
      <c r="AO33" s="817"/>
      <c r="AP33" s="817">
        <v>3593</v>
      </c>
      <c r="AQ33" s="817"/>
      <c r="AR33" s="817"/>
      <c r="AS33" s="817"/>
      <c r="AT33" s="817"/>
      <c r="AU33" s="817">
        <v>1746</v>
      </c>
      <c r="AV33" s="817"/>
      <c r="AW33" s="817"/>
      <c r="AX33" s="817"/>
      <c r="AY33" s="817"/>
      <c r="AZ33" s="818" t="s">
        <v>551</v>
      </c>
      <c r="BA33" s="818"/>
      <c r="BB33" s="818"/>
      <c r="BC33" s="818"/>
      <c r="BD33" s="818"/>
      <c r="BE33" s="819" t="s">
        <v>393</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t="s">
        <v>396</v>
      </c>
      <c r="C34" s="768"/>
      <c r="D34" s="768"/>
      <c r="E34" s="768"/>
      <c r="F34" s="768"/>
      <c r="G34" s="768"/>
      <c r="H34" s="768"/>
      <c r="I34" s="768"/>
      <c r="J34" s="768"/>
      <c r="K34" s="768"/>
      <c r="L34" s="768"/>
      <c r="M34" s="768"/>
      <c r="N34" s="768"/>
      <c r="O34" s="768"/>
      <c r="P34" s="769"/>
      <c r="Q34" s="770">
        <v>778</v>
      </c>
      <c r="R34" s="771"/>
      <c r="S34" s="771"/>
      <c r="T34" s="771"/>
      <c r="U34" s="771"/>
      <c r="V34" s="771">
        <v>1560</v>
      </c>
      <c r="W34" s="771"/>
      <c r="X34" s="771"/>
      <c r="Y34" s="771"/>
      <c r="Z34" s="771"/>
      <c r="AA34" s="771">
        <v>-782</v>
      </c>
      <c r="AB34" s="771"/>
      <c r="AC34" s="771"/>
      <c r="AD34" s="771"/>
      <c r="AE34" s="772"/>
      <c r="AF34" s="773" t="s">
        <v>122</v>
      </c>
      <c r="AG34" s="774"/>
      <c r="AH34" s="774"/>
      <c r="AI34" s="774"/>
      <c r="AJ34" s="775"/>
      <c r="AK34" s="821">
        <v>165</v>
      </c>
      <c r="AL34" s="817"/>
      <c r="AM34" s="817"/>
      <c r="AN34" s="817"/>
      <c r="AO34" s="817"/>
      <c r="AP34" s="817">
        <v>2383</v>
      </c>
      <c r="AQ34" s="817"/>
      <c r="AR34" s="817"/>
      <c r="AS34" s="817"/>
      <c r="AT34" s="817"/>
      <c r="AU34" s="817">
        <v>1042</v>
      </c>
      <c r="AV34" s="817"/>
      <c r="AW34" s="817"/>
      <c r="AX34" s="817"/>
      <c r="AY34" s="817"/>
      <c r="AZ34" s="818" t="s">
        <v>551</v>
      </c>
      <c r="BA34" s="818"/>
      <c r="BB34" s="818"/>
      <c r="BC34" s="818"/>
      <c r="BD34" s="818"/>
      <c r="BE34" s="819" t="s">
        <v>397</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377</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2320</v>
      </c>
      <c r="AG63" s="831"/>
      <c r="AH63" s="831"/>
      <c r="AI63" s="831"/>
      <c r="AJ63" s="832"/>
      <c r="AK63" s="833"/>
      <c r="AL63" s="828"/>
      <c r="AM63" s="828"/>
      <c r="AN63" s="828"/>
      <c r="AO63" s="828"/>
      <c r="AP63" s="831">
        <v>9469</v>
      </c>
      <c r="AQ63" s="831"/>
      <c r="AR63" s="831"/>
      <c r="AS63" s="831"/>
      <c r="AT63" s="831"/>
      <c r="AU63" s="831">
        <v>2926</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401</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402</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552</v>
      </c>
      <c r="C68" s="857"/>
      <c r="D68" s="857"/>
      <c r="E68" s="857"/>
      <c r="F68" s="857"/>
      <c r="G68" s="857"/>
      <c r="H68" s="857"/>
      <c r="I68" s="857"/>
      <c r="J68" s="857"/>
      <c r="K68" s="857"/>
      <c r="L68" s="857"/>
      <c r="M68" s="857"/>
      <c r="N68" s="857"/>
      <c r="O68" s="857"/>
      <c r="P68" s="858"/>
      <c r="Q68" s="859">
        <v>5013</v>
      </c>
      <c r="R68" s="853"/>
      <c r="S68" s="853"/>
      <c r="T68" s="853"/>
      <c r="U68" s="853"/>
      <c r="V68" s="853">
        <v>4979</v>
      </c>
      <c r="W68" s="853"/>
      <c r="X68" s="853"/>
      <c r="Y68" s="853"/>
      <c r="Z68" s="853"/>
      <c r="AA68" s="853">
        <v>34</v>
      </c>
      <c r="AB68" s="853"/>
      <c r="AC68" s="853"/>
      <c r="AD68" s="853"/>
      <c r="AE68" s="853"/>
      <c r="AF68" s="853">
        <v>34</v>
      </c>
      <c r="AG68" s="853"/>
      <c r="AH68" s="853"/>
      <c r="AI68" s="853"/>
      <c r="AJ68" s="853"/>
      <c r="AK68" s="853" t="s">
        <v>551</v>
      </c>
      <c r="AL68" s="853"/>
      <c r="AM68" s="853"/>
      <c r="AN68" s="853"/>
      <c r="AO68" s="853"/>
      <c r="AP68" s="853" t="s">
        <v>551</v>
      </c>
      <c r="AQ68" s="853"/>
      <c r="AR68" s="853"/>
      <c r="AS68" s="853"/>
      <c r="AT68" s="853"/>
      <c r="AU68" s="853" t="s">
        <v>551</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553</v>
      </c>
      <c r="C69" s="861"/>
      <c r="D69" s="861"/>
      <c r="E69" s="861"/>
      <c r="F69" s="861"/>
      <c r="G69" s="861"/>
      <c r="H69" s="861"/>
      <c r="I69" s="861"/>
      <c r="J69" s="861"/>
      <c r="K69" s="861"/>
      <c r="L69" s="861"/>
      <c r="M69" s="861"/>
      <c r="N69" s="861"/>
      <c r="O69" s="861"/>
      <c r="P69" s="862"/>
      <c r="Q69" s="863">
        <v>1693</v>
      </c>
      <c r="R69" s="817"/>
      <c r="S69" s="817"/>
      <c r="T69" s="817"/>
      <c r="U69" s="817"/>
      <c r="V69" s="817">
        <v>1693</v>
      </c>
      <c r="W69" s="817"/>
      <c r="X69" s="817"/>
      <c r="Y69" s="817"/>
      <c r="Z69" s="817"/>
      <c r="AA69" s="817">
        <v>0</v>
      </c>
      <c r="AB69" s="817"/>
      <c r="AC69" s="817"/>
      <c r="AD69" s="817"/>
      <c r="AE69" s="817"/>
      <c r="AF69" s="817">
        <v>0</v>
      </c>
      <c r="AG69" s="817"/>
      <c r="AH69" s="817"/>
      <c r="AI69" s="817"/>
      <c r="AJ69" s="817"/>
      <c r="AK69" s="817">
        <v>130</v>
      </c>
      <c r="AL69" s="817"/>
      <c r="AM69" s="817"/>
      <c r="AN69" s="817"/>
      <c r="AO69" s="817"/>
      <c r="AP69" s="817" t="s">
        <v>551</v>
      </c>
      <c r="AQ69" s="817"/>
      <c r="AR69" s="817"/>
      <c r="AS69" s="817"/>
      <c r="AT69" s="817"/>
      <c r="AU69" s="817" t="s">
        <v>551</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554</v>
      </c>
      <c r="C70" s="861"/>
      <c r="D70" s="861"/>
      <c r="E70" s="861"/>
      <c r="F70" s="861"/>
      <c r="G70" s="861"/>
      <c r="H70" s="861"/>
      <c r="I70" s="861"/>
      <c r="J70" s="861"/>
      <c r="K70" s="861"/>
      <c r="L70" s="861"/>
      <c r="M70" s="861"/>
      <c r="N70" s="861"/>
      <c r="O70" s="861"/>
      <c r="P70" s="862"/>
      <c r="Q70" s="863">
        <v>475317</v>
      </c>
      <c r="R70" s="817"/>
      <c r="S70" s="817"/>
      <c r="T70" s="817"/>
      <c r="U70" s="817"/>
      <c r="V70" s="817">
        <v>471522</v>
      </c>
      <c r="W70" s="817"/>
      <c r="X70" s="817"/>
      <c r="Y70" s="817"/>
      <c r="Z70" s="817"/>
      <c r="AA70" s="817">
        <v>3795</v>
      </c>
      <c r="AB70" s="817"/>
      <c r="AC70" s="817"/>
      <c r="AD70" s="817"/>
      <c r="AE70" s="817"/>
      <c r="AF70" s="817">
        <v>3795</v>
      </c>
      <c r="AG70" s="817"/>
      <c r="AH70" s="817"/>
      <c r="AI70" s="817"/>
      <c r="AJ70" s="817"/>
      <c r="AK70" s="817">
        <v>1144</v>
      </c>
      <c r="AL70" s="817"/>
      <c r="AM70" s="817"/>
      <c r="AN70" s="817"/>
      <c r="AO70" s="817"/>
      <c r="AP70" s="817" t="s">
        <v>551</v>
      </c>
      <c r="AQ70" s="817"/>
      <c r="AR70" s="817"/>
      <c r="AS70" s="817"/>
      <c r="AT70" s="817"/>
      <c r="AU70" s="817" t="s">
        <v>551</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555</v>
      </c>
      <c r="C71" s="861"/>
      <c r="D71" s="861"/>
      <c r="E71" s="861"/>
      <c r="F71" s="861"/>
      <c r="G71" s="861"/>
      <c r="H71" s="861"/>
      <c r="I71" s="861"/>
      <c r="J71" s="861"/>
      <c r="K71" s="861"/>
      <c r="L71" s="861"/>
      <c r="M71" s="861"/>
      <c r="N71" s="861"/>
      <c r="O71" s="861"/>
      <c r="P71" s="862"/>
      <c r="Q71" s="863">
        <v>100796</v>
      </c>
      <c r="R71" s="817"/>
      <c r="S71" s="817"/>
      <c r="T71" s="817"/>
      <c r="U71" s="817"/>
      <c r="V71" s="817">
        <v>94829</v>
      </c>
      <c r="W71" s="817"/>
      <c r="X71" s="817"/>
      <c r="Y71" s="817"/>
      <c r="Z71" s="817"/>
      <c r="AA71" s="817">
        <v>5967</v>
      </c>
      <c r="AB71" s="817"/>
      <c r="AC71" s="817"/>
      <c r="AD71" s="817"/>
      <c r="AE71" s="817"/>
      <c r="AF71" s="817">
        <v>10437</v>
      </c>
      <c r="AG71" s="817"/>
      <c r="AH71" s="817"/>
      <c r="AI71" s="817"/>
      <c r="AJ71" s="817"/>
      <c r="AK71" s="817">
        <v>1097</v>
      </c>
      <c r="AL71" s="817"/>
      <c r="AM71" s="817"/>
      <c r="AN71" s="817"/>
      <c r="AO71" s="817"/>
      <c r="AP71" s="817">
        <v>175</v>
      </c>
      <c r="AQ71" s="817"/>
      <c r="AR71" s="817"/>
      <c r="AS71" s="817"/>
      <c r="AT71" s="817"/>
      <c r="AU71" s="817" t="s">
        <v>551</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377</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14266</v>
      </c>
      <c r="AG88" s="831"/>
      <c r="AH88" s="831"/>
      <c r="AI88" s="831"/>
      <c r="AJ88" s="831"/>
      <c r="AK88" s="828"/>
      <c r="AL88" s="828"/>
      <c r="AM88" s="828"/>
      <c r="AN88" s="828"/>
      <c r="AO88" s="828"/>
      <c r="AP88" s="831">
        <v>175</v>
      </c>
      <c r="AQ88" s="831"/>
      <c r="AR88" s="831"/>
      <c r="AS88" s="831"/>
      <c r="AT88" s="831"/>
      <c r="AU88" s="831" t="s">
        <v>551</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17</v>
      </c>
      <c r="CS102" s="839"/>
      <c r="CT102" s="839"/>
      <c r="CU102" s="839"/>
      <c r="CV102" s="878"/>
      <c r="CW102" s="877">
        <v>21</v>
      </c>
      <c r="CX102" s="839"/>
      <c r="CY102" s="839"/>
      <c r="CZ102" s="839"/>
      <c r="DA102" s="878"/>
      <c r="DB102" s="877">
        <v>1100</v>
      </c>
      <c r="DC102" s="839"/>
      <c r="DD102" s="839"/>
      <c r="DE102" s="839"/>
      <c r="DF102" s="878"/>
      <c r="DG102" s="877" t="s">
        <v>551</v>
      </c>
      <c r="DH102" s="839"/>
      <c r="DI102" s="839"/>
      <c r="DJ102" s="839"/>
      <c r="DK102" s="878"/>
      <c r="DL102" s="877" t="s">
        <v>551</v>
      </c>
      <c r="DM102" s="839"/>
      <c r="DN102" s="839"/>
      <c r="DO102" s="839"/>
      <c r="DP102" s="878"/>
      <c r="DQ102" s="877">
        <v>2290</v>
      </c>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294</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294</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294</v>
      </c>
      <c r="DR109" s="880"/>
      <c r="DS109" s="880"/>
      <c r="DT109" s="880"/>
      <c r="DU109" s="881"/>
      <c r="DV109" s="879" t="s">
        <v>414</v>
      </c>
      <c r="DW109" s="880"/>
      <c r="DX109" s="880"/>
      <c r="DY109" s="880"/>
      <c r="DZ109" s="882"/>
    </row>
    <row r="110" spans="1:131" s="212" customFormat="1" ht="26.25" customHeight="1" x14ac:dyDescent="0.15">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1847005</v>
      </c>
      <c r="AB110" s="887"/>
      <c r="AC110" s="887"/>
      <c r="AD110" s="887"/>
      <c r="AE110" s="888"/>
      <c r="AF110" s="889">
        <v>1764846</v>
      </c>
      <c r="AG110" s="887"/>
      <c r="AH110" s="887"/>
      <c r="AI110" s="887"/>
      <c r="AJ110" s="888"/>
      <c r="AK110" s="889">
        <v>1716701</v>
      </c>
      <c r="AL110" s="887"/>
      <c r="AM110" s="887"/>
      <c r="AN110" s="887"/>
      <c r="AO110" s="888"/>
      <c r="AP110" s="890">
        <v>24.7</v>
      </c>
      <c r="AQ110" s="891"/>
      <c r="AR110" s="891"/>
      <c r="AS110" s="891"/>
      <c r="AT110" s="892"/>
      <c r="AU110" s="893" t="s">
        <v>69</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22825819</v>
      </c>
      <c r="BR110" s="918"/>
      <c r="BS110" s="918"/>
      <c r="BT110" s="918"/>
      <c r="BU110" s="918"/>
      <c r="BV110" s="918">
        <v>22062916</v>
      </c>
      <c r="BW110" s="918"/>
      <c r="BX110" s="918"/>
      <c r="BY110" s="918"/>
      <c r="BZ110" s="918"/>
      <c r="CA110" s="918">
        <v>21809478</v>
      </c>
      <c r="CB110" s="918"/>
      <c r="CC110" s="918"/>
      <c r="CD110" s="918"/>
      <c r="CE110" s="918"/>
      <c r="CF110" s="931">
        <v>313.60000000000002</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v>384258</v>
      </c>
      <c r="BR111" s="913"/>
      <c r="BS111" s="913"/>
      <c r="BT111" s="913"/>
      <c r="BU111" s="913"/>
      <c r="BV111" s="913">
        <v>384258</v>
      </c>
      <c r="BW111" s="913"/>
      <c r="BX111" s="913"/>
      <c r="BY111" s="913"/>
      <c r="BZ111" s="913"/>
      <c r="CA111" s="913">
        <v>384259</v>
      </c>
      <c r="CB111" s="913"/>
      <c r="CC111" s="913"/>
      <c r="CD111" s="913"/>
      <c r="CE111" s="913"/>
      <c r="CF111" s="907">
        <v>5.5</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2906270</v>
      </c>
      <c r="BR112" s="913"/>
      <c r="BS112" s="913"/>
      <c r="BT112" s="913"/>
      <c r="BU112" s="913"/>
      <c r="BV112" s="913">
        <v>2935783</v>
      </c>
      <c r="BW112" s="913"/>
      <c r="BX112" s="913"/>
      <c r="BY112" s="913"/>
      <c r="BZ112" s="913"/>
      <c r="CA112" s="913">
        <v>2926876</v>
      </c>
      <c r="CB112" s="913"/>
      <c r="CC112" s="913"/>
      <c r="CD112" s="913"/>
      <c r="CE112" s="913"/>
      <c r="CF112" s="907">
        <v>42.1</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287647</v>
      </c>
      <c r="AB113" s="925"/>
      <c r="AC113" s="925"/>
      <c r="AD113" s="925"/>
      <c r="AE113" s="926"/>
      <c r="AF113" s="927">
        <v>298958</v>
      </c>
      <c r="AG113" s="925"/>
      <c r="AH113" s="925"/>
      <c r="AI113" s="925"/>
      <c r="AJ113" s="926"/>
      <c r="AK113" s="927">
        <v>298568</v>
      </c>
      <c r="AL113" s="925"/>
      <c r="AM113" s="925"/>
      <c r="AN113" s="925"/>
      <c r="AO113" s="926"/>
      <c r="AP113" s="928">
        <v>4.3</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v>1546314</v>
      </c>
      <c r="BR114" s="913"/>
      <c r="BS114" s="913"/>
      <c r="BT114" s="913"/>
      <c r="BU114" s="913"/>
      <c r="BV114" s="913">
        <v>1652409</v>
      </c>
      <c r="BW114" s="913"/>
      <c r="BX114" s="913"/>
      <c r="BY114" s="913"/>
      <c r="BZ114" s="913"/>
      <c r="CA114" s="913">
        <v>1634587</v>
      </c>
      <c r="CB114" s="913"/>
      <c r="CC114" s="913"/>
      <c r="CD114" s="913"/>
      <c r="CE114" s="913"/>
      <c r="CF114" s="907">
        <v>23.5</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v>2298742</v>
      </c>
      <c r="BR115" s="913"/>
      <c r="BS115" s="913"/>
      <c r="BT115" s="913"/>
      <c r="BU115" s="913"/>
      <c r="BV115" s="913">
        <v>2300939</v>
      </c>
      <c r="BW115" s="913"/>
      <c r="BX115" s="913"/>
      <c r="BY115" s="913"/>
      <c r="BZ115" s="913"/>
      <c r="CA115" s="913">
        <v>2291766</v>
      </c>
      <c r="CB115" s="913"/>
      <c r="CC115" s="913"/>
      <c r="CD115" s="913"/>
      <c r="CE115" s="913"/>
      <c r="CF115" s="907">
        <v>33</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384258</v>
      </c>
      <c r="DH115" s="946"/>
      <c r="DI115" s="946"/>
      <c r="DJ115" s="946"/>
      <c r="DK115" s="947"/>
      <c r="DL115" s="948">
        <v>384258</v>
      </c>
      <c r="DM115" s="946"/>
      <c r="DN115" s="946"/>
      <c r="DO115" s="946"/>
      <c r="DP115" s="947"/>
      <c r="DQ115" s="948">
        <v>384259</v>
      </c>
      <c r="DR115" s="946"/>
      <c r="DS115" s="946"/>
      <c r="DT115" s="946"/>
      <c r="DU115" s="947"/>
      <c r="DV115" s="949">
        <v>5.5</v>
      </c>
      <c r="DW115" s="950"/>
      <c r="DX115" s="950"/>
      <c r="DY115" s="950"/>
      <c r="DZ115" s="951"/>
    </row>
    <row r="116" spans="1:130" s="212" customFormat="1" ht="26.25" customHeight="1" x14ac:dyDescent="0.15">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404</v>
      </c>
      <c r="AB116" s="946"/>
      <c r="AC116" s="946"/>
      <c r="AD116" s="946"/>
      <c r="AE116" s="947"/>
      <c r="AF116" s="948">
        <v>391</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2135056</v>
      </c>
      <c r="AB117" s="966"/>
      <c r="AC117" s="966"/>
      <c r="AD117" s="966"/>
      <c r="AE117" s="967"/>
      <c r="AF117" s="968">
        <v>2064195</v>
      </c>
      <c r="AG117" s="966"/>
      <c r="AH117" s="966"/>
      <c r="AI117" s="966"/>
      <c r="AJ117" s="967"/>
      <c r="AK117" s="968">
        <v>2015269</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294</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444</v>
      </c>
      <c r="BP119" s="992"/>
      <c r="BQ119" s="986">
        <v>29961403</v>
      </c>
      <c r="BR119" s="987"/>
      <c r="BS119" s="987"/>
      <c r="BT119" s="987"/>
      <c r="BU119" s="987"/>
      <c r="BV119" s="987">
        <v>29336305</v>
      </c>
      <c r="BW119" s="987"/>
      <c r="BX119" s="987"/>
      <c r="BY119" s="987"/>
      <c r="BZ119" s="987"/>
      <c r="CA119" s="987">
        <v>29046966</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5711352</v>
      </c>
      <c r="BR120" s="918"/>
      <c r="BS120" s="918"/>
      <c r="BT120" s="918"/>
      <c r="BU120" s="918"/>
      <c r="BV120" s="918">
        <v>7108260</v>
      </c>
      <c r="BW120" s="918"/>
      <c r="BX120" s="918"/>
      <c r="BY120" s="918"/>
      <c r="BZ120" s="918"/>
      <c r="CA120" s="918">
        <v>7943883</v>
      </c>
      <c r="CB120" s="918"/>
      <c r="CC120" s="918"/>
      <c r="CD120" s="918"/>
      <c r="CE120" s="918"/>
      <c r="CF120" s="931">
        <v>114.2</v>
      </c>
      <c r="CG120" s="932"/>
      <c r="CH120" s="932"/>
      <c r="CI120" s="932"/>
      <c r="CJ120" s="932"/>
      <c r="CK120" s="993" t="s">
        <v>448</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1746237</v>
      </c>
      <c r="DR120" s="918"/>
      <c r="DS120" s="918"/>
      <c r="DT120" s="918"/>
      <c r="DU120" s="918"/>
      <c r="DV120" s="919">
        <v>25.1</v>
      </c>
      <c r="DW120" s="919"/>
      <c r="DX120" s="919"/>
      <c r="DY120" s="919"/>
      <c r="DZ120" s="920"/>
    </row>
    <row r="121" spans="1:130" s="212" customFormat="1" ht="26.25" customHeight="1" x14ac:dyDescent="0.15">
      <c r="A121" s="1044"/>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v>1220811</v>
      </c>
      <c r="BR121" s="913"/>
      <c r="BS121" s="913"/>
      <c r="BT121" s="913"/>
      <c r="BU121" s="913"/>
      <c r="BV121" s="913">
        <v>1581483</v>
      </c>
      <c r="BW121" s="913"/>
      <c r="BX121" s="913"/>
      <c r="BY121" s="913"/>
      <c r="BZ121" s="913"/>
      <c r="CA121" s="913">
        <v>2414250</v>
      </c>
      <c r="CB121" s="913"/>
      <c r="CC121" s="913"/>
      <c r="CD121" s="913"/>
      <c r="CE121" s="913"/>
      <c r="CF121" s="907">
        <v>34.700000000000003</v>
      </c>
      <c r="CG121" s="908"/>
      <c r="CH121" s="908"/>
      <c r="CI121" s="908"/>
      <c r="CJ121" s="908"/>
      <c r="CK121" s="996"/>
      <c r="CL121" s="997"/>
      <c r="CM121" s="997"/>
      <c r="CN121" s="997"/>
      <c r="CO121" s="998"/>
      <c r="CP121" s="1006" t="s">
        <v>396</v>
      </c>
      <c r="CQ121" s="1007"/>
      <c r="CR121" s="1007"/>
      <c r="CS121" s="1007"/>
      <c r="CT121" s="1007"/>
      <c r="CU121" s="1007"/>
      <c r="CV121" s="1007"/>
      <c r="CW121" s="1007"/>
      <c r="CX121" s="1007"/>
      <c r="CY121" s="1007"/>
      <c r="CZ121" s="1007"/>
      <c r="DA121" s="1007"/>
      <c r="DB121" s="1007"/>
      <c r="DC121" s="1007"/>
      <c r="DD121" s="1007"/>
      <c r="DE121" s="1007"/>
      <c r="DF121" s="1008"/>
      <c r="DG121" s="912">
        <v>1505130</v>
      </c>
      <c r="DH121" s="913"/>
      <c r="DI121" s="913"/>
      <c r="DJ121" s="913"/>
      <c r="DK121" s="913"/>
      <c r="DL121" s="913">
        <v>1285250</v>
      </c>
      <c r="DM121" s="913"/>
      <c r="DN121" s="913"/>
      <c r="DO121" s="913"/>
      <c r="DP121" s="913"/>
      <c r="DQ121" s="913">
        <v>1042309</v>
      </c>
      <c r="DR121" s="913"/>
      <c r="DS121" s="913"/>
      <c r="DT121" s="913"/>
      <c r="DU121" s="913"/>
      <c r="DV121" s="914">
        <v>15</v>
      </c>
      <c r="DW121" s="914"/>
      <c r="DX121" s="914"/>
      <c r="DY121" s="914"/>
      <c r="DZ121" s="915"/>
    </row>
    <row r="122" spans="1:130" s="212" customFormat="1" ht="26.25" customHeight="1" x14ac:dyDescent="0.15">
      <c r="A122" s="1044"/>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14876266</v>
      </c>
      <c r="BR122" s="987"/>
      <c r="BS122" s="987"/>
      <c r="BT122" s="987"/>
      <c r="BU122" s="987"/>
      <c r="BV122" s="987">
        <v>14457774</v>
      </c>
      <c r="BW122" s="987"/>
      <c r="BX122" s="987"/>
      <c r="BY122" s="987"/>
      <c r="BZ122" s="987"/>
      <c r="CA122" s="987">
        <v>14320907</v>
      </c>
      <c r="CB122" s="987"/>
      <c r="CC122" s="987"/>
      <c r="CD122" s="987"/>
      <c r="CE122" s="987"/>
      <c r="CF122" s="1004">
        <v>206</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v>115551</v>
      </c>
      <c r="DH122" s="913"/>
      <c r="DI122" s="913"/>
      <c r="DJ122" s="913"/>
      <c r="DK122" s="913"/>
      <c r="DL122" s="913">
        <v>127293</v>
      </c>
      <c r="DM122" s="913"/>
      <c r="DN122" s="913"/>
      <c r="DO122" s="913"/>
      <c r="DP122" s="913"/>
      <c r="DQ122" s="913">
        <v>133350</v>
      </c>
      <c r="DR122" s="913"/>
      <c r="DS122" s="913"/>
      <c r="DT122" s="913"/>
      <c r="DU122" s="913"/>
      <c r="DV122" s="914">
        <v>1.9</v>
      </c>
      <c r="DW122" s="914"/>
      <c r="DX122" s="914"/>
      <c r="DY122" s="914"/>
      <c r="DZ122" s="915"/>
    </row>
    <row r="123" spans="1:130" s="212" customFormat="1" ht="26.25" customHeight="1" x14ac:dyDescent="0.15">
      <c r="A123" s="1044"/>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452</v>
      </c>
      <c r="BP123" s="992"/>
      <c r="BQ123" s="1050">
        <v>21808429</v>
      </c>
      <c r="BR123" s="1051"/>
      <c r="BS123" s="1051"/>
      <c r="BT123" s="1051"/>
      <c r="BU123" s="1051"/>
      <c r="BV123" s="1051">
        <v>23147517</v>
      </c>
      <c r="BW123" s="1051"/>
      <c r="BX123" s="1051"/>
      <c r="BY123" s="1051"/>
      <c r="BZ123" s="1051"/>
      <c r="CA123" s="1051">
        <v>24679040</v>
      </c>
      <c r="CB123" s="1051"/>
      <c r="CC123" s="1051"/>
      <c r="CD123" s="1051"/>
      <c r="CE123" s="1051"/>
      <c r="CF123" s="988"/>
      <c r="CG123" s="989"/>
      <c r="CH123" s="989"/>
      <c r="CI123" s="989"/>
      <c r="CJ123" s="990"/>
      <c r="CK123" s="996"/>
      <c r="CL123" s="997"/>
      <c r="CM123" s="997"/>
      <c r="CN123" s="997"/>
      <c r="CO123" s="998"/>
      <c r="CP123" s="1006" t="s">
        <v>394</v>
      </c>
      <c r="CQ123" s="1007"/>
      <c r="CR123" s="1007"/>
      <c r="CS123" s="1007"/>
      <c r="CT123" s="1007"/>
      <c r="CU123" s="1007"/>
      <c r="CV123" s="1007"/>
      <c r="CW123" s="1007"/>
      <c r="CX123" s="1007"/>
      <c r="CY123" s="1007"/>
      <c r="CZ123" s="1007"/>
      <c r="DA123" s="1007"/>
      <c r="DB123" s="1007"/>
      <c r="DC123" s="1007"/>
      <c r="DD123" s="1007"/>
      <c r="DE123" s="1007"/>
      <c r="DF123" s="1008"/>
      <c r="DG123" s="945">
        <v>5984</v>
      </c>
      <c r="DH123" s="946"/>
      <c r="DI123" s="946"/>
      <c r="DJ123" s="946"/>
      <c r="DK123" s="947"/>
      <c r="DL123" s="948">
        <v>2723</v>
      </c>
      <c r="DM123" s="946"/>
      <c r="DN123" s="946"/>
      <c r="DO123" s="946"/>
      <c r="DP123" s="947"/>
      <c r="DQ123" s="948">
        <v>4980</v>
      </c>
      <c r="DR123" s="946"/>
      <c r="DS123" s="946"/>
      <c r="DT123" s="946"/>
      <c r="DU123" s="947"/>
      <c r="DV123" s="949">
        <v>0.1</v>
      </c>
      <c r="DW123" s="950"/>
      <c r="DX123" s="950"/>
      <c r="DY123" s="950"/>
      <c r="DZ123" s="951"/>
    </row>
    <row r="124" spans="1:130" s="212" customFormat="1" ht="26.25" customHeight="1" thickBot="1" x14ac:dyDescent="0.2">
      <c r="A124" s="1044"/>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453</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123.1</v>
      </c>
      <c r="BR124" s="1014"/>
      <c r="BS124" s="1014"/>
      <c r="BT124" s="1014"/>
      <c r="BU124" s="1014"/>
      <c r="BV124" s="1014">
        <v>91.4</v>
      </c>
      <c r="BW124" s="1014"/>
      <c r="BX124" s="1014"/>
      <c r="BY124" s="1014"/>
      <c r="BZ124" s="1014"/>
      <c r="CA124" s="1014">
        <v>62.8</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v>1279605</v>
      </c>
      <c r="DH124" s="973"/>
      <c r="DI124" s="973"/>
      <c r="DJ124" s="973"/>
      <c r="DK124" s="974"/>
      <c r="DL124" s="972">
        <v>1520517</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v>2297463</v>
      </c>
      <c r="DH126" s="913"/>
      <c r="DI126" s="913"/>
      <c r="DJ126" s="913"/>
      <c r="DK126" s="913"/>
      <c r="DL126" s="913">
        <v>2300155</v>
      </c>
      <c r="DM126" s="913"/>
      <c r="DN126" s="913"/>
      <c r="DO126" s="913"/>
      <c r="DP126" s="913"/>
      <c r="DQ126" s="913">
        <v>2290020</v>
      </c>
      <c r="DR126" s="913"/>
      <c r="DS126" s="913"/>
      <c r="DT126" s="913"/>
      <c r="DU126" s="913"/>
      <c r="DV126" s="914">
        <v>32.9</v>
      </c>
      <c r="DW126" s="914"/>
      <c r="DX126" s="914"/>
      <c r="DY126" s="914"/>
      <c r="DZ126" s="915"/>
    </row>
    <row r="127" spans="1:130" s="212" customFormat="1" ht="26.25" customHeight="1" x14ac:dyDescent="0.15">
      <c r="A127" s="1045"/>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459</v>
      </c>
      <c r="AY127" s="1019"/>
      <c r="AZ127" s="1019"/>
      <c r="BA127" s="1019"/>
      <c r="BB127" s="1019"/>
      <c r="BC127" s="1019"/>
      <c r="BD127" s="1019"/>
      <c r="BE127" s="1020"/>
      <c r="BF127" s="1021" t="s">
        <v>460</v>
      </c>
      <c r="BG127" s="1019"/>
      <c r="BH127" s="1019"/>
      <c r="BI127" s="1019"/>
      <c r="BJ127" s="1019"/>
      <c r="BK127" s="1019"/>
      <c r="BL127" s="1020"/>
      <c r="BM127" s="1021" t="s">
        <v>461</v>
      </c>
      <c r="BN127" s="1019"/>
      <c r="BO127" s="1019"/>
      <c r="BP127" s="1019"/>
      <c r="BQ127" s="1019"/>
      <c r="BR127" s="1019"/>
      <c r="BS127" s="1020"/>
      <c r="BT127" s="1021" t="s">
        <v>462</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464</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465</v>
      </c>
      <c r="X128" s="1030"/>
      <c r="Y128" s="1030"/>
      <c r="Z128" s="1031"/>
      <c r="AA128" s="1032">
        <v>101000</v>
      </c>
      <c r="AB128" s="1033"/>
      <c r="AC128" s="1033"/>
      <c r="AD128" s="1033"/>
      <c r="AE128" s="1034"/>
      <c r="AF128" s="1035">
        <v>103436</v>
      </c>
      <c r="AG128" s="1033"/>
      <c r="AH128" s="1033"/>
      <c r="AI128" s="1033"/>
      <c r="AJ128" s="1034"/>
      <c r="AK128" s="1035">
        <v>117164</v>
      </c>
      <c r="AL128" s="1033"/>
      <c r="AM128" s="1033"/>
      <c r="AN128" s="1033"/>
      <c r="AO128" s="1034"/>
      <c r="AP128" s="1036"/>
      <c r="AQ128" s="1037"/>
      <c r="AR128" s="1037"/>
      <c r="AS128" s="1037"/>
      <c r="AT128" s="1038"/>
      <c r="AU128" s="214"/>
      <c r="AV128" s="214"/>
      <c r="AW128" s="214"/>
      <c r="AX128" s="883" t="s">
        <v>466</v>
      </c>
      <c r="AY128" s="884"/>
      <c r="AZ128" s="884"/>
      <c r="BA128" s="884"/>
      <c r="BB128" s="884"/>
      <c r="BC128" s="884"/>
      <c r="BD128" s="884"/>
      <c r="BE128" s="885"/>
      <c r="BF128" s="1039" t="s">
        <v>122</v>
      </c>
      <c r="BG128" s="1040"/>
      <c r="BH128" s="1040"/>
      <c r="BI128" s="1040"/>
      <c r="BJ128" s="1040"/>
      <c r="BK128" s="1040"/>
      <c r="BL128" s="1041"/>
      <c r="BM128" s="1039">
        <v>13.73</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467</v>
      </c>
      <c r="CQ128" s="713"/>
      <c r="CR128" s="713"/>
      <c r="CS128" s="713"/>
      <c r="CT128" s="713"/>
      <c r="CU128" s="713"/>
      <c r="CV128" s="713"/>
      <c r="CW128" s="713"/>
      <c r="CX128" s="713"/>
      <c r="CY128" s="713"/>
      <c r="CZ128" s="713"/>
      <c r="DA128" s="713"/>
      <c r="DB128" s="713"/>
      <c r="DC128" s="713"/>
      <c r="DD128" s="713"/>
      <c r="DE128" s="713"/>
      <c r="DF128" s="1023"/>
      <c r="DG128" s="1024">
        <v>1279</v>
      </c>
      <c r="DH128" s="1025"/>
      <c r="DI128" s="1025"/>
      <c r="DJ128" s="1025"/>
      <c r="DK128" s="1025"/>
      <c r="DL128" s="1025">
        <v>784</v>
      </c>
      <c r="DM128" s="1025"/>
      <c r="DN128" s="1025"/>
      <c r="DO128" s="1025"/>
      <c r="DP128" s="1025"/>
      <c r="DQ128" s="1025">
        <v>1746</v>
      </c>
      <c r="DR128" s="1025"/>
      <c r="DS128" s="1025"/>
      <c r="DT128" s="1025"/>
      <c r="DU128" s="1025"/>
      <c r="DV128" s="1026">
        <v>0</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7704492</v>
      </c>
      <c r="AB129" s="946"/>
      <c r="AC129" s="946"/>
      <c r="AD129" s="946"/>
      <c r="AE129" s="947"/>
      <c r="AF129" s="948">
        <v>7865487</v>
      </c>
      <c r="AG129" s="946"/>
      <c r="AH129" s="946"/>
      <c r="AI129" s="946"/>
      <c r="AJ129" s="947"/>
      <c r="AK129" s="948">
        <v>8079825</v>
      </c>
      <c r="AL129" s="946"/>
      <c r="AM129" s="946"/>
      <c r="AN129" s="946"/>
      <c r="AO129" s="947"/>
      <c r="AP129" s="1060"/>
      <c r="AQ129" s="1061"/>
      <c r="AR129" s="1061"/>
      <c r="AS129" s="1061"/>
      <c r="AT129" s="1062"/>
      <c r="AU129" s="215"/>
      <c r="AV129" s="215"/>
      <c r="AW129" s="215"/>
      <c r="AX129" s="1052" t="s">
        <v>469</v>
      </c>
      <c r="AY129" s="910"/>
      <c r="AZ129" s="910"/>
      <c r="BA129" s="910"/>
      <c r="BB129" s="910"/>
      <c r="BC129" s="910"/>
      <c r="BD129" s="910"/>
      <c r="BE129" s="911"/>
      <c r="BF129" s="1053" t="s">
        <v>122</v>
      </c>
      <c r="BG129" s="1054"/>
      <c r="BH129" s="1054"/>
      <c r="BI129" s="1054"/>
      <c r="BJ129" s="1054"/>
      <c r="BK129" s="1054"/>
      <c r="BL129" s="1055"/>
      <c r="BM129" s="1053">
        <v>18.73</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1081639</v>
      </c>
      <c r="AB130" s="946"/>
      <c r="AC130" s="946"/>
      <c r="AD130" s="946"/>
      <c r="AE130" s="947"/>
      <c r="AF130" s="948">
        <v>1098116</v>
      </c>
      <c r="AG130" s="946"/>
      <c r="AH130" s="946"/>
      <c r="AI130" s="946"/>
      <c r="AJ130" s="947"/>
      <c r="AK130" s="948">
        <v>1126375</v>
      </c>
      <c r="AL130" s="946"/>
      <c r="AM130" s="946"/>
      <c r="AN130" s="946"/>
      <c r="AO130" s="947"/>
      <c r="AP130" s="1060"/>
      <c r="AQ130" s="1061"/>
      <c r="AR130" s="1061"/>
      <c r="AS130" s="1061"/>
      <c r="AT130" s="1062"/>
      <c r="AU130" s="215"/>
      <c r="AV130" s="215"/>
      <c r="AW130" s="215"/>
      <c r="AX130" s="1052" t="s">
        <v>472</v>
      </c>
      <c r="AY130" s="910"/>
      <c r="AZ130" s="910"/>
      <c r="BA130" s="910"/>
      <c r="BB130" s="910"/>
      <c r="BC130" s="910"/>
      <c r="BD130" s="910"/>
      <c r="BE130" s="911"/>
      <c r="BF130" s="1088">
        <v>12.7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6622853</v>
      </c>
      <c r="AB131" s="973"/>
      <c r="AC131" s="973"/>
      <c r="AD131" s="973"/>
      <c r="AE131" s="974"/>
      <c r="AF131" s="972">
        <v>6767371</v>
      </c>
      <c r="AG131" s="973"/>
      <c r="AH131" s="973"/>
      <c r="AI131" s="973"/>
      <c r="AJ131" s="974"/>
      <c r="AK131" s="972">
        <v>6953450</v>
      </c>
      <c r="AL131" s="973"/>
      <c r="AM131" s="973"/>
      <c r="AN131" s="973"/>
      <c r="AO131" s="974"/>
      <c r="AP131" s="1097"/>
      <c r="AQ131" s="1098"/>
      <c r="AR131" s="1098"/>
      <c r="AS131" s="1098"/>
      <c r="AT131" s="1099"/>
      <c r="AU131" s="215"/>
      <c r="AV131" s="215"/>
      <c r="AW131" s="215"/>
      <c r="AX131" s="1070" t="s">
        <v>474</v>
      </c>
      <c r="AY131" s="713"/>
      <c r="AZ131" s="713"/>
      <c r="BA131" s="713"/>
      <c r="BB131" s="713"/>
      <c r="BC131" s="713"/>
      <c r="BD131" s="713"/>
      <c r="BE131" s="1023"/>
      <c r="BF131" s="1071">
        <v>62.8</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14.38076611</v>
      </c>
      <c r="AB132" s="1084"/>
      <c r="AC132" s="1084"/>
      <c r="AD132" s="1084"/>
      <c r="AE132" s="1085"/>
      <c r="AF132" s="1086">
        <v>12.74709189</v>
      </c>
      <c r="AG132" s="1084"/>
      <c r="AH132" s="1084"/>
      <c r="AI132" s="1084"/>
      <c r="AJ132" s="1085"/>
      <c r="AK132" s="1086">
        <v>11.09851944</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13.5</v>
      </c>
      <c r="AB133" s="1067"/>
      <c r="AC133" s="1067"/>
      <c r="AD133" s="1067"/>
      <c r="AE133" s="1068"/>
      <c r="AF133" s="1066">
        <v>13</v>
      </c>
      <c r="AG133" s="1067"/>
      <c r="AH133" s="1067"/>
      <c r="AI133" s="1067"/>
      <c r="AJ133" s="1068"/>
      <c r="AK133" s="1066">
        <v>12.7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iPB1KZD8k3SmiVsyaq2wZCJzkUNrYt830bluHq5mFLDvmNOG3j7VRRNYwptbQWYlAXDXN1k6V4OZoyuWHOYBzQ==" saltValue="Y0TR3RxhpbJKVGRqQHoKw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d+jbaHXq7cSr54KcEw8GNexq6iu/gj1jFhS6cuZ8o0Ehn3rdWtG5tBVUdTaDqZSJL6CbPrhNtX+y8b5YUtpTFg==" saltValue="fjVYzB4lCEsS0l11ecpvQg==" spinCount="100000" sheet="1" objects="1" scenarios="1"/>
  <dataConsolidate/>
  <phoneticPr fontId="2"/>
  <printOptions horizontalCentered="1" verticalCentered="1"/>
  <pageMargins left="0" right="0" top="0" bottom="0" header="0" footer="0"/>
  <pageSetup paperSize="9" scale="44" orientation="landscape" horizontalDpi="120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uXYm+fUeKZy7yZ57S5JhrBXXTv15zK7rO+p/LLT7C3uT3GMlXVgJdsoBoy7Pgo8ivZIBtfkZtUQCsn8C9jA1w==" saltValue="E93425teI6E/yFUldAMQHw==" spinCount="100000" sheet="1" objects="1" scenarios="1"/>
  <dataConsolidate/>
  <phoneticPr fontId="2"/>
  <printOptions horizontalCentered="1" verticalCentered="1"/>
  <pageMargins left="0" right="0" top="0" bottom="0" header="0" footer="0"/>
  <pageSetup paperSize="9" scale="48" orientation="landscape" horizontalDpi="12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1" t="s">
        <v>481</v>
      </c>
      <c r="AP7" s="253"/>
      <c r="AQ7" s="254" t="s">
        <v>482</v>
      </c>
      <c r="AR7" s="255"/>
    </row>
    <row r="8" spans="1:46" x14ac:dyDescent="0.15">
      <c r="A8" s="247"/>
      <c r="AK8" s="256"/>
      <c r="AL8" s="257"/>
      <c r="AM8" s="257"/>
      <c r="AN8" s="258"/>
      <c r="AO8" s="1102"/>
      <c r="AP8" s="259" t="s">
        <v>483</v>
      </c>
      <c r="AQ8" s="260" t="s">
        <v>484</v>
      </c>
      <c r="AR8" s="261" t="s">
        <v>485</v>
      </c>
    </row>
    <row r="9" spans="1:46" x14ac:dyDescent="0.15">
      <c r="A9" s="247"/>
      <c r="AK9" s="1103" t="s">
        <v>486</v>
      </c>
      <c r="AL9" s="1104"/>
      <c r="AM9" s="1104"/>
      <c r="AN9" s="1105"/>
      <c r="AO9" s="262">
        <v>2882901</v>
      </c>
      <c r="AP9" s="262">
        <v>113710</v>
      </c>
      <c r="AQ9" s="263">
        <v>98214</v>
      </c>
      <c r="AR9" s="264">
        <v>15.8</v>
      </c>
    </row>
    <row r="10" spans="1:46" ht="13.5" customHeight="1" x14ac:dyDescent="0.15">
      <c r="A10" s="247"/>
      <c r="AK10" s="1103" t="s">
        <v>487</v>
      </c>
      <c r="AL10" s="1104"/>
      <c r="AM10" s="1104"/>
      <c r="AN10" s="1105"/>
      <c r="AO10" s="265">
        <v>1179</v>
      </c>
      <c r="AP10" s="265">
        <v>47</v>
      </c>
      <c r="AQ10" s="266">
        <v>8330</v>
      </c>
      <c r="AR10" s="267">
        <v>-99.4</v>
      </c>
    </row>
    <row r="11" spans="1:46" ht="13.5" customHeight="1" x14ac:dyDescent="0.15">
      <c r="A11" s="247"/>
      <c r="AK11" s="1103" t="s">
        <v>488</v>
      </c>
      <c r="AL11" s="1104"/>
      <c r="AM11" s="1104"/>
      <c r="AN11" s="1105"/>
      <c r="AO11" s="265">
        <v>11422</v>
      </c>
      <c r="AP11" s="265">
        <v>451</v>
      </c>
      <c r="AQ11" s="266">
        <v>2236</v>
      </c>
      <c r="AR11" s="267">
        <v>-79.8</v>
      </c>
    </row>
    <row r="12" spans="1:46" ht="13.5" customHeight="1" x14ac:dyDescent="0.15">
      <c r="A12" s="247"/>
      <c r="AK12" s="1103" t="s">
        <v>489</v>
      </c>
      <c r="AL12" s="1104"/>
      <c r="AM12" s="1104"/>
      <c r="AN12" s="1105"/>
      <c r="AO12" s="265" t="s">
        <v>490</v>
      </c>
      <c r="AP12" s="265" t="s">
        <v>490</v>
      </c>
      <c r="AQ12" s="266">
        <v>12</v>
      </c>
      <c r="AR12" s="267" t="s">
        <v>490</v>
      </c>
    </row>
    <row r="13" spans="1:46" ht="13.5" customHeight="1" x14ac:dyDescent="0.15">
      <c r="A13" s="247"/>
      <c r="AK13" s="1103" t="s">
        <v>491</v>
      </c>
      <c r="AL13" s="1104"/>
      <c r="AM13" s="1104"/>
      <c r="AN13" s="1105"/>
      <c r="AO13" s="265">
        <v>97785</v>
      </c>
      <c r="AP13" s="265">
        <v>3857</v>
      </c>
      <c r="AQ13" s="266">
        <v>3111</v>
      </c>
      <c r="AR13" s="267">
        <v>24</v>
      </c>
    </row>
    <row r="14" spans="1:46" ht="13.5" customHeight="1" x14ac:dyDescent="0.15">
      <c r="A14" s="247"/>
      <c r="AK14" s="1103" t="s">
        <v>492</v>
      </c>
      <c r="AL14" s="1104"/>
      <c r="AM14" s="1104"/>
      <c r="AN14" s="1105"/>
      <c r="AO14" s="265">
        <v>57278</v>
      </c>
      <c r="AP14" s="265">
        <v>2259</v>
      </c>
      <c r="AQ14" s="266">
        <v>1882</v>
      </c>
      <c r="AR14" s="267">
        <v>20</v>
      </c>
    </row>
    <row r="15" spans="1:46" ht="13.5" customHeight="1" x14ac:dyDescent="0.15">
      <c r="A15" s="247"/>
      <c r="AK15" s="1106" t="s">
        <v>493</v>
      </c>
      <c r="AL15" s="1107"/>
      <c r="AM15" s="1107"/>
      <c r="AN15" s="1108"/>
      <c r="AO15" s="265">
        <v>-154055</v>
      </c>
      <c r="AP15" s="265">
        <v>-6076</v>
      </c>
      <c r="AQ15" s="266">
        <v>-6411</v>
      </c>
      <c r="AR15" s="267">
        <v>-5.2</v>
      </c>
    </row>
    <row r="16" spans="1:46" x14ac:dyDescent="0.15">
      <c r="A16" s="247"/>
      <c r="AK16" s="1106" t="s">
        <v>177</v>
      </c>
      <c r="AL16" s="1107"/>
      <c r="AM16" s="1107"/>
      <c r="AN16" s="1108"/>
      <c r="AO16" s="265">
        <v>2896510</v>
      </c>
      <c r="AP16" s="265">
        <v>114247</v>
      </c>
      <c r="AQ16" s="266">
        <v>107373</v>
      </c>
      <c r="AR16" s="267">
        <v>6.4</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09" t="s">
        <v>498</v>
      </c>
      <c r="AL21" s="1110"/>
      <c r="AM21" s="1110"/>
      <c r="AN21" s="1111"/>
      <c r="AO21" s="277">
        <v>10.73</v>
      </c>
      <c r="AP21" s="278">
        <v>9.17</v>
      </c>
      <c r="AQ21" s="279">
        <v>1.56</v>
      </c>
      <c r="AS21" s="280"/>
      <c r="AT21" s="276"/>
    </row>
    <row r="22" spans="1:46" s="248" customFormat="1" x14ac:dyDescent="0.15">
      <c r="A22" s="276"/>
      <c r="AK22" s="1109" t="s">
        <v>499</v>
      </c>
      <c r="AL22" s="1110"/>
      <c r="AM22" s="1110"/>
      <c r="AN22" s="1111"/>
      <c r="AO22" s="281">
        <v>97.9</v>
      </c>
      <c r="AP22" s="282">
        <v>97.5</v>
      </c>
      <c r="AQ22" s="283">
        <v>0.4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1" t="s">
        <v>481</v>
      </c>
      <c r="AP30" s="253"/>
      <c r="AQ30" s="254" t="s">
        <v>482</v>
      </c>
      <c r="AR30" s="255"/>
    </row>
    <row r="31" spans="1:46" x14ac:dyDescent="0.15">
      <c r="A31" s="247"/>
      <c r="AK31" s="256"/>
      <c r="AL31" s="257"/>
      <c r="AM31" s="257"/>
      <c r="AN31" s="258"/>
      <c r="AO31" s="1102"/>
      <c r="AP31" s="259" t="s">
        <v>483</v>
      </c>
      <c r="AQ31" s="260" t="s">
        <v>484</v>
      </c>
      <c r="AR31" s="261" t="s">
        <v>485</v>
      </c>
    </row>
    <row r="32" spans="1:46" ht="27" customHeight="1" x14ac:dyDescent="0.15">
      <c r="A32" s="247"/>
      <c r="AK32" s="1117" t="s">
        <v>503</v>
      </c>
      <c r="AL32" s="1118"/>
      <c r="AM32" s="1118"/>
      <c r="AN32" s="1119"/>
      <c r="AO32" s="291">
        <v>1716701</v>
      </c>
      <c r="AP32" s="291">
        <v>67712</v>
      </c>
      <c r="AQ32" s="292">
        <v>55954</v>
      </c>
      <c r="AR32" s="293">
        <v>21</v>
      </c>
    </row>
    <row r="33" spans="1:46" ht="13.5" customHeight="1" x14ac:dyDescent="0.15">
      <c r="A33" s="247"/>
      <c r="AK33" s="1117" t="s">
        <v>504</v>
      </c>
      <c r="AL33" s="1118"/>
      <c r="AM33" s="1118"/>
      <c r="AN33" s="1119"/>
      <c r="AO33" s="291" t="s">
        <v>490</v>
      </c>
      <c r="AP33" s="291" t="s">
        <v>490</v>
      </c>
      <c r="AQ33" s="292" t="s">
        <v>490</v>
      </c>
      <c r="AR33" s="293" t="s">
        <v>490</v>
      </c>
    </row>
    <row r="34" spans="1:46" ht="27" customHeight="1" x14ac:dyDescent="0.15">
      <c r="A34" s="247"/>
      <c r="AK34" s="1117" t="s">
        <v>505</v>
      </c>
      <c r="AL34" s="1118"/>
      <c r="AM34" s="1118"/>
      <c r="AN34" s="1119"/>
      <c r="AO34" s="291" t="s">
        <v>490</v>
      </c>
      <c r="AP34" s="291" t="s">
        <v>490</v>
      </c>
      <c r="AQ34" s="292">
        <v>1</v>
      </c>
      <c r="AR34" s="293" t="s">
        <v>490</v>
      </c>
    </row>
    <row r="35" spans="1:46" ht="27" customHeight="1" x14ac:dyDescent="0.15">
      <c r="A35" s="247"/>
      <c r="AK35" s="1117" t="s">
        <v>506</v>
      </c>
      <c r="AL35" s="1118"/>
      <c r="AM35" s="1118"/>
      <c r="AN35" s="1119"/>
      <c r="AO35" s="291">
        <v>298568</v>
      </c>
      <c r="AP35" s="291">
        <v>11776</v>
      </c>
      <c r="AQ35" s="292">
        <v>17691</v>
      </c>
      <c r="AR35" s="293">
        <v>-33.4</v>
      </c>
    </row>
    <row r="36" spans="1:46" ht="27" customHeight="1" x14ac:dyDescent="0.15">
      <c r="A36" s="247"/>
      <c r="AK36" s="1117" t="s">
        <v>507</v>
      </c>
      <c r="AL36" s="1118"/>
      <c r="AM36" s="1118"/>
      <c r="AN36" s="1119"/>
      <c r="AO36" s="291" t="s">
        <v>490</v>
      </c>
      <c r="AP36" s="291" t="s">
        <v>490</v>
      </c>
      <c r="AQ36" s="292">
        <v>2603</v>
      </c>
      <c r="AR36" s="293" t="s">
        <v>490</v>
      </c>
    </row>
    <row r="37" spans="1:46" ht="13.5" customHeight="1" x14ac:dyDescent="0.15">
      <c r="A37" s="247"/>
      <c r="AK37" s="1117" t="s">
        <v>508</v>
      </c>
      <c r="AL37" s="1118"/>
      <c r="AM37" s="1118"/>
      <c r="AN37" s="1119"/>
      <c r="AO37" s="291" t="s">
        <v>490</v>
      </c>
      <c r="AP37" s="291" t="s">
        <v>490</v>
      </c>
      <c r="AQ37" s="292">
        <v>579</v>
      </c>
      <c r="AR37" s="293" t="s">
        <v>490</v>
      </c>
    </row>
    <row r="38" spans="1:46" ht="27" customHeight="1" x14ac:dyDescent="0.15">
      <c r="A38" s="247"/>
      <c r="AK38" s="1120" t="s">
        <v>509</v>
      </c>
      <c r="AL38" s="1121"/>
      <c r="AM38" s="1121"/>
      <c r="AN38" s="1122"/>
      <c r="AO38" s="294" t="s">
        <v>490</v>
      </c>
      <c r="AP38" s="294" t="s">
        <v>490</v>
      </c>
      <c r="AQ38" s="295">
        <v>4</v>
      </c>
      <c r="AR38" s="283" t="s">
        <v>490</v>
      </c>
      <c r="AS38" s="290"/>
    </row>
    <row r="39" spans="1:46" x14ac:dyDescent="0.15">
      <c r="A39" s="247"/>
      <c r="AK39" s="1120" t="s">
        <v>510</v>
      </c>
      <c r="AL39" s="1121"/>
      <c r="AM39" s="1121"/>
      <c r="AN39" s="1122"/>
      <c r="AO39" s="291">
        <v>-117164</v>
      </c>
      <c r="AP39" s="291">
        <v>-4621</v>
      </c>
      <c r="AQ39" s="292">
        <v>-4663</v>
      </c>
      <c r="AR39" s="293">
        <v>-0.9</v>
      </c>
      <c r="AS39" s="290"/>
    </row>
    <row r="40" spans="1:46" ht="27" customHeight="1" x14ac:dyDescent="0.15">
      <c r="A40" s="247"/>
      <c r="AK40" s="1117" t="s">
        <v>511</v>
      </c>
      <c r="AL40" s="1118"/>
      <c r="AM40" s="1118"/>
      <c r="AN40" s="1119"/>
      <c r="AO40" s="291">
        <v>-1126375</v>
      </c>
      <c r="AP40" s="291">
        <v>-44428</v>
      </c>
      <c r="AQ40" s="292">
        <v>-48945</v>
      </c>
      <c r="AR40" s="293">
        <v>-9.1999999999999993</v>
      </c>
      <c r="AS40" s="290"/>
    </row>
    <row r="41" spans="1:46" x14ac:dyDescent="0.15">
      <c r="A41" s="247"/>
      <c r="AK41" s="1123" t="s">
        <v>287</v>
      </c>
      <c r="AL41" s="1124"/>
      <c r="AM41" s="1124"/>
      <c r="AN41" s="1125"/>
      <c r="AO41" s="291">
        <v>771730</v>
      </c>
      <c r="AP41" s="291">
        <v>30439</v>
      </c>
      <c r="AQ41" s="292">
        <v>23225</v>
      </c>
      <c r="AR41" s="293">
        <v>31.1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12" t="s">
        <v>481</v>
      </c>
      <c r="AN49" s="1114" t="s">
        <v>514</v>
      </c>
      <c r="AO49" s="1115"/>
      <c r="AP49" s="1115"/>
      <c r="AQ49" s="1115"/>
      <c r="AR49" s="1116"/>
    </row>
    <row r="50" spans="1:44" x14ac:dyDescent="0.15">
      <c r="A50" s="247"/>
      <c r="AK50" s="305"/>
      <c r="AL50" s="306"/>
      <c r="AM50" s="1113"/>
      <c r="AN50" s="307" t="s">
        <v>515</v>
      </c>
      <c r="AO50" s="308" t="s">
        <v>516</v>
      </c>
      <c r="AP50" s="309" t="s">
        <v>517</v>
      </c>
      <c r="AQ50" s="310" t="s">
        <v>518</v>
      </c>
      <c r="AR50" s="311" t="s">
        <v>519</v>
      </c>
    </row>
    <row r="51" spans="1:44" x14ac:dyDescent="0.15">
      <c r="A51" s="247"/>
      <c r="AK51" s="303" t="s">
        <v>520</v>
      </c>
      <c r="AL51" s="304"/>
      <c r="AM51" s="312">
        <v>4921729</v>
      </c>
      <c r="AN51" s="313">
        <v>184916</v>
      </c>
      <c r="AO51" s="314">
        <v>137.80000000000001</v>
      </c>
      <c r="AP51" s="315">
        <v>76347</v>
      </c>
      <c r="AQ51" s="316">
        <v>2.4</v>
      </c>
      <c r="AR51" s="317">
        <v>135.4</v>
      </c>
    </row>
    <row r="52" spans="1:44" x14ac:dyDescent="0.15">
      <c r="A52" s="247"/>
      <c r="AK52" s="318"/>
      <c r="AL52" s="319" t="s">
        <v>521</v>
      </c>
      <c r="AM52" s="320">
        <v>3292255</v>
      </c>
      <c r="AN52" s="321">
        <v>123695</v>
      </c>
      <c r="AO52" s="322">
        <v>92.4</v>
      </c>
      <c r="AP52" s="323">
        <v>41762</v>
      </c>
      <c r="AQ52" s="324">
        <v>0.5</v>
      </c>
      <c r="AR52" s="325">
        <v>91.9</v>
      </c>
    </row>
    <row r="53" spans="1:44" x14ac:dyDescent="0.15">
      <c r="A53" s="247"/>
      <c r="AK53" s="303" t="s">
        <v>522</v>
      </c>
      <c r="AL53" s="304"/>
      <c r="AM53" s="312">
        <v>3054127</v>
      </c>
      <c r="AN53" s="313">
        <v>115955</v>
      </c>
      <c r="AO53" s="314">
        <v>-37.299999999999997</v>
      </c>
      <c r="AP53" s="315">
        <v>69604</v>
      </c>
      <c r="AQ53" s="316">
        <v>-8.8000000000000007</v>
      </c>
      <c r="AR53" s="317">
        <v>-28.5</v>
      </c>
    </row>
    <row r="54" spans="1:44" x14ac:dyDescent="0.15">
      <c r="A54" s="247"/>
      <c r="AK54" s="318"/>
      <c r="AL54" s="319" t="s">
        <v>521</v>
      </c>
      <c r="AM54" s="320">
        <v>1758019</v>
      </c>
      <c r="AN54" s="321">
        <v>66746</v>
      </c>
      <c r="AO54" s="322">
        <v>-46</v>
      </c>
      <c r="AP54" s="323">
        <v>36247</v>
      </c>
      <c r="AQ54" s="324">
        <v>-13.2</v>
      </c>
      <c r="AR54" s="325">
        <v>-32.799999999999997</v>
      </c>
    </row>
    <row r="55" spans="1:44" x14ac:dyDescent="0.15">
      <c r="A55" s="247"/>
      <c r="AK55" s="303" t="s">
        <v>523</v>
      </c>
      <c r="AL55" s="304"/>
      <c r="AM55" s="312">
        <v>2955575</v>
      </c>
      <c r="AN55" s="313">
        <v>113397</v>
      </c>
      <c r="AO55" s="314">
        <v>-2.2000000000000002</v>
      </c>
      <c r="AP55" s="315">
        <v>68410</v>
      </c>
      <c r="AQ55" s="316">
        <v>-1.7</v>
      </c>
      <c r="AR55" s="317">
        <v>-0.5</v>
      </c>
    </row>
    <row r="56" spans="1:44" x14ac:dyDescent="0.15">
      <c r="A56" s="247"/>
      <c r="AK56" s="318"/>
      <c r="AL56" s="319" t="s">
        <v>521</v>
      </c>
      <c r="AM56" s="320">
        <v>896081</v>
      </c>
      <c r="AN56" s="321">
        <v>34380</v>
      </c>
      <c r="AO56" s="322">
        <v>-48.5</v>
      </c>
      <c r="AP56" s="323">
        <v>35086</v>
      </c>
      <c r="AQ56" s="324">
        <v>-3.2</v>
      </c>
      <c r="AR56" s="325">
        <v>-45.3</v>
      </c>
    </row>
    <row r="57" spans="1:44" x14ac:dyDescent="0.15">
      <c r="A57" s="247"/>
      <c r="AK57" s="303" t="s">
        <v>524</v>
      </c>
      <c r="AL57" s="304"/>
      <c r="AM57" s="312">
        <v>2338175</v>
      </c>
      <c r="AN57" s="313">
        <v>90835</v>
      </c>
      <c r="AO57" s="314">
        <v>-19.899999999999999</v>
      </c>
      <c r="AP57" s="315">
        <v>73019</v>
      </c>
      <c r="AQ57" s="316">
        <v>6.7</v>
      </c>
      <c r="AR57" s="317">
        <v>-26.6</v>
      </c>
    </row>
    <row r="58" spans="1:44" x14ac:dyDescent="0.15">
      <c r="A58" s="247"/>
      <c r="AK58" s="318"/>
      <c r="AL58" s="319" t="s">
        <v>521</v>
      </c>
      <c r="AM58" s="320">
        <v>1108804</v>
      </c>
      <c r="AN58" s="321">
        <v>43075</v>
      </c>
      <c r="AO58" s="322">
        <v>25.3</v>
      </c>
      <c r="AP58" s="323">
        <v>39427</v>
      </c>
      <c r="AQ58" s="324">
        <v>12.4</v>
      </c>
      <c r="AR58" s="325">
        <v>12.9</v>
      </c>
    </row>
    <row r="59" spans="1:44" x14ac:dyDescent="0.15">
      <c r="A59" s="247"/>
      <c r="AK59" s="303" t="s">
        <v>525</v>
      </c>
      <c r="AL59" s="304"/>
      <c r="AM59" s="312">
        <v>2657219</v>
      </c>
      <c r="AN59" s="313">
        <v>104809</v>
      </c>
      <c r="AO59" s="314">
        <v>15.4</v>
      </c>
      <c r="AP59" s="315">
        <v>76590</v>
      </c>
      <c r="AQ59" s="316">
        <v>4.9000000000000004</v>
      </c>
      <c r="AR59" s="317">
        <v>10.5</v>
      </c>
    </row>
    <row r="60" spans="1:44" x14ac:dyDescent="0.15">
      <c r="A60" s="247"/>
      <c r="AK60" s="318"/>
      <c r="AL60" s="319" t="s">
        <v>521</v>
      </c>
      <c r="AM60" s="320">
        <v>1681297</v>
      </c>
      <c r="AN60" s="321">
        <v>66316</v>
      </c>
      <c r="AO60" s="322">
        <v>54</v>
      </c>
      <c r="AP60" s="323">
        <v>42387</v>
      </c>
      <c r="AQ60" s="324">
        <v>7.5</v>
      </c>
      <c r="AR60" s="325">
        <v>46.5</v>
      </c>
    </row>
    <row r="61" spans="1:44" x14ac:dyDescent="0.15">
      <c r="A61" s="247"/>
      <c r="AK61" s="303" t="s">
        <v>526</v>
      </c>
      <c r="AL61" s="326"/>
      <c r="AM61" s="312">
        <v>3185365</v>
      </c>
      <c r="AN61" s="313">
        <v>121982</v>
      </c>
      <c r="AO61" s="314">
        <v>18.8</v>
      </c>
      <c r="AP61" s="315">
        <v>72794</v>
      </c>
      <c r="AQ61" s="327">
        <v>0.7</v>
      </c>
      <c r="AR61" s="317">
        <v>18.100000000000001</v>
      </c>
    </row>
    <row r="62" spans="1:44" x14ac:dyDescent="0.15">
      <c r="A62" s="247"/>
      <c r="AK62" s="318"/>
      <c r="AL62" s="319" t="s">
        <v>521</v>
      </c>
      <c r="AM62" s="320">
        <v>1747291</v>
      </c>
      <c r="AN62" s="321">
        <v>66842</v>
      </c>
      <c r="AO62" s="322">
        <v>15.4</v>
      </c>
      <c r="AP62" s="323">
        <v>38982</v>
      </c>
      <c r="AQ62" s="324">
        <v>0.8</v>
      </c>
      <c r="AR62" s="325">
        <v>14.6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Y0k4AZOEI5i9v7HIrHs1Ki4V1+7X49lCe31P/OgWkKSF/zY3ZMYniaRwd8C7wwgShqRgMAONxFSUq5rgCLVVlw==" saltValue="D/DGUqDfQPg1uCUOCts5j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horizontalDpi="12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nMQv9/H/T4PXK1M9clOAlaaoEIfEsIAEtmFWdJWS4fnxYRmYd5dk3HgN5i1HSASve0lW5YSyI7VGlgUHx1hDw==" saltValue="7wDUeL3ZFlGxOj4OyvjSm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12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Aa0f2jyJMw7P8pz1nkZBv6m8VVpq/n6FYtSxgcRDlzvfwc9T1e8SmqzIR9ahcuT+w5DLO/0cKAOJSRfuN6Xmxg==" saltValue="DgIEAHUBh4FmP7qmRpR/k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12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11.43</v>
      </c>
      <c r="G47" s="12">
        <v>10.98</v>
      </c>
      <c r="H47" s="12">
        <v>14.05</v>
      </c>
      <c r="I47" s="12">
        <v>14.43</v>
      </c>
      <c r="J47" s="13">
        <v>15.91</v>
      </c>
    </row>
    <row r="48" spans="2:10" ht="57.75" customHeight="1" x14ac:dyDescent="0.15">
      <c r="B48" s="14"/>
      <c r="C48" s="1128" t="s">
        <v>4</v>
      </c>
      <c r="D48" s="1128"/>
      <c r="E48" s="1129"/>
      <c r="F48" s="15">
        <v>0.44</v>
      </c>
      <c r="G48" s="16">
        <v>5.24</v>
      </c>
      <c r="H48" s="16">
        <v>1.54</v>
      </c>
      <c r="I48" s="16">
        <v>3.56</v>
      </c>
      <c r="J48" s="17">
        <v>2.2599999999999998</v>
      </c>
    </row>
    <row r="49" spans="2:10" ht="57.75" customHeight="1" thickBot="1" x14ac:dyDescent="0.2">
      <c r="B49" s="18"/>
      <c r="C49" s="1130" t="s">
        <v>5</v>
      </c>
      <c r="D49" s="1130"/>
      <c r="E49" s="1131"/>
      <c r="F49" s="19" t="s">
        <v>533</v>
      </c>
      <c r="G49" s="20">
        <v>4.84</v>
      </c>
      <c r="H49" s="20" t="s">
        <v>534</v>
      </c>
      <c r="I49" s="20">
        <v>2.08</v>
      </c>
      <c r="J49" s="21" t="s">
        <v>535</v>
      </c>
    </row>
    <row r="50" spans="2:10" x14ac:dyDescent="0.15"/>
  </sheetData>
  <sheetProtection algorithmName="SHA-512" hashValue="ike4MF0a0oQrcB4ydjZvkxQs6ZrDqbJtCePD5pPtg8mknSiCsnBIotSKvJepl1jPyCrPXCV9w/mGbiJCUjDmfg==" saltValue="wSAKeZQxefhfLhOs8MhZ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12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cp:lastPrinted>2026-03-09T01:26:53Z</cp:lastPrinted>
  <dcterms:created xsi:type="dcterms:W3CDTF">2026-02-23T08:30:17Z</dcterms:created>
  <dcterms:modified xsi:type="dcterms:W3CDTF">2026-03-19T07:12:13Z</dcterms:modified>
  <cp:category/>
</cp:coreProperties>
</file>