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98_Ｇ内作業依頼\坂本作業用（全体最終確認）\（34広島県）【R6財政状況資料集】\"/>
    </mc:Choice>
  </mc:AlternateContent>
  <xr:revisionPtr revIDLastSave="0" documentId="13_ncr:1_{22C7FC37-D63D-49F1-936D-83639862C907}"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U37" i="10"/>
  <c r="C37" i="10"/>
  <c r="BE36" i="10"/>
  <c r="C36"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c r="BW35" i="10" s="1"/>
  <c r="BW36" i="10" s="1"/>
  <c r="BW37" i="10" s="1"/>
  <c r="BW38" i="10" s="1"/>
  <c r="BW39" i="10" s="1"/>
  <c r="CO34" i="10"/>
  <c r="CO35" i="10" s="1"/>
  <c r="CO36" i="10" s="1"/>
  <c r="CO37" i="10" s="1"/>
</calcChain>
</file>

<file path=xl/sharedStrings.xml><?xml version="1.0" encoding="utf-8"?>
<sst xmlns="http://schemas.openxmlformats.org/spreadsheetml/2006/main" count="1097" uniqueCount="567">
  <si>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</si>
  <si>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</si>
  <si>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</si>
  <si>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</si>
  <si>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</si>
  <si>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</si>
  <si>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</si>
  <si>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</si>
  <si>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</si>
  <si>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</si>
  <si>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</si>
  <si>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</si>
  <si>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</si>
  <si>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</si>
  <si>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</si>
  <si>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</si>
  <si>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</si>
  <si>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</si>
  <si>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</si>
  <si>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</si>
  <si>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</si>
  <si>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</si>
  <si>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</si>
  <si>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</si>
  <si>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</si>
  <si>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</si>
  <si>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</si>
  <si>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</si>
  <si>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</si>
  <si>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</si>
  <si>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</si>
  <si>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</si>
  <si>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</si>
  <si>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</si>
  <si>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</si>
  <si>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</si>
  <si>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</si>
  <si>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</si>
  <si>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</si>
  <si>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</si>
  <si>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</si>
  <si>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</si>
  <si>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</si>
  <si>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</si>
  <si>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</si>
  <si>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</si>
  <si>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</si>
  <si>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</si>
  <si>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</si>
  <si>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</si>
  <si>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</si>
  <si>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</si>
  <si>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</si>
  <si>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</si>
  <si>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</si>
  <si>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</si>
  <si>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</si>
  <si>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</si>
  <si>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</si>
  <si>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</si>
  <si>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</si>
  <si>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</si>
  <si>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</si>
  <si>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</si>
  <si>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</si>
  <si>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</si>
  <si>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</si>
  <si>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</si>
  <si>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</si>
  <si>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</si>
  <si>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</si>
  <si>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</si>
  <si>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</si>
  <si>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</si>
  <si>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</si>
  <si>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</si>
  <si>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</si>
  <si>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</si>
  <si>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</si>
  <si>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</si>
  <si>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</si>
  <si>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</si>
  <si>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</si>
  <si>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</si>
  <si>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</si>
  <si>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</si>
  <si>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</si>
  <si>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</si>
  <si>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</si>
  <si>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</si>
  <si>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</si>
  <si>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</si>
  <si>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</si>
  <si>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</si>
  <si>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</si>
  <si>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</si>
  <si>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</si>
  <si>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</si>
  <si>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</si>
  <si>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</si>
  <si>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</si>
  <si>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</si>
  <si>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</si>
  <si>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</si>
  <si>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</si>
  <si>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</si>
  <si>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</si>
  <si>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</si>
  <si>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</si>
  <si>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</si>
  <si>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</si>
  <si>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</si>
  <si>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</si>
  <si>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</si>
  <si>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</si>
  <si>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</si>
  <si>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</si>
  <si>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</si>
  <si>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</si>
  <si>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</si>
  <si>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</si>
  <si>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</si>
  <si>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</si>
  <si>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</si>
  <si>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</si>
  <si>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</si>
  <si>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</si>
  <si>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</si>
  <si>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</si>
  <si>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</si>
  <si>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</si>
  <si>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</si>
  <si>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</si>
  <si>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</si>
  <si>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</si>
  <si>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</si>
  <si>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</si>
  <si>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</si>
  <si>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</si>
  <si>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</si>
  <si>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</si>
  <si>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</si>
  <si>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</si>
  <si>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</si>
  <si>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</si>
  <si>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</si>
  <si>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</si>
  <si>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</si>
  <si>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</si>
  <si>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</si>
  <si>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</si>
  <si>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</si>
  <si>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</si>
  <si>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</si>
  <si>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</si>
  <si>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</si>
  <si>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</si>
  <si>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</si>
  <si>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</si>
  <si>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</si>
  <si>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</si>
  <si>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</si>
  <si>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</si>
  <si>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</si>
  <si>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</si>
  <si>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</si>
  <si>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</si>
  <si>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</si>
  <si>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</si>
  <si>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</si>
  <si>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</si>
  <si>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</si>
  <si>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</si>
  <si>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</si>
  <si>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</si>
  <si>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</si>
  <si>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</si>
  <si>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</si>
  <si>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</si>
  <si>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</si>
  <si>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</si>
  <si>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</si>
  <si>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</si>
  <si>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</si>
  <si>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</si>
  <si>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</si>
  <si>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</si>
  <si>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</si>
  <si>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</si>
  <si>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</si>
  <si>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</si>
  <si>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</si>
  <si>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</si>
  <si>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</si>
  <si>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</si>
  <si>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</si>
  <si>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</si>
  <si>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</si>
  <si>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</si>
  <si>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</si>
  <si>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</si>
  <si>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</si>
  <si>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</si>
  <si>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広島県安芸高田市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</si>
  <si>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</si>
  <si>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</si>
  <si>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</si>
  <si>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</si>
  <si>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</si>
  <si>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</si>
  <si>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</si>
  <si>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</si>
  <si>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</si>
  <si>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</si>
  <si>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</si>
  <si>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</si>
  <si>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</si>
  <si>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</si>
  <si>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</si>
  <si>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</si>
  <si>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</si>
  <si>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</si>
  <si>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</si>
  <si>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</si>
  <si>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</si>
  <si>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</si>
  <si>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</si>
  <si>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</si>
  <si>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</si>
  <si>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</si>
  <si>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</si>
  <si>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</si>
  <si>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</si>
  <si>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</si>
  <si>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</si>
  <si>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</si>
  <si>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</si>
  <si>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</si>
  <si>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</si>
  <si>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</si>
  <si>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</si>
  <si>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</si>
  <si>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</si>
  <si>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</si>
  <si>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</si>
  <si>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</si>
  <si>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</si>
  <si>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</si>
  <si>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</si>
  <si>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</si>
  <si>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</si>
  <si>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</si>
  <si>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</si>
  <si>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</si>
  <si>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</si>
  <si>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</si>
  <si>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</si>
  <si>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</si>
  <si>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</si>
  <si>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</si>
  <si>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</si>
  <si>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</si>
  <si>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</si>
  <si>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</si>
  <si>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</si>
  <si>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</si>
  <si>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</si>
  <si>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</si>
  <si>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</si>
  <si>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</si>
  <si>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</si>
  <si>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</si>
  <si>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</si>
  <si>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</si>
  <si>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</si>
  <si>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</si>
  <si>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</si>
  <si>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</si>
  <si>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</si>
  <si>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</si>
  <si>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</si>
  <si>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</si>
  <si>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</si>
  <si>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</si>
  <si>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</si>
  <si>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</si>
  <si>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</si>
  <si>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</si>
  <si>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</si>
  <si>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</si>
  <si>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</si>
  <si>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</si>
  <si>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</si>
  <si>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</si>
  <si>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</si>
  <si>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</si>
  <si>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</si>
  <si>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</si>
  <si>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</si>
  <si>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</si>
  <si>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</si>
  <si>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</si>
  <si>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</si>
  <si>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</si>
  <si>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</si>
  <si>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</si>
  <si>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</si>
  <si>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</si>
  <si>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</si>
  <si>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</si>
  <si>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</si>
  <si>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</si>
  <si>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</si>
  <si>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</si>
  <si>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</si>
  <si>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</si>
  <si>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</si>
  <si>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</si>
  <si>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</si>
  <si>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</si>
  <si>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</si>
  <si>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</si>
  <si>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</si>
  <si>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</si>
  <si>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</si>
  <si>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</si>
  <si>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</si>
  <si>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</si>
  <si>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</si>
  <si>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</si>
  <si>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</si>
  <si>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</si>
  <si>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</si>
  <si>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</si>
  <si>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</si>
  <si>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</si>
  <si>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</si>
  <si>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</si>
  <si>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</si>
  <si>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</si>
  <si>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</si>
  <si>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</si>
  <si>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</si>
  <si>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</si>
  <si>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</si>
  <si>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</si>
  <si>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</si>
  <si>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</si>
  <si>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</si>
  <si>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</si>
  <si>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</si>
  <si>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</si>
  <si>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</si>
  <si>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</si>
  <si>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広島県安芸高田市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</si>
  <si>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</si>
  <si>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</si>
  <si>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</si>
  <si>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</si>
  <si>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</si>
  <si>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</si>
  <si>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</si>
  <si>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</si>
  <si>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</si>
  <si>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</si>
  <si>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</si>
  <si>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</si>
  <si>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</si>
  <si>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</si>
  <si>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</si>
  <si>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</si>
  <si>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</si>
  <si>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</si>
  <si>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</si>
  <si>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</si>
  <si>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</si>
  <si>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</si>
  <si>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</si>
  <si>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</si>
  <si>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</si>
  <si>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</si>
  <si>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</si>
  <si>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</si>
  <si>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</si>
  <si>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</si>
  <si>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</si>
  <si>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</si>
  <si>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</si>
  <si>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</si>
  <si>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</si>
  <si>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</si>
  <si>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</si>
  <si>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下水道事業（公共下水道事業）会計</t>
    <phoneticPr fontId="5"/>
  </si>
  <si>
    <t>下水道事業（特定環境保全公共下水道事業）会計</t>
    <phoneticPr fontId="5"/>
  </si>
  <si>
    <t>下水道事業（農業集落排水事業）会計</t>
    <phoneticPr fontId="5"/>
  </si>
  <si>
    <t>下水道事業（浄化槽整備事業）会計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</si>
  <si>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</si>
  <si>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</si>
  <si>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</si>
  <si>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</si>
  <si>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</si>
  <si>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</si>
  <si>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</si>
  <si>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</si>
  <si>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</si>
  <si>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</si>
  <si>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</si>
  <si>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</si>
  <si>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</si>
  <si>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</si>
  <si>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</si>
  <si>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</si>
  <si>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</si>
  <si>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</si>
  <si>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</si>
  <si>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</si>
  <si>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</si>
  <si>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</si>
  <si>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</si>
  <si>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</si>
  <si>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</si>
  <si>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</si>
  <si>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</si>
  <si>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</si>
  <si>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</si>
  <si>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</si>
  <si>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</si>
  <si>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</si>
  <si>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</si>
  <si>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</si>
  <si>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</si>
  <si>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</si>
  <si>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</si>
  <si>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</si>
  <si>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</si>
  <si>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</si>
  <si>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</si>
  <si>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</si>
  <si>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</si>
  <si>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</si>
  <si>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</si>
  <si>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</si>
  <si>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</si>
  <si>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</si>
  <si>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</si>
  <si>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</si>
  <si>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</si>
  <si>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</si>
  <si>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</si>
  <si>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</si>
  <si>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</si>
  <si>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</si>
  <si>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</si>
  <si>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</si>
  <si>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</si>
  <si>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</si>
  <si>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</si>
  <si>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</si>
  <si>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</si>
  <si>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</si>
  <si>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</si>
  <si>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</si>
  <si>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</si>
  <si>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</si>
  <si>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</si>
  <si>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</si>
  <si>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</si>
  <si>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</si>
  <si>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</si>
  <si>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</si>
  <si>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</si>
  <si>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</si>
  <si>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</si>
  <si>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</si>
  <si>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</si>
  <si>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</si>
  <si>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</si>
  <si>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</si>
  <si>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</si>
  <si>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</si>
  <si>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</si>
  <si>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</si>
  <si>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</si>
  <si>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</si>
  <si>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</si>
  <si>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</si>
  <si>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</si>
  <si>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</si>
  <si>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</si>
  <si>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</si>
  <si>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</si>
  <si>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</si>
  <si>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</si>
  <si>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</si>
  <si>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</si>
  <si>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</si>
  <si>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</si>
  <si>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</si>
  <si>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</si>
  <si>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</si>
  <si>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</si>
  <si>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</si>
  <si>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</si>
  <si>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</si>
  <si>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</si>
  <si>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</si>
  <si>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</si>
  <si>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</si>
  <si>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</si>
  <si>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</si>
  <si>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</si>
  <si>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</si>
  <si>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</si>
  <si>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</si>
  <si>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</si>
  <si>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</si>
  <si>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</si>
  <si>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</si>
  <si>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</si>
  <si>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</si>
  <si>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</si>
  <si>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</si>
  <si>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</si>
  <si>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</si>
  <si>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</si>
  <si>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</si>
  <si>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</si>
  <si>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</si>
  <si>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</si>
  <si>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</si>
  <si>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</si>
  <si>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0.59</t>
  </si>
  <si>
    <t>▲ 3.63</t>
  </si>
  <si>
    <t>▲ 3.54</t>
  </si>
  <si>
    <t>▲ 2.61</t>
  </si>
  <si>
    <t>一般会計</t>
  </si>
  <si>
    <t>介護保険特別会計</t>
  </si>
  <si>
    <t>下水道事業（特定環境保全公共下水道事業）会計</t>
  </si>
  <si>
    <t>下水道事業（公共下水道事業）会計</t>
  </si>
  <si>
    <t>下水道事業（農業集落排水事業）会計</t>
  </si>
  <si>
    <t>下水道事業（浄化槽整備事業）会計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</si>
  <si>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</si>
  <si>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</si>
  <si>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</si>
  <si>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</si>
  <si>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</si>
  <si>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</si>
  <si>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</si>
  <si>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</si>
  <si>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</si>
  <si>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</si>
  <si>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安芸高田市地域振興事業団</t>
    <phoneticPr fontId="38"/>
  </si>
  <si>
    <t>神楽門前湯治村</t>
    <phoneticPr fontId="38"/>
  </si>
  <si>
    <t>こうだ二一</t>
    <phoneticPr fontId="38"/>
  </si>
  <si>
    <t>道の駅あきたかた</t>
    <phoneticPr fontId="2"/>
  </si>
  <si>
    <t>広島県後期高齢者医療広域連合（一般会計）</t>
    <phoneticPr fontId="38"/>
  </si>
  <si>
    <t>広島県後期高齢者医療広域連合（特別会計）</t>
    <phoneticPr fontId="38"/>
  </si>
  <si>
    <t>広島県市町総合事務組合</t>
    <phoneticPr fontId="38"/>
  </si>
  <si>
    <t>芸北広域環境施設組合</t>
    <phoneticPr fontId="38"/>
  </si>
  <si>
    <t>広島県水道広域連合企業団（工業用水道事業会計）</t>
    <rPh sb="13" eb="15">
      <t>コウギョウ</t>
    </rPh>
    <rPh sb="15" eb="16">
      <t>ヨウ</t>
    </rPh>
    <rPh sb="16" eb="18">
      <t>スイドウ</t>
    </rPh>
    <rPh sb="18" eb="20">
      <t>ジギョウ</t>
    </rPh>
    <rPh sb="20" eb="22">
      <t>カイケイ</t>
    </rPh>
    <phoneticPr fontId="38"/>
  </si>
  <si>
    <t>地域振興基金</t>
    <rPh sb="0" eb="2">
      <t>チイキ</t>
    </rPh>
    <rPh sb="2" eb="4">
      <t>シンコウ</t>
    </rPh>
    <rPh sb="4" eb="6">
      <t>キキン</t>
    </rPh>
    <phoneticPr fontId="5"/>
  </si>
  <si>
    <t>過疎地域持続的発展基金</t>
    <phoneticPr fontId="5"/>
  </si>
  <si>
    <t>市有住宅管理運営基金</t>
    <phoneticPr fontId="5"/>
  </si>
  <si>
    <t>地域福祉基金</t>
    <phoneticPr fontId="5"/>
  </si>
  <si>
    <t>ふるさと応援基金</t>
    <phoneticPr fontId="5"/>
  </si>
  <si>
    <t>広島県水道広域連合企業団（水道用水供給事業会計）</t>
    <rPh sb="13" eb="15">
      <t>スイドウ</t>
    </rPh>
    <rPh sb="15" eb="17">
      <t>ヨウスイ</t>
    </rPh>
    <rPh sb="17" eb="19">
      <t>キョウキュウ</t>
    </rPh>
    <rPh sb="19" eb="21">
      <t>ジギョウ</t>
    </rPh>
    <rPh sb="21" eb="23">
      <t>カイケイ</t>
    </rPh>
    <phoneticPr fontId="38"/>
  </si>
  <si>
    <t>法適用企業</t>
    <rPh sb="3" eb="5">
      <t>キギョウ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</si>
</sst>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A33-4601-884E-D81852D84C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54917</c:v>
                </c:pt>
                <c:pt idx="1">
                  <c:v>69281</c:v>
                </c:pt>
                <c:pt idx="2">
                  <c:v>44313</c:v>
                </c:pt>
                <c:pt idx="3">
                  <c:v>57652</c:v>
                </c:pt>
                <c:pt idx="4">
                  <c:v>51442</c:v>
                </c:pt>
              </c:numCache>
            </c:numRef>
          </c:val>
          <c:smooth val="0"/>
          <c:extLst>
            <c:ext xmlns:c16="http://schemas.microsoft.com/office/drawing/2014/chart" uri="{C3380CC4-5D6E-409C-BE32-E72D297353CC}">
              <c16:uniqueId val="{00000001-AA33-4601-884E-D81852D84C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4.2699999999999996</c:v>
                </c:pt>
                <c:pt idx="1">
                  <c:v>7.24</c:v>
                </c:pt>
                <c:pt idx="2">
                  <c:v>5.97</c:v>
                </c:pt>
                <c:pt idx="3">
                  <c:v>4.29</c:v>
                </c:pt>
                <c:pt idx="4">
                  <c:v>3.75</c:v>
                </c:pt>
              </c:numCache>
            </c:numRef>
          </c:val>
          <c:extLst>
            <c:ext xmlns:c16="http://schemas.microsoft.com/office/drawing/2014/chart" uri="{C3380CC4-5D6E-409C-BE32-E72D297353CC}">
              <c16:uniqueId val="{00000000-4E0D-459F-9DEF-D3667E33CF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4.83</c:v>
                </c:pt>
                <c:pt idx="1">
                  <c:v>5.26</c:v>
                </c:pt>
                <c:pt idx="2">
                  <c:v>7.54</c:v>
                </c:pt>
                <c:pt idx="3">
                  <c:v>8.9499999999999993</c:v>
                </c:pt>
                <c:pt idx="4">
                  <c:v>9.33</c:v>
                </c:pt>
              </c:numCache>
            </c:numRef>
          </c:val>
          <c:extLst>
            <c:ext xmlns:c16="http://schemas.microsoft.com/office/drawing/2014/chart" uri="{C3380CC4-5D6E-409C-BE32-E72D297353CC}">
              <c16:uniqueId val="{00000001-4E0D-459F-9DEF-D3667E33CF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-0.59</c:v>
                </c:pt>
                <c:pt idx="1">
                  <c:v>1.3</c:v>
                </c:pt>
                <c:pt idx="2">
                  <c:v>-3.63</c:v>
                </c:pt>
                <c:pt idx="3">
                  <c:v>-3.54</c:v>
                </c:pt>
                <c:pt idx="4">
                  <c:v>-2.61</c:v>
                </c:pt>
              </c:numCache>
            </c:numRef>
          </c:val>
          <c:smooth val="0"/>
          <c:extLst>
            <c:ext xmlns:c16="http://schemas.microsoft.com/office/drawing/2014/chart" uri="{C3380CC4-5D6E-409C-BE32-E72D297353CC}">
              <c16:uniqueId val="{00000002-4E0D-459F-9DEF-D3667E33CF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3.64</c:v>
                </c:pt>
                <c:pt idx="2">
                  <c:v>#N/A</c:v>
                </c:pt>
                <c:pt idx="3">
                  <c:v>3.4</c:v>
                </c:pt>
                <c:pt idx="4">
                  <c:v>#N/A</c:v>
                </c:pt>
                <c:pt idx="5">
                  <c:v>3.41</c:v>
                </c:pt>
                <c:pt idx="6">
                  <c:v>#N/A</c:v>
                </c:pt>
                <c:pt idx="7">
                  <c:v>0.6</c:v>
                </c:pt>
                <c:pt idx="8">
                  <c:v>#N/A</c:v>
                </c:pt>
                <c:pt idx="9">
                  <c:v>0</c:v>
                </c:pt>
              </c:numCache>
            </c:numRef>
          </c:val>
          <c:extLst>
            <c:ext xmlns:c16="http://schemas.microsoft.com/office/drawing/2014/chart" uri="{C3380CC4-5D6E-409C-BE32-E72D297353CC}">
              <c16:uniqueId val="{00000000-7FD9-4452-9FC6-32003E9011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D9-4452-9FC6-32003E9011B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0.08</c:v>
                </c:pt>
                <c:pt idx="4">
                  <c:v>#N/A</c:v>
                </c:pt>
                <c:pt idx="5">
                  <c:v>0.09</c:v>
                </c:pt>
                <c:pt idx="6">
                  <c:v>#N/A</c:v>
                </c:pt>
                <c:pt idx="7">
                  <c:v>0.09</c:v>
                </c:pt>
                <c:pt idx="8">
                  <c:v>#N/A</c:v>
                </c:pt>
                <c:pt idx="9">
                  <c:v>0.1</c:v>
                </c:pt>
              </c:numCache>
            </c:numRef>
          </c:val>
          <c:extLst>
            <c:ext xmlns:c16="http://schemas.microsoft.com/office/drawing/2014/chart" uri="{C3380CC4-5D6E-409C-BE32-E72D297353CC}">
              <c16:uniqueId val="{00000002-7FD9-4452-9FC6-32003E9011B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0.71</c:v>
                </c:pt>
                <c:pt idx="2">
                  <c:v>#N/A</c:v>
                </c:pt>
                <c:pt idx="3">
                  <c:v>0.52</c:v>
                </c:pt>
                <c:pt idx="4">
                  <c:v>#N/A</c:v>
                </c:pt>
                <c:pt idx="5">
                  <c:v>0.31</c:v>
                </c:pt>
                <c:pt idx="6">
                  <c:v>#N/A</c:v>
                </c:pt>
                <c:pt idx="7">
                  <c:v>0.4</c:v>
                </c:pt>
                <c:pt idx="8">
                  <c:v>#N/A</c:v>
                </c:pt>
                <c:pt idx="9">
                  <c:v>0.33</c:v>
                </c:pt>
              </c:numCache>
            </c:numRef>
          </c:val>
          <c:extLst>
            <c:ext xmlns:c16="http://schemas.microsoft.com/office/drawing/2014/chart" uri="{C3380CC4-5D6E-409C-BE32-E72D297353CC}">
              <c16:uniqueId val="{00000003-7FD9-4452-9FC6-32003E9011B7}"/>
            </c:ext>
          </c:extLst>
        </c:ser>
        <c:ser>
          <c:idx val="4"/>
          <c:order val="4"/>
          <c:tx>
            <c:strRef>
              <c:f>データシート!$A$31</c:f>
              <c:strCache>
                <c:ptCount val="1"/>
                <c:pt idx="0">
                  <c:v>下水道事業（浄化槽整備事業）会計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c:ext xmlns:c16="http://schemas.microsoft.com/office/drawing/2014/chart" uri="{C3380CC4-5D6E-409C-BE32-E72D297353CC}">
              <c16:uniqueId val="{00000004-7FD9-4452-9FC6-32003E9011B7}"/>
            </c:ext>
          </c:extLst>
        </c:ser>
        <c:ser>
          <c:idx val="5"/>
          <c:order val="5"/>
          <c:tx>
            <c:strRef>
              <c:f>データシート!$A$32</c:f>
              <c:strCache>
                <c:ptCount val="1"/>
                <c:pt idx="0">
                  <c:v>下水道事業（農業集落排水事業）会計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5-7FD9-4452-9FC6-32003E9011B7}"/>
            </c:ext>
          </c:extLst>
        </c:ser>
        <c:ser>
          <c:idx val="6"/>
          <c:order val="6"/>
          <c:tx>
            <c:strRef>
              <c:f>データシート!$A$33</c:f>
              <c:strCache>
                <c:ptCount val="1"/>
                <c:pt idx="0">
                  <c:v>下水道事業（公共下水道事業）会計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1.02</c:v>
                </c:pt>
                <c:pt idx="4">
                  <c:v>#N/A</c:v>
                </c:pt>
                <c:pt idx="5">
                  <c:v>0.79</c:v>
                </c:pt>
                <c:pt idx="6">
                  <c:v>#N/A</c:v>
                </c:pt>
                <c:pt idx="7">
                  <c:v>0.84</c:v>
                </c:pt>
                <c:pt idx="8">
                  <c:v>#N/A</c:v>
                </c:pt>
                <c:pt idx="9">
                  <c:v>0.77</c:v>
                </c:pt>
              </c:numCache>
            </c:numRef>
          </c:val>
          <c:extLst>
            <c:ext xmlns:c16="http://schemas.microsoft.com/office/drawing/2014/chart" uri="{C3380CC4-5D6E-409C-BE32-E72D297353CC}">
              <c16:uniqueId val="{00000006-7FD9-4452-9FC6-32003E9011B7}"/>
            </c:ext>
          </c:extLst>
        </c:ser>
        <c:ser>
          <c:idx val="7"/>
          <c:order val="7"/>
          <c:tx>
            <c:strRef>
              <c:f>データシート!$A$34</c:f>
              <c:strCache>
                <c:ptCount val="1"/>
                <c:pt idx="0">
                  <c:v>下水道事業（特定環境保全公共下水道事業）会計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0.05</c:v>
                </c:pt>
                <c:pt idx="2">
                  <c:v>#N/A</c:v>
                </c:pt>
                <c:pt idx="3">
                  <c:v>0.2</c:v>
                </c:pt>
                <c:pt idx="4">
                  <c:v>#N/A</c:v>
                </c:pt>
                <c:pt idx="5">
                  <c:v>0.05</c:v>
                </c:pt>
                <c:pt idx="6">
                  <c:v>#N/A</c:v>
                </c:pt>
                <c:pt idx="7">
                  <c:v>0.48</c:v>
                </c:pt>
                <c:pt idx="8">
                  <c:v>#N/A</c:v>
                </c:pt>
                <c:pt idx="9">
                  <c:v>1.1399999999999999</c:v>
                </c:pt>
              </c:numCache>
            </c:numRef>
          </c:val>
          <c:extLst>
            <c:ext xmlns:c16="http://schemas.microsoft.com/office/drawing/2014/chart" uri="{C3380CC4-5D6E-409C-BE32-E72D297353CC}">
              <c16:uniqueId val="{00000007-7FD9-4452-9FC6-32003E9011B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1.25</c:v>
                </c:pt>
                <c:pt idx="2">
                  <c:v>#N/A</c:v>
                </c:pt>
                <c:pt idx="3">
                  <c:v>2.08</c:v>
                </c:pt>
                <c:pt idx="4">
                  <c:v>#N/A</c:v>
                </c:pt>
                <c:pt idx="5">
                  <c:v>2.36</c:v>
                </c:pt>
                <c:pt idx="6">
                  <c:v>#N/A</c:v>
                </c:pt>
                <c:pt idx="7">
                  <c:v>2.0499999999999998</c:v>
                </c:pt>
                <c:pt idx="8">
                  <c:v>#N/A</c:v>
                </c:pt>
                <c:pt idx="9">
                  <c:v>1.82</c:v>
                </c:pt>
              </c:numCache>
            </c:numRef>
          </c:val>
          <c:extLst>
            <c:ext xmlns:c16="http://schemas.microsoft.com/office/drawing/2014/chart" uri="{C3380CC4-5D6E-409C-BE32-E72D297353CC}">
              <c16:uniqueId val="{00000008-7FD9-4452-9FC6-32003E9011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4.26</c:v>
                </c:pt>
                <c:pt idx="2">
                  <c:v>#N/A</c:v>
                </c:pt>
                <c:pt idx="3">
                  <c:v>7.24</c:v>
                </c:pt>
                <c:pt idx="4">
                  <c:v>#N/A</c:v>
                </c:pt>
                <c:pt idx="5">
                  <c:v>5.97</c:v>
                </c:pt>
                <c:pt idx="6">
                  <c:v>#N/A</c:v>
                </c:pt>
                <c:pt idx="7">
                  <c:v>4.28</c:v>
                </c:pt>
                <c:pt idx="8">
                  <c:v>#N/A</c:v>
                </c:pt>
                <c:pt idx="9">
                  <c:v>3.75</c:v>
                </c:pt>
              </c:numCache>
            </c:numRef>
          </c:val>
          <c:extLst>
            <c:ext xmlns:c16="http://schemas.microsoft.com/office/drawing/2014/chart" uri="{C3380CC4-5D6E-409C-BE32-E72D297353CC}">
              <c16:uniqueId val="{00000009-7FD9-4452-9FC6-32003E9011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2691</c:v>
                </c:pt>
                <c:pt idx="5">
                  <c:v>2579</c:v>
                </c:pt>
                <c:pt idx="8">
                  <c:v>2485</c:v>
                </c:pt>
                <c:pt idx="11">
                  <c:v>2401</c:v>
                </c:pt>
                <c:pt idx="14">
                  <c:v>2260</c:v>
                </c:pt>
              </c:numCache>
            </c:numRef>
          </c:val>
          <c:extLst>
            <c:ext xmlns:c16="http://schemas.microsoft.com/office/drawing/2014/chart" uri="{C3380CC4-5D6E-409C-BE32-E72D297353CC}">
              <c16:uniqueId val="{00000000-8FD2-4560-8970-854277CE1A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8FD2-4560-8970-854277CE1A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D2-4560-8970-854277CE1A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217</c:v>
                </c:pt>
                <c:pt idx="12">
                  <c:v>194</c:v>
                </c:pt>
              </c:numCache>
            </c:numRef>
          </c:val>
          <c:extLst>
            <c:ext xmlns:c16="http://schemas.microsoft.com/office/drawing/2014/chart" uri="{C3380CC4-5D6E-409C-BE32-E72D297353CC}">
              <c16:uniqueId val="{00000003-8FD2-4560-8970-854277CE1A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752</c:v>
                </c:pt>
                <c:pt idx="3">
                  <c:v>732</c:v>
                </c:pt>
                <c:pt idx="6">
                  <c:v>651</c:v>
                </c:pt>
                <c:pt idx="9">
                  <c:v>437</c:v>
                </c:pt>
                <c:pt idx="12">
                  <c:v>440</c:v>
                </c:pt>
              </c:numCache>
            </c:numRef>
          </c:val>
          <c:extLst>
            <c:ext xmlns:c16="http://schemas.microsoft.com/office/drawing/2014/chart" uri="{C3380CC4-5D6E-409C-BE32-E72D297353CC}">
              <c16:uniqueId val="{00000004-8FD2-4560-8970-854277CE1A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D2-4560-8970-854277CE1A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D2-4560-8970-854277CE1A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3090</c:v>
                </c:pt>
                <c:pt idx="3">
                  <c:v>3075</c:v>
                </c:pt>
                <c:pt idx="6">
                  <c:v>2924</c:v>
                </c:pt>
                <c:pt idx="9">
                  <c:v>2704</c:v>
                </c:pt>
                <c:pt idx="12">
                  <c:v>2555</c:v>
                </c:pt>
              </c:numCache>
            </c:numRef>
          </c:val>
          <c:extLst>
            <c:ext xmlns:c16="http://schemas.microsoft.com/office/drawing/2014/chart" uri="{C3380CC4-5D6E-409C-BE32-E72D297353CC}">
              <c16:uniqueId val="{00000007-8FD2-4560-8970-854277CE1A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1151</c:v>
                </c:pt>
                <c:pt idx="2">
                  <c:v>#N/A</c:v>
                </c:pt>
                <c:pt idx="3">
                  <c:v>#N/A</c:v>
                </c:pt>
                <c:pt idx="4">
                  <c:v>1228</c:v>
                </c:pt>
                <c:pt idx="5">
                  <c:v>#N/A</c:v>
                </c:pt>
                <c:pt idx="6">
                  <c:v>#N/A</c:v>
                </c:pt>
                <c:pt idx="7">
                  <c:v>1090</c:v>
                </c:pt>
                <c:pt idx="8">
                  <c:v>#N/A</c:v>
                </c:pt>
                <c:pt idx="9">
                  <c:v>#N/A</c:v>
                </c:pt>
                <c:pt idx="10">
                  <c:v>957</c:v>
                </c:pt>
                <c:pt idx="11">
                  <c:v>#N/A</c:v>
                </c:pt>
                <c:pt idx="12">
                  <c:v>#N/A</c:v>
                </c:pt>
                <c:pt idx="13">
                  <c:v>930</c:v>
                </c:pt>
                <c:pt idx="14">
                  <c:v>#N/A</c:v>
                </c:pt>
              </c:numCache>
            </c:numRef>
          </c:val>
          <c:smooth val="0"/>
          <c:extLst>
            <c:ext xmlns:c16="http://schemas.microsoft.com/office/drawing/2014/chart" uri="{C3380CC4-5D6E-409C-BE32-E72D297353CC}">
              <c16:uniqueId val="{00000008-8FD2-4560-8970-854277CE1A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23704</c:v>
                </c:pt>
                <c:pt idx="5">
                  <c:v>22636</c:v>
                </c:pt>
                <c:pt idx="8">
                  <c:v>21141</c:v>
                </c:pt>
                <c:pt idx="11">
                  <c:v>19862</c:v>
                </c:pt>
                <c:pt idx="14">
                  <c:v>18404</c:v>
                </c:pt>
              </c:numCache>
            </c:numRef>
          </c:val>
          <c:extLst>
            <c:ext xmlns:c16="http://schemas.microsoft.com/office/drawing/2014/chart" uri="{C3380CC4-5D6E-409C-BE32-E72D297353CC}">
              <c16:uniqueId val="{00000000-48ED-4993-B664-38BDC968B2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c:v>
                </c:pt>
                <c:pt idx="5">
                  <c:v>12</c:v>
                </c:pt>
                <c:pt idx="8">
                  <c:v>5</c:v>
                </c:pt>
                <c:pt idx="11">
                  <c:v>6</c:v>
                </c:pt>
                <c:pt idx="14">
                  <c:v>5</c:v>
                </c:pt>
              </c:numCache>
            </c:numRef>
          </c:val>
          <c:extLst>
            <c:ext xmlns:c16="http://schemas.microsoft.com/office/drawing/2014/chart" uri="{C3380CC4-5D6E-409C-BE32-E72D297353CC}">
              <c16:uniqueId val="{00000001-48ED-4993-B664-38BDC968B2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2532</c:v>
                </c:pt>
                <c:pt idx="5">
                  <c:v>2832</c:v>
                </c:pt>
                <c:pt idx="8">
                  <c:v>3213</c:v>
                </c:pt>
                <c:pt idx="11">
                  <c:v>3678</c:v>
                </c:pt>
                <c:pt idx="14">
                  <c:v>3642</c:v>
                </c:pt>
              </c:numCache>
            </c:numRef>
          </c:val>
          <c:extLst>
            <c:ext xmlns:c16="http://schemas.microsoft.com/office/drawing/2014/chart" uri="{C3380CC4-5D6E-409C-BE32-E72D297353CC}">
              <c16:uniqueId val="{00000002-48ED-4993-B664-38BDC968B2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ED-4993-B664-38BDC968B2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ED-4993-B664-38BDC968B2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ED-4993-B664-38BDC968B2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2793</c:v>
                </c:pt>
                <c:pt idx="3">
                  <c:v>3036</c:v>
                </c:pt>
                <c:pt idx="6">
                  <c:v>3132</c:v>
                </c:pt>
                <c:pt idx="9">
                  <c:v>3079</c:v>
                </c:pt>
                <c:pt idx="12">
                  <c:v>3070</c:v>
                </c:pt>
              </c:numCache>
            </c:numRef>
          </c:val>
          <c:extLst>
            <c:ext xmlns:c16="http://schemas.microsoft.com/office/drawing/2014/chart" uri="{C3380CC4-5D6E-409C-BE32-E72D297353CC}">
              <c16:uniqueId val="{00000006-48ED-4993-B664-38BDC968B2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2020</c:v>
                </c:pt>
                <c:pt idx="12">
                  <c:v>1863</c:v>
                </c:pt>
              </c:numCache>
            </c:numRef>
          </c:val>
          <c:extLst>
            <c:ext xmlns:c16="http://schemas.microsoft.com/office/drawing/2014/chart" uri="{C3380CC4-5D6E-409C-BE32-E72D297353CC}">
              <c16:uniqueId val="{00000007-48ED-4993-B664-38BDC968B2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8072</c:v>
                </c:pt>
                <c:pt idx="3">
                  <c:v>7285</c:v>
                </c:pt>
                <c:pt idx="6">
                  <c:v>6412</c:v>
                </c:pt>
                <c:pt idx="9">
                  <c:v>3898</c:v>
                </c:pt>
                <c:pt idx="12">
                  <c:v>3549</c:v>
                </c:pt>
              </c:numCache>
            </c:numRef>
          </c:val>
          <c:extLst>
            <c:ext xmlns:c16="http://schemas.microsoft.com/office/drawing/2014/chart" uri="{C3380CC4-5D6E-409C-BE32-E72D297353CC}">
              <c16:uniqueId val="{00000008-48ED-4993-B664-38BDC968B2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ED-4993-B664-38BDC968B2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24702</c:v>
                </c:pt>
                <c:pt idx="3">
                  <c:v>23767</c:v>
                </c:pt>
                <c:pt idx="6">
                  <c:v>22080</c:v>
                </c:pt>
                <c:pt idx="9">
                  <c:v>20741</c:v>
                </c:pt>
                <c:pt idx="12">
                  <c:v>19085</c:v>
                </c:pt>
              </c:numCache>
            </c:numRef>
          </c:val>
          <c:extLst>
            <c:ext xmlns:c16="http://schemas.microsoft.com/office/drawing/2014/chart" uri="{C3380CC4-5D6E-409C-BE32-E72D297353CC}">
              <c16:uniqueId val="{0000000A-48ED-4993-B664-38BDC968B2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9308</c:v>
                </c:pt>
                <c:pt idx="2">
                  <c:v>#N/A</c:v>
                </c:pt>
                <c:pt idx="3">
                  <c:v>#N/A</c:v>
                </c:pt>
                <c:pt idx="4">
                  <c:v>8608</c:v>
                </c:pt>
                <c:pt idx="5">
                  <c:v>#N/A</c:v>
                </c:pt>
                <c:pt idx="6">
                  <c:v>#N/A</c:v>
                </c:pt>
                <c:pt idx="7">
                  <c:v>7265</c:v>
                </c:pt>
                <c:pt idx="8">
                  <c:v>#N/A</c:v>
                </c:pt>
                <c:pt idx="9">
                  <c:v>#N/A</c:v>
                </c:pt>
                <c:pt idx="10">
                  <c:v>6193</c:v>
                </c:pt>
                <c:pt idx="11">
                  <c:v>#N/A</c:v>
                </c:pt>
                <c:pt idx="12">
                  <c:v>#N/A</c:v>
                </c:pt>
                <c:pt idx="13">
                  <c:v>5514</c:v>
                </c:pt>
                <c:pt idx="14">
                  <c:v>#N/A</c:v>
                </c:pt>
              </c:numCache>
            </c:numRef>
          </c:val>
          <c:smooth val="0"/>
          <c:extLst>
            <c:ext xmlns:c16="http://schemas.microsoft.com/office/drawing/2014/chart" uri="{C3380CC4-5D6E-409C-BE32-E72D297353CC}">
              <c16:uniqueId val="{0000000B-48ED-4993-B664-38BDC968B2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921</c:v>
                </c:pt>
                <c:pt idx="1">
                  <c:v>1094</c:v>
                </c:pt>
                <c:pt idx="2">
                  <c:v>1140</c:v>
                </c:pt>
              </c:numCache>
            </c:numRef>
          </c:val>
          <c:extLst>
            <c:ext xmlns:c16="http://schemas.microsoft.com/office/drawing/2014/chart" uri="{C3380CC4-5D6E-409C-BE32-E72D297353CC}">
              <c16:uniqueId val="{00000000-5BD7-436A-B42B-2A1767CA5F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444</c:v>
                </c:pt>
                <c:pt idx="1">
                  <c:v>501</c:v>
                </c:pt>
                <c:pt idx="2">
                  <c:v>545</c:v>
                </c:pt>
              </c:numCache>
            </c:numRef>
          </c:val>
          <c:extLst>
            <c:ext xmlns:c16="http://schemas.microsoft.com/office/drawing/2014/chart" uri="{C3380CC4-5D6E-409C-BE32-E72D297353CC}">
              <c16:uniqueId val="{00000001-5BD7-436A-B42B-2A1767CA5F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5734</c:v>
                </c:pt>
                <c:pt idx="1">
                  <c:v>5910</c:v>
                </c:pt>
                <c:pt idx="2">
                  <c:v>5653</c:v>
                </c:pt>
              </c:numCache>
            </c:numRef>
          </c:val>
          <c:extLst>
            <c:ext xmlns:c16="http://schemas.microsoft.com/office/drawing/2014/chart" uri="{C3380CC4-5D6E-409C-BE32-E72D297353CC}">
              <c16:uniqueId val="{00000002-5BD7-436A-B42B-2A1767CA5F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大型建設事業に係る地方債の元金償還により高い水準ではあるものの、一部事業の元利償還が完了してきたことやこれまで実施した利率見直しの効果や新規発行の抑制に努めた結果、元利償還金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算入公債費等も減少したため、実質公債費比率の分子は減少した。今後の新規発行については、算入率が高い地方債借入に努め、実質公債費比率の分子の増加抑制を図る。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基準財政需要額算入見込額の減少に伴い充当可能財源等（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）が減少したが、一般会計等に係る地方債の現在高の減少に伴う将来負担額（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）の減少の方が大きかったため、将来負担比率の分子は減少した。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今後もふるさと納税の推進による基金の増加や新規発行地方債は基準財政需要額算入率が高い地方債の借入に努めることで、将来負担比率の分子の減少を図る。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ふるさと応援寄附金の寄付額減少に伴いふるさと応援基金積立額が減少したほか、前年度積立額の増加に伴いふるさと応援基金の取崩額が増加したことにより、基金全体としては、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財政健全化のための対策を確実に行い、収支が黒字で安定するよう適切に運用する。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地域振興基金：市民の連携の強化と地域振興のための事業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過疎地域持続的発展基金：過疎地域の持続的発展の支援に関する特別措置法に規定する過疎地域持続的発展のための事業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市有住宅管理運営基金：安芸高田市有住宅の管理運営の経費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地域福祉基金：市民の健康と福祉の増進を図り、保健福祉施策を推進する経費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ふるさと応援基金：ふるさと応援寄附金を財源として寄附者の安芸高田市に対する思いを実現する事業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その他特定目的基金の使途に則った事業の財源とするために取り崩しを行ったので、その他特定目的基金は減少した。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その他特定目的基金を活用し、インフラ施設の更新等の多額の経費が必要な事業等、今後の重要施策を適時に安定して行うことができるよう適切に運用する。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億円を財政調整基金に積立たため、基金が増加した。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今後の非常時等に備え、財政健全化の対策を確実に行い、取崩し額の抑制と積立金による基金残高の増額に取り組み、収支が黒字で安定するよう適切に運用する。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普通交付税で措置された臨時財政対策債償還基金費を積立たため、基金が増加した。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財政健全化を図るため、計画的な償還を行えるよう適切に運用する。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26,041
24,911
537.71
20,412,530
19,892,783
458,220
12,214,123
18,552,078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基準財政収入額、基準財政需要額ともに増加したが、基準財政収入額の増加の方が大きかったため、財政力指数は、前年度から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高齢化は顕著で、財政基盤は依然として脆弱であり、類似団体平均を下回っている。ふるさと納税の推進等による自主財源の拡充に取り組むとともに、行政の効率化に努めることで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会計年度任用職員勤勉手当の増など、人件費の増額が主な要因で経常経費が増加し、経常収支比率は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今後も高齢化に伴う扶助費の増加や、人口減少等による普通交付税など歳入の減少が見込まれることから、事務事業の更なる見直し等を行い、経常経費の削減に努める。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63319</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5031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63319</xdr:rowOff>
    </xdr:from>
    <xdr:to>
      <xdr:col>19</xdr:col>
      <xdr:colOff>133350</xdr:colOff>
      <xdr:row>60</xdr:row>
      <xdr:rowOff>142603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5031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142603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29669"/>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2966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56623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12519</xdr:rowOff>
    </xdr:from>
    <xdr:to>
      <xdr:col>19</xdr:col>
      <xdr:colOff>184150</xdr:colOff>
      <xdr:row>60</xdr:row>
      <xdr:rowOff>114119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124296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91803</xdr:rowOff>
    </xdr:from>
    <xdr:to>
      <xdr:col>15</xdr:col>
      <xdr:colOff>133350</xdr:colOff>
      <xdr:row>61</xdr:row>
      <xdr:rowOff>21953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6730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63319</xdr:rowOff>
    </xdr:from>
    <xdr:to>
      <xdr:col>11</xdr:col>
      <xdr:colOff>82550</xdr:colOff>
      <xdr:row>59</xdr:row>
      <xdr:rowOff>164919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149696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人当たり人件費・物件費等決算額が増加したのは、人件費の増加が主な要因となっている。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に比べて高くなっているのは、保有する公共施設数や道路等のインフラが多く、その維持管理に費用がかかっている点が要因となっている。今後は公共施設等総合管理計画等に沿った施設等の削減を進め、費用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56085</xdr:rowOff>
    </xdr:from>
    <xdr:to>
      <xdr:col>23</xdr:col>
      <xdr:colOff>133350</xdr:colOff>
      <xdr:row>81</xdr:row>
      <xdr:rowOff>59427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3535"/>
          <a:ext cx="8382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56085</xdr:rowOff>
    </xdr:from>
    <xdr:to>
      <xdr:col>19</xdr:col>
      <xdr:colOff>133350</xdr:colOff>
      <xdr:row>81</xdr:row>
      <xdr:rowOff>58635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43535"/>
          <a:ext cx="889000" cy="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55197</xdr:rowOff>
    </xdr:from>
    <xdr:to>
      <xdr:col>15</xdr:col>
      <xdr:colOff>82550</xdr:colOff>
      <xdr:row>81</xdr:row>
      <xdr:rowOff>58635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2647"/>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54045</xdr:rowOff>
    </xdr:from>
    <xdr:to>
      <xdr:col>11</xdr:col>
      <xdr:colOff>31750</xdr:colOff>
      <xdr:row>81</xdr:row>
      <xdr:rowOff>55197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41495"/>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8627</xdr:rowOff>
    </xdr:from>
    <xdr:to>
      <xdr:col>23</xdr:col>
      <xdr:colOff>184150</xdr:colOff>
      <xdr:row>81</xdr:row>
      <xdr:rowOff>110227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56904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5285</xdr:rowOff>
    </xdr:from>
    <xdr:to>
      <xdr:col>19</xdr:col>
      <xdr:colOff>184150</xdr:colOff>
      <xdr:row>81</xdr:row>
      <xdr:rowOff>106885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91662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7835</xdr:rowOff>
    </xdr:from>
    <xdr:to>
      <xdr:col>15</xdr:col>
      <xdr:colOff>133350</xdr:colOff>
      <xdr:row>81</xdr:row>
      <xdr:rowOff>109435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94212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4397</xdr:rowOff>
    </xdr:from>
    <xdr:to>
      <xdr:col>11</xdr:col>
      <xdr:colOff>82550</xdr:colOff>
      <xdr:row>81</xdr:row>
      <xdr:rowOff>105997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90774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3245</xdr:rowOff>
    </xdr:from>
    <xdr:to>
      <xdr:col>7</xdr:col>
      <xdr:colOff>31750</xdr:colOff>
      <xdr:row>81</xdr:row>
      <xdr:rowOff>104845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89622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と依然として類似団体平均を上回っている。今後も第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98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17236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841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68943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048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13.13</a:t>
          </a:r>
          <a:r>
            <a:rPr kumimoji="1" lang="ja-JP" altLang="en-US" sz="1300">
              <a:latin typeface="ＭＳ Ｐゴシック" panose="020B0600070205080204" pitchFamily="50" charset="-128"/>
              <a:ea typeface="ＭＳ Ｐゴシック" panose="020B0600070205080204" pitchFamily="50" charset="-128"/>
            </a:rPr>
            <a:t>人と前年度からは減少したが、人口減少が進んでおり、類似団体平均を上回っている。職員数は第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14690</xdr:rowOff>
    </xdr:from>
    <xdr:to>
      <xdr:col>81</xdr:col>
      <xdr:colOff>44450</xdr:colOff>
      <xdr:row>62</xdr:row>
      <xdr:rowOff>19516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4459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19516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14025"/>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135467</xdr:rowOff>
    </xdr:from>
    <xdr:to>
      <xdr:col>72</xdr:col>
      <xdr:colOff>203200</xdr:colOff>
      <xdr:row>61</xdr:row>
      <xdr:rowOff>155575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9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116967</xdr:rowOff>
    </xdr:from>
    <xdr:to>
      <xdr:col>68</xdr:col>
      <xdr:colOff>152400</xdr:colOff>
      <xdr:row>61</xdr:row>
      <xdr:rowOff>135467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5417"/>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135340</xdr:rowOff>
    </xdr:from>
    <xdr:to>
      <xdr:col>81</xdr:col>
      <xdr:colOff>95250</xdr:colOff>
      <xdr:row>62</xdr:row>
      <xdr:rowOff>65490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107417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140166</xdr:rowOff>
    </xdr:from>
    <xdr:to>
      <xdr:col>77</xdr:col>
      <xdr:colOff>95250</xdr:colOff>
      <xdr:row>62</xdr:row>
      <xdr:rowOff>70316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55093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4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66167</xdr:rowOff>
    </xdr:from>
    <xdr:to>
      <xdr:col>64</xdr:col>
      <xdr:colOff>152400</xdr:colOff>
      <xdr:row>61</xdr:row>
      <xdr:rowOff>167767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152544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元利償還金が減少したため、実質公債費比率は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地方債発行に許可が必要となる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％を下回っているが、引き続き新規発行の抑制を図るなど、数値の改善に努める。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56197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8175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56197</xdr:rowOff>
    </xdr:from>
    <xdr:to>
      <xdr:col>77</xdr:col>
      <xdr:colOff>44450</xdr:colOff>
      <xdr:row>37</xdr:row>
      <xdr:rowOff>70273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9984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70273</xdr:rowOff>
    </xdr:from>
    <xdr:to>
      <xdr:col>72</xdr:col>
      <xdr:colOff>203200</xdr:colOff>
      <xdr:row>37</xdr:row>
      <xdr:rowOff>84349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1392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84349</xdr:rowOff>
    </xdr:from>
    <xdr:to>
      <xdr:col>68</xdr:col>
      <xdr:colOff>152400</xdr:colOff>
      <xdr:row>37</xdr:row>
      <xdr:rowOff>96414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279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130827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5397</xdr:rowOff>
    </xdr:from>
    <xdr:to>
      <xdr:col>77</xdr:col>
      <xdr:colOff>95250</xdr:colOff>
      <xdr:row>37</xdr:row>
      <xdr:rowOff>106997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91774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5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19473</xdr:rowOff>
    </xdr:from>
    <xdr:to>
      <xdr:col>73</xdr:col>
      <xdr:colOff>44450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105850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33549</xdr:rowOff>
    </xdr:from>
    <xdr:to>
      <xdr:col>68</xdr:col>
      <xdr:colOff>203200</xdr:colOff>
      <xdr:row>37</xdr:row>
      <xdr:rowOff>135149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119926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45614</xdr:rowOff>
    </xdr:from>
    <xdr:to>
      <xdr:col>64</xdr:col>
      <xdr:colOff>152400</xdr:colOff>
      <xdr:row>37</xdr:row>
      <xdr:rowOff>147214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131991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地方債現在高、公営企業債等繰入見込額等の減少に伴い将来負担額が減少したため、将来負担比率は</a:t>
          </a:r>
          <a:r>
            <a:rPr kumimoji="1" lang="en-US" altLang="ja-JP" sz="1300" baseline="0">
              <a:latin typeface="ＭＳ Ｐゴシック" panose="020B0600070205080204" pitchFamily="50" charset="-128"/>
              <a:ea typeface="ＭＳ Ｐゴシック" panose="020B0600070205080204" pitchFamily="50" charset="-128"/>
            </a:rPr>
            <a:t>7.8</a:t>
          </a:r>
          <a:r>
            <a:rPr kumimoji="1" lang="ja-JP" altLang="en-US" sz="1300" baseline="0">
              <a:latin typeface="ＭＳ Ｐゴシック" panose="020B0600070205080204" pitchFamily="50" charset="-128"/>
              <a:ea typeface="ＭＳ Ｐゴシック" panose="020B0600070205080204" pitchFamily="50" charset="-128"/>
            </a:rPr>
            <a:t>ポイント減少し</a:t>
          </a:r>
          <a:r>
            <a:rPr kumimoji="1" lang="en-US" altLang="ja-JP" sz="1300" baseline="0">
              <a:latin typeface="ＭＳ Ｐゴシック" panose="020B0600070205080204" pitchFamily="50" charset="-128"/>
              <a:ea typeface="ＭＳ Ｐゴシック" panose="020B0600070205080204" pitchFamily="50" charset="-128"/>
            </a:rPr>
            <a:t>55.1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しかし、類似団体平均を大きく上回っていることから、今後も計画等に沿った建設事業等の事業費精査を行い、公債費等を抑制し、財政の健全化に努める。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23213</xdr:rowOff>
    </xdr:from>
    <xdr:to>
      <xdr:col>81</xdr:col>
      <xdr:colOff>44450</xdr:colOff>
      <xdr:row>18</xdr:row>
      <xdr:rowOff>127776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10931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127776</xdr:rowOff>
    </xdr:from>
    <xdr:to>
      <xdr:col>77</xdr:col>
      <xdr:colOff>44450</xdr:colOff>
      <xdr:row>19</xdr:row>
      <xdr:rowOff>111830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213876"/>
          <a:ext cx="889000" cy="15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111830</xdr:rowOff>
    </xdr:from>
    <xdr:to>
      <xdr:col>72</xdr:col>
      <xdr:colOff>203200</xdr:colOff>
      <xdr:row>20</xdr:row>
      <xdr:rowOff>66393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369380"/>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66393</xdr:rowOff>
    </xdr:from>
    <xdr:to>
      <xdr:col>68</xdr:col>
      <xdr:colOff>152400</xdr:colOff>
      <xdr:row>21</xdr:row>
      <xdr:rowOff>39723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9539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143863</xdr:rowOff>
    </xdr:from>
    <xdr:to>
      <xdr:col>81</xdr:col>
      <xdr:colOff>95250</xdr:colOff>
      <xdr:row>18</xdr:row>
      <xdr:rowOff>74013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115940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3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76976</xdr:rowOff>
    </xdr:from>
    <xdr:to>
      <xdr:col>77</xdr:col>
      <xdr:colOff>95250</xdr:colOff>
      <xdr:row>19</xdr:row>
      <xdr:rowOff>7126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163353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4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61030</xdr:rowOff>
    </xdr:from>
    <xdr:to>
      <xdr:col>73</xdr:col>
      <xdr:colOff>44450</xdr:colOff>
      <xdr:row>19</xdr:row>
      <xdr:rowOff>162630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147407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0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15593</xdr:rowOff>
    </xdr:from>
    <xdr:to>
      <xdr:col>68</xdr:col>
      <xdr:colOff>203200</xdr:colOff>
      <xdr:row>20</xdr:row>
      <xdr:rowOff>117193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101970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3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160373</xdr:rowOff>
    </xdr:from>
    <xdr:to>
      <xdr:col>64</xdr:col>
      <xdr:colOff>152400</xdr:colOff>
      <xdr:row>21</xdr:row>
      <xdr:rowOff>90523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75300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7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26,041
24,911
537.71
20,412,530
19,892,783
458,220
12,214,123
18,552,078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％と経常経費の増加が大きかったことから前年度から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次定員適正化計画に基づき、類似団体平均程度の人員になるよう職員数を適正に管理し、人件費の削減に努める。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％と前年度からほぼ横ばいとなり、依然として類似団体平均を上回っている。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保有する施設数が多い点が主な要因となっていることから、公共施設等総合管理計画等に沿った施設等の削減を進め、費用の抑制に努める。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68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68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18</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921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92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扶助費に係る経常収支比率は、小中学校給食費無償化に伴う経常経費の増加により、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類似団体平均は下回っているため、今後も適正水準の維持に努める。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55</xdr:row>
      <xdr:rowOff>9978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199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72572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72572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76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39915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後期高齢者医療事業費等の減少により、その他に係る経常収支比率は前年度から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依然として類似団体平均を上回っているため、今後も事業精査を徹底することにより経費の縮減に努める。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20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2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59</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07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59</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07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補助費等の経常経費が増加により、前年度から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補助費等に係る経常収支比率は、引き続き類似団体平均を下回っているが、補助金の見直しを継続して行い、今後も適正水準の維持に努める。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57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公債費の経常経費が減少により、前年度から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しかし依然として類似団体平均よりも高い水準であるため、計画的な建設事業を行い、地方債の新規発行の抑制に努める。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46990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66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05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98425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0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148590</xdr:rowOff>
    </xdr:from>
    <xdr:to>
      <xdr:col>24</xdr:col>
      <xdr:colOff>76200</xdr:colOff>
      <xdr:row>75</xdr:row>
      <xdr:rowOff>78740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120667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82566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73.1</a:t>
          </a:r>
          <a:r>
            <a:rPr kumimoji="1" lang="ja-JP" altLang="en-US" sz="1300">
              <a:latin typeface="ＭＳ Ｐゴシック" panose="020B0600070205080204" pitchFamily="50" charset="-128"/>
              <a:ea typeface="ＭＳ Ｐゴシック" panose="020B0600070205080204" pitchFamily="50" charset="-128"/>
            </a:rPr>
            <a:t>％となったが、引き続き類似団体平均を下回っている。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今後も適正水準を維持できるよう、事務事業の更なる見直しなど経常経費の削減に努める。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023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85852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6002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152146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600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63506</xdr:rowOff>
    </xdr:from>
    <xdr:to>
      <xdr:col>29</xdr:col>
      <xdr:colOff>127000</xdr:colOff>
      <xdr:row>16</xdr:row>
      <xdr:rowOff>153422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54331"/>
          <a:ext cx="647700" cy="8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153422</xdr:rowOff>
    </xdr:from>
    <xdr:to>
      <xdr:col>26</xdr:col>
      <xdr:colOff>50800</xdr:colOff>
      <xdr:row>17</xdr:row>
      <xdr:rowOff>36141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44247"/>
          <a:ext cx="698500" cy="54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36141</xdr:rowOff>
    </xdr:from>
    <xdr:to>
      <xdr:col>22</xdr:col>
      <xdr:colOff>114300</xdr:colOff>
      <xdr:row>17</xdr:row>
      <xdr:rowOff>44447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98416"/>
          <a:ext cx="698500" cy="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44447</xdr:rowOff>
    </xdr:from>
    <xdr:to>
      <xdr:col>18</xdr:col>
      <xdr:colOff>177800</xdr:colOff>
      <xdr:row>17</xdr:row>
      <xdr:rowOff>78042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06722"/>
          <a:ext cx="698500" cy="33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12706</xdr:rowOff>
    </xdr:from>
    <xdr:to>
      <xdr:col>29</xdr:col>
      <xdr:colOff>177800</xdr:colOff>
      <xdr:row>16</xdr:row>
      <xdr:rowOff>114306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03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29233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4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102622</xdr:rowOff>
    </xdr:from>
    <xdr:to>
      <xdr:col>26</xdr:col>
      <xdr:colOff>101600</xdr:colOff>
      <xdr:row>17</xdr:row>
      <xdr:rowOff>32772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93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42949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6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156791</xdr:rowOff>
    </xdr:from>
    <xdr:to>
      <xdr:col>22</xdr:col>
      <xdr:colOff>165100</xdr:colOff>
      <xdr:row>17</xdr:row>
      <xdr:rowOff>86941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4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97118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1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165097</xdr:rowOff>
    </xdr:from>
    <xdr:to>
      <xdr:col>19</xdr:col>
      <xdr:colOff>38100</xdr:colOff>
      <xdr:row>17</xdr:row>
      <xdr:rowOff>95247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5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105424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27242</xdr:rowOff>
    </xdr:from>
    <xdr:to>
      <xdr:col>15</xdr:col>
      <xdr:colOff>101600</xdr:colOff>
      <xdr:row>17</xdr:row>
      <xdr:rowOff>128842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8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139019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25649</xdr:rowOff>
    </xdr:from>
    <xdr:to>
      <xdr:col>29</xdr:col>
      <xdr:colOff>127000</xdr:colOff>
      <xdr:row>38</xdr:row>
      <xdr:rowOff>26625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93249"/>
          <a:ext cx="647700" cy="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11401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11240</xdr:rowOff>
    </xdr:from>
    <xdr:to>
      <xdr:col>26</xdr:col>
      <xdr:colOff>50800</xdr:colOff>
      <xdr:row>38</xdr:row>
      <xdr:rowOff>25649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78840"/>
          <a:ext cx="698500" cy="1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340561</xdr:rowOff>
    </xdr:from>
    <xdr:to>
      <xdr:col>22</xdr:col>
      <xdr:colOff>114300</xdr:colOff>
      <xdr:row>38</xdr:row>
      <xdr:rowOff>11240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65261"/>
          <a:ext cx="698500" cy="1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340561</xdr:rowOff>
    </xdr:from>
    <xdr:to>
      <xdr:col>18</xdr:col>
      <xdr:colOff>177800</xdr:colOff>
      <xdr:row>38</xdr:row>
      <xdr:rowOff>9300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65261"/>
          <a:ext cx="698500" cy="1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318725</xdr:rowOff>
    </xdr:from>
    <xdr:to>
      <xdr:col>29</xdr:col>
      <xdr:colOff>177800</xdr:colOff>
      <xdr:row>38</xdr:row>
      <xdr:rowOff>77425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163802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317749</xdr:rowOff>
    </xdr:from>
    <xdr:to>
      <xdr:col>26</xdr:col>
      <xdr:colOff>101600</xdr:colOff>
      <xdr:row>38</xdr:row>
      <xdr:rowOff>76449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2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86626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303340</xdr:rowOff>
    </xdr:from>
    <xdr:to>
      <xdr:col>22</xdr:col>
      <xdr:colOff>165100</xdr:colOff>
      <xdr:row>38</xdr:row>
      <xdr:rowOff>62040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72217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289761</xdr:rowOff>
    </xdr:from>
    <xdr:to>
      <xdr:col>19</xdr:col>
      <xdr:colOff>38100</xdr:colOff>
      <xdr:row>38</xdr:row>
      <xdr:rowOff>48461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1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58638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8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301400</xdr:rowOff>
    </xdr:from>
    <xdr:to>
      <xdr:col>15</xdr:col>
      <xdr:colOff>101600</xdr:colOff>
      <xdr:row>38</xdr:row>
      <xdr:rowOff>60100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2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70277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26,041
24,911
537.71
20,412,530
19,892,783
458,220
12,214,123
18,552,078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35730</xdr:rowOff>
    </xdr:from>
    <xdr:to>
      <xdr:col>24</xdr:col>
      <xdr:colOff>63500</xdr:colOff>
      <xdr:row>34</xdr:row>
      <xdr:rowOff>133092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5030"/>
          <a:ext cx="838200" cy="9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133092</xdr:rowOff>
    </xdr:from>
    <xdr:to>
      <xdr:col>19</xdr:col>
      <xdr:colOff>177800</xdr:colOff>
      <xdr:row>35</xdr:row>
      <xdr:rowOff>113128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2392"/>
          <a:ext cx="8890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113128</xdr:rowOff>
    </xdr:from>
    <xdr:to>
      <xdr:col>15</xdr:col>
      <xdr:colOff>50800</xdr:colOff>
      <xdr:row>35</xdr:row>
      <xdr:rowOff>113912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387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113912</xdr:rowOff>
    </xdr:from>
    <xdr:to>
      <xdr:col>10</xdr:col>
      <xdr:colOff>114300</xdr:colOff>
      <xdr:row>35</xdr:row>
      <xdr:rowOff>150303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4662"/>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156380</xdr:rowOff>
    </xdr:from>
    <xdr:to>
      <xdr:col>24</xdr:col>
      <xdr:colOff>114300</xdr:colOff>
      <xdr:row>34</xdr:row>
      <xdr:rowOff>86530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7807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82292</xdr:rowOff>
    </xdr:from>
    <xdr:to>
      <xdr:col>20</xdr:col>
      <xdr:colOff>38100</xdr:colOff>
      <xdr:row>35</xdr:row>
      <xdr:rowOff>12442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28969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62328</xdr:rowOff>
    </xdr:from>
    <xdr:to>
      <xdr:col>15</xdr:col>
      <xdr:colOff>101600</xdr:colOff>
      <xdr:row>35</xdr:row>
      <xdr:rowOff>163928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9005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3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63112</xdr:rowOff>
    </xdr:from>
    <xdr:to>
      <xdr:col>10</xdr:col>
      <xdr:colOff>165100</xdr:colOff>
      <xdr:row>35</xdr:row>
      <xdr:rowOff>164712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9789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3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99503</xdr:rowOff>
    </xdr:from>
    <xdr:to>
      <xdr:col>6</xdr:col>
      <xdr:colOff>38100</xdr:colOff>
      <xdr:row>36</xdr:row>
      <xdr:rowOff>29653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46180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7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113312</xdr:rowOff>
    </xdr:from>
    <xdr:to>
      <xdr:col>24</xdr:col>
      <xdr:colOff>63500</xdr:colOff>
      <xdr:row>58</xdr:row>
      <xdr:rowOff>113429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7412"/>
          <a:ext cx="8382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111192</xdr:rowOff>
    </xdr:from>
    <xdr:to>
      <xdr:col>19</xdr:col>
      <xdr:colOff>177800</xdr:colOff>
      <xdr:row>58</xdr:row>
      <xdr:rowOff>113429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5292"/>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111192</xdr:rowOff>
    </xdr:from>
    <xdr:to>
      <xdr:col>15</xdr:col>
      <xdr:colOff>50800</xdr:colOff>
      <xdr:row>58</xdr:row>
      <xdr:rowOff>112822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5292"/>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112822</xdr:rowOff>
    </xdr:from>
    <xdr:to>
      <xdr:col>10</xdr:col>
      <xdr:colOff>114300</xdr:colOff>
      <xdr:row>58</xdr:row>
      <xdr:rowOff>113659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6922"/>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62512</xdr:rowOff>
    </xdr:from>
    <xdr:to>
      <xdr:col>24</xdr:col>
      <xdr:colOff>114300</xdr:colOff>
      <xdr:row>58</xdr:row>
      <xdr:rowOff>164112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21889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62629</xdr:rowOff>
    </xdr:from>
    <xdr:to>
      <xdr:col>20</xdr:col>
      <xdr:colOff>38100</xdr:colOff>
      <xdr:row>58</xdr:row>
      <xdr:rowOff>164229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9306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60392</xdr:rowOff>
    </xdr:from>
    <xdr:to>
      <xdr:col>15</xdr:col>
      <xdr:colOff>101600</xdr:colOff>
      <xdr:row>58</xdr:row>
      <xdr:rowOff>161992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7069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62022</xdr:rowOff>
    </xdr:from>
    <xdr:to>
      <xdr:col>10</xdr:col>
      <xdr:colOff>165100</xdr:colOff>
      <xdr:row>58</xdr:row>
      <xdr:rowOff>163622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8699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62859</xdr:rowOff>
    </xdr:from>
    <xdr:to>
      <xdr:col>6</xdr:col>
      <xdr:colOff>38100</xdr:colOff>
      <xdr:row>58</xdr:row>
      <xdr:rowOff>164459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9536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83617</xdr:rowOff>
    </xdr:from>
    <xdr:to>
      <xdr:col>24</xdr:col>
      <xdr:colOff>63500</xdr:colOff>
      <xdr:row>77</xdr:row>
      <xdr:rowOff>142253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85267"/>
          <a:ext cx="8382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60286</xdr:rowOff>
    </xdr:from>
    <xdr:to>
      <xdr:col>19</xdr:col>
      <xdr:colOff>177800</xdr:colOff>
      <xdr:row>77</xdr:row>
      <xdr:rowOff>142253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61936"/>
          <a:ext cx="889000" cy="8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60286</xdr:rowOff>
    </xdr:from>
    <xdr:to>
      <xdr:col>15</xdr:col>
      <xdr:colOff>50800</xdr:colOff>
      <xdr:row>77</xdr:row>
      <xdr:rowOff>150191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61936"/>
          <a:ext cx="889000" cy="8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123520</xdr:rowOff>
    </xdr:from>
    <xdr:to>
      <xdr:col>10</xdr:col>
      <xdr:colOff>114300</xdr:colOff>
      <xdr:row>77</xdr:row>
      <xdr:rowOff>150191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25170"/>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32817</xdr:rowOff>
    </xdr:from>
    <xdr:to>
      <xdr:col>24</xdr:col>
      <xdr:colOff>114300</xdr:colOff>
      <xdr:row>77</xdr:row>
      <xdr:rowOff>134417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55694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91453</xdr:rowOff>
    </xdr:from>
    <xdr:to>
      <xdr:col>20</xdr:col>
      <xdr:colOff>38100</xdr:colOff>
      <xdr:row>78</xdr:row>
      <xdr:rowOff>21603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38130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9486</xdr:rowOff>
    </xdr:from>
    <xdr:to>
      <xdr:col>15</xdr:col>
      <xdr:colOff>101600</xdr:colOff>
      <xdr:row>77</xdr:row>
      <xdr:rowOff>111086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127613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99391</xdr:rowOff>
    </xdr:from>
    <xdr:to>
      <xdr:col>10</xdr:col>
      <xdr:colOff>165100</xdr:colOff>
      <xdr:row>78</xdr:row>
      <xdr:rowOff>29541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46068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72720</xdr:rowOff>
    </xdr:from>
    <xdr:to>
      <xdr:col>6</xdr:col>
      <xdr:colOff>38100</xdr:colOff>
      <xdr:row>78</xdr:row>
      <xdr:rowOff>2870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19397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136247</xdr:rowOff>
    </xdr:from>
    <xdr:to>
      <xdr:col>24</xdr:col>
      <xdr:colOff>63500</xdr:colOff>
      <xdr:row>96</xdr:row>
      <xdr:rowOff>27115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23997"/>
          <a:ext cx="838200" cy="6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27115</xdr:rowOff>
    </xdr:from>
    <xdr:to>
      <xdr:col>19</xdr:col>
      <xdr:colOff>177800</xdr:colOff>
      <xdr:row>96</xdr:row>
      <xdr:rowOff>110728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86315"/>
          <a:ext cx="889000" cy="8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21247</xdr:rowOff>
    </xdr:from>
    <xdr:to>
      <xdr:col>15</xdr:col>
      <xdr:colOff>50800</xdr:colOff>
      <xdr:row>96</xdr:row>
      <xdr:rowOff>110728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80447"/>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21247</xdr:rowOff>
    </xdr:from>
    <xdr:to>
      <xdr:col>10</xdr:col>
      <xdr:colOff>114300</xdr:colOff>
      <xdr:row>97</xdr:row>
      <xdr:rowOff>47589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80447"/>
          <a:ext cx="889000" cy="1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85447</xdr:rowOff>
    </xdr:from>
    <xdr:to>
      <xdr:col>24</xdr:col>
      <xdr:colOff>114300</xdr:colOff>
      <xdr:row>96</xdr:row>
      <xdr:rowOff>15597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63874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5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147765</xdr:rowOff>
    </xdr:from>
    <xdr:to>
      <xdr:col>20</xdr:col>
      <xdr:colOff>38100</xdr:colOff>
      <xdr:row>96</xdr:row>
      <xdr:rowOff>77915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69042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2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59928</xdr:rowOff>
    </xdr:from>
    <xdr:to>
      <xdr:col>15</xdr:col>
      <xdr:colOff>101600</xdr:colOff>
      <xdr:row>96</xdr:row>
      <xdr:rowOff>161528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152655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1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141897</xdr:rowOff>
    </xdr:from>
    <xdr:to>
      <xdr:col>10</xdr:col>
      <xdr:colOff>165100</xdr:colOff>
      <xdr:row>96</xdr:row>
      <xdr:rowOff>72047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63174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168239</xdr:rowOff>
    </xdr:from>
    <xdr:to>
      <xdr:col>6</xdr:col>
      <xdr:colOff>38100</xdr:colOff>
      <xdr:row>97</xdr:row>
      <xdr:rowOff>98389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89516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76087</xdr:rowOff>
    </xdr:from>
    <xdr:to>
      <xdr:col>55</xdr:col>
      <xdr:colOff>0</xdr:colOff>
      <xdr:row>37</xdr:row>
      <xdr:rowOff>119534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19737"/>
          <a:ext cx="8382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105240</xdr:rowOff>
    </xdr:from>
    <xdr:to>
      <xdr:col>50</xdr:col>
      <xdr:colOff>114300</xdr:colOff>
      <xdr:row>37</xdr:row>
      <xdr:rowOff>119534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48890"/>
          <a:ext cx="889000" cy="1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105240</xdr:rowOff>
    </xdr:from>
    <xdr:to>
      <xdr:col>45</xdr:col>
      <xdr:colOff>177800</xdr:colOff>
      <xdr:row>37</xdr:row>
      <xdr:rowOff>137306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48890"/>
          <a:ext cx="889000" cy="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123489</xdr:rowOff>
    </xdr:from>
    <xdr:to>
      <xdr:col>41</xdr:col>
      <xdr:colOff>50800</xdr:colOff>
      <xdr:row>37</xdr:row>
      <xdr:rowOff>137306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4239"/>
          <a:ext cx="889000" cy="35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25287</xdr:rowOff>
    </xdr:from>
    <xdr:to>
      <xdr:col>55</xdr:col>
      <xdr:colOff>50800</xdr:colOff>
      <xdr:row>37</xdr:row>
      <xdr:rowOff>126887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48164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68734</xdr:rowOff>
    </xdr:from>
    <xdr:to>
      <xdr:col>50</xdr:col>
      <xdr:colOff>165100</xdr:colOff>
      <xdr:row>37</xdr:row>
      <xdr:rowOff>170334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161462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54440</xdr:rowOff>
    </xdr:from>
    <xdr:to>
      <xdr:col>46</xdr:col>
      <xdr:colOff>38100</xdr:colOff>
      <xdr:row>37</xdr:row>
      <xdr:rowOff>156040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147167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9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86506</xdr:rowOff>
    </xdr:from>
    <xdr:to>
      <xdr:col>41</xdr:col>
      <xdr:colOff>101600</xdr:colOff>
      <xdr:row>38</xdr:row>
      <xdr:rowOff>16656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72689</xdr:rowOff>
    </xdr:from>
    <xdr:to>
      <xdr:col>36</xdr:col>
      <xdr:colOff>165100</xdr:colOff>
      <xdr:row>36</xdr:row>
      <xdr:rowOff>2839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19366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47565</xdr:rowOff>
    </xdr:from>
    <xdr:to>
      <xdr:col>55</xdr:col>
      <xdr:colOff>0</xdr:colOff>
      <xdr:row>57</xdr:row>
      <xdr:rowOff>75957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0215"/>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47565</xdr:rowOff>
    </xdr:from>
    <xdr:to>
      <xdr:col>50</xdr:col>
      <xdr:colOff>114300</xdr:colOff>
      <xdr:row>57</xdr:row>
      <xdr:rowOff>108551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20215"/>
          <a:ext cx="889000" cy="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165847</xdr:rowOff>
    </xdr:from>
    <xdr:to>
      <xdr:col>45</xdr:col>
      <xdr:colOff>177800</xdr:colOff>
      <xdr:row>57</xdr:row>
      <xdr:rowOff>108551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67047"/>
          <a:ext cx="889000" cy="1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165847</xdr:rowOff>
    </xdr:from>
    <xdr:to>
      <xdr:col>41</xdr:col>
      <xdr:colOff>50800</xdr:colOff>
      <xdr:row>57</xdr:row>
      <xdr:rowOff>60069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67047"/>
          <a:ext cx="889000" cy="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25157</xdr:rowOff>
    </xdr:from>
    <xdr:to>
      <xdr:col>55</xdr:col>
      <xdr:colOff>50800</xdr:colOff>
      <xdr:row>57</xdr:row>
      <xdr:rowOff>126757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111534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168215</xdr:rowOff>
    </xdr:from>
    <xdr:to>
      <xdr:col>50</xdr:col>
      <xdr:colOff>165100</xdr:colOff>
      <xdr:row>57</xdr:row>
      <xdr:rowOff>98365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89492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6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57751</xdr:rowOff>
    </xdr:from>
    <xdr:to>
      <xdr:col>46</xdr:col>
      <xdr:colOff>38100</xdr:colOff>
      <xdr:row>57</xdr:row>
      <xdr:rowOff>159351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150478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115047</xdr:rowOff>
    </xdr:from>
    <xdr:to>
      <xdr:col>41</xdr:col>
      <xdr:colOff>101600</xdr:colOff>
      <xdr:row>57</xdr:row>
      <xdr:rowOff>45197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36324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9269</xdr:rowOff>
    </xdr:from>
    <xdr:to>
      <xdr:col>36</xdr:col>
      <xdr:colOff>165100</xdr:colOff>
      <xdr:row>57</xdr:row>
      <xdr:rowOff>110869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101996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7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33195</xdr:rowOff>
    </xdr:from>
    <xdr:to>
      <xdr:col>55</xdr:col>
      <xdr:colOff>0</xdr:colOff>
      <xdr:row>79</xdr:row>
      <xdr:rowOff>35012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06295"/>
          <a:ext cx="838200" cy="1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155659</xdr:rowOff>
    </xdr:from>
    <xdr:to>
      <xdr:col>50</xdr:col>
      <xdr:colOff>114300</xdr:colOff>
      <xdr:row>79</xdr:row>
      <xdr:rowOff>35012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28759"/>
          <a:ext cx="889000" cy="5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155659</xdr:rowOff>
    </xdr:from>
    <xdr:to>
      <xdr:col>45</xdr:col>
      <xdr:colOff>177800</xdr:colOff>
      <xdr:row>79</xdr:row>
      <xdr:rowOff>10824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28759"/>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93218</xdr:rowOff>
    </xdr:from>
    <xdr:to>
      <xdr:col>41</xdr:col>
      <xdr:colOff>50800</xdr:colOff>
      <xdr:row>79</xdr:row>
      <xdr:rowOff>10824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66318"/>
          <a:ext cx="889000" cy="8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153845</xdr:rowOff>
    </xdr:from>
    <xdr:to>
      <xdr:col>55</xdr:col>
      <xdr:colOff>50800</xdr:colOff>
      <xdr:row>78</xdr:row>
      <xdr:rowOff>83995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132272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155662</xdr:rowOff>
    </xdr:from>
    <xdr:to>
      <xdr:col>50</xdr:col>
      <xdr:colOff>165100</xdr:colOff>
      <xdr:row>79</xdr:row>
      <xdr:rowOff>85812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76939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104859</xdr:rowOff>
    </xdr:from>
    <xdr:to>
      <xdr:col>46</xdr:col>
      <xdr:colOff>38100</xdr:colOff>
      <xdr:row>79</xdr:row>
      <xdr:rowOff>35009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26136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131474</xdr:rowOff>
    </xdr:from>
    <xdr:to>
      <xdr:col>41</xdr:col>
      <xdr:colOff>101600</xdr:colOff>
      <xdr:row>79</xdr:row>
      <xdr:rowOff>61624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52751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9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42418</xdr:rowOff>
    </xdr:from>
    <xdr:to>
      <xdr:col>36</xdr:col>
      <xdr:colOff>165100</xdr:colOff>
      <xdr:row>78</xdr:row>
      <xdr:rowOff>144018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135145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104604</xdr:rowOff>
    </xdr:from>
    <xdr:to>
      <xdr:col>55</xdr:col>
      <xdr:colOff>0</xdr:colOff>
      <xdr:row>97</xdr:row>
      <xdr:rowOff>47380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63804"/>
          <a:ext cx="838200" cy="1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104604</xdr:rowOff>
    </xdr:from>
    <xdr:to>
      <xdr:col>50</xdr:col>
      <xdr:colOff>114300</xdr:colOff>
      <xdr:row>97</xdr:row>
      <xdr:rowOff>50443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63804"/>
          <a:ext cx="889000" cy="1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6364</xdr:rowOff>
    </xdr:from>
    <xdr:to>
      <xdr:col>45</xdr:col>
      <xdr:colOff>177800</xdr:colOff>
      <xdr:row>97</xdr:row>
      <xdr:rowOff>50443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37014"/>
          <a:ext cx="889000" cy="4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6364</xdr:rowOff>
    </xdr:from>
    <xdr:to>
      <xdr:col>41</xdr:col>
      <xdr:colOff>50800</xdr:colOff>
      <xdr:row>97</xdr:row>
      <xdr:rowOff>23262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37014"/>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168030</xdr:rowOff>
    </xdr:from>
    <xdr:to>
      <xdr:col>55</xdr:col>
      <xdr:colOff>50800</xdr:colOff>
      <xdr:row>97</xdr:row>
      <xdr:rowOff>98180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82957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53804</xdr:rowOff>
    </xdr:from>
    <xdr:to>
      <xdr:col>50</xdr:col>
      <xdr:colOff>165100</xdr:colOff>
      <xdr:row>96</xdr:row>
      <xdr:rowOff>155404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146531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0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171093</xdr:rowOff>
    </xdr:from>
    <xdr:to>
      <xdr:col>46</xdr:col>
      <xdr:colOff>38100</xdr:colOff>
      <xdr:row>97</xdr:row>
      <xdr:rowOff>101243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92370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2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127014</xdr:rowOff>
    </xdr:from>
    <xdr:to>
      <xdr:col>41</xdr:col>
      <xdr:colOff>101600</xdr:colOff>
      <xdr:row>97</xdr:row>
      <xdr:rowOff>57164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48291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7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143912</xdr:rowOff>
    </xdr:from>
    <xdr:to>
      <xdr:col>36</xdr:col>
      <xdr:colOff>165100</xdr:colOff>
      <xdr:row>97</xdr:row>
      <xdr:rowOff>74062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65189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10094</xdr:rowOff>
    </xdr:from>
    <xdr:to>
      <xdr:col>85</xdr:col>
      <xdr:colOff>127000</xdr:colOff>
      <xdr:row>39</xdr:row>
      <xdr:rowOff>45592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6644"/>
          <a:ext cx="8382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156998</xdr:rowOff>
    </xdr:from>
    <xdr:to>
      <xdr:col>81</xdr:col>
      <xdr:colOff>50800</xdr:colOff>
      <xdr:row>39</xdr:row>
      <xdr:rowOff>10094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72098"/>
          <a:ext cx="889000" cy="2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110541</xdr:rowOff>
    </xdr:from>
    <xdr:to>
      <xdr:col>76</xdr:col>
      <xdr:colOff>114300</xdr:colOff>
      <xdr:row>38</xdr:row>
      <xdr:rowOff>156998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25641"/>
          <a:ext cx="889000" cy="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110541</xdr:rowOff>
    </xdr:from>
    <xdr:to>
      <xdr:col>71</xdr:col>
      <xdr:colOff>177800</xdr:colOff>
      <xdr:row>39</xdr:row>
      <xdr:rowOff>22964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25641"/>
          <a:ext cx="889000" cy="8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166242</xdr:rowOff>
    </xdr:from>
    <xdr:to>
      <xdr:col>85</xdr:col>
      <xdr:colOff>177800</xdr:colOff>
      <xdr:row>39</xdr:row>
      <xdr:rowOff>96392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125619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130744</xdr:rowOff>
    </xdr:from>
    <xdr:to>
      <xdr:col>81</xdr:col>
      <xdr:colOff>101600</xdr:colOff>
      <xdr:row>39</xdr:row>
      <xdr:rowOff>60894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77421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106198</xdr:rowOff>
    </xdr:from>
    <xdr:to>
      <xdr:col>76</xdr:col>
      <xdr:colOff>165100</xdr:colOff>
      <xdr:row>39</xdr:row>
      <xdr:rowOff>36348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52876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59741</xdr:rowOff>
    </xdr:from>
    <xdr:to>
      <xdr:col>72</xdr:col>
      <xdr:colOff>38100</xdr:colOff>
      <xdr:row>38</xdr:row>
      <xdr:rowOff>161341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143614</xdr:rowOff>
    </xdr:from>
    <xdr:to>
      <xdr:col>67</xdr:col>
      <xdr:colOff>101600</xdr:colOff>
      <xdr:row>39</xdr:row>
      <xdr:rowOff>73764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90291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89038</xdr:rowOff>
    </xdr:from>
    <xdr:to>
      <xdr:col>85</xdr:col>
      <xdr:colOff>127000</xdr:colOff>
      <xdr:row>77</xdr:row>
      <xdr:rowOff>97070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90688"/>
          <a:ext cx="8382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73420</xdr:rowOff>
    </xdr:from>
    <xdr:to>
      <xdr:col>81</xdr:col>
      <xdr:colOff>50800</xdr:colOff>
      <xdr:row>77</xdr:row>
      <xdr:rowOff>89038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75070"/>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67444</xdr:rowOff>
    </xdr:from>
    <xdr:to>
      <xdr:col>76</xdr:col>
      <xdr:colOff>114300</xdr:colOff>
      <xdr:row>77</xdr:row>
      <xdr:rowOff>73420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6909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67444</xdr:rowOff>
    </xdr:from>
    <xdr:to>
      <xdr:col>71</xdr:col>
      <xdr:colOff>177800</xdr:colOff>
      <xdr:row>77</xdr:row>
      <xdr:rowOff>70084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9094"/>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46270</xdr:rowOff>
    </xdr:from>
    <xdr:to>
      <xdr:col>85</xdr:col>
      <xdr:colOff>177800</xdr:colOff>
      <xdr:row>77</xdr:row>
      <xdr:rowOff>147870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69147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38238</xdr:rowOff>
    </xdr:from>
    <xdr:to>
      <xdr:col>81</xdr:col>
      <xdr:colOff>101600</xdr:colOff>
      <xdr:row>77</xdr:row>
      <xdr:rowOff>139838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156365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22620</xdr:rowOff>
    </xdr:from>
    <xdr:to>
      <xdr:col>76</xdr:col>
      <xdr:colOff>165100</xdr:colOff>
      <xdr:row>77</xdr:row>
      <xdr:rowOff>124220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140747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16644</xdr:rowOff>
    </xdr:from>
    <xdr:to>
      <xdr:col>72</xdr:col>
      <xdr:colOff>38100</xdr:colOff>
      <xdr:row>77</xdr:row>
      <xdr:rowOff>118244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134771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19284</xdr:rowOff>
    </xdr:from>
    <xdr:to>
      <xdr:col>67</xdr:col>
      <xdr:colOff>101600</xdr:colOff>
      <xdr:row>77</xdr:row>
      <xdr:rowOff>120884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137411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9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145819</xdr:rowOff>
    </xdr:from>
    <xdr:to>
      <xdr:col>85</xdr:col>
      <xdr:colOff>127000</xdr:colOff>
      <xdr:row>99</xdr:row>
      <xdr:rowOff>5294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47919"/>
          <a:ext cx="8382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145819</xdr:rowOff>
    </xdr:from>
    <xdr:to>
      <xdr:col>81</xdr:col>
      <xdr:colOff>50800</xdr:colOff>
      <xdr:row>99</xdr:row>
      <xdr:rowOff>6927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47919"/>
          <a:ext cx="889000" cy="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171221</xdr:rowOff>
    </xdr:from>
    <xdr:to>
      <xdr:col>76</xdr:col>
      <xdr:colOff>114300</xdr:colOff>
      <xdr:row>99</xdr:row>
      <xdr:rowOff>6927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3321"/>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171221</xdr:rowOff>
    </xdr:from>
    <xdr:to>
      <xdr:col>71</xdr:col>
      <xdr:colOff>177800</xdr:colOff>
      <xdr:row>99</xdr:row>
      <xdr:rowOff>13742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3321"/>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125944</xdr:rowOff>
    </xdr:from>
    <xdr:to>
      <xdr:col>85</xdr:col>
      <xdr:colOff>177800</xdr:colOff>
      <xdr:row>99</xdr:row>
      <xdr:rowOff>56094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95019</xdr:rowOff>
    </xdr:from>
    <xdr:to>
      <xdr:col>81</xdr:col>
      <xdr:colOff>101600</xdr:colOff>
      <xdr:row>99</xdr:row>
      <xdr:rowOff>25169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16296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127577</xdr:rowOff>
    </xdr:from>
    <xdr:to>
      <xdr:col>76</xdr:col>
      <xdr:colOff>165100</xdr:colOff>
      <xdr:row>99</xdr:row>
      <xdr:rowOff>57727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48854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120421</xdr:rowOff>
    </xdr:from>
    <xdr:to>
      <xdr:col>72</xdr:col>
      <xdr:colOff>38100</xdr:colOff>
      <xdr:row>99</xdr:row>
      <xdr:rowOff>50571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41698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1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134392</xdr:rowOff>
    </xdr:from>
    <xdr:to>
      <xdr:col>67</xdr:col>
      <xdr:colOff>101600</xdr:colOff>
      <xdr:row>99</xdr:row>
      <xdr:rowOff>64542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55669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43718</xdr:rowOff>
    </xdr:from>
    <xdr:to>
      <xdr:col>116</xdr:col>
      <xdr:colOff>63500</xdr:colOff>
      <xdr:row>59</xdr:row>
      <xdr:rowOff>43817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268"/>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43817</xdr:rowOff>
    </xdr:from>
    <xdr:to>
      <xdr:col>111</xdr:col>
      <xdr:colOff>177800</xdr:colOff>
      <xdr:row>59</xdr:row>
      <xdr:rowOff>43863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36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41372</xdr:rowOff>
    </xdr:from>
    <xdr:to>
      <xdr:col>107</xdr:col>
      <xdr:colOff>50800</xdr:colOff>
      <xdr:row>59</xdr:row>
      <xdr:rowOff>43863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6922"/>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41372</xdr:rowOff>
    </xdr:from>
    <xdr:to>
      <xdr:col>102</xdr:col>
      <xdr:colOff>114300</xdr:colOff>
      <xdr:row>59</xdr:row>
      <xdr:rowOff>41798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6922"/>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164368</xdr:rowOff>
    </xdr:from>
    <xdr:to>
      <xdr:col>116</xdr:col>
      <xdr:colOff>114300</xdr:colOff>
      <xdr:row>59</xdr:row>
      <xdr:rowOff>94518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164467</xdr:rowOff>
    </xdr:from>
    <xdr:to>
      <xdr:col>112</xdr:col>
      <xdr:colOff>38100</xdr:colOff>
      <xdr:row>59</xdr:row>
      <xdr:rowOff>94617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85744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2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164513</xdr:rowOff>
    </xdr:from>
    <xdr:to>
      <xdr:col>107</xdr:col>
      <xdr:colOff>101600</xdr:colOff>
      <xdr:row>59</xdr:row>
      <xdr:rowOff>94663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85790</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162022</xdr:rowOff>
    </xdr:from>
    <xdr:to>
      <xdr:col>102</xdr:col>
      <xdr:colOff>165100</xdr:colOff>
      <xdr:row>59</xdr:row>
      <xdr:rowOff>92172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83299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162448</xdr:rowOff>
    </xdr:from>
    <xdr:to>
      <xdr:col>98</xdr:col>
      <xdr:colOff>38100</xdr:colOff>
      <xdr:row>59</xdr:row>
      <xdr:rowOff>92598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83725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33020</xdr:rowOff>
    </xdr:from>
    <xdr:to>
      <xdr:col>116</xdr:col>
      <xdr:colOff>63500</xdr:colOff>
      <xdr:row>75</xdr:row>
      <xdr:rowOff>6064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48870"/>
          <a:ext cx="838200" cy="31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33020</xdr:rowOff>
    </xdr:from>
    <xdr:to>
      <xdr:col>111</xdr:col>
      <xdr:colOff>177800</xdr:colOff>
      <xdr:row>73</xdr:row>
      <xdr:rowOff>106115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48870"/>
          <a:ext cx="889000" cy="7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96990</xdr:rowOff>
    </xdr:from>
    <xdr:to>
      <xdr:col>107</xdr:col>
      <xdr:colOff>50800</xdr:colOff>
      <xdr:row>73</xdr:row>
      <xdr:rowOff>106115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612840"/>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96990</xdr:rowOff>
    </xdr:from>
    <xdr:to>
      <xdr:col>102</xdr:col>
      <xdr:colOff>114300</xdr:colOff>
      <xdr:row>73</xdr:row>
      <xdr:rowOff>124117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12840"/>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126714</xdr:rowOff>
    </xdr:from>
    <xdr:to>
      <xdr:col>116</xdr:col>
      <xdr:colOff>114300</xdr:colOff>
      <xdr:row>75</xdr:row>
      <xdr:rowOff>56864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149591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153670</xdr:rowOff>
    </xdr:from>
    <xdr:to>
      <xdr:col>112</xdr:col>
      <xdr:colOff>38100</xdr:colOff>
      <xdr:row>73</xdr:row>
      <xdr:rowOff>83820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100347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7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55315</xdr:rowOff>
    </xdr:from>
    <xdr:to>
      <xdr:col>107</xdr:col>
      <xdr:colOff>101600</xdr:colOff>
      <xdr:row>73</xdr:row>
      <xdr:rowOff>156915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1992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46190</xdr:rowOff>
    </xdr:from>
    <xdr:to>
      <xdr:col>102</xdr:col>
      <xdr:colOff>165100</xdr:colOff>
      <xdr:row>73</xdr:row>
      <xdr:rowOff>147790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164317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73317</xdr:rowOff>
    </xdr:from>
    <xdr:to>
      <xdr:col>98</xdr:col>
      <xdr:colOff>38100</xdr:colOff>
      <xdr:row>74</xdr:row>
      <xdr:rowOff>3467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19994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6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千円となった。上位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項目は人件費、扶助費、物件費、補助費等、公債費である。人件費は住民一人当たり</a:t>
          </a:r>
          <a:r>
            <a:rPr kumimoji="1" lang="en-US" altLang="ja-JP" sz="1300">
              <a:latin typeface="ＭＳ Ｐゴシック" panose="020B0600070205080204" pitchFamily="50" charset="-128"/>
              <a:ea typeface="ＭＳ Ｐゴシック" panose="020B0600070205080204" pitchFamily="50" charset="-128"/>
            </a:rPr>
            <a:t>144,551</a:t>
          </a:r>
          <a:r>
            <a:rPr kumimoji="1" lang="ja-JP" altLang="en-US" sz="1300">
              <a:latin typeface="ＭＳ Ｐゴシック" panose="020B0600070205080204" pitchFamily="50" charset="-128"/>
              <a:ea typeface="ＭＳ Ｐゴシック" panose="020B0600070205080204" pitchFamily="50" charset="-128"/>
            </a:rPr>
            <a:t>円となり、前年度より増加した。主な要因は会計年度任用職員勤勉手当の導入に伴う増加である。類似団体平均を上回っているため、今後も、定員適正化計画を推し進め、人件費の抑制に取り組む。扶助費は住民一人当たり</a:t>
          </a:r>
          <a:r>
            <a:rPr kumimoji="1" lang="en-US" altLang="ja-JP" sz="1300">
              <a:latin typeface="ＭＳ Ｐゴシック" panose="020B0600070205080204" pitchFamily="50" charset="-128"/>
              <a:ea typeface="ＭＳ Ｐゴシック" panose="020B0600070205080204" pitchFamily="50" charset="-128"/>
            </a:rPr>
            <a:t>127,953</a:t>
          </a:r>
          <a:r>
            <a:rPr kumimoji="1" lang="ja-JP" altLang="en-US" sz="1300">
              <a:latin typeface="ＭＳ Ｐゴシック" panose="020B0600070205080204" pitchFamily="50" charset="-128"/>
              <a:ea typeface="ＭＳ Ｐゴシック" panose="020B0600070205080204" pitchFamily="50" charset="-128"/>
            </a:rPr>
            <a:t>円となった。小中学校給食費無償化による増加等が主な要因である。物件費は住民一人当たり</a:t>
          </a:r>
          <a:r>
            <a:rPr kumimoji="1" lang="en-US" altLang="ja-JP" sz="1300">
              <a:latin typeface="ＭＳ Ｐゴシック" panose="020B0600070205080204" pitchFamily="50" charset="-128"/>
              <a:ea typeface="ＭＳ Ｐゴシック" panose="020B0600070205080204" pitchFamily="50" charset="-128"/>
            </a:rPr>
            <a:t>115,431</a:t>
          </a:r>
          <a:r>
            <a:rPr kumimoji="1" lang="ja-JP" altLang="en-US" sz="1300">
              <a:latin typeface="ＭＳ Ｐゴシック" panose="020B0600070205080204" pitchFamily="50" charset="-128"/>
              <a:ea typeface="ＭＳ Ｐゴシック" panose="020B0600070205080204" pitchFamily="50" charset="-128"/>
            </a:rPr>
            <a:t>円となった。ふるさと応援寄附推進事業費や新型コロナウイルスワクチン接種事業費の委託料の減額により決算額は前年度よりも減額となったが、人口減少により一人当たりは微増となった。補助費等は住民一人当たり</a:t>
          </a:r>
          <a:r>
            <a:rPr kumimoji="1" lang="en-US" altLang="ja-JP" sz="1300">
              <a:latin typeface="ＭＳ Ｐゴシック" panose="020B0600070205080204" pitchFamily="50" charset="-128"/>
              <a:ea typeface="ＭＳ Ｐゴシック" panose="020B0600070205080204" pitchFamily="50" charset="-128"/>
            </a:rPr>
            <a:t>111,979</a:t>
          </a:r>
          <a:r>
            <a:rPr kumimoji="1" lang="ja-JP" altLang="en-US" sz="1300">
              <a:latin typeface="ＭＳ Ｐゴシック" panose="020B0600070205080204" pitchFamily="50" charset="-128"/>
              <a:ea typeface="ＭＳ Ｐゴシック" panose="020B0600070205080204" pitchFamily="50" charset="-128"/>
            </a:rPr>
            <a:t>円となった。これは令和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年度から農業集落排水事業と浄化槽整備事業が下水道事業会計に統合したことに伴い、下水道事業会計補助金が増加したことが主な要因である。公債費は住民一人当たり</a:t>
          </a:r>
          <a:r>
            <a:rPr kumimoji="1" lang="en-US" altLang="ja-JP" sz="1300">
              <a:latin typeface="ＭＳ Ｐゴシック" panose="020B0600070205080204" pitchFamily="50" charset="-128"/>
              <a:ea typeface="ＭＳ Ｐゴシック" panose="020B0600070205080204" pitchFamily="50" charset="-128"/>
            </a:rPr>
            <a:t>93,648</a:t>
          </a:r>
          <a:r>
            <a:rPr kumimoji="1" lang="ja-JP" altLang="en-US" sz="1300">
              <a:latin typeface="ＭＳ Ｐゴシック" panose="020B0600070205080204" pitchFamily="50" charset="-128"/>
              <a:ea typeface="ＭＳ Ｐゴシック" panose="020B0600070205080204" pitchFamily="50" charset="-128"/>
            </a:rPr>
            <a:t>円となった。合併当初の大型事業の元利償還が完了してきており、一人当たり公債費は減少傾向にあるが、依然として類似団体平均を上回っている。建設事業を計画的かつ必要最低限とし、新規発行の抑制を図り、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26,041
24,911
537.71
20,412,530
19,892,783
458,220
12,214,123
18,552,078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153035</xdr:rowOff>
    </xdr:from>
    <xdr:to>
      <xdr:col>24</xdr:col>
      <xdr:colOff>63500</xdr:colOff>
      <xdr:row>37</xdr:row>
      <xdr:rowOff>2159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523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2159</xdr:rowOff>
    </xdr:from>
    <xdr:to>
      <xdr:col>19</xdr:col>
      <xdr:colOff>177800</xdr:colOff>
      <xdr:row>37</xdr:row>
      <xdr:rowOff>12255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5809"/>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12255</xdr:rowOff>
    </xdr:from>
    <xdr:to>
      <xdr:col>15</xdr:col>
      <xdr:colOff>50800</xdr:colOff>
      <xdr:row>37</xdr:row>
      <xdr:rowOff>31686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590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31686</xdr:rowOff>
    </xdr:from>
    <xdr:to>
      <xdr:col>10</xdr:col>
      <xdr:colOff>114300</xdr:colOff>
      <xdr:row>37</xdr:row>
      <xdr:rowOff>49213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75336"/>
          <a:ext cx="8890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102235</xdr:rowOff>
    </xdr:from>
    <xdr:to>
      <xdr:col>24</xdr:col>
      <xdr:colOff>114300</xdr:colOff>
      <xdr:row>37</xdr:row>
      <xdr:rowOff>32385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122809</xdr:rowOff>
    </xdr:from>
    <xdr:to>
      <xdr:col>20</xdr:col>
      <xdr:colOff>38100</xdr:colOff>
      <xdr:row>37</xdr:row>
      <xdr:rowOff>52959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69486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132905</xdr:rowOff>
    </xdr:from>
    <xdr:to>
      <xdr:col>15</xdr:col>
      <xdr:colOff>101600</xdr:colOff>
      <xdr:row>37</xdr:row>
      <xdr:rowOff>63055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79582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8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152336</xdr:rowOff>
    </xdr:from>
    <xdr:to>
      <xdr:col>10</xdr:col>
      <xdr:colOff>165100</xdr:colOff>
      <xdr:row>37</xdr:row>
      <xdr:rowOff>82486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99013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169863</xdr:rowOff>
    </xdr:from>
    <xdr:to>
      <xdr:col>6</xdr:col>
      <xdr:colOff>38100</xdr:colOff>
      <xdr:row>37</xdr:row>
      <xdr:rowOff>100013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116540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55744</xdr:rowOff>
    </xdr:from>
    <xdr:to>
      <xdr:col>24</xdr:col>
      <xdr:colOff>63500</xdr:colOff>
      <xdr:row>58</xdr:row>
      <xdr:rowOff>63118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9844"/>
          <a:ext cx="8382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55744</xdr:rowOff>
    </xdr:from>
    <xdr:to>
      <xdr:col>19</xdr:col>
      <xdr:colOff>177800</xdr:colOff>
      <xdr:row>58</xdr:row>
      <xdr:rowOff>89018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9844"/>
          <a:ext cx="8890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89018</xdr:rowOff>
    </xdr:from>
    <xdr:to>
      <xdr:col>15</xdr:col>
      <xdr:colOff>50800</xdr:colOff>
      <xdr:row>58</xdr:row>
      <xdr:rowOff>92046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3118"/>
          <a:ext cx="8890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135134</xdr:rowOff>
    </xdr:from>
    <xdr:to>
      <xdr:col>10</xdr:col>
      <xdr:colOff>114300</xdr:colOff>
      <xdr:row>58</xdr:row>
      <xdr:rowOff>92046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7784"/>
          <a:ext cx="889000" cy="1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12318</xdr:rowOff>
    </xdr:from>
    <xdr:to>
      <xdr:col>24</xdr:col>
      <xdr:colOff>114300</xdr:colOff>
      <xdr:row>58</xdr:row>
      <xdr:rowOff>113918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4944</xdr:rowOff>
    </xdr:from>
    <xdr:to>
      <xdr:col>20</xdr:col>
      <xdr:colOff>38100</xdr:colOff>
      <xdr:row>58</xdr:row>
      <xdr:rowOff>106544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97671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38218</xdr:rowOff>
    </xdr:from>
    <xdr:to>
      <xdr:col>15</xdr:col>
      <xdr:colOff>101600</xdr:colOff>
      <xdr:row>58</xdr:row>
      <xdr:rowOff>139818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130945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41246</xdr:rowOff>
    </xdr:from>
    <xdr:to>
      <xdr:col>10</xdr:col>
      <xdr:colOff>165100</xdr:colOff>
      <xdr:row>58</xdr:row>
      <xdr:rowOff>142846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133973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84334</xdr:rowOff>
    </xdr:from>
    <xdr:to>
      <xdr:col>6</xdr:col>
      <xdr:colOff>38100</xdr:colOff>
      <xdr:row>58</xdr:row>
      <xdr:rowOff>14484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5611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164940</xdr:rowOff>
    </xdr:from>
    <xdr:to>
      <xdr:col>24</xdr:col>
      <xdr:colOff>63500</xdr:colOff>
      <xdr:row>77</xdr:row>
      <xdr:rowOff>9630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5140"/>
          <a:ext cx="8382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9630</xdr:rowOff>
    </xdr:from>
    <xdr:to>
      <xdr:col>19</xdr:col>
      <xdr:colOff>177800</xdr:colOff>
      <xdr:row>77</xdr:row>
      <xdr:rowOff>59093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1280"/>
          <a:ext cx="889000" cy="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159866</xdr:rowOff>
    </xdr:from>
    <xdr:to>
      <xdr:col>15</xdr:col>
      <xdr:colOff>50800</xdr:colOff>
      <xdr:row>77</xdr:row>
      <xdr:rowOff>59093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90066"/>
          <a:ext cx="889000" cy="7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159866</xdr:rowOff>
    </xdr:from>
    <xdr:to>
      <xdr:col>10</xdr:col>
      <xdr:colOff>114300</xdr:colOff>
      <xdr:row>77</xdr:row>
      <xdr:rowOff>107637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0066"/>
          <a:ext cx="8890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114140</xdr:rowOff>
    </xdr:from>
    <xdr:to>
      <xdr:col>24</xdr:col>
      <xdr:colOff>114300</xdr:colOff>
      <xdr:row>77</xdr:row>
      <xdr:rowOff>44290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137017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130280</xdr:rowOff>
    </xdr:from>
    <xdr:to>
      <xdr:col>20</xdr:col>
      <xdr:colOff>38100</xdr:colOff>
      <xdr:row>77</xdr:row>
      <xdr:rowOff>60430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76957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3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8293</xdr:rowOff>
    </xdr:from>
    <xdr:to>
      <xdr:col>15</xdr:col>
      <xdr:colOff>101600</xdr:colOff>
      <xdr:row>77</xdr:row>
      <xdr:rowOff>109893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109066</xdr:rowOff>
    </xdr:from>
    <xdr:to>
      <xdr:col>10</xdr:col>
      <xdr:colOff>165100</xdr:colOff>
      <xdr:row>77</xdr:row>
      <xdr:rowOff>39216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55742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56837</xdr:rowOff>
    </xdr:from>
    <xdr:to>
      <xdr:col>6</xdr:col>
      <xdr:colOff>38100</xdr:colOff>
      <xdr:row>77</xdr:row>
      <xdr:rowOff>158437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76496</xdr:rowOff>
    </xdr:from>
    <xdr:to>
      <xdr:col>24</xdr:col>
      <xdr:colOff>63500</xdr:colOff>
      <xdr:row>99</xdr:row>
      <xdr:rowOff>77887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0046"/>
          <a:ext cx="8382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76377</xdr:rowOff>
    </xdr:from>
    <xdr:to>
      <xdr:col>19</xdr:col>
      <xdr:colOff>177800</xdr:colOff>
      <xdr:row>99</xdr:row>
      <xdr:rowOff>77887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9927"/>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75656</xdr:rowOff>
    </xdr:from>
    <xdr:to>
      <xdr:col>15</xdr:col>
      <xdr:colOff>50800</xdr:colOff>
      <xdr:row>99</xdr:row>
      <xdr:rowOff>76377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49206"/>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75656</xdr:rowOff>
    </xdr:from>
    <xdr:to>
      <xdr:col>10</xdr:col>
      <xdr:colOff>114300</xdr:colOff>
      <xdr:row>99</xdr:row>
      <xdr:rowOff>82055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9206"/>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25696</xdr:rowOff>
    </xdr:from>
    <xdr:to>
      <xdr:col>24</xdr:col>
      <xdr:colOff>114300</xdr:colOff>
      <xdr:row>99</xdr:row>
      <xdr:rowOff>127296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27087</xdr:rowOff>
    </xdr:from>
    <xdr:to>
      <xdr:col>20</xdr:col>
      <xdr:colOff>38100</xdr:colOff>
      <xdr:row>99</xdr:row>
      <xdr:rowOff>128687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119814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25577</xdr:rowOff>
    </xdr:from>
    <xdr:to>
      <xdr:col>15</xdr:col>
      <xdr:colOff>101600</xdr:colOff>
      <xdr:row>99</xdr:row>
      <xdr:rowOff>127177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143704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24856</xdr:rowOff>
    </xdr:from>
    <xdr:to>
      <xdr:col>10</xdr:col>
      <xdr:colOff>165100</xdr:colOff>
      <xdr:row>99</xdr:row>
      <xdr:rowOff>126456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142983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31255</xdr:rowOff>
    </xdr:from>
    <xdr:to>
      <xdr:col>6</xdr:col>
      <xdr:colOff>38100</xdr:colOff>
      <xdr:row>99</xdr:row>
      <xdr:rowOff>132855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123982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159620</xdr:rowOff>
    </xdr:from>
    <xdr:to>
      <xdr:col>55</xdr:col>
      <xdr:colOff>0</xdr:colOff>
      <xdr:row>38</xdr:row>
      <xdr:rowOff>3520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03270"/>
          <a:ext cx="8382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118799</xdr:rowOff>
    </xdr:from>
    <xdr:to>
      <xdr:col>50</xdr:col>
      <xdr:colOff>114300</xdr:colOff>
      <xdr:row>37</xdr:row>
      <xdr:rowOff>159620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624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118799</xdr:rowOff>
    </xdr:from>
    <xdr:to>
      <xdr:col>45</xdr:col>
      <xdr:colOff>177800</xdr:colOff>
      <xdr:row>37</xdr:row>
      <xdr:rowOff>124678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462449"/>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124678</xdr:rowOff>
    </xdr:from>
    <xdr:to>
      <xdr:col>41</xdr:col>
      <xdr:colOff>50800</xdr:colOff>
      <xdr:row>38</xdr:row>
      <xdr:rowOff>2540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468328"/>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124170</xdr:rowOff>
    </xdr:from>
    <xdr:to>
      <xdr:col>55</xdr:col>
      <xdr:colOff>50800</xdr:colOff>
      <xdr:row>38</xdr:row>
      <xdr:rowOff>54319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67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102597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108821</xdr:rowOff>
    </xdr:from>
    <xdr:to>
      <xdr:col>50</xdr:col>
      <xdr:colOff>165100</xdr:colOff>
      <xdr:row>38</xdr:row>
      <xdr:rowOff>38971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55498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227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67999</xdr:rowOff>
    </xdr:from>
    <xdr:to>
      <xdr:col>46</xdr:col>
      <xdr:colOff>38100</xdr:colOff>
      <xdr:row>37</xdr:row>
      <xdr:rowOff>169599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14676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73878</xdr:rowOff>
    </xdr:from>
    <xdr:to>
      <xdr:col>41</xdr:col>
      <xdr:colOff>101600</xdr:colOff>
      <xdr:row>38</xdr:row>
      <xdr:rowOff>4028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20555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19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123190</xdr:rowOff>
    </xdr:from>
    <xdr:to>
      <xdr:col>36</xdr:col>
      <xdr:colOff>165100</xdr:colOff>
      <xdr:row>38</xdr:row>
      <xdr:rowOff>53340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69867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130658</xdr:rowOff>
    </xdr:from>
    <xdr:to>
      <xdr:col>55</xdr:col>
      <xdr:colOff>0</xdr:colOff>
      <xdr:row>55</xdr:row>
      <xdr:rowOff>149022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60408"/>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15989</xdr:rowOff>
    </xdr:from>
    <xdr:to>
      <xdr:col>50</xdr:col>
      <xdr:colOff>114300</xdr:colOff>
      <xdr:row>55</xdr:row>
      <xdr:rowOff>149022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445739"/>
          <a:ext cx="889000" cy="1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15989</xdr:rowOff>
    </xdr:from>
    <xdr:to>
      <xdr:col>45</xdr:col>
      <xdr:colOff>177800</xdr:colOff>
      <xdr:row>55</xdr:row>
      <xdr:rowOff>22085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4573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22085</xdr:rowOff>
    </xdr:from>
    <xdr:to>
      <xdr:col>41</xdr:col>
      <xdr:colOff>50800</xdr:colOff>
      <xdr:row>55</xdr:row>
      <xdr:rowOff>64288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451835"/>
          <a:ext cx="889000" cy="4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79858</xdr:rowOff>
    </xdr:from>
    <xdr:to>
      <xdr:col>55</xdr:col>
      <xdr:colOff>50800</xdr:colOff>
      <xdr:row>56</xdr:row>
      <xdr:rowOff>10008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102735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98222</xdr:rowOff>
    </xdr:from>
    <xdr:to>
      <xdr:col>50</xdr:col>
      <xdr:colOff>165100</xdr:colOff>
      <xdr:row>56</xdr:row>
      <xdr:rowOff>28372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44899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0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136639</xdr:rowOff>
    </xdr:from>
    <xdr:to>
      <xdr:col>46</xdr:col>
      <xdr:colOff>38100</xdr:colOff>
      <xdr:row>55</xdr:row>
      <xdr:rowOff>66789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83316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142735</xdr:rowOff>
    </xdr:from>
    <xdr:to>
      <xdr:col>41</xdr:col>
      <xdr:colOff>101600</xdr:colOff>
      <xdr:row>55</xdr:row>
      <xdr:rowOff>72885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89412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7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13488</xdr:rowOff>
    </xdr:from>
    <xdr:to>
      <xdr:col>36</xdr:col>
      <xdr:colOff>165100</xdr:colOff>
      <xdr:row>55</xdr:row>
      <xdr:rowOff>115088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131615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12942</xdr:rowOff>
    </xdr:from>
    <xdr:to>
      <xdr:col>55</xdr:col>
      <xdr:colOff>0</xdr:colOff>
      <xdr:row>78</xdr:row>
      <xdr:rowOff>68061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6042"/>
          <a:ext cx="838200" cy="5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12942</xdr:rowOff>
    </xdr:from>
    <xdr:to>
      <xdr:col>50</xdr:col>
      <xdr:colOff>114300</xdr:colOff>
      <xdr:row>78</xdr:row>
      <xdr:rowOff>40204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6042"/>
          <a:ext cx="889000" cy="2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39336</xdr:rowOff>
    </xdr:from>
    <xdr:to>
      <xdr:col>45</xdr:col>
      <xdr:colOff>177800</xdr:colOff>
      <xdr:row>78</xdr:row>
      <xdr:rowOff>40204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12436"/>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9649</xdr:rowOff>
    </xdr:from>
    <xdr:to>
      <xdr:col>41</xdr:col>
      <xdr:colOff>50800</xdr:colOff>
      <xdr:row>78</xdr:row>
      <xdr:rowOff>39336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82749"/>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17261</xdr:rowOff>
    </xdr:from>
    <xdr:to>
      <xdr:col>55</xdr:col>
      <xdr:colOff>50800</xdr:colOff>
      <xdr:row>78</xdr:row>
      <xdr:rowOff>118861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133592</xdr:rowOff>
    </xdr:from>
    <xdr:to>
      <xdr:col>50</xdr:col>
      <xdr:colOff>165100</xdr:colOff>
      <xdr:row>78</xdr:row>
      <xdr:rowOff>63742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54869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160854</xdr:rowOff>
    </xdr:from>
    <xdr:to>
      <xdr:col>46</xdr:col>
      <xdr:colOff>38100</xdr:colOff>
      <xdr:row>78</xdr:row>
      <xdr:rowOff>91004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82131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159986</xdr:rowOff>
    </xdr:from>
    <xdr:to>
      <xdr:col>41</xdr:col>
      <xdr:colOff>101600</xdr:colOff>
      <xdr:row>78</xdr:row>
      <xdr:rowOff>90136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81263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130299</xdr:rowOff>
    </xdr:from>
    <xdr:to>
      <xdr:col>36</xdr:col>
      <xdr:colOff>165100</xdr:colOff>
      <xdr:row>78</xdr:row>
      <xdr:rowOff>60449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51576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112055</xdr:rowOff>
    </xdr:from>
    <xdr:to>
      <xdr:col>55</xdr:col>
      <xdr:colOff>0</xdr:colOff>
      <xdr:row>96</xdr:row>
      <xdr:rowOff>137643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71255"/>
          <a:ext cx="838200" cy="2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75296</xdr:rowOff>
    </xdr:from>
    <xdr:to>
      <xdr:col>50</xdr:col>
      <xdr:colOff>114300</xdr:colOff>
      <xdr:row>96</xdr:row>
      <xdr:rowOff>137643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34496"/>
          <a:ext cx="889000" cy="6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75296</xdr:rowOff>
    </xdr:from>
    <xdr:to>
      <xdr:col>45</xdr:col>
      <xdr:colOff>177800</xdr:colOff>
      <xdr:row>96</xdr:row>
      <xdr:rowOff>87579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34496"/>
          <a:ext cx="889000" cy="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37554</xdr:rowOff>
    </xdr:from>
    <xdr:to>
      <xdr:col>41</xdr:col>
      <xdr:colOff>50800</xdr:colOff>
      <xdr:row>96</xdr:row>
      <xdr:rowOff>87579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96754"/>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61255</xdr:rowOff>
    </xdr:from>
    <xdr:to>
      <xdr:col>55</xdr:col>
      <xdr:colOff>50800</xdr:colOff>
      <xdr:row>96</xdr:row>
      <xdr:rowOff>162855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39682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86843</xdr:rowOff>
    </xdr:from>
    <xdr:to>
      <xdr:col>50</xdr:col>
      <xdr:colOff>165100</xdr:colOff>
      <xdr:row>97</xdr:row>
      <xdr:rowOff>16993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8120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24496</xdr:rowOff>
    </xdr:from>
    <xdr:to>
      <xdr:col>46</xdr:col>
      <xdr:colOff>38100</xdr:colOff>
      <xdr:row>96</xdr:row>
      <xdr:rowOff>126096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142623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36779</xdr:rowOff>
    </xdr:from>
    <xdr:to>
      <xdr:col>41</xdr:col>
      <xdr:colOff>101600</xdr:colOff>
      <xdr:row>96</xdr:row>
      <xdr:rowOff>138379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129506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158204</xdr:rowOff>
    </xdr:from>
    <xdr:to>
      <xdr:col>36</xdr:col>
      <xdr:colOff>165100</xdr:colOff>
      <xdr:row>96</xdr:row>
      <xdr:rowOff>88354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104881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115740</xdr:rowOff>
    </xdr:from>
    <xdr:to>
      <xdr:col>85</xdr:col>
      <xdr:colOff>127000</xdr:colOff>
      <xdr:row>37</xdr:row>
      <xdr:rowOff>88336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287940"/>
          <a:ext cx="838200" cy="14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115740</xdr:rowOff>
    </xdr:from>
    <xdr:to>
      <xdr:col>81</xdr:col>
      <xdr:colOff>50800</xdr:colOff>
      <xdr:row>37</xdr:row>
      <xdr:rowOff>116683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87940"/>
          <a:ext cx="889000" cy="17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84265</xdr:rowOff>
    </xdr:from>
    <xdr:to>
      <xdr:col>76</xdr:col>
      <xdr:colOff>114300</xdr:colOff>
      <xdr:row>37</xdr:row>
      <xdr:rowOff>116683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27915"/>
          <a:ext cx="889000" cy="3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84265</xdr:rowOff>
    </xdr:from>
    <xdr:to>
      <xdr:col>71</xdr:col>
      <xdr:colOff>177800</xdr:colOff>
      <xdr:row>37</xdr:row>
      <xdr:rowOff>164917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27915"/>
          <a:ext cx="889000" cy="8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37536</xdr:rowOff>
    </xdr:from>
    <xdr:to>
      <xdr:col>85</xdr:col>
      <xdr:colOff>177800</xdr:colOff>
      <xdr:row>37</xdr:row>
      <xdr:rowOff>139136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15963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64940</xdr:rowOff>
    </xdr:from>
    <xdr:to>
      <xdr:col>81</xdr:col>
      <xdr:colOff>101600</xdr:colOff>
      <xdr:row>36</xdr:row>
      <xdr:rowOff>166540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65883</xdr:rowOff>
    </xdr:from>
    <xdr:to>
      <xdr:col>76</xdr:col>
      <xdr:colOff>165100</xdr:colOff>
      <xdr:row>37</xdr:row>
      <xdr:rowOff>167483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158610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33465</xdr:rowOff>
    </xdr:from>
    <xdr:to>
      <xdr:col>72</xdr:col>
      <xdr:colOff>38100</xdr:colOff>
      <xdr:row>37</xdr:row>
      <xdr:rowOff>135065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151592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114117</xdr:rowOff>
    </xdr:from>
    <xdr:to>
      <xdr:col>67</xdr:col>
      <xdr:colOff>101600</xdr:colOff>
      <xdr:row>38</xdr:row>
      <xdr:rowOff>44267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35394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11859</xdr:rowOff>
    </xdr:from>
    <xdr:to>
      <xdr:col>85</xdr:col>
      <xdr:colOff>127000</xdr:colOff>
      <xdr:row>56</xdr:row>
      <xdr:rowOff>91206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13059"/>
          <a:ext cx="838200" cy="7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91206</xdr:rowOff>
    </xdr:from>
    <xdr:to>
      <xdr:col>81</xdr:col>
      <xdr:colOff>50800</xdr:colOff>
      <xdr:row>56</xdr:row>
      <xdr:rowOff>110454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92406"/>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110454</xdr:rowOff>
    </xdr:from>
    <xdr:to>
      <xdr:col>76</xdr:col>
      <xdr:colOff>114300</xdr:colOff>
      <xdr:row>56</xdr:row>
      <xdr:rowOff>145019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11654"/>
          <a:ext cx="889000" cy="3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96449</xdr:rowOff>
    </xdr:from>
    <xdr:to>
      <xdr:col>71</xdr:col>
      <xdr:colOff>177800</xdr:colOff>
      <xdr:row>56</xdr:row>
      <xdr:rowOff>145019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97649"/>
          <a:ext cx="889000" cy="4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132509</xdr:rowOff>
    </xdr:from>
    <xdr:to>
      <xdr:col>85</xdr:col>
      <xdr:colOff>177800</xdr:colOff>
      <xdr:row>56</xdr:row>
      <xdr:rowOff>62659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110936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40406</xdr:rowOff>
    </xdr:from>
    <xdr:to>
      <xdr:col>81</xdr:col>
      <xdr:colOff>101600</xdr:colOff>
      <xdr:row>56</xdr:row>
      <xdr:rowOff>142006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4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133133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3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59654</xdr:rowOff>
    </xdr:from>
    <xdr:to>
      <xdr:col>76</xdr:col>
      <xdr:colOff>165100</xdr:colOff>
      <xdr:row>56</xdr:row>
      <xdr:rowOff>161254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6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152381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5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94219</xdr:rowOff>
    </xdr:from>
    <xdr:to>
      <xdr:col>72</xdr:col>
      <xdr:colOff>38100</xdr:colOff>
      <xdr:row>57</xdr:row>
      <xdr:rowOff>24369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45649</xdr:rowOff>
    </xdr:from>
    <xdr:to>
      <xdr:col>67</xdr:col>
      <xdr:colOff>101600</xdr:colOff>
      <xdr:row>56</xdr:row>
      <xdr:rowOff>147249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138376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3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10094</xdr:rowOff>
    </xdr:from>
    <xdr:to>
      <xdr:col>85</xdr:col>
      <xdr:colOff>127000</xdr:colOff>
      <xdr:row>79</xdr:row>
      <xdr:rowOff>45593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54644"/>
          <a:ext cx="838200" cy="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156998</xdr:rowOff>
    </xdr:from>
    <xdr:to>
      <xdr:col>81</xdr:col>
      <xdr:colOff>50800</xdr:colOff>
      <xdr:row>79</xdr:row>
      <xdr:rowOff>10094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30098"/>
          <a:ext cx="889000" cy="2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110541</xdr:rowOff>
    </xdr:from>
    <xdr:to>
      <xdr:col>76</xdr:col>
      <xdr:colOff>114300</xdr:colOff>
      <xdr:row>78</xdr:row>
      <xdr:rowOff>156998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83641"/>
          <a:ext cx="889000" cy="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110541</xdr:rowOff>
    </xdr:from>
    <xdr:to>
      <xdr:col>71</xdr:col>
      <xdr:colOff>177800</xdr:colOff>
      <xdr:row>79</xdr:row>
      <xdr:rowOff>22964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83641"/>
          <a:ext cx="889000" cy="8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166243</xdr:rowOff>
    </xdr:from>
    <xdr:to>
      <xdr:col>85</xdr:col>
      <xdr:colOff>177800</xdr:colOff>
      <xdr:row>79</xdr:row>
      <xdr:rowOff>96393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125620</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130744</xdr:rowOff>
    </xdr:from>
    <xdr:to>
      <xdr:col>81</xdr:col>
      <xdr:colOff>101600</xdr:colOff>
      <xdr:row>79</xdr:row>
      <xdr:rowOff>60894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77421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106198</xdr:rowOff>
    </xdr:from>
    <xdr:to>
      <xdr:col>76</xdr:col>
      <xdr:colOff>165100</xdr:colOff>
      <xdr:row>79</xdr:row>
      <xdr:rowOff>36348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52875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59741</xdr:rowOff>
    </xdr:from>
    <xdr:to>
      <xdr:col>72</xdr:col>
      <xdr:colOff>38100</xdr:colOff>
      <xdr:row>78</xdr:row>
      <xdr:rowOff>161341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6418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0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143614</xdr:rowOff>
    </xdr:from>
    <xdr:to>
      <xdr:col>67</xdr:col>
      <xdr:colOff>101600</xdr:colOff>
      <xdr:row>79</xdr:row>
      <xdr:rowOff>73764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90291</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9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89038</xdr:rowOff>
    </xdr:from>
    <xdr:to>
      <xdr:col>85</xdr:col>
      <xdr:colOff>127000</xdr:colOff>
      <xdr:row>97</xdr:row>
      <xdr:rowOff>97070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19688"/>
          <a:ext cx="8382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73420</xdr:rowOff>
    </xdr:from>
    <xdr:to>
      <xdr:col>81</xdr:col>
      <xdr:colOff>50800</xdr:colOff>
      <xdr:row>97</xdr:row>
      <xdr:rowOff>89038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04070"/>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67444</xdr:rowOff>
    </xdr:from>
    <xdr:to>
      <xdr:col>76</xdr:col>
      <xdr:colOff>114300</xdr:colOff>
      <xdr:row>97</xdr:row>
      <xdr:rowOff>73420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9809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67444</xdr:rowOff>
    </xdr:from>
    <xdr:to>
      <xdr:col>71</xdr:col>
      <xdr:colOff>177800</xdr:colOff>
      <xdr:row>97</xdr:row>
      <xdr:rowOff>70084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8094"/>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46270</xdr:rowOff>
    </xdr:from>
    <xdr:to>
      <xdr:col>85</xdr:col>
      <xdr:colOff>177800</xdr:colOff>
      <xdr:row>97</xdr:row>
      <xdr:rowOff>147870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69147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38238</xdr:rowOff>
    </xdr:from>
    <xdr:to>
      <xdr:col>81</xdr:col>
      <xdr:colOff>101600</xdr:colOff>
      <xdr:row>97</xdr:row>
      <xdr:rowOff>139838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156365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4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22620</xdr:rowOff>
    </xdr:from>
    <xdr:to>
      <xdr:col>76</xdr:col>
      <xdr:colOff>165100</xdr:colOff>
      <xdr:row>97</xdr:row>
      <xdr:rowOff>124220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140747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2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16644</xdr:rowOff>
    </xdr:from>
    <xdr:to>
      <xdr:col>72</xdr:col>
      <xdr:colOff>38100</xdr:colOff>
      <xdr:row>97</xdr:row>
      <xdr:rowOff>118244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134771</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2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19284</xdr:rowOff>
    </xdr:from>
    <xdr:to>
      <xdr:col>67</xdr:col>
      <xdr:colOff>101600</xdr:colOff>
      <xdr:row>97</xdr:row>
      <xdr:rowOff>120884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137411</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2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住民一人当たりのコストが高くなっているのは、民生費、総務費である。民生費は住民一人当たり</a:t>
          </a:r>
          <a:r>
            <a:rPr kumimoji="1" lang="en-US" altLang="ja-JP" sz="1300">
              <a:latin typeface="ＭＳ Ｐゴシック" panose="020B0600070205080204" pitchFamily="50" charset="-128"/>
              <a:ea typeface="ＭＳ Ｐゴシック" panose="020B0600070205080204" pitchFamily="50" charset="-128"/>
            </a:rPr>
            <a:t>232,329</a:t>
          </a:r>
          <a:r>
            <a:rPr kumimoji="1" lang="ja-JP" altLang="en-US" sz="1300">
              <a:latin typeface="ＭＳ Ｐゴシック" panose="020B0600070205080204" pitchFamily="50" charset="-128"/>
              <a:ea typeface="ＭＳ Ｐゴシック" panose="020B0600070205080204" pitchFamily="50" charset="-128"/>
            </a:rPr>
            <a:t>円となった。障害者自立支援給付費などの扶助費に加え、令和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年度も物価高騰対策で価格高騰重点支援給付事業費が計上されたことから高い水準となった。総務費は住民一人当たり</a:t>
          </a:r>
          <a:r>
            <a:rPr kumimoji="1" lang="en-US" altLang="ja-JP" sz="1300">
              <a:latin typeface="ＭＳ Ｐゴシック" panose="020B0600070205080204" pitchFamily="50" charset="-128"/>
              <a:ea typeface="ＭＳ Ｐゴシック" panose="020B0600070205080204" pitchFamily="50" charset="-128"/>
            </a:rPr>
            <a:t>120,301</a:t>
          </a:r>
          <a:r>
            <a:rPr kumimoji="1" lang="ja-JP" altLang="en-US" sz="1300">
              <a:latin typeface="ＭＳ Ｐゴシック" panose="020B0600070205080204" pitchFamily="50" charset="-128"/>
              <a:ea typeface="ＭＳ Ｐゴシック" panose="020B0600070205080204" pitchFamily="50" charset="-128"/>
            </a:rPr>
            <a:t>円となった。前年度からは一人当たり</a:t>
          </a:r>
          <a:r>
            <a:rPr kumimoji="1" lang="en-US" altLang="ja-JP" sz="1300">
              <a:latin typeface="ＭＳ Ｐゴシック" panose="020B0600070205080204" pitchFamily="50" charset="-128"/>
              <a:ea typeface="ＭＳ Ｐゴシック" panose="020B0600070205080204" pitchFamily="50" charset="-128"/>
            </a:rPr>
            <a:t>5,806</a:t>
          </a:r>
          <a:r>
            <a:rPr kumimoji="1" lang="ja-JP" altLang="en-US" sz="1300">
              <a:latin typeface="ＭＳ Ｐゴシック" panose="020B0600070205080204" pitchFamily="50" charset="-128"/>
              <a:ea typeface="ＭＳ Ｐゴシック" panose="020B0600070205080204" pitchFamily="50" charset="-128"/>
            </a:rPr>
            <a:t>円減少となったが、これはふるさと応援基金や公共施設管理運営基金などの積立金が減少したことが主な要因である。前年度からの増加が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番多かったのは教育費で、前年度から住民一人当たり</a:t>
          </a:r>
          <a:r>
            <a:rPr kumimoji="1" lang="en-US" altLang="ja-JP" sz="1300">
              <a:latin typeface="ＭＳ Ｐゴシック" panose="020B0600070205080204" pitchFamily="50" charset="-128"/>
              <a:ea typeface="ＭＳ Ｐゴシック" panose="020B0600070205080204" pitchFamily="50" charset="-128"/>
            </a:rPr>
            <a:t>10,413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71,777</a:t>
          </a:r>
          <a:r>
            <a:rPr kumimoji="1" lang="ja-JP" altLang="en-US" sz="1300">
              <a:latin typeface="ＭＳ Ｐゴシック" panose="020B0600070205080204" pitchFamily="50" charset="-128"/>
              <a:ea typeface="ＭＳ Ｐゴシック" panose="020B0600070205080204" pitchFamily="50" charset="-128"/>
            </a:rPr>
            <a:t>円となった。主な要因は令和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年度から開始した小中学校給食費無償化に伴う経費と、愛郷小学校及び高宮小学校の体育館への空調整備工事、各小学校校舎の空調更新工事の実施によるものである。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財政調整基金残高は、決算剰余金を中心に積み立てるとともに、取り崩しの削減に努め、令和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年度以降残高を回復してきているが、引き続き残高の回復に努める。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実質収支額は一貫して黒字である。実質単年度収支は、令和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年度にコロナ禍の事業中止等が要因で黒字となったが、令和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年度以降は歳入よりも歳出が大きくなり、実質単年度収支は赤字となっている。今後も積極的な行財政改革を推進し、財政基盤強化に努める。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一般会計は黒字となったが、前年度から実質収支が</a:t>
          </a:r>
          <a:r>
            <a:rPr kumimoji="1" lang="en-US" altLang="ja-JP" sz="1400">
              <a:latin typeface="ＭＳ ゴシック" pitchFamily="49" charset="-128"/>
              <a:ea typeface="ＭＳ ゴシック" pitchFamily="49" charset="-128"/>
            </a:rPr>
            <a:t>65,653</a:t>
          </a:r>
          <a:r>
            <a:rPr kumimoji="1" lang="ja-JP" altLang="en-US" sz="1400">
              <a:latin typeface="ＭＳ ゴシック" pitchFamily="49" charset="-128"/>
              <a:ea typeface="ＭＳ ゴシック" pitchFamily="49" charset="-128"/>
            </a:rPr>
            <a:t>千円減少したことにより、前年度から</a:t>
          </a:r>
          <a:r>
            <a:rPr kumimoji="1" lang="en-US" altLang="ja-JP" sz="1400">
              <a:latin typeface="ＭＳ ゴシック" pitchFamily="49" charset="-128"/>
              <a:ea typeface="ＭＳ ゴシック" pitchFamily="49" charset="-128"/>
            </a:rPr>
            <a:t>0.53</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その他の会計については、実質収支に増減はあるが、引き続き黒字となった。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下水道事業（農業集落排水事業）会計及び下水道事業会計（浄化槽整備事業）会計は、それぞれ令和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年度までは特別会計であったが、令和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年度から下水道事業会計と統合したことによるものである。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20412530</v>
      </c>
      <c r="BO4" s="358"/>
      <c r="BP4" s="358"/>
      <c r="BQ4" s="358"/>
      <c r="BR4" s="358"/>
      <c r="BS4" s="358"/>
      <c r="BT4" s="358"/>
      <c r="BU4" s="359"/>
      <c r="BV4" s="357">
        <v>21432473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4.3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19892783</v>
      </c>
      <c r="BO5" s="395"/>
      <c r="BP5" s="395"/>
      <c r="BQ5" s="395"/>
      <c r="BR5" s="395"/>
      <c r="BS5" s="395"/>
      <c r="BT5" s="395"/>
      <c r="BU5" s="396"/>
      <c r="BV5" s="394">
        <v>20803166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92.9</v>
      </c>
      <c r="CU5" s="392"/>
      <c r="CV5" s="392"/>
      <c r="CW5" s="392"/>
      <c r="CX5" s="392"/>
      <c r="CY5" s="392"/>
      <c r="CZ5" s="392"/>
      <c r="DA5" s="393"/>
      <c r="DB5" s="391">
        <v>92.1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519747</v>
      </c>
      <c r="BO6" s="395"/>
      <c r="BP6" s="395"/>
      <c r="BQ6" s="395"/>
      <c r="BR6" s="395"/>
      <c r="BS6" s="395"/>
      <c r="BT6" s="395"/>
      <c r="BU6" s="396"/>
      <c r="BV6" s="394">
        <v>629307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93.1</v>
      </c>
      <c r="CU6" s="432"/>
      <c r="CV6" s="432"/>
      <c r="CW6" s="432"/>
      <c r="CX6" s="432"/>
      <c r="CY6" s="432"/>
      <c r="CZ6" s="432"/>
      <c r="DA6" s="433"/>
      <c r="DB6" s="431">
        <v>92.5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61527</v>
      </c>
      <c r="BO7" s="395"/>
      <c r="BP7" s="395"/>
      <c r="BQ7" s="395"/>
      <c r="BR7" s="395"/>
      <c r="BS7" s="395"/>
      <c r="BT7" s="395"/>
      <c r="BU7" s="396"/>
      <c r="BV7" s="394">
        <v>105434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12214123</v>
      </c>
      <c r="CU7" s="395"/>
      <c r="CV7" s="395"/>
      <c r="CW7" s="395"/>
      <c r="CX7" s="395"/>
      <c r="CY7" s="395"/>
      <c r="CZ7" s="395"/>
      <c r="DA7" s="396"/>
      <c r="DB7" s="394">
        <v>12223693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458220</v>
      </c>
      <c r="BO8" s="395"/>
      <c r="BP8" s="395"/>
      <c r="BQ8" s="395"/>
      <c r="BR8" s="395"/>
      <c r="BS8" s="395"/>
      <c r="BT8" s="395"/>
      <c r="BU8" s="396"/>
      <c r="BV8" s="394">
        <v>523873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26448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-65653</v>
      </c>
      <c r="BO9" s="395"/>
      <c r="BP9" s="395"/>
      <c r="BQ9" s="395"/>
      <c r="BR9" s="395"/>
      <c r="BS9" s="395"/>
      <c r="BT9" s="395"/>
      <c r="BU9" s="396"/>
      <c r="BV9" s="394">
        <v>-205424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17.5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29488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1451</v>
      </c>
      <c r="BO10" s="395"/>
      <c r="BP10" s="395"/>
      <c r="BQ10" s="395"/>
      <c r="BR10" s="395"/>
      <c r="BS10" s="395"/>
      <c r="BT10" s="395"/>
      <c r="BU10" s="396"/>
      <c r="BV10" s="394">
        <v>133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26041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254917</v>
      </c>
      <c r="BO12" s="395"/>
      <c r="BP12" s="395"/>
      <c r="BQ12" s="395"/>
      <c r="BR12" s="395"/>
      <c r="BS12" s="395"/>
      <c r="BT12" s="395"/>
      <c r="BU12" s="396"/>
      <c r="BV12" s="394">
        <v>227266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24911</v>
      </c>
      <c r="S13" s="479"/>
      <c r="T13" s="479"/>
      <c r="U13" s="479"/>
      <c r="V13" s="480"/>
      <c r="W13" s="410" t="s">
        <v>131</v>
      </c>
      <c r="X13" s="411"/>
      <c r="Y13" s="411"/>
      <c r="Z13" s="411"/>
      <c r="AA13" s="411"/>
      <c r="AB13" s="401"/>
      <c r="AC13" s="445">
        <v>1421</v>
      </c>
      <c r="AD13" s="446"/>
      <c r="AE13" s="446"/>
      <c r="AF13" s="446"/>
      <c r="AG13" s="488"/>
      <c r="AH13" s="445">
        <v>2025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-319119</v>
      </c>
      <c r="BO13" s="395"/>
      <c r="BP13" s="395"/>
      <c r="BQ13" s="395"/>
      <c r="BR13" s="395"/>
      <c r="BS13" s="395"/>
      <c r="BT13" s="395"/>
      <c r="BU13" s="396"/>
      <c r="BV13" s="394">
        <v>-432557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10.9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26611</v>
      </c>
      <c r="S14" s="479"/>
      <c r="T14" s="479"/>
      <c r="U14" s="479"/>
      <c r="V14" s="480"/>
      <c r="W14" s="384"/>
      <c r="X14" s="385"/>
      <c r="Y14" s="385"/>
      <c r="Z14" s="385"/>
      <c r="AA14" s="385"/>
      <c r="AB14" s="374"/>
      <c r="AC14" s="481">
        <v>11.5</v>
      </c>
      <c r="AD14" s="482"/>
      <c r="AE14" s="482"/>
      <c r="AF14" s="482"/>
      <c r="AG14" s="483"/>
      <c r="AH14" s="481">
        <v>13.9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55.1</v>
      </c>
      <c r="CU14" s="493"/>
      <c r="CV14" s="493"/>
      <c r="CW14" s="493"/>
      <c r="CX14" s="493"/>
      <c r="CY14" s="493"/>
      <c r="CZ14" s="493"/>
      <c r="DA14" s="494"/>
      <c r="DB14" s="492">
        <v>62.9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25538</v>
      </c>
      <c r="S15" s="479"/>
      <c r="T15" s="479"/>
      <c r="U15" s="479"/>
      <c r="V15" s="480"/>
      <c r="W15" s="410" t="s">
        <v>137</v>
      </c>
      <c r="X15" s="411"/>
      <c r="Y15" s="411"/>
      <c r="Z15" s="411"/>
      <c r="AA15" s="411"/>
      <c r="AB15" s="401"/>
      <c r="AC15" s="445">
        <v>3590</v>
      </c>
      <c r="AD15" s="446"/>
      <c r="AE15" s="446"/>
      <c r="AF15" s="446"/>
      <c r="AG15" s="488"/>
      <c r="AH15" s="445">
        <v>4196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3833730</v>
      </c>
      <c r="BO15" s="358"/>
      <c r="BP15" s="358"/>
      <c r="BQ15" s="358"/>
      <c r="BR15" s="358"/>
      <c r="BS15" s="358"/>
      <c r="BT15" s="358"/>
      <c r="BU15" s="359"/>
      <c r="BV15" s="357">
        <v>3780928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29.1</v>
      </c>
      <c r="AD16" s="482"/>
      <c r="AE16" s="482"/>
      <c r="AF16" s="482"/>
      <c r="AG16" s="483"/>
      <c r="AH16" s="481">
        <v>28.8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11210255</v>
      </c>
      <c r="BO16" s="395"/>
      <c r="BP16" s="395"/>
      <c r="BQ16" s="395"/>
      <c r="BR16" s="395"/>
      <c r="BS16" s="395"/>
      <c r="BT16" s="395"/>
      <c r="BU16" s="396"/>
      <c r="BV16" s="394">
        <v>11200490</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7339</v>
      </c>
      <c r="AD17" s="446"/>
      <c r="AE17" s="446"/>
      <c r="AF17" s="446"/>
      <c r="AG17" s="488"/>
      <c r="AH17" s="445">
        <v>8348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4809480</v>
      </c>
      <c r="BO17" s="395"/>
      <c r="BP17" s="395"/>
      <c r="BQ17" s="395"/>
      <c r="BR17" s="395"/>
      <c r="BS17" s="395"/>
      <c r="BT17" s="395"/>
      <c r="BU17" s="396"/>
      <c r="BV17" s="394">
        <v>4745316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537.71</v>
      </c>
      <c r="M18" s="518"/>
      <c r="N18" s="518"/>
      <c r="O18" s="518"/>
      <c r="P18" s="518"/>
      <c r="Q18" s="518"/>
      <c r="R18" s="519"/>
      <c r="S18" s="519"/>
      <c r="T18" s="519"/>
      <c r="U18" s="519"/>
      <c r="V18" s="520"/>
      <c r="W18" s="412"/>
      <c r="X18" s="413"/>
      <c r="Y18" s="413"/>
      <c r="Z18" s="413"/>
      <c r="AA18" s="413"/>
      <c r="AB18" s="404"/>
      <c r="AC18" s="521">
        <v>59.4</v>
      </c>
      <c r="AD18" s="522"/>
      <c r="AE18" s="522"/>
      <c r="AF18" s="522"/>
      <c r="AG18" s="523"/>
      <c r="AH18" s="521">
        <v>57.3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11433088</v>
      </c>
      <c r="BO18" s="395"/>
      <c r="BP18" s="395"/>
      <c r="BQ18" s="395"/>
      <c r="BR18" s="395"/>
      <c r="BS18" s="395"/>
      <c r="BT18" s="395"/>
      <c r="BU18" s="396"/>
      <c r="BV18" s="394">
        <v>11346577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14501574</v>
      </c>
      <c r="BO19" s="395"/>
      <c r="BP19" s="395"/>
      <c r="BQ19" s="395"/>
      <c r="BR19" s="395"/>
      <c r="BS19" s="395"/>
      <c r="BT19" s="395"/>
      <c r="BU19" s="396"/>
      <c r="BV19" s="394">
        <v>14673926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11060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18552078</v>
      </c>
      <c r="BO22" s="358"/>
      <c r="BP22" s="358"/>
      <c r="BQ22" s="358"/>
      <c r="BR22" s="358"/>
      <c r="BS22" s="358"/>
      <c r="BT22" s="358"/>
      <c r="BU22" s="359"/>
      <c r="BV22" s="357">
        <v>20137742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10941451</v>
      </c>
      <c r="BO23" s="395"/>
      <c r="BP23" s="395"/>
      <c r="BQ23" s="395"/>
      <c r="BR23" s="395"/>
      <c r="BS23" s="395"/>
      <c r="BT23" s="395"/>
      <c r="BU23" s="396"/>
      <c r="BV23" s="394">
        <v>11442350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8600</v>
      </c>
      <c r="R24" s="446"/>
      <c r="S24" s="446"/>
      <c r="T24" s="446"/>
      <c r="U24" s="446"/>
      <c r="V24" s="488"/>
      <c r="W24" s="540"/>
      <c r="X24" s="541"/>
      <c r="Y24" s="542"/>
      <c r="Z24" s="444" t="s">
        <v>162</v>
      </c>
      <c r="AA24" s="424"/>
      <c r="AB24" s="424"/>
      <c r="AC24" s="424"/>
      <c r="AD24" s="424"/>
      <c r="AE24" s="424"/>
      <c r="AF24" s="424"/>
      <c r="AG24" s="425"/>
      <c r="AH24" s="445">
        <v>334</v>
      </c>
      <c r="AI24" s="446"/>
      <c r="AJ24" s="446"/>
      <c r="AK24" s="446"/>
      <c r="AL24" s="488"/>
      <c r="AM24" s="445">
        <v>1107878</v>
      </c>
      <c r="AN24" s="446"/>
      <c r="AO24" s="446"/>
      <c r="AP24" s="446"/>
      <c r="AQ24" s="446"/>
      <c r="AR24" s="488"/>
      <c r="AS24" s="445">
        <v>3317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13591312</v>
      </c>
      <c r="BO24" s="395"/>
      <c r="BP24" s="395"/>
      <c r="BQ24" s="395"/>
      <c r="BR24" s="395"/>
      <c r="BS24" s="395"/>
      <c r="BT24" s="395"/>
      <c r="BU24" s="396"/>
      <c r="BV24" s="394">
        <v>14611130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v>57</v>
      </c>
      <c r="AI25" s="446"/>
      <c r="AJ25" s="446"/>
      <c r="AK25" s="446"/>
      <c r="AL25" s="488"/>
      <c r="AM25" s="445">
        <v>173736</v>
      </c>
      <c r="AN25" s="446"/>
      <c r="AO25" s="446"/>
      <c r="AP25" s="446"/>
      <c r="AQ25" s="446"/>
      <c r="AR25" s="488"/>
      <c r="AS25" s="445">
        <v>3048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2510274</v>
      </c>
      <c r="BO25" s="358"/>
      <c r="BP25" s="358"/>
      <c r="BQ25" s="358"/>
      <c r="BR25" s="358"/>
      <c r="BS25" s="358"/>
      <c r="BT25" s="358"/>
      <c r="BU25" s="359"/>
      <c r="BV25" s="357">
        <v>2560335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4100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32317</v>
      </c>
      <c r="AN27" s="446"/>
      <c r="AO27" s="446"/>
      <c r="AP27" s="446"/>
      <c r="AQ27" s="446"/>
      <c r="AR27" s="488"/>
      <c r="AS27" s="445">
        <v>4040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3550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1140176</v>
      </c>
      <c r="BO28" s="358"/>
      <c r="BP28" s="358"/>
      <c r="BQ28" s="358"/>
      <c r="BR28" s="358"/>
      <c r="BS28" s="358"/>
      <c r="BT28" s="358"/>
      <c r="BU28" s="359"/>
      <c r="BV28" s="357">
        <v>1093642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3250</v>
      </c>
      <c r="R29" s="446"/>
      <c r="S29" s="446"/>
      <c r="T29" s="446"/>
      <c r="U29" s="446"/>
      <c r="V29" s="488"/>
      <c r="W29" s="543"/>
      <c r="X29" s="544"/>
      <c r="Y29" s="545"/>
      <c r="Z29" s="444" t="s">
        <v>177</v>
      </c>
      <c r="AA29" s="424"/>
      <c r="AB29" s="424"/>
      <c r="AC29" s="424"/>
      <c r="AD29" s="424"/>
      <c r="AE29" s="424"/>
      <c r="AF29" s="424"/>
      <c r="AG29" s="425"/>
      <c r="AH29" s="445">
        <v>342</v>
      </c>
      <c r="AI29" s="446"/>
      <c r="AJ29" s="446"/>
      <c r="AK29" s="446"/>
      <c r="AL29" s="488"/>
      <c r="AM29" s="445">
        <v>1140195</v>
      </c>
      <c r="AN29" s="446"/>
      <c r="AO29" s="446"/>
      <c r="AP29" s="446"/>
      <c r="AQ29" s="446"/>
      <c r="AR29" s="488"/>
      <c r="AS29" s="445">
        <v>3334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544637</v>
      </c>
      <c r="BO29" s="395"/>
      <c r="BP29" s="395"/>
      <c r="BQ29" s="395"/>
      <c r="BR29" s="395"/>
      <c r="BS29" s="395"/>
      <c r="BT29" s="395"/>
      <c r="BU29" s="396"/>
      <c r="BV29" s="394">
        <v>500767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5652559</v>
      </c>
      <c r="BO30" s="514"/>
      <c r="BP30" s="514"/>
      <c r="BQ30" s="514"/>
      <c r="BR30" s="514"/>
      <c r="BS30" s="514"/>
      <c r="BT30" s="514"/>
      <c r="BU30" s="515"/>
      <c r="BV30" s="513">
        <v>5910106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広島県後期高齢者医療広域連合（一般会計）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安芸高田市地域振興事業団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コミュニティ・プラント整備事業特別会計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下水道事業（特定環境保全公共下水道事業）会計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広島県後期高齢者医療広域連合（特別会計）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神楽門前湯治村</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下水道事業（農業集落排水事業）会計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広島県市町総合事務組合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こうだ二一</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IF('各会計、関係団体の財政状況及び健全化判断比率'!B34="","",'各会計、関係団体の財政状況及び健全化判断比率'!B34)</f>
        <v>下水道事業（浄化槽整備事業）会計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芸北広域環境施設組合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道の駅あきたかた</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広島県水道広域連合企業団（水道用水供給事業会計）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広島県水道広域連合企業団（工業用水道事業会計）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olY52xCcQ7UMBz1pSqKCrr6fN3XusIvkD+Gkcg1y0ecLOyBcpdZipgxo2mX0fwZSbuzcx9qFlEG1ZDApJjOQQ==" saltValue="5aIoxjNiU4CYFSz/inE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535</v>
      </c>
      <c r="D34" s="1136"/>
      <c r="E34" s="1137"/>
      <c r="F34" s="32">
        <v>4.26</v>
      </c>
      <c r="G34" s="33">
        <v>7.24</v>
      </c>
      <c r="H34" s="33">
        <v>5.97</v>
      </c>
      <c r="I34" s="33">
        <v>4.28</v>
      </c>
      <c r="J34" s="34">
        <v>3.75</v>
      </c>
      <c r="K34" s="22"/>
      <c r="L34" s="22"/>
      <c r="M34" s="22"/>
      <c r="N34" s="22"/>
      <c r="O34" s="22"/>
      <c r="P34" s="22"/>
    </row>
    <row r="35" spans="1:16" ht="39" customHeight="1" x14ac:dyDescent="0.15">
      <c r="A35" s="22"/>
      <c r="B35" s="35"/>
      <c r="C35" s="1132" t="s">
        <v>536</v>
      </c>
      <c r="D35" s="1132"/>
      <c r="E35" s="1133"/>
      <c r="F35" s="36">
        <v>1.25</v>
      </c>
      <c r="G35" s="37">
        <v>2.08</v>
      </c>
      <c r="H35" s="37">
        <v>2.36</v>
      </c>
      <c r="I35" s="37">
        <v>2.0499999999999998</v>
      </c>
      <c r="J35" s="38">
        <v>1.82</v>
      </c>
      <c r="K35" s="22"/>
      <c r="L35" s="22"/>
      <c r="M35" s="22"/>
      <c r="N35" s="22"/>
      <c r="O35" s="22"/>
      <c r="P35" s="22"/>
    </row>
    <row r="36" spans="1:16" ht="39" customHeight="1" x14ac:dyDescent="0.15">
      <c r="A36" s="22"/>
      <c r="B36" s="35"/>
      <c r="C36" s="1132" t="s">
        <v>537</v>
      </c>
      <c r="D36" s="1132"/>
      <c r="E36" s="1133"/>
      <c r="F36" s="36">
        <v>0.05</v>
      </c>
      <c r="G36" s="37">
        <v>0.2</v>
      </c>
      <c r="H36" s="37">
        <v>0.05</v>
      </c>
      <c r="I36" s="37">
        <v>0.48</v>
      </c>
      <c r="J36" s="38">
        <v>1.1399999999999999</v>
      </c>
      <c r="K36" s="22"/>
      <c r="L36" s="22"/>
      <c r="M36" s="22"/>
      <c r="N36" s="22"/>
      <c r="O36" s="22"/>
      <c r="P36" s="22"/>
    </row>
    <row r="37" spans="1:16" ht="39" customHeight="1" x14ac:dyDescent="0.15">
      <c r="A37" s="22"/>
      <c r="B37" s="35"/>
      <c r="C37" s="1132" t="s">
        <v>538</v>
      </c>
      <c r="D37" s="1132"/>
      <c r="E37" s="1133"/>
      <c r="F37" s="36">
        <v>0.62</v>
      </c>
      <c r="G37" s="37">
        <v>1.02</v>
      </c>
      <c r="H37" s="37">
        <v>0.79</v>
      </c>
      <c r="I37" s="37">
        <v>0.84</v>
      </c>
      <c r="J37" s="38">
        <v>0.77</v>
      </c>
      <c r="K37" s="22"/>
      <c r="L37" s="22"/>
      <c r="M37" s="22"/>
      <c r="N37" s="22"/>
      <c r="O37" s="22"/>
      <c r="P37" s="22"/>
    </row>
    <row r="38" spans="1:16" ht="39" customHeight="1" x14ac:dyDescent="0.15">
      <c r="A38" s="22"/>
      <c r="B38" s="35"/>
      <c r="C38" s="1132" t="s">
        <v>539</v>
      </c>
      <c r="D38" s="1132"/>
      <c r="E38" s="1133"/>
      <c r="F38" s="36" t="s">
        <v>488</v>
      </c>
      <c r="G38" s="37" t="s">
        <v>488</v>
      </c>
      <c r="H38" s="37" t="s">
        <v>488</v>
      </c>
      <c r="I38" s="37" t="s">
        <v>488</v>
      </c>
      <c r="J38" s="38">
        <v>0.61</v>
      </c>
      <c r="K38" s="22"/>
      <c r="L38" s="22"/>
      <c r="M38" s="22"/>
      <c r="N38" s="22"/>
      <c r="O38" s="22"/>
      <c r="P38" s="22"/>
    </row>
    <row r="39" spans="1:16" ht="39" customHeight="1" x14ac:dyDescent="0.15">
      <c r="A39" s="22"/>
      <c r="B39" s="35"/>
      <c r="C39" s="1132" t="s">
        <v>540</v>
      </c>
      <c r="D39" s="1132"/>
      <c r="E39" s="1133"/>
      <c r="F39" s="36" t="s">
        <v>488</v>
      </c>
      <c r="G39" s="37" t="s">
        <v>488</v>
      </c>
      <c r="H39" s="37" t="s">
        <v>488</v>
      </c>
      <c r="I39" s="37" t="s">
        <v>488</v>
      </c>
      <c r="J39" s="38">
        <v>0.55000000000000004</v>
      </c>
      <c r="K39" s="22"/>
      <c r="L39" s="22"/>
      <c r="M39" s="22"/>
      <c r="N39" s="22"/>
      <c r="O39" s="22"/>
      <c r="P39" s="22"/>
    </row>
    <row r="40" spans="1:16" ht="39" customHeight="1" x14ac:dyDescent="0.15">
      <c r="A40" s="22"/>
      <c r="B40" s="35"/>
      <c r="C40" s="1132" t="s">
        <v>541</v>
      </c>
      <c r="D40" s="1132"/>
      <c r="E40" s="1133"/>
      <c r="F40" s="36">
        <v>0.71</v>
      </c>
      <c r="G40" s="37">
        <v>0.52</v>
      </c>
      <c r="H40" s="37">
        <v>0.31</v>
      </c>
      <c r="I40" s="37">
        <v>0.4</v>
      </c>
      <c r="J40" s="38">
        <v>0.33</v>
      </c>
      <c r="K40" s="22"/>
      <c r="L40" s="22"/>
      <c r="M40" s="22"/>
      <c r="N40" s="22"/>
      <c r="O40" s="22"/>
      <c r="P40" s="22"/>
    </row>
    <row r="41" spans="1:16" ht="39" customHeight="1" x14ac:dyDescent="0.15">
      <c r="A41" s="22"/>
      <c r="B41" s="35"/>
      <c r="C41" s="1132" t="s">
        <v>542</v>
      </c>
      <c r="D41" s="1132"/>
      <c r="E41" s="1133"/>
      <c r="F41" s="36">
        <v>0.08</v>
      </c>
      <c r="G41" s="37">
        <v>0.08</v>
      </c>
      <c r="H41" s="37">
        <v>0.09</v>
      </c>
      <c r="I41" s="37">
        <v>0.09</v>
      </c>
      <c r="J41" s="38">
        <v>0.1</v>
      </c>
      <c r="K41" s="22"/>
      <c r="L41" s="22"/>
      <c r="M41" s="22"/>
      <c r="N41" s="22"/>
      <c r="O41" s="22"/>
      <c r="P41" s="22"/>
    </row>
    <row r="42" spans="1:16" ht="39" customHeight="1" x14ac:dyDescent="0.15">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544</v>
      </c>
      <c r="D43" s="1134"/>
      <c r="E43" s="1135"/>
      <c r="F43" s="41">
        <v>3.64</v>
      </c>
      <c r="G43" s="42">
        <v>3.4</v>
      </c>
      <c r="H43" s="42">
        <v>3.41</v>
      </c>
      <c r="I43" s="42">
        <v>0.6</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bsoPxd6hzpU155WwtssQj9ao7TS4YWFULmmytDKMg12qJLI+tFEJBcLmCkt6dkAriZgg9c9XhQMUv60LJYUeA==" saltValue="Kv3Ze+S34RWkWMWLDdAO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3090</v>
      </c>
      <c r="L45" s="58">
        <v>3075</v>
      </c>
      <c r="M45" s="58">
        <v>2924</v>
      </c>
      <c r="N45" s="58">
        <v>2704</v>
      </c>
      <c r="O45" s="59">
        <v>2555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752</v>
      </c>
      <c r="L48" s="62">
        <v>732</v>
      </c>
      <c r="M48" s="62">
        <v>651</v>
      </c>
      <c r="N48" s="62">
        <v>437</v>
      </c>
      <c r="O48" s="63">
        <v>440</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v>217</v>
      </c>
      <c r="O49" s="63">
        <v>194</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2691</v>
      </c>
      <c r="L52" s="62">
        <v>2579</v>
      </c>
      <c r="M52" s="62">
        <v>2485</v>
      </c>
      <c r="N52" s="62">
        <v>2401</v>
      </c>
      <c r="O52" s="63">
        <v>2260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1151</v>
      </c>
      <c r="L53" s="67">
        <v>1228</v>
      </c>
      <c r="M53" s="67">
        <v>1090</v>
      </c>
      <c r="N53" s="67">
        <v>957</v>
      </c>
      <c r="O53" s="68">
        <v>930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cqspcDOrxtAXuoQan7S9+bFL00ku2gD+L81TtaTV28P0EiIWFwfAVlCvYvFmgxB9cwIgYX/2rH0az2mbrmAtA==" saltValue="pvTWm198IJAWrcYK/BPg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24702</v>
      </c>
      <c r="J41" s="331">
        <v>23767</v>
      </c>
      <c r="K41" s="331">
        <v>22080</v>
      </c>
      <c r="L41" s="331">
        <v>20741</v>
      </c>
      <c r="M41" s="332">
        <v>19085</v>
      </c>
    </row>
    <row r="42" spans="2:13" ht="27.75" customHeight="1" x14ac:dyDescent="0.15">
      <c r="B42" s="1171"/>
      <c r="C42" s="1172"/>
      <c r="D42" s="104"/>
      <c r="E42" s="1177" t="s">
        <v>32</v>
      </c>
      <c r="F42" s="1177"/>
      <c r="G42" s="1177"/>
      <c r="H42" s="1178"/>
      <c r="I42" s="333" t="s">
        <v>488</v>
      </c>
      <c r="J42" s="334" t="s">
        <v>488</v>
      </c>
      <c r="K42" s="334" t="s">
        <v>488</v>
      </c>
      <c r="L42" s="334" t="s">
        <v>488</v>
      </c>
      <c r="M42" s="335" t="s">
        <v>488</v>
      </c>
    </row>
    <row r="43" spans="2:13" ht="27.75" customHeight="1" x14ac:dyDescent="0.15">
      <c r="B43" s="1171"/>
      <c r="C43" s="1172"/>
      <c r="D43" s="104"/>
      <c r="E43" s="1177" t="s">
        <v>33</v>
      </c>
      <c r="F43" s="1177"/>
      <c r="G43" s="1177"/>
      <c r="H43" s="1178"/>
      <c r="I43" s="333">
        <v>8072</v>
      </c>
      <c r="J43" s="334">
        <v>7285</v>
      </c>
      <c r="K43" s="334">
        <v>6412</v>
      </c>
      <c r="L43" s="334">
        <v>3898</v>
      </c>
      <c r="M43" s="335">
        <v>3549</v>
      </c>
    </row>
    <row r="44" spans="2:13" ht="27.75" customHeight="1" x14ac:dyDescent="0.15">
      <c r="B44" s="1171"/>
      <c r="C44" s="1172"/>
      <c r="D44" s="104"/>
      <c r="E44" s="1177" t="s">
        <v>34</v>
      </c>
      <c r="F44" s="1177"/>
      <c r="G44" s="1177"/>
      <c r="H44" s="1178"/>
      <c r="I44" s="333" t="s">
        <v>488</v>
      </c>
      <c r="J44" s="334" t="s">
        <v>488</v>
      </c>
      <c r="K44" s="334" t="s">
        <v>488</v>
      </c>
      <c r="L44" s="334">
        <v>2020</v>
      </c>
      <c r="M44" s="335">
        <v>1863</v>
      </c>
    </row>
    <row r="45" spans="2:13" ht="27.75" customHeight="1" x14ac:dyDescent="0.15">
      <c r="B45" s="1171"/>
      <c r="C45" s="1172"/>
      <c r="D45" s="104"/>
      <c r="E45" s="1177" t="s">
        <v>35</v>
      </c>
      <c r="F45" s="1177"/>
      <c r="G45" s="1177"/>
      <c r="H45" s="1178"/>
      <c r="I45" s="333">
        <v>2793</v>
      </c>
      <c r="J45" s="334">
        <v>3036</v>
      </c>
      <c r="K45" s="334">
        <v>3132</v>
      </c>
      <c r="L45" s="334">
        <v>3079</v>
      </c>
      <c r="M45" s="335">
        <v>3070</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2532</v>
      </c>
      <c r="J50" s="334">
        <v>2832</v>
      </c>
      <c r="K50" s="334">
        <v>3213</v>
      </c>
      <c r="L50" s="334">
        <v>3678</v>
      </c>
      <c r="M50" s="335">
        <v>3642</v>
      </c>
    </row>
    <row r="51" spans="2:13" ht="27.75" customHeight="1" x14ac:dyDescent="0.15">
      <c r="B51" s="1171"/>
      <c r="C51" s="1172"/>
      <c r="D51" s="104"/>
      <c r="E51" s="1177" t="s">
        <v>42</v>
      </c>
      <c r="F51" s="1177"/>
      <c r="G51" s="1177"/>
      <c r="H51" s="1178"/>
      <c r="I51" s="333">
        <v>22</v>
      </c>
      <c r="J51" s="334">
        <v>12</v>
      </c>
      <c r="K51" s="334">
        <v>5</v>
      </c>
      <c r="L51" s="334">
        <v>6</v>
      </c>
      <c r="M51" s="335">
        <v>5</v>
      </c>
    </row>
    <row r="52" spans="2:13" ht="27.75" customHeight="1" x14ac:dyDescent="0.15">
      <c r="B52" s="1173"/>
      <c r="C52" s="1174"/>
      <c r="D52" s="104"/>
      <c r="E52" s="1177" t="s">
        <v>43</v>
      </c>
      <c r="F52" s="1177"/>
      <c r="G52" s="1177"/>
      <c r="H52" s="1178"/>
      <c r="I52" s="333">
        <v>23704</v>
      </c>
      <c r="J52" s="334">
        <v>22636</v>
      </c>
      <c r="K52" s="334">
        <v>21141</v>
      </c>
      <c r="L52" s="334">
        <v>19862</v>
      </c>
      <c r="M52" s="335">
        <v>18404</v>
      </c>
    </row>
    <row r="53" spans="2:13" ht="27.75" customHeight="1" thickBot="1" x14ac:dyDescent="0.2">
      <c r="B53" s="1184" t="s">
        <v>19</v>
      </c>
      <c r="C53" s="1185"/>
      <c r="D53" s="108"/>
      <c r="E53" s="1186" t="s">
        <v>44</v>
      </c>
      <c r="F53" s="1186"/>
      <c r="G53" s="1186"/>
      <c r="H53" s="1187"/>
      <c r="I53" s="336">
        <v>9308</v>
      </c>
      <c r="J53" s="337">
        <v>8608</v>
      </c>
      <c r="K53" s="337">
        <v>7265</v>
      </c>
      <c r="L53" s="337">
        <v>6193</v>
      </c>
      <c r="M53" s="338">
        <v>5514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mto3BhA8K5fkSkftMM4OUpX78l3YE69bvvNfdy6+NT5tYrguGDv2wdDL+pOztdX9sOXjosd/iMA177qqVhoMg==" saltValue="pq73uccdTQBCV6nxwa71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921</v>
      </c>
      <c r="G55" s="339">
        <v>1094</v>
      </c>
      <c r="H55" s="340">
        <v>1140</v>
      </c>
    </row>
    <row r="56" spans="2:8" ht="52.5" customHeight="1" x14ac:dyDescent="0.15">
      <c r="B56" s="120"/>
      <c r="C56" s="1198" t="s">
        <v>47</v>
      </c>
      <c r="D56" s="1198"/>
      <c r="E56" s="1199"/>
      <c r="F56" s="341">
        <v>444</v>
      </c>
      <c r="G56" s="341">
        <v>501</v>
      </c>
      <c r="H56" s="342">
        <v>545</v>
      </c>
    </row>
    <row r="57" spans="2:8" ht="53.25" customHeight="1" x14ac:dyDescent="0.15">
      <c r="B57" s="120"/>
      <c r="C57" s="1200" t="s">
        <v>48</v>
      </c>
      <c r="D57" s="1200"/>
      <c r="E57" s="1201"/>
      <c r="F57" s="343">
        <v>5734</v>
      </c>
      <c r="G57" s="343">
        <v>5910</v>
      </c>
      <c r="H57" s="344">
        <v>5653</v>
      </c>
    </row>
    <row r="58" spans="2:8" ht="45.75" customHeight="1" x14ac:dyDescent="0.15">
      <c r="B58" s="121"/>
      <c r="C58" s="1188" t="s">
        <v>560</v>
      </c>
      <c r="D58" s="1189"/>
      <c r="E58" s="1190"/>
      <c r="F58" s="345">
        <v>2938</v>
      </c>
      <c r="G58" s="345">
        <v>2867</v>
      </c>
      <c r="H58" s="346">
        <v>2850</v>
      </c>
    </row>
    <row r="59" spans="2:8" ht="45.75" customHeight="1" x14ac:dyDescent="0.15">
      <c r="B59" s="121"/>
      <c r="C59" s="1188" t="s">
        <v>561</v>
      </c>
      <c r="D59" s="1189"/>
      <c r="E59" s="1190"/>
      <c r="F59" s="345">
        <v>920</v>
      </c>
      <c r="G59" s="345">
        <v>930</v>
      </c>
      <c r="H59" s="346">
        <v>816</v>
      </c>
    </row>
    <row r="60" spans="2:8" ht="45.75" customHeight="1" x14ac:dyDescent="0.15">
      <c r="B60" s="121"/>
      <c r="C60" s="1188" t="s">
        <v>562</v>
      </c>
      <c r="D60" s="1189"/>
      <c r="E60" s="1190"/>
      <c r="F60" s="345">
        <v>380</v>
      </c>
      <c r="G60" s="345">
        <v>397</v>
      </c>
      <c r="H60" s="346">
        <v>418</v>
      </c>
    </row>
    <row r="61" spans="2:8" ht="45.75" customHeight="1" x14ac:dyDescent="0.15">
      <c r="B61" s="121"/>
      <c r="C61" s="1188" t="s">
        <v>563</v>
      </c>
      <c r="D61" s="1189"/>
      <c r="E61" s="1190"/>
      <c r="F61" s="345">
        <v>422</v>
      </c>
      <c r="G61" s="345">
        <v>377</v>
      </c>
      <c r="H61" s="346">
        <v>330</v>
      </c>
    </row>
    <row r="62" spans="2:8" ht="45.75" customHeight="1" thickBot="1" x14ac:dyDescent="0.2">
      <c r="B62" s="122"/>
      <c r="C62" s="1191" t="s">
        <v>564</v>
      </c>
      <c r="D62" s="1192"/>
      <c r="E62" s="1193"/>
      <c r="F62" s="347">
        <v>388</v>
      </c>
      <c r="G62" s="347">
        <v>514</v>
      </c>
      <c r="H62" s="348">
        <v>326</v>
      </c>
    </row>
    <row r="63" spans="2:8" ht="52.5" customHeight="1" thickBot="1" x14ac:dyDescent="0.2">
      <c r="B63" s="123"/>
      <c r="C63" s="1194" t="s">
        <v>49</v>
      </c>
      <c r="D63" s="1194"/>
      <c r="E63" s="1195"/>
      <c r="F63" s="349">
        <v>7099</v>
      </c>
      <c r="G63" s="349">
        <v>7505</v>
      </c>
      <c r="H63" s="350">
        <v>7337</v>
      </c>
    </row>
    <row r="64" spans="2:8" x14ac:dyDescent="0.15"/>
  </sheetData>
  <sheetProtection algorithmName="SHA-512" hashValue="oTmsPpYmxr8DK5au6zQNfuyA1p2fP9RfkJY+Tte87d/M8MLiNuk5tgXwpOMowLJSIFzer5FY5FeJrBO7jh2u1A==" saltValue="vyw9UtTyxzffRWX51Aoy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54917</v>
      </c>
      <c r="E3" s="142"/>
      <c r="F3" s="143">
        <v>92632</v>
      </c>
      <c r="G3" s="144"/>
      <c r="H3" s="145"/>
    </row>
    <row r="4" spans="1:8" x14ac:dyDescent="0.15">
      <c r="A4" s="146"/>
      <c r="B4" s="147"/>
      <c r="C4" s="148"/>
      <c r="D4" s="149">
        <v>32845</v>
      </c>
      <c r="E4" s="150"/>
      <c r="F4" s="151">
        <v>47978</v>
      </c>
      <c r="G4" s="152"/>
      <c r="H4" s="153"/>
    </row>
    <row r="5" spans="1:8" x14ac:dyDescent="0.15">
      <c r="A5" s="134" t="s">
        <v>520</v>
      </c>
      <c r="B5" s="139"/>
      <c r="C5" s="140"/>
      <c r="D5" s="141">
        <v>69281</v>
      </c>
      <c r="E5" s="142"/>
      <c r="F5" s="143">
        <v>96469</v>
      </c>
      <c r="G5" s="144"/>
      <c r="H5" s="145"/>
    </row>
    <row r="6" spans="1:8" x14ac:dyDescent="0.15">
      <c r="A6" s="146"/>
      <c r="B6" s="147"/>
      <c r="C6" s="148"/>
      <c r="D6" s="149">
        <v>34156</v>
      </c>
      <c r="E6" s="150"/>
      <c r="F6" s="151">
        <v>49775</v>
      </c>
      <c r="G6" s="152"/>
      <c r="H6" s="153"/>
    </row>
    <row r="7" spans="1:8" x14ac:dyDescent="0.15">
      <c r="A7" s="134" t="s">
        <v>521</v>
      </c>
      <c r="B7" s="139"/>
      <c r="C7" s="140"/>
      <c r="D7" s="141">
        <v>44313</v>
      </c>
      <c r="E7" s="142"/>
      <c r="F7" s="143">
        <v>85743</v>
      </c>
      <c r="G7" s="144"/>
      <c r="H7" s="145"/>
    </row>
    <row r="8" spans="1:8" x14ac:dyDescent="0.15">
      <c r="A8" s="146"/>
      <c r="B8" s="147"/>
      <c r="C8" s="148"/>
      <c r="D8" s="149">
        <v>21880</v>
      </c>
      <c r="E8" s="150"/>
      <c r="F8" s="151">
        <v>45231</v>
      </c>
      <c r="G8" s="152"/>
      <c r="H8" s="153"/>
    </row>
    <row r="9" spans="1:8" x14ac:dyDescent="0.15">
      <c r="A9" s="134" t="s">
        <v>522</v>
      </c>
      <c r="B9" s="139"/>
      <c r="C9" s="140"/>
      <c r="D9" s="141">
        <v>57652</v>
      </c>
      <c r="E9" s="142"/>
      <c r="F9" s="143">
        <v>92509</v>
      </c>
      <c r="G9" s="144"/>
      <c r="H9" s="145"/>
    </row>
    <row r="10" spans="1:8" x14ac:dyDescent="0.15">
      <c r="A10" s="146"/>
      <c r="B10" s="147"/>
      <c r="C10" s="148"/>
      <c r="D10" s="149">
        <v>41717</v>
      </c>
      <c r="E10" s="150"/>
      <c r="F10" s="151">
        <v>52274</v>
      </c>
      <c r="G10" s="152"/>
      <c r="H10" s="153"/>
    </row>
    <row r="11" spans="1:8" x14ac:dyDescent="0.15">
      <c r="A11" s="134" t="s">
        <v>523</v>
      </c>
      <c r="B11" s="139"/>
      <c r="C11" s="140"/>
      <c r="D11" s="141">
        <v>51442</v>
      </c>
      <c r="E11" s="142"/>
      <c r="F11" s="143">
        <v>98544</v>
      </c>
      <c r="G11" s="144"/>
      <c r="H11" s="145"/>
    </row>
    <row r="12" spans="1:8" x14ac:dyDescent="0.15">
      <c r="A12" s="146"/>
      <c r="B12" s="147"/>
      <c r="C12" s="154"/>
      <c r="D12" s="149">
        <v>30087</v>
      </c>
      <c r="E12" s="150"/>
      <c r="F12" s="151">
        <v>55816</v>
      </c>
      <c r="G12" s="152"/>
      <c r="H12" s="153"/>
    </row>
    <row r="13" spans="1:8" x14ac:dyDescent="0.15">
      <c r="A13" s="134"/>
      <c r="B13" s="139"/>
      <c r="C13" s="140"/>
      <c r="D13" s="141">
        <v>55521</v>
      </c>
      <c r="E13" s="142"/>
      <c r="F13" s="143">
        <v>93179</v>
      </c>
      <c r="G13" s="155"/>
      <c r="H13" s="145"/>
    </row>
    <row r="14" spans="1:8" x14ac:dyDescent="0.15">
      <c r="A14" s="146"/>
      <c r="B14" s="147"/>
      <c r="C14" s="148"/>
      <c r="D14" s="149">
        <v>32137</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4.2699999999999996</v>
      </c>
      <c r="C19" s="156">
        <f>ROUND(VALUE(SUBSTITUTE(実質収支比率等に係る経年分析!G$48,"▲","-")),2)</f>
        <v>7.24</v>
      </c>
      <c r="D19" s="156">
        <f>ROUND(VALUE(SUBSTITUTE(実質収支比率等に係る経年分析!H$48,"▲","-")),2)</f>
        <v>5.97</v>
      </c>
      <c r="E19" s="156">
        <f>ROUND(VALUE(SUBSTITUTE(実質収支比率等に係る経年分析!I$48,"▲","-")),2)</f>
        <v>4.29</v>
      </c>
      <c r="F19" s="156">
        <f>ROUND(VALUE(SUBSTITUTE(実質収支比率等に係る経年分析!J$48,"▲","-")),2)</f>
        <v>3.75</v>
      </c>
    </row>
    <row r="20" spans="1:11" x14ac:dyDescent="0.15">
      <c r="A20" s="156" t="s">
        <v>53</v>
      </c>
      <c r="B20" s="156">
        <f>ROUND(VALUE(SUBSTITUTE(実質収支比率等に係る経年分析!F$47,"▲","-")),2)</f>
        <v>4.83</v>
      </c>
      <c r="C20" s="156">
        <f>ROUND(VALUE(SUBSTITUTE(実質収支比率等に係る経年分析!G$47,"▲","-")),2)</f>
        <v>5.26</v>
      </c>
      <c r="D20" s="156">
        <f>ROUND(VALUE(SUBSTITUTE(実質収支比率等に係る経年分析!H$47,"▲","-")),2)</f>
        <v>7.54</v>
      </c>
      <c r="E20" s="156">
        <f>ROUND(VALUE(SUBSTITUTE(実質収支比率等に係る経年分析!I$47,"▲","-")),2)</f>
        <v>8.9499999999999993</v>
      </c>
      <c r="F20" s="156">
        <f>ROUND(VALUE(SUBSTITUTE(実質収支比率等に係る経年分析!J$47,"▲","-")),2)</f>
        <v>9.33</v>
      </c>
    </row>
    <row r="21" spans="1:11" x14ac:dyDescent="0.15">
      <c r="A21" s="156" t="s">
        <v>54</v>
      </c>
      <c r="B21" s="156">
        <f>IF(ISNUMBER(VALUE(SUBSTITUTE(実質収支比率等に係る経年分析!F$49,"▲","-"))),ROUND(VALUE(SUBSTITUTE(実質収支比率等に係る経年分析!F$49,"▲","-")),2),NA())</f>
        <v>-0.59</v>
      </c>
      <c r="C21" s="156">
        <f>IF(ISNUMBER(VALUE(SUBSTITUTE(実質収支比率等に係る経年分析!G$49,"▲","-"))),ROUND(VALUE(SUBSTITUTE(実質収支比率等に係る経年分析!G$49,"▲","-")),2),NA())</f>
        <v>1.3</v>
      </c>
      <c r="D21" s="156">
        <f>IF(ISNUMBER(VALUE(SUBSTITUTE(実質収支比率等に係る経年分析!H$49,"▲","-"))),ROUND(VALUE(SUBSTITUTE(実質収支比率等に係る経年分析!H$49,"▲","-")),2),NA())</f>
        <v>-3.63</v>
      </c>
      <c r="E21" s="156">
        <f>IF(ISNUMBER(VALUE(SUBSTITUTE(実質収支比率等に係る経年分析!I$49,"▲","-"))),ROUND(VALUE(SUBSTITUTE(実質収支比率等に係る経年分析!I$49,"▲","-")),2),NA())</f>
        <v>-3.54</v>
      </c>
      <c r="F21" s="156">
        <f>IF(ISNUMBER(VALUE(SUBSTITUTE(実質収支比率等に係る経年分析!J$49,"▲","-"))),ROUND(VALUE(SUBSTITUTE(実質収支比率等に係る経年分析!J$49,"▲","-")),2),NA())</f>
        <v>-2.61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3.64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3.4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3.41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v>
      </c>
    </row>
    <row r="30" spans="1:11" x14ac:dyDescent="0.1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0.33</v>
      </c>
    </row>
    <row r="31" spans="1:11" x14ac:dyDescent="0.15">
      <c r="A31" s="157" t="str">
        <f>IF(連結実質赤字比率に係る赤字・黒字の構成分析!C$39="",NA(),連結実質赤字比率に係る赤字・黒字の構成分析!C$39)</f>
        <v>下水道事業（浄化槽整備事業）会計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0.55000000000000004</v>
      </c>
    </row>
    <row r="32" spans="1:11" x14ac:dyDescent="0.15">
      <c r="A32" s="157" t="str">
        <f>IF(連結実質赤字比率に係る赤字・黒字の構成分析!C$38="",NA(),連結実質赤字比率に係る赤字・黒字の構成分析!C$38)</f>
        <v>下水道事業（農業集落排水事業）会計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0.61</v>
      </c>
    </row>
    <row r="33" spans="1:16" x14ac:dyDescent="0.15">
      <c r="A33" s="157" t="str">
        <f>IF(連結実質赤字比率に係る赤字・黒字の構成分析!C$37="",NA(),連結実質赤字比率に係る赤字・黒字の構成分析!C$37)</f>
        <v>下水道事業（公共下水道事業）会計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15">
      <c r="A34" s="157" t="str">
        <f>IF(連結実質赤字比率に係る赤字・黒字の構成分析!C$36="",NA(),連結実質赤字比率に係る赤字・黒字の構成分析!C$36)</f>
        <v>下水道事業（特定環境保全公共下水道事業）会計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1.1399999999999999</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2.0499999999999998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1.82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7.24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2691</v>
      </c>
      <c r="E42" s="158"/>
      <c r="F42" s="158"/>
      <c r="G42" s="158">
        <f>'実質公債費比率（分子）の構造'!L$52</f>
        <v>2579</v>
      </c>
      <c r="H42" s="158"/>
      <c r="I42" s="158"/>
      <c r="J42" s="158">
        <f>'実質公債費比率（分子）の構造'!M$52</f>
        <v>2485</v>
      </c>
      <c r="K42" s="158"/>
      <c r="L42" s="158"/>
      <c r="M42" s="158">
        <f>'実質公債費比率（分子）の構造'!N$52</f>
        <v>2401</v>
      </c>
      <c r="N42" s="158"/>
      <c r="O42" s="158"/>
      <c r="P42" s="158">
        <f>'実質公債費比率（分子）の構造'!O$52</f>
        <v>2260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217</v>
      </c>
      <c r="L45" s="158"/>
      <c r="M45" s="158"/>
      <c r="N45" s="158">
        <f>'実質公債費比率（分子）の構造'!O$49</f>
        <v>194</v>
      </c>
      <c r="O45" s="158"/>
      <c r="P45" s="158"/>
    </row>
    <row r="46" spans="1:16" x14ac:dyDescent="0.15">
      <c r="A46" s="158" t="s">
        <v>64</v>
      </c>
      <c r="B46" s="158">
        <f>'実質公債費比率（分子）の構造'!K$48</f>
        <v>752</v>
      </c>
      <c r="C46" s="158"/>
      <c r="D46" s="158"/>
      <c r="E46" s="158">
        <f>'実質公債費比率（分子）の構造'!L$48</f>
        <v>732</v>
      </c>
      <c r="F46" s="158"/>
      <c r="G46" s="158"/>
      <c r="H46" s="158">
        <f>'実質公債費比率（分子）の構造'!M$48</f>
        <v>651</v>
      </c>
      <c r="I46" s="158"/>
      <c r="J46" s="158"/>
      <c r="K46" s="158">
        <f>'実質公債費比率（分子）の構造'!N$48</f>
        <v>437</v>
      </c>
      <c r="L46" s="158"/>
      <c r="M46" s="158"/>
      <c r="N46" s="158">
        <f>'実質公債費比率（分子）の構造'!O$48</f>
        <v>440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3090</v>
      </c>
      <c r="C49" s="158"/>
      <c r="D49" s="158"/>
      <c r="E49" s="158">
        <f>'実質公債費比率（分子）の構造'!L$45</f>
        <v>3075</v>
      </c>
      <c r="F49" s="158"/>
      <c r="G49" s="158"/>
      <c r="H49" s="158">
        <f>'実質公債費比率（分子）の構造'!M$45</f>
        <v>2924</v>
      </c>
      <c r="I49" s="158"/>
      <c r="J49" s="158"/>
      <c r="K49" s="158">
        <f>'実質公債費比率（分子）の構造'!N$45</f>
        <v>2704</v>
      </c>
      <c r="L49" s="158"/>
      <c r="M49" s="158"/>
      <c r="N49" s="158">
        <f>'実質公債費比率（分子）の構造'!O$45</f>
        <v>2555</v>
      </c>
      <c r="O49" s="158"/>
      <c r="P49" s="158"/>
    </row>
    <row r="50" spans="1:16" x14ac:dyDescent="0.15">
      <c r="A50" s="158" t="s">
        <v>67</v>
      </c>
      <c r="B50" s="158" t="e">
        <f>NA()</f>
        <v>#N/A</v>
      </c>
      <c r="C50" s="158">
        <f>IF(ISNUMBER('実質公債費比率（分子）の構造'!K$53),'実質公債費比率（分子）の構造'!K$53,NA())</f>
        <v>1151</v>
      </c>
      <c r="D50" s="158" t="e">
        <f>NA()</f>
        <v>#N/A</v>
      </c>
      <c r="E50" s="158" t="e">
        <f>NA()</f>
        <v>#N/A</v>
      </c>
      <c r="F50" s="158">
        <f>IF(ISNUMBER('実質公債費比率（分子）の構造'!L$53),'実質公債費比率（分子）の構造'!L$53,NA())</f>
        <v>1228</v>
      </c>
      <c r="G50" s="158" t="e">
        <f>NA()</f>
        <v>#N/A</v>
      </c>
      <c r="H50" s="158" t="e">
        <f>NA()</f>
        <v>#N/A</v>
      </c>
      <c r="I50" s="158">
        <f>IF(ISNUMBER('実質公債費比率（分子）の構造'!M$53),'実質公債費比率（分子）の構造'!M$53,NA())</f>
        <v>1090</v>
      </c>
      <c r="J50" s="158" t="e">
        <f>NA()</f>
        <v>#N/A</v>
      </c>
      <c r="K50" s="158" t="e">
        <f>NA()</f>
        <v>#N/A</v>
      </c>
      <c r="L50" s="158">
        <f>IF(ISNUMBER('実質公債費比率（分子）の構造'!N$53),'実質公債費比率（分子）の構造'!N$53,NA())</f>
        <v>957</v>
      </c>
      <c r="M50" s="158" t="e">
        <f>NA()</f>
        <v>#N/A</v>
      </c>
      <c r="N50" s="158" t="e">
        <f>NA()</f>
        <v>#N/A</v>
      </c>
      <c r="O50" s="158">
        <f>IF(ISNUMBER('実質公債費比率（分子）の構造'!O$53),'実質公債費比率（分子）の構造'!O$53,NA())</f>
        <v>930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23704</v>
      </c>
      <c r="E56" s="157"/>
      <c r="F56" s="157"/>
      <c r="G56" s="157">
        <f>'将来負担比率（分子）の構造'!J$52</f>
        <v>22636</v>
      </c>
      <c r="H56" s="157"/>
      <c r="I56" s="157"/>
      <c r="J56" s="157">
        <f>'将来負担比率（分子）の構造'!K$52</f>
        <v>21141</v>
      </c>
      <c r="K56" s="157"/>
      <c r="L56" s="157"/>
      <c r="M56" s="157">
        <f>'将来負担比率（分子）の構造'!L$52</f>
        <v>19862</v>
      </c>
      <c r="N56" s="157"/>
      <c r="O56" s="157"/>
      <c r="P56" s="157">
        <f>'将来負担比率（分子）の構造'!M$52</f>
        <v>18404</v>
      </c>
    </row>
    <row r="57" spans="1:16" x14ac:dyDescent="0.15">
      <c r="A57" s="157" t="s">
        <v>42</v>
      </c>
      <c r="B57" s="157"/>
      <c r="C57" s="157"/>
      <c r="D57" s="157">
        <f>'将来負担比率（分子）の構造'!I$51</f>
        <v>22</v>
      </c>
      <c r="E57" s="157"/>
      <c r="F57" s="157"/>
      <c r="G57" s="157">
        <f>'将来負担比率（分子）の構造'!J$51</f>
        <v>12</v>
      </c>
      <c r="H57" s="157"/>
      <c r="I57" s="157"/>
      <c r="J57" s="157">
        <f>'将来負担比率（分子）の構造'!K$51</f>
        <v>5</v>
      </c>
      <c r="K57" s="157"/>
      <c r="L57" s="157"/>
      <c r="M57" s="157">
        <f>'将来負担比率（分子）の構造'!L$51</f>
        <v>6</v>
      </c>
      <c r="N57" s="157"/>
      <c r="O57" s="157"/>
      <c r="P57" s="157">
        <f>'将来負担比率（分子）の構造'!M$51</f>
        <v>5</v>
      </c>
    </row>
    <row r="58" spans="1:16" x14ac:dyDescent="0.15">
      <c r="A58" s="157" t="s">
        <v>41</v>
      </c>
      <c r="B58" s="157"/>
      <c r="C58" s="157"/>
      <c r="D58" s="157">
        <f>'将来負担比率（分子）の構造'!I$50</f>
        <v>2532</v>
      </c>
      <c r="E58" s="157"/>
      <c r="F58" s="157"/>
      <c r="G58" s="157">
        <f>'将来負担比率（分子）の構造'!J$50</f>
        <v>2832</v>
      </c>
      <c r="H58" s="157"/>
      <c r="I58" s="157"/>
      <c r="J58" s="157">
        <f>'将来負担比率（分子）の構造'!K$50</f>
        <v>3213</v>
      </c>
      <c r="K58" s="157"/>
      <c r="L58" s="157"/>
      <c r="M58" s="157">
        <f>'将来負担比率（分子）の構造'!L$50</f>
        <v>3678</v>
      </c>
      <c r="N58" s="157"/>
      <c r="O58" s="157"/>
      <c r="P58" s="157">
        <f>'将来負担比率（分子）の構造'!M$50</f>
        <v>3642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2793</v>
      </c>
      <c r="C62" s="157"/>
      <c r="D62" s="157"/>
      <c r="E62" s="157">
        <f>'将来負担比率（分子）の構造'!J$45</f>
        <v>3036</v>
      </c>
      <c r="F62" s="157"/>
      <c r="G62" s="157"/>
      <c r="H62" s="157">
        <f>'将来負担比率（分子）の構造'!K$45</f>
        <v>3132</v>
      </c>
      <c r="I62" s="157"/>
      <c r="J62" s="157"/>
      <c r="K62" s="157">
        <f>'将来負担比率（分子）の構造'!L$45</f>
        <v>3079</v>
      </c>
      <c r="L62" s="157"/>
      <c r="M62" s="157"/>
      <c r="N62" s="157">
        <f>'将来負担比率（分子）の構造'!M$45</f>
        <v>3070</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f>'将来負担比率（分子）の構造'!L$44</f>
        <v>2020</v>
      </c>
      <c r="L63" s="157"/>
      <c r="M63" s="157"/>
      <c r="N63" s="157">
        <f>'将来負担比率（分子）の構造'!M$44</f>
        <v>1863</v>
      </c>
      <c r="O63" s="157"/>
      <c r="P63" s="157"/>
    </row>
    <row r="64" spans="1:16" x14ac:dyDescent="0.15">
      <c r="A64" s="157" t="s">
        <v>33</v>
      </c>
      <c r="B64" s="157">
        <f>'将来負担比率（分子）の構造'!I$43</f>
        <v>8072</v>
      </c>
      <c r="C64" s="157"/>
      <c r="D64" s="157"/>
      <c r="E64" s="157">
        <f>'将来負担比率（分子）の構造'!J$43</f>
        <v>7285</v>
      </c>
      <c r="F64" s="157"/>
      <c r="G64" s="157"/>
      <c r="H64" s="157">
        <f>'将来負担比率（分子）の構造'!K$43</f>
        <v>6412</v>
      </c>
      <c r="I64" s="157"/>
      <c r="J64" s="157"/>
      <c r="K64" s="157">
        <f>'将来負担比率（分子）の構造'!L$43</f>
        <v>3898</v>
      </c>
      <c r="L64" s="157"/>
      <c r="M64" s="157"/>
      <c r="N64" s="157">
        <f>'将来負担比率（分子）の構造'!M$43</f>
        <v>3549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24702</v>
      </c>
      <c r="C66" s="157"/>
      <c r="D66" s="157"/>
      <c r="E66" s="157">
        <f>'将来負担比率（分子）の構造'!J$41</f>
        <v>23767</v>
      </c>
      <c r="F66" s="157"/>
      <c r="G66" s="157"/>
      <c r="H66" s="157">
        <f>'将来負担比率（分子）の構造'!K$41</f>
        <v>22080</v>
      </c>
      <c r="I66" s="157"/>
      <c r="J66" s="157"/>
      <c r="K66" s="157">
        <f>'将来負担比率（分子）の構造'!L$41</f>
        <v>20741</v>
      </c>
      <c r="L66" s="157"/>
      <c r="M66" s="157"/>
      <c r="N66" s="157">
        <f>'将来負担比率（分子）の構造'!M$41</f>
        <v>19085</v>
      </c>
      <c r="O66" s="157"/>
      <c r="P66" s="157"/>
    </row>
    <row r="67" spans="1:16" x14ac:dyDescent="0.15">
      <c r="A67" s="157" t="s">
        <v>71</v>
      </c>
      <c r="B67" s="157" t="e">
        <f>NA()</f>
        <v>#N/A</v>
      </c>
      <c r="C67" s="157">
        <f>IF(ISNUMBER('将来負担比率（分子）の構造'!I$53), IF('将来負担比率（分子）の構造'!I$53 &lt; 0, 0, '将来負担比率（分子）の構造'!I$53), NA())</f>
        <v>9308</v>
      </c>
      <c r="D67" s="157" t="e">
        <f>NA()</f>
        <v>#N/A</v>
      </c>
      <c r="E67" s="157" t="e">
        <f>NA()</f>
        <v>#N/A</v>
      </c>
      <c r="F67" s="157">
        <f>IF(ISNUMBER('将来負担比率（分子）の構造'!J$53), IF('将来負担比率（分子）の構造'!J$53 &lt; 0, 0, '将来負担比率（分子）の構造'!J$53), NA())</f>
        <v>8608</v>
      </c>
      <c r="G67" s="157" t="e">
        <f>NA()</f>
        <v>#N/A</v>
      </c>
      <c r="H67" s="157" t="e">
        <f>NA()</f>
        <v>#N/A</v>
      </c>
      <c r="I67" s="157">
        <f>IF(ISNUMBER('将来負担比率（分子）の構造'!K$53), IF('将来負担比率（分子）の構造'!K$53 &lt; 0, 0, '将来負担比率（分子）の構造'!K$53), NA())</f>
        <v>7265</v>
      </c>
      <c r="J67" s="157" t="e">
        <f>NA()</f>
        <v>#N/A</v>
      </c>
      <c r="K67" s="157" t="e">
        <f>NA()</f>
        <v>#N/A</v>
      </c>
      <c r="L67" s="157">
        <f>IF(ISNUMBER('将来負担比率（分子）の構造'!L$53), IF('将来負担比率（分子）の構造'!L$53 &lt; 0, 0, '将来負担比率（分子）の構造'!L$53), NA())</f>
        <v>6193</v>
      </c>
      <c r="M67" s="157" t="e">
        <f>NA()</f>
        <v>#N/A</v>
      </c>
      <c r="N67" s="157" t="e">
        <f>NA()</f>
        <v>#N/A</v>
      </c>
      <c r="O67" s="157">
        <f>IF(ISNUMBER('将来負担比率（分子）の構造'!M$53), IF('将来負担比率（分子）の構造'!M$53 &lt; 0, 0, '将来負担比率（分子）の構造'!M$53), NA())</f>
        <v>5514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921</v>
      </c>
      <c r="C72" s="161">
        <f>基金残高に係る経年分析!G55</f>
        <v>1094</v>
      </c>
      <c r="D72" s="161">
        <f>基金残高に係る経年分析!H55</f>
        <v>1140</v>
      </c>
    </row>
    <row r="73" spans="1:16" x14ac:dyDescent="0.15">
      <c r="A73" s="160" t="s">
        <v>74</v>
      </c>
      <c r="B73" s="161">
        <f>基金残高に係る経年分析!F56</f>
        <v>444</v>
      </c>
      <c r="C73" s="161">
        <f>基金残高に係る経年分析!G56</f>
        <v>501</v>
      </c>
      <c r="D73" s="161">
        <f>基金残高に係る経年分析!H56</f>
        <v>545</v>
      </c>
    </row>
    <row r="74" spans="1:16" x14ac:dyDescent="0.15">
      <c r="A74" s="160" t="s">
        <v>75</v>
      </c>
      <c r="B74" s="161">
        <f>基金残高に係る経年分析!F57</f>
        <v>5734</v>
      </c>
      <c r="C74" s="161">
        <f>基金残高に係る経年分析!G57</f>
        <v>5910</v>
      </c>
      <c r="D74" s="161">
        <f>基金残高に係る経年分析!H57</f>
        <v>5653</v>
      </c>
    </row>
  </sheetData>
  <sheetProtection algorithmName="SHA-512" hashValue="l1VdmdtHJXMVLBKdQwYyobUV+BZhmb+OV17CnH9ZpSpEHUkK6LcmBPBKV47zbbkOacvs19HWM3hto2Y/IfSRPQ==" saltValue="ljysSQdNsrxF4w9E08PY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3579751</v>
      </c>
      <c r="S5" s="600"/>
      <c r="T5" s="600"/>
      <c r="U5" s="600"/>
      <c r="V5" s="600"/>
      <c r="W5" s="600"/>
      <c r="X5" s="600"/>
      <c r="Y5" s="601"/>
      <c r="Z5" s="602">
        <v>17.5</v>
      </c>
      <c r="AA5" s="602"/>
      <c r="AB5" s="602"/>
      <c r="AC5" s="602"/>
      <c r="AD5" s="603">
        <v>3579751</v>
      </c>
      <c r="AE5" s="603"/>
      <c r="AF5" s="603"/>
      <c r="AG5" s="603"/>
      <c r="AH5" s="603"/>
      <c r="AI5" s="603"/>
      <c r="AJ5" s="603"/>
      <c r="AK5" s="603"/>
      <c r="AL5" s="604">
        <v>29.2</v>
      </c>
      <c r="AM5" s="605"/>
      <c r="AN5" s="605"/>
      <c r="AO5" s="606"/>
      <c r="AP5" s="596" t="s">
        <v>216</v>
      </c>
      <c r="AQ5" s="597"/>
      <c r="AR5" s="597"/>
      <c r="AS5" s="597"/>
      <c r="AT5" s="597"/>
      <c r="AU5" s="597"/>
      <c r="AV5" s="597"/>
      <c r="AW5" s="597"/>
      <c r="AX5" s="597"/>
      <c r="AY5" s="597"/>
      <c r="AZ5" s="597"/>
      <c r="BA5" s="597"/>
      <c r="BB5" s="597"/>
      <c r="BC5" s="597"/>
      <c r="BD5" s="597"/>
      <c r="BE5" s="597"/>
      <c r="BF5" s="598"/>
      <c r="BG5" s="610">
        <v>3572745</v>
      </c>
      <c r="BH5" s="611"/>
      <c r="BI5" s="611"/>
      <c r="BJ5" s="611"/>
      <c r="BK5" s="611"/>
      <c r="BL5" s="611"/>
      <c r="BM5" s="611"/>
      <c r="BN5" s="612"/>
      <c r="BO5" s="613">
        <v>99.8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258406</v>
      </c>
      <c r="S6" s="611"/>
      <c r="T6" s="611"/>
      <c r="U6" s="611"/>
      <c r="V6" s="611"/>
      <c r="W6" s="611"/>
      <c r="X6" s="611"/>
      <c r="Y6" s="612"/>
      <c r="Z6" s="613">
        <v>1.3</v>
      </c>
      <c r="AA6" s="613"/>
      <c r="AB6" s="613"/>
      <c r="AC6" s="613"/>
      <c r="AD6" s="614">
        <v>258406</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3572745</v>
      </c>
      <c r="BH6" s="611"/>
      <c r="BI6" s="611"/>
      <c r="BJ6" s="611"/>
      <c r="BK6" s="611"/>
      <c r="BL6" s="611"/>
      <c r="BM6" s="611"/>
      <c r="BN6" s="612"/>
      <c r="BO6" s="613">
        <v>99.8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159624</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159622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1709</v>
      </c>
      <c r="S7" s="611"/>
      <c r="T7" s="611"/>
      <c r="U7" s="611"/>
      <c r="V7" s="611"/>
      <c r="W7" s="611"/>
      <c r="X7" s="611"/>
      <c r="Y7" s="612"/>
      <c r="Z7" s="613">
        <v>0</v>
      </c>
      <c r="AA7" s="613"/>
      <c r="AB7" s="613"/>
      <c r="AC7" s="613"/>
      <c r="AD7" s="614">
        <v>1709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1230238</v>
      </c>
      <c r="BH7" s="611"/>
      <c r="BI7" s="611"/>
      <c r="BJ7" s="611"/>
      <c r="BK7" s="611"/>
      <c r="BL7" s="611"/>
      <c r="BM7" s="611"/>
      <c r="BN7" s="612"/>
      <c r="BO7" s="613">
        <v>34.4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3132755</v>
      </c>
      <c r="CS7" s="611"/>
      <c r="CT7" s="611"/>
      <c r="CU7" s="611"/>
      <c r="CV7" s="611"/>
      <c r="CW7" s="611"/>
      <c r="CX7" s="611"/>
      <c r="CY7" s="612"/>
      <c r="CZ7" s="613">
        <v>15.7</v>
      </c>
      <c r="DA7" s="613"/>
      <c r="DB7" s="613"/>
      <c r="DC7" s="613"/>
      <c r="DD7" s="619">
        <v>266181</v>
      </c>
      <c r="DE7" s="611"/>
      <c r="DF7" s="611"/>
      <c r="DG7" s="611"/>
      <c r="DH7" s="611"/>
      <c r="DI7" s="611"/>
      <c r="DJ7" s="611"/>
      <c r="DK7" s="611"/>
      <c r="DL7" s="611"/>
      <c r="DM7" s="611"/>
      <c r="DN7" s="611"/>
      <c r="DO7" s="611"/>
      <c r="DP7" s="612"/>
      <c r="DQ7" s="619">
        <v>2252130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25033</v>
      </c>
      <c r="S8" s="611"/>
      <c r="T8" s="611"/>
      <c r="U8" s="611"/>
      <c r="V8" s="611"/>
      <c r="W8" s="611"/>
      <c r="X8" s="611"/>
      <c r="Y8" s="612"/>
      <c r="Z8" s="613">
        <v>0.1</v>
      </c>
      <c r="AA8" s="613"/>
      <c r="AB8" s="613"/>
      <c r="AC8" s="613"/>
      <c r="AD8" s="614">
        <v>25033</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40421</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6178778</v>
      </c>
      <c r="CS8" s="611"/>
      <c r="CT8" s="611"/>
      <c r="CU8" s="611"/>
      <c r="CV8" s="611"/>
      <c r="CW8" s="611"/>
      <c r="CX8" s="611"/>
      <c r="CY8" s="612"/>
      <c r="CZ8" s="613">
        <v>31.1</v>
      </c>
      <c r="DA8" s="613"/>
      <c r="DB8" s="613"/>
      <c r="DC8" s="613"/>
      <c r="DD8" s="619">
        <v>62948</v>
      </c>
      <c r="DE8" s="611"/>
      <c r="DF8" s="611"/>
      <c r="DG8" s="611"/>
      <c r="DH8" s="611"/>
      <c r="DI8" s="611"/>
      <c r="DJ8" s="611"/>
      <c r="DK8" s="611"/>
      <c r="DL8" s="611"/>
      <c r="DM8" s="611"/>
      <c r="DN8" s="611"/>
      <c r="DO8" s="611"/>
      <c r="DP8" s="612"/>
      <c r="DQ8" s="619">
        <v>3557734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32291</v>
      </c>
      <c r="S9" s="611"/>
      <c r="T9" s="611"/>
      <c r="U9" s="611"/>
      <c r="V9" s="611"/>
      <c r="W9" s="611"/>
      <c r="X9" s="611"/>
      <c r="Y9" s="612"/>
      <c r="Z9" s="613">
        <v>0.2</v>
      </c>
      <c r="AA9" s="613"/>
      <c r="AB9" s="613"/>
      <c r="AC9" s="613"/>
      <c r="AD9" s="614">
        <v>32291</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981201</v>
      </c>
      <c r="BH9" s="611"/>
      <c r="BI9" s="611"/>
      <c r="BJ9" s="611"/>
      <c r="BK9" s="611"/>
      <c r="BL9" s="611"/>
      <c r="BM9" s="611"/>
      <c r="BN9" s="612"/>
      <c r="BO9" s="613">
        <v>27.4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1784807</v>
      </c>
      <c r="CS9" s="611"/>
      <c r="CT9" s="611"/>
      <c r="CU9" s="611"/>
      <c r="CV9" s="611"/>
      <c r="CW9" s="611"/>
      <c r="CX9" s="611"/>
      <c r="CY9" s="612"/>
      <c r="CZ9" s="613">
        <v>9</v>
      </c>
      <c r="DA9" s="613"/>
      <c r="DB9" s="613"/>
      <c r="DC9" s="613"/>
      <c r="DD9" s="619">
        <v>53630</v>
      </c>
      <c r="DE9" s="611"/>
      <c r="DF9" s="611"/>
      <c r="DG9" s="611"/>
      <c r="DH9" s="611"/>
      <c r="DI9" s="611"/>
      <c r="DJ9" s="611"/>
      <c r="DK9" s="611"/>
      <c r="DL9" s="611"/>
      <c r="DM9" s="611"/>
      <c r="DN9" s="611"/>
      <c r="DO9" s="611"/>
      <c r="DP9" s="612"/>
      <c r="DQ9" s="619">
        <v>1465038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83989</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21279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21279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709982</v>
      </c>
      <c r="S11" s="611"/>
      <c r="T11" s="611"/>
      <c r="U11" s="611"/>
      <c r="V11" s="611"/>
      <c r="W11" s="611"/>
      <c r="X11" s="611"/>
      <c r="Y11" s="612"/>
      <c r="Z11" s="615">
        <v>3.5</v>
      </c>
      <c r="AA11" s="616"/>
      <c r="AB11" s="616"/>
      <c r="AC11" s="622"/>
      <c r="AD11" s="619">
        <v>709982</v>
      </c>
      <c r="AE11" s="611"/>
      <c r="AF11" s="611"/>
      <c r="AG11" s="611"/>
      <c r="AH11" s="611"/>
      <c r="AI11" s="611"/>
      <c r="AJ11" s="611"/>
      <c r="AK11" s="612"/>
      <c r="AL11" s="615">
        <v>5.8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124627</v>
      </c>
      <c r="BH11" s="611"/>
      <c r="BI11" s="611"/>
      <c r="BJ11" s="611"/>
      <c r="BK11" s="611"/>
      <c r="BL11" s="611"/>
      <c r="BM11" s="611"/>
      <c r="BN11" s="612"/>
      <c r="BO11" s="613">
        <v>3.5</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1229435</v>
      </c>
      <c r="CS11" s="611"/>
      <c r="CT11" s="611"/>
      <c r="CU11" s="611"/>
      <c r="CV11" s="611"/>
      <c r="CW11" s="611"/>
      <c r="CX11" s="611"/>
      <c r="CY11" s="612"/>
      <c r="CZ11" s="613">
        <v>6.2</v>
      </c>
      <c r="DA11" s="613"/>
      <c r="DB11" s="613"/>
      <c r="DC11" s="613"/>
      <c r="DD11" s="619">
        <v>108331</v>
      </c>
      <c r="DE11" s="611"/>
      <c r="DF11" s="611"/>
      <c r="DG11" s="611"/>
      <c r="DH11" s="611"/>
      <c r="DI11" s="611"/>
      <c r="DJ11" s="611"/>
      <c r="DK11" s="611"/>
      <c r="DL11" s="611"/>
      <c r="DM11" s="611"/>
      <c r="DN11" s="611"/>
      <c r="DO11" s="611"/>
      <c r="DP11" s="612"/>
      <c r="DQ11" s="619">
        <v>837862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21591</v>
      </c>
      <c r="S12" s="611"/>
      <c r="T12" s="611"/>
      <c r="U12" s="611"/>
      <c r="V12" s="611"/>
      <c r="W12" s="611"/>
      <c r="X12" s="611"/>
      <c r="Y12" s="612"/>
      <c r="Z12" s="613">
        <v>0.1</v>
      </c>
      <c r="AA12" s="613"/>
      <c r="AB12" s="613"/>
      <c r="AC12" s="613"/>
      <c r="AD12" s="614">
        <v>21591</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2008026</v>
      </c>
      <c r="BH12" s="611"/>
      <c r="BI12" s="611"/>
      <c r="BJ12" s="611"/>
      <c r="BK12" s="611"/>
      <c r="BL12" s="611"/>
      <c r="BM12" s="611"/>
      <c r="BN12" s="612"/>
      <c r="BO12" s="613">
        <v>56.1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408030</v>
      </c>
      <c r="CS12" s="611"/>
      <c r="CT12" s="611"/>
      <c r="CU12" s="611"/>
      <c r="CV12" s="611"/>
      <c r="CW12" s="611"/>
      <c r="CX12" s="611"/>
      <c r="CY12" s="612"/>
      <c r="CZ12" s="613">
        <v>2.1</v>
      </c>
      <c r="DA12" s="613"/>
      <c r="DB12" s="613"/>
      <c r="DC12" s="613"/>
      <c r="DD12" s="619">
        <v>16591</v>
      </c>
      <c r="DE12" s="611"/>
      <c r="DF12" s="611"/>
      <c r="DG12" s="611"/>
      <c r="DH12" s="611"/>
      <c r="DI12" s="611"/>
      <c r="DJ12" s="611"/>
      <c r="DK12" s="611"/>
      <c r="DL12" s="611"/>
      <c r="DM12" s="611"/>
      <c r="DN12" s="611"/>
      <c r="DO12" s="611"/>
      <c r="DP12" s="612"/>
      <c r="DQ12" s="619">
        <v>329661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1986874</v>
      </c>
      <c r="BH13" s="611"/>
      <c r="BI13" s="611"/>
      <c r="BJ13" s="611"/>
      <c r="BK13" s="611"/>
      <c r="BL13" s="611"/>
      <c r="BM13" s="611"/>
      <c r="BN13" s="612"/>
      <c r="BO13" s="613">
        <v>55.5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1526725</v>
      </c>
      <c r="CS13" s="611"/>
      <c r="CT13" s="611"/>
      <c r="CU13" s="611"/>
      <c r="CV13" s="611"/>
      <c r="CW13" s="611"/>
      <c r="CX13" s="611"/>
      <c r="CY13" s="612"/>
      <c r="CZ13" s="613">
        <v>7.7</v>
      </c>
      <c r="DA13" s="613"/>
      <c r="DB13" s="613"/>
      <c r="DC13" s="613"/>
      <c r="DD13" s="619">
        <v>377633</v>
      </c>
      <c r="DE13" s="611"/>
      <c r="DF13" s="611"/>
      <c r="DG13" s="611"/>
      <c r="DH13" s="611"/>
      <c r="DI13" s="611"/>
      <c r="DJ13" s="611"/>
      <c r="DK13" s="611"/>
      <c r="DL13" s="611"/>
      <c r="DM13" s="611"/>
      <c r="DN13" s="611"/>
      <c r="DO13" s="611"/>
      <c r="DP13" s="612"/>
      <c r="DQ13" s="619">
        <v>928732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132934</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718606</v>
      </c>
      <c r="CS14" s="611"/>
      <c r="CT14" s="611"/>
      <c r="CU14" s="611"/>
      <c r="CV14" s="611"/>
      <c r="CW14" s="611"/>
      <c r="CX14" s="611"/>
      <c r="CY14" s="612"/>
      <c r="CZ14" s="613">
        <v>3.6</v>
      </c>
      <c r="DA14" s="613"/>
      <c r="DB14" s="613"/>
      <c r="DC14" s="613"/>
      <c r="DD14" s="619">
        <v>75685</v>
      </c>
      <c r="DE14" s="611"/>
      <c r="DF14" s="611"/>
      <c r="DG14" s="611"/>
      <c r="DH14" s="611"/>
      <c r="DI14" s="611"/>
      <c r="DJ14" s="611"/>
      <c r="DK14" s="611"/>
      <c r="DL14" s="611"/>
      <c r="DM14" s="611"/>
      <c r="DN14" s="611"/>
      <c r="DO14" s="611"/>
      <c r="DP14" s="612"/>
      <c r="DQ14" s="619">
        <v>627561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36352</v>
      </c>
      <c r="S15" s="611"/>
      <c r="T15" s="611"/>
      <c r="U15" s="611"/>
      <c r="V15" s="611"/>
      <c r="W15" s="611"/>
      <c r="X15" s="611"/>
      <c r="Y15" s="612"/>
      <c r="Z15" s="613">
        <v>0.2</v>
      </c>
      <c r="AA15" s="613"/>
      <c r="AB15" s="613"/>
      <c r="AC15" s="613"/>
      <c r="AD15" s="614">
        <v>36352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201547</v>
      </c>
      <c r="BH15" s="611"/>
      <c r="BI15" s="611"/>
      <c r="BJ15" s="611"/>
      <c r="BK15" s="611"/>
      <c r="BL15" s="611"/>
      <c r="BM15" s="611"/>
      <c r="BN15" s="612"/>
      <c r="BO15" s="613">
        <v>5.6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1869145</v>
      </c>
      <c r="CS15" s="611"/>
      <c r="CT15" s="611"/>
      <c r="CU15" s="611"/>
      <c r="CV15" s="611"/>
      <c r="CW15" s="611"/>
      <c r="CX15" s="611"/>
      <c r="CY15" s="612"/>
      <c r="CZ15" s="613">
        <v>9.4</v>
      </c>
      <c r="DA15" s="613"/>
      <c r="DB15" s="613"/>
      <c r="DC15" s="613"/>
      <c r="DD15" s="619">
        <v>378596</v>
      </c>
      <c r="DE15" s="611"/>
      <c r="DF15" s="611"/>
      <c r="DG15" s="611"/>
      <c r="DH15" s="611"/>
      <c r="DI15" s="611"/>
      <c r="DJ15" s="611"/>
      <c r="DK15" s="611"/>
      <c r="DL15" s="611"/>
      <c r="DM15" s="611"/>
      <c r="DN15" s="611"/>
      <c r="DO15" s="611"/>
      <c r="DP15" s="612"/>
      <c r="DQ15" s="619">
        <v>1355489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87080</v>
      </c>
      <c r="S16" s="611"/>
      <c r="T16" s="611"/>
      <c r="U16" s="611"/>
      <c r="V16" s="611"/>
      <c r="W16" s="611"/>
      <c r="X16" s="611"/>
      <c r="Y16" s="612"/>
      <c r="Z16" s="613">
        <v>0.4</v>
      </c>
      <c r="AA16" s="613"/>
      <c r="AB16" s="613"/>
      <c r="AC16" s="613"/>
      <c r="AD16" s="614">
        <v>87080</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424905</v>
      </c>
      <c r="CS16" s="611"/>
      <c r="CT16" s="611"/>
      <c r="CU16" s="611"/>
      <c r="CV16" s="611"/>
      <c r="CW16" s="611"/>
      <c r="CX16" s="611"/>
      <c r="CY16" s="612"/>
      <c r="CZ16" s="613">
        <v>2.1</v>
      </c>
      <c r="DA16" s="613"/>
      <c r="DB16" s="613"/>
      <c r="DC16" s="613"/>
      <c r="DD16" s="619" t="s">
        <v>122</v>
      </c>
      <c r="DE16" s="611"/>
      <c r="DF16" s="611"/>
      <c r="DG16" s="611"/>
      <c r="DH16" s="611"/>
      <c r="DI16" s="611"/>
      <c r="DJ16" s="611"/>
      <c r="DK16" s="611"/>
      <c r="DL16" s="611"/>
      <c r="DM16" s="611"/>
      <c r="DN16" s="611"/>
      <c r="DO16" s="611"/>
      <c r="DP16" s="612"/>
      <c r="DQ16" s="619">
        <v>15644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133116</v>
      </c>
      <c r="S17" s="611"/>
      <c r="T17" s="611"/>
      <c r="U17" s="611"/>
      <c r="V17" s="611"/>
      <c r="W17" s="611"/>
      <c r="X17" s="611"/>
      <c r="Y17" s="612"/>
      <c r="Z17" s="613">
        <v>0.7</v>
      </c>
      <c r="AA17" s="613"/>
      <c r="AB17" s="613"/>
      <c r="AC17" s="613"/>
      <c r="AD17" s="614">
        <v>133116</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2438694</v>
      </c>
      <c r="CS17" s="611"/>
      <c r="CT17" s="611"/>
      <c r="CU17" s="611"/>
      <c r="CV17" s="611"/>
      <c r="CW17" s="611"/>
      <c r="CX17" s="611"/>
      <c r="CY17" s="612"/>
      <c r="CZ17" s="613">
        <v>12.3</v>
      </c>
      <c r="DA17" s="613"/>
      <c r="DB17" s="613"/>
      <c r="DC17" s="613"/>
      <c r="DD17" s="619" t="s">
        <v>122</v>
      </c>
      <c r="DE17" s="611"/>
      <c r="DF17" s="611"/>
      <c r="DG17" s="611"/>
      <c r="DH17" s="611"/>
      <c r="DI17" s="611"/>
      <c r="DJ17" s="611"/>
      <c r="DK17" s="611"/>
      <c r="DL17" s="611"/>
      <c r="DM17" s="611"/>
      <c r="DN17" s="611"/>
      <c r="DO17" s="611"/>
      <c r="DP17" s="612"/>
      <c r="DQ17" s="619">
        <v>2431075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17533</v>
      </c>
      <c r="S18" s="611"/>
      <c r="T18" s="611"/>
      <c r="U18" s="611"/>
      <c r="V18" s="611"/>
      <c r="W18" s="611"/>
      <c r="X18" s="611"/>
      <c r="Y18" s="612"/>
      <c r="Z18" s="613">
        <v>0.1</v>
      </c>
      <c r="AA18" s="613"/>
      <c r="AB18" s="613"/>
      <c r="AC18" s="613"/>
      <c r="AD18" s="614">
        <v>17533</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105376</v>
      </c>
      <c r="S19" s="611"/>
      <c r="T19" s="611"/>
      <c r="U19" s="611"/>
      <c r="V19" s="611"/>
      <c r="W19" s="611"/>
      <c r="X19" s="611"/>
      <c r="Y19" s="612"/>
      <c r="Z19" s="613">
        <v>0.5</v>
      </c>
      <c r="AA19" s="613"/>
      <c r="AB19" s="613"/>
      <c r="AC19" s="613"/>
      <c r="AD19" s="614">
        <v>105376</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7006</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10207</v>
      </c>
      <c r="S20" s="611"/>
      <c r="T20" s="611"/>
      <c r="U20" s="611"/>
      <c r="V20" s="611"/>
      <c r="W20" s="611"/>
      <c r="X20" s="611"/>
      <c r="Y20" s="612"/>
      <c r="Z20" s="613">
        <v>0.1</v>
      </c>
      <c r="AA20" s="613"/>
      <c r="AB20" s="613"/>
      <c r="AC20" s="613"/>
      <c r="AD20" s="614">
        <v>10207</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7006</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19892783</v>
      </c>
      <c r="CS20" s="611"/>
      <c r="CT20" s="611"/>
      <c r="CU20" s="611"/>
      <c r="CV20" s="611"/>
      <c r="CW20" s="611"/>
      <c r="CX20" s="611"/>
      <c r="CY20" s="612"/>
      <c r="CZ20" s="613">
        <v>100</v>
      </c>
      <c r="DA20" s="613"/>
      <c r="DB20" s="613"/>
      <c r="DC20" s="613"/>
      <c r="DD20" s="619">
        <v>1339595</v>
      </c>
      <c r="DE20" s="611"/>
      <c r="DF20" s="611"/>
      <c r="DG20" s="611"/>
      <c r="DH20" s="611"/>
      <c r="DI20" s="611"/>
      <c r="DJ20" s="611"/>
      <c r="DK20" s="611"/>
      <c r="DL20" s="611"/>
      <c r="DM20" s="611"/>
      <c r="DN20" s="611"/>
      <c r="DO20" s="611"/>
      <c r="DP20" s="612"/>
      <c r="DQ20" s="619">
        <v>13981827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8208981</v>
      </c>
      <c r="S21" s="611"/>
      <c r="T21" s="611"/>
      <c r="U21" s="611"/>
      <c r="V21" s="611"/>
      <c r="W21" s="611"/>
      <c r="X21" s="611"/>
      <c r="Y21" s="612"/>
      <c r="Z21" s="613">
        <v>40.200000000000003</v>
      </c>
      <c r="AA21" s="613"/>
      <c r="AB21" s="613"/>
      <c r="AC21" s="613"/>
      <c r="AD21" s="614">
        <v>7376525</v>
      </c>
      <c r="AE21" s="614"/>
      <c r="AF21" s="614"/>
      <c r="AG21" s="614"/>
      <c r="AH21" s="614"/>
      <c r="AI21" s="614"/>
      <c r="AJ21" s="614"/>
      <c r="AK21" s="614"/>
      <c r="AL21" s="615">
        <v>60.1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7006</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7376525</v>
      </c>
      <c r="S22" s="611"/>
      <c r="T22" s="611"/>
      <c r="U22" s="611"/>
      <c r="V22" s="611"/>
      <c r="W22" s="611"/>
      <c r="X22" s="611"/>
      <c r="Y22" s="612"/>
      <c r="Z22" s="613">
        <v>36.1</v>
      </c>
      <c r="AA22" s="613"/>
      <c r="AB22" s="613"/>
      <c r="AC22" s="613"/>
      <c r="AD22" s="614">
        <v>7376525</v>
      </c>
      <c r="AE22" s="614"/>
      <c r="AF22" s="614"/>
      <c r="AG22" s="614"/>
      <c r="AH22" s="614"/>
      <c r="AI22" s="614"/>
      <c r="AJ22" s="614"/>
      <c r="AK22" s="614"/>
      <c r="AL22" s="615">
        <v>60.1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832456</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9534949</v>
      </c>
      <c r="CS24" s="600"/>
      <c r="CT24" s="600"/>
      <c r="CU24" s="600"/>
      <c r="CV24" s="600"/>
      <c r="CW24" s="600"/>
      <c r="CX24" s="600"/>
      <c r="CY24" s="601"/>
      <c r="CZ24" s="604">
        <v>47.9</v>
      </c>
      <c r="DA24" s="605"/>
      <c r="DB24" s="605"/>
      <c r="DC24" s="621"/>
      <c r="DD24" s="642">
        <v>7109583</v>
      </c>
      <c r="DE24" s="600"/>
      <c r="DF24" s="600"/>
      <c r="DG24" s="600"/>
      <c r="DH24" s="600"/>
      <c r="DI24" s="600"/>
      <c r="DJ24" s="600"/>
      <c r="DK24" s="601"/>
      <c r="DL24" s="642">
        <v>6548790</v>
      </c>
      <c r="DM24" s="600"/>
      <c r="DN24" s="600"/>
      <c r="DO24" s="600"/>
      <c r="DP24" s="600"/>
      <c r="DQ24" s="600"/>
      <c r="DR24" s="600"/>
      <c r="DS24" s="600"/>
      <c r="DT24" s="600"/>
      <c r="DU24" s="600"/>
      <c r="DV24" s="601"/>
      <c r="DW24" s="604">
        <v>53.2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13094292</v>
      </c>
      <c r="S25" s="611"/>
      <c r="T25" s="611"/>
      <c r="U25" s="611"/>
      <c r="V25" s="611"/>
      <c r="W25" s="611"/>
      <c r="X25" s="611"/>
      <c r="Y25" s="612"/>
      <c r="Z25" s="613">
        <v>64.099999999999994</v>
      </c>
      <c r="AA25" s="613"/>
      <c r="AB25" s="613"/>
      <c r="AC25" s="613"/>
      <c r="AD25" s="614">
        <v>12261836</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3764242</v>
      </c>
      <c r="CS25" s="631"/>
      <c r="CT25" s="631"/>
      <c r="CU25" s="631"/>
      <c r="CV25" s="631"/>
      <c r="CW25" s="631"/>
      <c r="CX25" s="631"/>
      <c r="CY25" s="632"/>
      <c r="CZ25" s="615">
        <v>18.899999999999999</v>
      </c>
      <c r="DA25" s="643"/>
      <c r="DB25" s="643"/>
      <c r="DC25" s="645"/>
      <c r="DD25" s="619">
        <v>3406887</v>
      </c>
      <c r="DE25" s="631"/>
      <c r="DF25" s="631"/>
      <c r="DG25" s="631"/>
      <c r="DH25" s="631"/>
      <c r="DI25" s="631"/>
      <c r="DJ25" s="631"/>
      <c r="DK25" s="632"/>
      <c r="DL25" s="619">
        <v>3278971</v>
      </c>
      <c r="DM25" s="631"/>
      <c r="DN25" s="631"/>
      <c r="DO25" s="631"/>
      <c r="DP25" s="631"/>
      <c r="DQ25" s="631"/>
      <c r="DR25" s="631"/>
      <c r="DS25" s="631"/>
      <c r="DT25" s="631"/>
      <c r="DU25" s="631"/>
      <c r="DV25" s="632"/>
      <c r="DW25" s="615">
        <v>26.6</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2220</v>
      </c>
      <c r="S26" s="611"/>
      <c r="T26" s="611"/>
      <c r="U26" s="611"/>
      <c r="V26" s="611"/>
      <c r="W26" s="611"/>
      <c r="X26" s="611"/>
      <c r="Y26" s="612"/>
      <c r="Z26" s="613">
        <v>0</v>
      </c>
      <c r="AA26" s="613"/>
      <c r="AB26" s="613"/>
      <c r="AC26" s="613"/>
      <c r="AD26" s="614">
        <v>2220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2242786</v>
      </c>
      <c r="CS26" s="611"/>
      <c r="CT26" s="611"/>
      <c r="CU26" s="611"/>
      <c r="CV26" s="611"/>
      <c r="CW26" s="611"/>
      <c r="CX26" s="611"/>
      <c r="CY26" s="612"/>
      <c r="CZ26" s="615">
        <v>11.3</v>
      </c>
      <c r="DA26" s="643"/>
      <c r="DB26" s="643"/>
      <c r="DC26" s="645"/>
      <c r="DD26" s="619">
        <v>2013078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138872</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3579751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3332013</v>
      </c>
      <c r="CS27" s="631"/>
      <c r="CT27" s="631"/>
      <c r="CU27" s="631"/>
      <c r="CV27" s="631"/>
      <c r="CW27" s="631"/>
      <c r="CX27" s="631"/>
      <c r="CY27" s="632"/>
      <c r="CZ27" s="615">
        <v>16.7</v>
      </c>
      <c r="DA27" s="643"/>
      <c r="DB27" s="643"/>
      <c r="DC27" s="645"/>
      <c r="DD27" s="619">
        <v>1271621</v>
      </c>
      <c r="DE27" s="631"/>
      <c r="DF27" s="631"/>
      <c r="DG27" s="631"/>
      <c r="DH27" s="631"/>
      <c r="DI27" s="631"/>
      <c r="DJ27" s="631"/>
      <c r="DK27" s="632"/>
      <c r="DL27" s="619">
        <v>838744</v>
      </c>
      <c r="DM27" s="631"/>
      <c r="DN27" s="631"/>
      <c r="DO27" s="631"/>
      <c r="DP27" s="631"/>
      <c r="DQ27" s="631"/>
      <c r="DR27" s="631"/>
      <c r="DS27" s="631"/>
      <c r="DT27" s="631"/>
      <c r="DU27" s="631"/>
      <c r="DV27" s="632"/>
      <c r="DW27" s="615">
        <v>6.8</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217314</v>
      </c>
      <c r="S28" s="611"/>
      <c r="T28" s="611"/>
      <c r="U28" s="611"/>
      <c r="V28" s="611"/>
      <c r="W28" s="611"/>
      <c r="X28" s="611"/>
      <c r="Y28" s="612"/>
      <c r="Z28" s="613">
        <v>1.1000000000000001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2438694</v>
      </c>
      <c r="CS28" s="611"/>
      <c r="CT28" s="611"/>
      <c r="CU28" s="611"/>
      <c r="CV28" s="611"/>
      <c r="CW28" s="611"/>
      <c r="CX28" s="611"/>
      <c r="CY28" s="612"/>
      <c r="CZ28" s="615">
        <v>12.3</v>
      </c>
      <c r="DA28" s="643"/>
      <c r="DB28" s="643"/>
      <c r="DC28" s="645"/>
      <c r="DD28" s="619">
        <v>2431075</v>
      </c>
      <c r="DE28" s="611"/>
      <c r="DF28" s="611"/>
      <c r="DG28" s="611"/>
      <c r="DH28" s="611"/>
      <c r="DI28" s="611"/>
      <c r="DJ28" s="611"/>
      <c r="DK28" s="612"/>
      <c r="DL28" s="619">
        <v>2431075</v>
      </c>
      <c r="DM28" s="611"/>
      <c r="DN28" s="611"/>
      <c r="DO28" s="611"/>
      <c r="DP28" s="611"/>
      <c r="DQ28" s="611"/>
      <c r="DR28" s="611"/>
      <c r="DS28" s="611"/>
      <c r="DT28" s="611"/>
      <c r="DU28" s="611"/>
      <c r="DV28" s="612"/>
      <c r="DW28" s="615">
        <v>19.8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85935</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2437874</v>
      </c>
      <c r="CS29" s="631"/>
      <c r="CT29" s="631"/>
      <c r="CU29" s="631"/>
      <c r="CV29" s="631"/>
      <c r="CW29" s="631"/>
      <c r="CX29" s="631"/>
      <c r="CY29" s="632"/>
      <c r="CZ29" s="615">
        <v>12.3</v>
      </c>
      <c r="DA29" s="643"/>
      <c r="DB29" s="643"/>
      <c r="DC29" s="645"/>
      <c r="DD29" s="619">
        <v>2430255</v>
      </c>
      <c r="DE29" s="631"/>
      <c r="DF29" s="631"/>
      <c r="DG29" s="631"/>
      <c r="DH29" s="631"/>
      <c r="DI29" s="631"/>
      <c r="DJ29" s="631"/>
      <c r="DK29" s="632"/>
      <c r="DL29" s="619">
        <v>2430255</v>
      </c>
      <c r="DM29" s="631"/>
      <c r="DN29" s="631"/>
      <c r="DO29" s="631"/>
      <c r="DP29" s="631"/>
      <c r="DQ29" s="631"/>
      <c r="DR29" s="631"/>
      <c r="DS29" s="631"/>
      <c r="DT29" s="631"/>
      <c r="DU29" s="631"/>
      <c r="DV29" s="632"/>
      <c r="DW29" s="615">
        <v>19.8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2558519</v>
      </c>
      <c r="S30" s="611"/>
      <c r="T30" s="611"/>
      <c r="U30" s="611"/>
      <c r="V30" s="611"/>
      <c r="W30" s="611"/>
      <c r="X30" s="611"/>
      <c r="Y30" s="612"/>
      <c r="Z30" s="613">
        <v>12.5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2362664</v>
      </c>
      <c r="CS30" s="611"/>
      <c r="CT30" s="611"/>
      <c r="CU30" s="611"/>
      <c r="CV30" s="611"/>
      <c r="CW30" s="611"/>
      <c r="CX30" s="611"/>
      <c r="CY30" s="612"/>
      <c r="CZ30" s="615">
        <v>11.9</v>
      </c>
      <c r="DA30" s="643"/>
      <c r="DB30" s="643"/>
      <c r="DC30" s="645"/>
      <c r="DD30" s="619">
        <v>2356735</v>
      </c>
      <c r="DE30" s="611"/>
      <c r="DF30" s="611"/>
      <c r="DG30" s="611"/>
      <c r="DH30" s="611"/>
      <c r="DI30" s="611"/>
      <c r="DJ30" s="611"/>
      <c r="DK30" s="612"/>
      <c r="DL30" s="619">
        <v>2356735</v>
      </c>
      <c r="DM30" s="611"/>
      <c r="DN30" s="611"/>
      <c r="DO30" s="611"/>
      <c r="DP30" s="611"/>
      <c r="DQ30" s="611"/>
      <c r="DR30" s="611"/>
      <c r="DS30" s="611"/>
      <c r="DT30" s="611"/>
      <c r="DU30" s="611"/>
      <c r="DV30" s="612"/>
      <c r="DW30" s="615">
        <v>19.2</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96.9</v>
      </c>
      <c r="BN31" s="654"/>
      <c r="BO31" s="654"/>
      <c r="BP31" s="654"/>
      <c r="BQ31" s="655"/>
      <c r="BR31" s="657">
        <v>99.3</v>
      </c>
      <c r="BS31" s="654"/>
      <c r="BT31" s="654"/>
      <c r="BU31" s="654"/>
      <c r="BV31" s="654"/>
      <c r="BW31" s="654"/>
      <c r="BX31" s="605">
        <v>96.8</v>
      </c>
      <c r="BY31" s="654"/>
      <c r="BZ31" s="654"/>
      <c r="CA31" s="654"/>
      <c r="CB31" s="655"/>
      <c r="CD31" s="650"/>
      <c r="CE31" s="651"/>
      <c r="CF31" s="607" t="s">
        <v>300</v>
      </c>
      <c r="CG31" s="608"/>
      <c r="CH31" s="608"/>
      <c r="CI31" s="608"/>
      <c r="CJ31" s="608"/>
      <c r="CK31" s="608"/>
      <c r="CL31" s="608"/>
      <c r="CM31" s="608"/>
      <c r="CN31" s="608"/>
      <c r="CO31" s="608"/>
      <c r="CP31" s="608"/>
      <c r="CQ31" s="609"/>
      <c r="CR31" s="610">
        <v>75210</v>
      </c>
      <c r="CS31" s="631"/>
      <c r="CT31" s="631"/>
      <c r="CU31" s="631"/>
      <c r="CV31" s="631"/>
      <c r="CW31" s="631"/>
      <c r="CX31" s="631"/>
      <c r="CY31" s="632"/>
      <c r="CZ31" s="615">
        <v>0.4</v>
      </c>
      <c r="DA31" s="643"/>
      <c r="DB31" s="643"/>
      <c r="DC31" s="645"/>
      <c r="DD31" s="619">
        <v>73520</v>
      </c>
      <c r="DE31" s="631"/>
      <c r="DF31" s="631"/>
      <c r="DG31" s="631"/>
      <c r="DH31" s="631"/>
      <c r="DI31" s="631"/>
      <c r="DJ31" s="631"/>
      <c r="DK31" s="632"/>
      <c r="DL31" s="619">
        <v>73520</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1600957</v>
      </c>
      <c r="S32" s="611"/>
      <c r="T32" s="611"/>
      <c r="U32" s="611"/>
      <c r="V32" s="611"/>
      <c r="W32" s="611"/>
      <c r="X32" s="611"/>
      <c r="Y32" s="612"/>
      <c r="Z32" s="613">
        <v>7.8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31"/>
      <c r="BI32" s="631"/>
      <c r="BJ32" s="631"/>
      <c r="BK32" s="631"/>
      <c r="BL32" s="631"/>
      <c r="BM32" s="616">
        <v>96.6</v>
      </c>
      <c r="BN32" s="631"/>
      <c r="BO32" s="631"/>
      <c r="BP32" s="631"/>
      <c r="BQ32" s="656"/>
      <c r="BR32" s="667">
        <v>99.3</v>
      </c>
      <c r="BS32" s="631"/>
      <c r="BT32" s="631"/>
      <c r="BU32" s="631"/>
      <c r="BV32" s="631"/>
      <c r="BW32" s="631"/>
      <c r="BX32" s="616">
        <v>96.7</v>
      </c>
      <c r="BY32" s="631"/>
      <c r="BZ32" s="631"/>
      <c r="CA32" s="631"/>
      <c r="CB32" s="656"/>
      <c r="CD32" s="652"/>
      <c r="CE32" s="653"/>
      <c r="CF32" s="607" t="s">
        <v>304</v>
      </c>
      <c r="CG32" s="608"/>
      <c r="CH32" s="608"/>
      <c r="CI32" s="608"/>
      <c r="CJ32" s="608"/>
      <c r="CK32" s="608"/>
      <c r="CL32" s="608"/>
      <c r="CM32" s="608"/>
      <c r="CN32" s="608"/>
      <c r="CO32" s="608"/>
      <c r="CP32" s="608"/>
      <c r="CQ32" s="609"/>
      <c r="CR32" s="610">
        <v>820</v>
      </c>
      <c r="CS32" s="611"/>
      <c r="CT32" s="611"/>
      <c r="CU32" s="611"/>
      <c r="CV32" s="611"/>
      <c r="CW32" s="611"/>
      <c r="CX32" s="611"/>
      <c r="CY32" s="612"/>
      <c r="CZ32" s="615">
        <v>0</v>
      </c>
      <c r="DA32" s="643"/>
      <c r="DB32" s="643"/>
      <c r="DC32" s="645"/>
      <c r="DD32" s="619">
        <v>820</v>
      </c>
      <c r="DE32" s="611"/>
      <c r="DF32" s="611"/>
      <c r="DG32" s="611"/>
      <c r="DH32" s="611"/>
      <c r="DI32" s="611"/>
      <c r="DJ32" s="611"/>
      <c r="DK32" s="612"/>
      <c r="DL32" s="619">
        <v>820</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76766</v>
      </c>
      <c r="S33" s="611"/>
      <c r="T33" s="611"/>
      <c r="U33" s="611"/>
      <c r="V33" s="611"/>
      <c r="W33" s="611"/>
      <c r="X33" s="611"/>
      <c r="Y33" s="612"/>
      <c r="Z33" s="613">
        <v>0.4</v>
      </c>
      <c r="AA33" s="613"/>
      <c r="AB33" s="613"/>
      <c r="AC33" s="613"/>
      <c r="AD33" s="614">
        <v>11192</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99.3</v>
      </c>
      <c r="BH33" s="669"/>
      <c r="BI33" s="669"/>
      <c r="BJ33" s="669"/>
      <c r="BK33" s="669"/>
      <c r="BL33" s="669"/>
      <c r="BM33" s="670">
        <v>96.7</v>
      </c>
      <c r="BN33" s="669"/>
      <c r="BO33" s="669"/>
      <c r="BP33" s="669"/>
      <c r="BQ33" s="671"/>
      <c r="BR33" s="668">
        <v>99.2</v>
      </c>
      <c r="BS33" s="669"/>
      <c r="BT33" s="669"/>
      <c r="BU33" s="669"/>
      <c r="BV33" s="669"/>
      <c r="BW33" s="669"/>
      <c r="BX33" s="670">
        <v>96.6</v>
      </c>
      <c r="BY33" s="669"/>
      <c r="BZ33" s="669"/>
      <c r="CA33" s="669"/>
      <c r="CB33" s="671"/>
      <c r="CD33" s="607" t="s">
        <v>307</v>
      </c>
      <c r="CE33" s="608"/>
      <c r="CF33" s="608"/>
      <c r="CG33" s="608"/>
      <c r="CH33" s="608"/>
      <c r="CI33" s="608"/>
      <c r="CJ33" s="608"/>
      <c r="CK33" s="608"/>
      <c r="CL33" s="608"/>
      <c r="CM33" s="608"/>
      <c r="CN33" s="608"/>
      <c r="CO33" s="608"/>
      <c r="CP33" s="608"/>
      <c r="CQ33" s="609"/>
      <c r="CR33" s="610">
        <v>8593334</v>
      </c>
      <c r="CS33" s="631"/>
      <c r="CT33" s="631"/>
      <c r="CU33" s="631"/>
      <c r="CV33" s="631"/>
      <c r="CW33" s="631"/>
      <c r="CX33" s="631"/>
      <c r="CY33" s="632"/>
      <c r="CZ33" s="615">
        <v>43.2</v>
      </c>
      <c r="DA33" s="643"/>
      <c r="DB33" s="643"/>
      <c r="DC33" s="645"/>
      <c r="DD33" s="619">
        <v>6636314</v>
      </c>
      <c r="DE33" s="631"/>
      <c r="DF33" s="631"/>
      <c r="DG33" s="631"/>
      <c r="DH33" s="631"/>
      <c r="DI33" s="631"/>
      <c r="DJ33" s="631"/>
      <c r="DK33" s="632"/>
      <c r="DL33" s="619">
        <v>4884298</v>
      </c>
      <c r="DM33" s="631"/>
      <c r="DN33" s="631"/>
      <c r="DO33" s="631"/>
      <c r="DP33" s="631"/>
      <c r="DQ33" s="631"/>
      <c r="DR33" s="631"/>
      <c r="DS33" s="631"/>
      <c r="DT33" s="631"/>
      <c r="DU33" s="631"/>
      <c r="DV33" s="632"/>
      <c r="DW33" s="615">
        <v>39.700000000000003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163795</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3005951</v>
      </c>
      <c r="CS34" s="611"/>
      <c r="CT34" s="611"/>
      <c r="CU34" s="611"/>
      <c r="CV34" s="611"/>
      <c r="CW34" s="611"/>
      <c r="CX34" s="611"/>
      <c r="CY34" s="612"/>
      <c r="CZ34" s="615">
        <v>15.1</v>
      </c>
      <c r="DA34" s="643"/>
      <c r="DB34" s="643"/>
      <c r="DC34" s="645"/>
      <c r="DD34" s="619">
        <v>2294028</v>
      </c>
      <c r="DE34" s="611"/>
      <c r="DF34" s="611"/>
      <c r="DG34" s="611"/>
      <c r="DH34" s="611"/>
      <c r="DI34" s="611"/>
      <c r="DJ34" s="611"/>
      <c r="DK34" s="612"/>
      <c r="DL34" s="619">
        <v>1987271</v>
      </c>
      <c r="DM34" s="611"/>
      <c r="DN34" s="611"/>
      <c r="DO34" s="611"/>
      <c r="DP34" s="611"/>
      <c r="DQ34" s="611"/>
      <c r="DR34" s="611"/>
      <c r="DS34" s="611"/>
      <c r="DT34" s="611"/>
      <c r="DU34" s="611"/>
      <c r="DV34" s="612"/>
      <c r="DW34" s="615">
        <v>16.2</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1042041</v>
      </c>
      <c r="S35" s="611"/>
      <c r="T35" s="611"/>
      <c r="U35" s="611"/>
      <c r="V35" s="611"/>
      <c r="W35" s="611"/>
      <c r="X35" s="611"/>
      <c r="Y35" s="612"/>
      <c r="Z35" s="613">
        <v>5.0999999999999996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622792</v>
      </c>
      <c r="CS35" s="631"/>
      <c r="CT35" s="631"/>
      <c r="CU35" s="631"/>
      <c r="CV35" s="631"/>
      <c r="CW35" s="631"/>
      <c r="CX35" s="631"/>
      <c r="CY35" s="632"/>
      <c r="CZ35" s="615">
        <v>3.1</v>
      </c>
      <c r="DA35" s="643"/>
      <c r="DB35" s="643"/>
      <c r="DC35" s="645"/>
      <c r="DD35" s="619">
        <v>433763</v>
      </c>
      <c r="DE35" s="631"/>
      <c r="DF35" s="631"/>
      <c r="DG35" s="631"/>
      <c r="DH35" s="631"/>
      <c r="DI35" s="631"/>
      <c r="DJ35" s="631"/>
      <c r="DK35" s="632"/>
      <c r="DL35" s="619">
        <v>425415</v>
      </c>
      <c r="DM35" s="631"/>
      <c r="DN35" s="631"/>
      <c r="DO35" s="631"/>
      <c r="DP35" s="631"/>
      <c r="DQ35" s="631"/>
      <c r="DR35" s="631"/>
      <c r="DS35" s="631"/>
      <c r="DT35" s="631"/>
      <c r="DU35" s="631"/>
      <c r="DV35" s="632"/>
      <c r="DW35" s="615">
        <v>3.5</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329307</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2833264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41404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2916050</v>
      </c>
      <c r="CS36" s="611"/>
      <c r="CT36" s="611"/>
      <c r="CU36" s="611"/>
      <c r="CV36" s="611"/>
      <c r="CW36" s="611"/>
      <c r="CX36" s="611"/>
      <c r="CY36" s="612"/>
      <c r="CZ36" s="615">
        <v>14.7</v>
      </c>
      <c r="DA36" s="643"/>
      <c r="DB36" s="643"/>
      <c r="DC36" s="645"/>
      <c r="DD36" s="619">
        <v>2442298</v>
      </c>
      <c r="DE36" s="611"/>
      <c r="DF36" s="611"/>
      <c r="DG36" s="611"/>
      <c r="DH36" s="611"/>
      <c r="DI36" s="611"/>
      <c r="DJ36" s="611"/>
      <c r="DK36" s="612"/>
      <c r="DL36" s="619">
        <v>1240775</v>
      </c>
      <c r="DM36" s="611"/>
      <c r="DN36" s="611"/>
      <c r="DO36" s="611"/>
      <c r="DP36" s="611"/>
      <c r="DQ36" s="611"/>
      <c r="DR36" s="611"/>
      <c r="DS36" s="611"/>
      <c r="DT36" s="611"/>
      <c r="DU36" s="611"/>
      <c r="DV36" s="612"/>
      <c r="DW36" s="615">
        <v>10.1</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325512</v>
      </c>
      <c r="S37" s="611"/>
      <c r="T37" s="611"/>
      <c r="U37" s="611"/>
      <c r="V37" s="611"/>
      <c r="W37" s="611"/>
      <c r="X37" s="611"/>
      <c r="Y37" s="612"/>
      <c r="Z37" s="613">
        <v>1.6</v>
      </c>
      <c r="AA37" s="613"/>
      <c r="AB37" s="613"/>
      <c r="AC37" s="613"/>
      <c r="AD37" s="614">
        <v>656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876205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3824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345649</v>
      </c>
      <c r="CS37" s="631"/>
      <c r="CT37" s="631"/>
      <c r="CU37" s="631"/>
      <c r="CV37" s="631"/>
      <c r="CW37" s="631"/>
      <c r="CX37" s="631"/>
      <c r="CY37" s="632"/>
      <c r="CZ37" s="615">
        <v>1.7</v>
      </c>
      <c r="DA37" s="643"/>
      <c r="DB37" s="643"/>
      <c r="DC37" s="645"/>
      <c r="DD37" s="619">
        <v>345649</v>
      </c>
      <c r="DE37" s="631"/>
      <c r="DF37" s="631"/>
      <c r="DG37" s="631"/>
      <c r="DH37" s="631"/>
      <c r="DI37" s="631"/>
      <c r="DJ37" s="631"/>
      <c r="DK37" s="632"/>
      <c r="DL37" s="619">
        <v>327132</v>
      </c>
      <c r="DM37" s="631"/>
      <c r="DN37" s="631"/>
      <c r="DO37" s="631"/>
      <c r="DP37" s="631"/>
      <c r="DQ37" s="631"/>
      <c r="DR37" s="631"/>
      <c r="DS37" s="631"/>
      <c r="DT37" s="631"/>
      <c r="DU37" s="631"/>
      <c r="DV37" s="632"/>
      <c r="DW37" s="615">
        <v>2.7</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777000</v>
      </c>
      <c r="S38" s="611"/>
      <c r="T38" s="611"/>
      <c r="U38" s="611"/>
      <c r="V38" s="611"/>
      <c r="W38" s="611"/>
      <c r="X38" s="611"/>
      <c r="Y38" s="612"/>
      <c r="Z38" s="613">
        <v>3.8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446284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3304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1510775</v>
      </c>
      <c r="CS38" s="611"/>
      <c r="CT38" s="611"/>
      <c r="CU38" s="611"/>
      <c r="CV38" s="611"/>
      <c r="CW38" s="611"/>
      <c r="CX38" s="611"/>
      <c r="CY38" s="612"/>
      <c r="CZ38" s="615">
        <v>7.6</v>
      </c>
      <c r="DA38" s="643"/>
      <c r="DB38" s="643"/>
      <c r="DC38" s="645"/>
      <c r="DD38" s="619">
        <v>1272046</v>
      </c>
      <c r="DE38" s="611"/>
      <c r="DF38" s="611"/>
      <c r="DG38" s="611"/>
      <c r="DH38" s="611"/>
      <c r="DI38" s="611"/>
      <c r="DJ38" s="611"/>
      <c r="DK38" s="612"/>
      <c r="DL38" s="619">
        <v>1230837</v>
      </c>
      <c r="DM38" s="611"/>
      <c r="DN38" s="611"/>
      <c r="DO38" s="611"/>
      <c r="DP38" s="611"/>
      <c r="DQ38" s="611"/>
      <c r="DR38" s="611"/>
      <c r="DS38" s="611"/>
      <c r="DT38" s="611"/>
      <c r="DU38" s="611"/>
      <c r="DV38" s="612"/>
      <c r="DW38" s="615">
        <v>10</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4589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535258</v>
      </c>
      <c r="CS39" s="631"/>
      <c r="CT39" s="631"/>
      <c r="CU39" s="631"/>
      <c r="CV39" s="631"/>
      <c r="CW39" s="631"/>
      <c r="CX39" s="631"/>
      <c r="CY39" s="632"/>
      <c r="CZ39" s="615">
        <v>2.7</v>
      </c>
      <c r="DA39" s="643"/>
      <c r="DB39" s="643"/>
      <c r="DC39" s="645"/>
      <c r="DD39" s="619">
        <v>192336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28100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104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2508</v>
      </c>
      <c r="CS40" s="611"/>
      <c r="CT40" s="611"/>
      <c r="CU40" s="611"/>
      <c r="CV40" s="611"/>
      <c r="CW40" s="611"/>
      <c r="CX40" s="611"/>
      <c r="CY40" s="612"/>
      <c r="CZ40" s="615">
        <v>0</v>
      </c>
      <c r="DA40" s="643"/>
      <c r="DB40" s="643"/>
      <c r="DC40" s="645"/>
      <c r="DD40" s="619">
        <v>1843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20412530</v>
      </c>
      <c r="S41" s="683"/>
      <c r="T41" s="683"/>
      <c r="U41" s="683"/>
      <c r="V41" s="683"/>
      <c r="W41" s="683"/>
      <c r="X41" s="683"/>
      <c r="Y41" s="687"/>
      <c r="Z41" s="688">
        <v>100</v>
      </c>
      <c r="AA41" s="688"/>
      <c r="AB41" s="688"/>
      <c r="AC41" s="688"/>
      <c r="AD41" s="689">
        <v>12275904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236527</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1274248</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413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1764500</v>
      </c>
      <c r="CS42" s="631"/>
      <c r="CT42" s="631"/>
      <c r="CU42" s="631"/>
      <c r="CV42" s="631"/>
      <c r="CW42" s="631"/>
      <c r="CX42" s="631"/>
      <c r="CY42" s="632"/>
      <c r="CZ42" s="615">
        <v>8.9</v>
      </c>
      <c r="DA42" s="643"/>
      <c r="DB42" s="643"/>
      <c r="DC42" s="645"/>
      <c r="DD42" s="619">
        <v>235930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657</v>
      </c>
      <c r="CS43" s="631"/>
      <c r="CT43" s="631"/>
      <c r="CU43" s="631"/>
      <c r="CV43" s="631"/>
      <c r="CW43" s="631"/>
      <c r="CX43" s="631"/>
      <c r="CY43" s="632"/>
      <c r="CZ43" s="615">
        <v>0</v>
      </c>
      <c r="DA43" s="643"/>
      <c r="DB43" s="643"/>
      <c r="DC43" s="645"/>
      <c r="DD43" s="619">
        <v>560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1339595</v>
      </c>
      <c r="CS44" s="611"/>
      <c r="CT44" s="611"/>
      <c r="CU44" s="611"/>
      <c r="CV44" s="611"/>
      <c r="CW44" s="611"/>
      <c r="CX44" s="611"/>
      <c r="CY44" s="612"/>
      <c r="CZ44" s="615">
        <v>6.7</v>
      </c>
      <c r="DA44" s="616"/>
      <c r="DB44" s="616"/>
      <c r="DC44" s="622"/>
      <c r="DD44" s="619">
        <v>220286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491841</v>
      </c>
      <c r="CS45" s="631"/>
      <c r="CT45" s="631"/>
      <c r="CU45" s="631"/>
      <c r="CV45" s="631"/>
      <c r="CW45" s="631"/>
      <c r="CX45" s="631"/>
      <c r="CY45" s="632"/>
      <c r="CZ45" s="615">
        <v>2.5</v>
      </c>
      <c r="DA45" s="643"/>
      <c r="DB45" s="643"/>
      <c r="DC45" s="645"/>
      <c r="DD45" s="619">
        <v>55576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783485</v>
      </c>
      <c r="CS46" s="611"/>
      <c r="CT46" s="611"/>
      <c r="CU46" s="611"/>
      <c r="CV46" s="611"/>
      <c r="CW46" s="611"/>
      <c r="CX46" s="611"/>
      <c r="CY46" s="612"/>
      <c r="CZ46" s="615">
        <v>3.9</v>
      </c>
      <c r="DA46" s="616"/>
      <c r="DB46" s="616"/>
      <c r="DC46" s="622"/>
      <c r="DD46" s="619">
        <v>154487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424905</v>
      </c>
      <c r="CS47" s="631"/>
      <c r="CT47" s="631"/>
      <c r="CU47" s="631"/>
      <c r="CV47" s="631"/>
      <c r="CW47" s="631"/>
      <c r="CX47" s="631"/>
      <c r="CY47" s="632"/>
      <c r="CZ47" s="615">
        <v>2.1</v>
      </c>
      <c r="DA47" s="643"/>
      <c r="DB47" s="643"/>
      <c r="DC47" s="645"/>
      <c r="DD47" s="619">
        <v>15644</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19892783</v>
      </c>
      <c r="CS49" s="669"/>
      <c r="CT49" s="669"/>
      <c r="CU49" s="669"/>
      <c r="CV49" s="669"/>
      <c r="CW49" s="669"/>
      <c r="CX49" s="669"/>
      <c r="CY49" s="698"/>
      <c r="CZ49" s="690">
        <v>100</v>
      </c>
      <c r="DA49" s="699"/>
      <c r="DB49" s="699"/>
      <c r="DC49" s="700"/>
      <c r="DD49" s="701">
        <v>13981827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DOgneGve96pcooyhNfLzI7JdShvUTUXqB3wrZEjTa6ETbuGOuOldDOXbqAvbxkSs8y3sns+Mw6zyh0NIeKMSA==" saltValue="BD+48ddPkouAJm33P/zh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20462</v>
      </c>
      <c r="R7" s="740"/>
      <c r="S7" s="740"/>
      <c r="T7" s="740"/>
      <c r="U7" s="740"/>
      <c r="V7" s="740">
        <v>19942</v>
      </c>
      <c r="W7" s="740"/>
      <c r="X7" s="740"/>
      <c r="Y7" s="740"/>
      <c r="Z7" s="740"/>
      <c r="AA7" s="740">
        <v>520</v>
      </c>
      <c r="AB7" s="740"/>
      <c r="AC7" s="740"/>
      <c r="AD7" s="740"/>
      <c r="AE7" s="741"/>
      <c r="AF7" s="742">
        <v>458</v>
      </c>
      <c r="AG7" s="743"/>
      <c r="AH7" s="743"/>
      <c r="AI7" s="743"/>
      <c r="AJ7" s="744"/>
      <c r="AK7" s="745">
        <v>1042</v>
      </c>
      <c r="AL7" s="746"/>
      <c r="AM7" s="746"/>
      <c r="AN7" s="746"/>
      <c r="AO7" s="746"/>
      <c r="AP7" s="746">
        <v>19085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551</v>
      </c>
      <c r="BT7" s="734"/>
      <c r="BU7" s="734"/>
      <c r="BV7" s="734"/>
      <c r="BW7" s="734"/>
      <c r="BX7" s="734"/>
      <c r="BY7" s="734"/>
      <c r="BZ7" s="734"/>
      <c r="CA7" s="734"/>
      <c r="CB7" s="734"/>
      <c r="CC7" s="734"/>
      <c r="CD7" s="734"/>
      <c r="CE7" s="734"/>
      <c r="CF7" s="734"/>
      <c r="CG7" s="749"/>
      <c r="CH7" s="730">
        <v>-24</v>
      </c>
      <c r="CI7" s="731"/>
      <c r="CJ7" s="731"/>
      <c r="CK7" s="731"/>
      <c r="CL7" s="732"/>
      <c r="CM7" s="730">
        <v>279</v>
      </c>
      <c r="CN7" s="731"/>
      <c r="CO7" s="731"/>
      <c r="CP7" s="731"/>
      <c r="CQ7" s="732"/>
      <c r="CR7" s="730">
        <v>80</v>
      </c>
      <c r="CS7" s="731"/>
      <c r="CT7" s="731"/>
      <c r="CU7" s="731"/>
      <c r="CV7" s="732"/>
      <c r="CW7" s="730">
        <v>7</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4</v>
      </c>
      <c r="R8" s="771"/>
      <c r="S8" s="771"/>
      <c r="T8" s="771"/>
      <c r="U8" s="771"/>
      <c r="V8" s="771">
        <v>4</v>
      </c>
      <c r="W8" s="771"/>
      <c r="X8" s="771"/>
      <c r="Y8" s="771"/>
      <c r="Z8" s="771"/>
      <c r="AA8" s="771">
        <v>0</v>
      </c>
      <c r="AB8" s="771"/>
      <c r="AC8" s="771"/>
      <c r="AD8" s="771"/>
      <c r="AE8" s="772"/>
      <c r="AF8" s="773">
        <v>0</v>
      </c>
      <c r="AG8" s="774"/>
      <c r="AH8" s="774"/>
      <c r="AI8" s="774"/>
      <c r="AJ8" s="775"/>
      <c r="AK8" s="756">
        <v>2</v>
      </c>
      <c r="AL8" s="757"/>
      <c r="AM8" s="757"/>
      <c r="AN8" s="757"/>
      <c r="AO8" s="757"/>
      <c r="AP8" s="757" t="s">
        <v>550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552</v>
      </c>
      <c r="BT8" s="761"/>
      <c r="BU8" s="761"/>
      <c r="BV8" s="761"/>
      <c r="BW8" s="761"/>
      <c r="BX8" s="761"/>
      <c r="BY8" s="761"/>
      <c r="BZ8" s="761"/>
      <c r="CA8" s="761"/>
      <c r="CB8" s="761"/>
      <c r="CC8" s="761"/>
      <c r="CD8" s="761"/>
      <c r="CE8" s="761"/>
      <c r="CF8" s="761"/>
      <c r="CG8" s="762"/>
      <c r="CH8" s="763">
        <v>5</v>
      </c>
      <c r="CI8" s="764"/>
      <c r="CJ8" s="764"/>
      <c r="CK8" s="764"/>
      <c r="CL8" s="765"/>
      <c r="CM8" s="763">
        <v>23</v>
      </c>
      <c r="CN8" s="764"/>
      <c r="CO8" s="764"/>
      <c r="CP8" s="764"/>
      <c r="CQ8" s="765"/>
      <c r="CR8" s="763">
        <v>20</v>
      </c>
      <c r="CS8" s="764"/>
      <c r="CT8" s="764"/>
      <c r="CU8" s="764"/>
      <c r="CV8" s="765"/>
      <c r="CW8" s="763" t="s">
        <v>550</v>
      </c>
      <c r="CX8" s="764"/>
      <c r="CY8" s="764"/>
      <c r="CZ8" s="764"/>
      <c r="DA8" s="765"/>
      <c r="DB8" s="763" t="s">
        <v>550</v>
      </c>
      <c r="DC8" s="764"/>
      <c r="DD8" s="764"/>
      <c r="DE8" s="764"/>
      <c r="DF8" s="765"/>
      <c r="DG8" s="763" t="s">
        <v>550</v>
      </c>
      <c r="DH8" s="764"/>
      <c r="DI8" s="764"/>
      <c r="DJ8" s="764"/>
      <c r="DK8" s="765"/>
      <c r="DL8" s="763" t="s">
        <v>550</v>
      </c>
      <c r="DM8" s="764"/>
      <c r="DN8" s="764"/>
      <c r="DO8" s="764"/>
      <c r="DP8" s="765"/>
      <c r="DQ8" s="763" t="s">
        <v>550</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553</v>
      </c>
      <c r="BT9" s="761"/>
      <c r="BU9" s="761"/>
      <c r="BV9" s="761"/>
      <c r="BW9" s="761"/>
      <c r="BX9" s="761"/>
      <c r="BY9" s="761"/>
      <c r="BZ9" s="761"/>
      <c r="CA9" s="761"/>
      <c r="CB9" s="761"/>
      <c r="CC9" s="761"/>
      <c r="CD9" s="761"/>
      <c r="CE9" s="761"/>
      <c r="CF9" s="761"/>
      <c r="CG9" s="762"/>
      <c r="CH9" s="763">
        <v>0</v>
      </c>
      <c r="CI9" s="764"/>
      <c r="CJ9" s="764"/>
      <c r="CK9" s="764"/>
      <c r="CL9" s="765"/>
      <c r="CM9" s="763">
        <v>8</v>
      </c>
      <c r="CN9" s="764"/>
      <c r="CO9" s="764"/>
      <c r="CP9" s="764"/>
      <c r="CQ9" s="765"/>
      <c r="CR9" s="763">
        <v>3</v>
      </c>
      <c r="CS9" s="764"/>
      <c r="CT9" s="764"/>
      <c r="CU9" s="764"/>
      <c r="CV9" s="765"/>
      <c r="CW9" s="763">
        <v>1</v>
      </c>
      <c r="CX9" s="764"/>
      <c r="CY9" s="764"/>
      <c r="CZ9" s="764"/>
      <c r="DA9" s="765"/>
      <c r="DB9" s="763" t="s">
        <v>550</v>
      </c>
      <c r="DC9" s="764"/>
      <c r="DD9" s="764"/>
      <c r="DE9" s="764"/>
      <c r="DF9" s="765"/>
      <c r="DG9" s="763" t="s">
        <v>550</v>
      </c>
      <c r="DH9" s="764"/>
      <c r="DI9" s="764"/>
      <c r="DJ9" s="764"/>
      <c r="DK9" s="765"/>
      <c r="DL9" s="763" t="s">
        <v>550</v>
      </c>
      <c r="DM9" s="764"/>
      <c r="DN9" s="764"/>
      <c r="DO9" s="764"/>
      <c r="DP9" s="765"/>
      <c r="DQ9" s="763" t="s">
        <v>550</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554</v>
      </c>
      <c r="BT10" s="761"/>
      <c r="BU10" s="761"/>
      <c r="BV10" s="761"/>
      <c r="BW10" s="761"/>
      <c r="BX10" s="761"/>
      <c r="BY10" s="761"/>
      <c r="BZ10" s="761"/>
      <c r="CA10" s="761"/>
      <c r="CB10" s="761"/>
      <c r="CC10" s="761"/>
      <c r="CD10" s="761"/>
      <c r="CE10" s="761"/>
      <c r="CF10" s="761"/>
      <c r="CG10" s="762"/>
      <c r="CH10" s="763">
        <v>3</v>
      </c>
      <c r="CI10" s="764"/>
      <c r="CJ10" s="764"/>
      <c r="CK10" s="764"/>
      <c r="CL10" s="765"/>
      <c r="CM10" s="763">
        <v>44</v>
      </c>
      <c r="CN10" s="764"/>
      <c r="CO10" s="764"/>
      <c r="CP10" s="764"/>
      <c r="CQ10" s="765"/>
      <c r="CR10" s="763">
        <v>16</v>
      </c>
      <c r="CS10" s="764"/>
      <c r="CT10" s="764"/>
      <c r="CU10" s="764"/>
      <c r="CV10" s="765"/>
      <c r="CW10" s="763" t="s">
        <v>550</v>
      </c>
      <c r="CX10" s="764"/>
      <c r="CY10" s="764"/>
      <c r="CZ10" s="764"/>
      <c r="DA10" s="765"/>
      <c r="DB10" s="763" t="s">
        <v>550</v>
      </c>
      <c r="DC10" s="764"/>
      <c r="DD10" s="764"/>
      <c r="DE10" s="764"/>
      <c r="DF10" s="765"/>
      <c r="DG10" s="763" t="s">
        <v>550</v>
      </c>
      <c r="DH10" s="764"/>
      <c r="DI10" s="764"/>
      <c r="DJ10" s="764"/>
      <c r="DK10" s="765"/>
      <c r="DL10" s="763" t="s">
        <v>550</v>
      </c>
      <c r="DM10" s="764"/>
      <c r="DN10" s="764"/>
      <c r="DO10" s="764"/>
      <c r="DP10" s="765"/>
      <c r="DQ10" s="763" t="s">
        <v>550</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20464</v>
      </c>
      <c r="R23" s="780"/>
      <c r="S23" s="780"/>
      <c r="T23" s="780"/>
      <c r="U23" s="780"/>
      <c r="V23" s="780">
        <v>19944</v>
      </c>
      <c r="W23" s="780"/>
      <c r="X23" s="780"/>
      <c r="Y23" s="780"/>
      <c r="Z23" s="780"/>
      <c r="AA23" s="780">
        <v>520</v>
      </c>
      <c r="AB23" s="780"/>
      <c r="AC23" s="780"/>
      <c r="AD23" s="780"/>
      <c r="AE23" s="781"/>
      <c r="AF23" s="782">
        <v>458</v>
      </c>
      <c r="AG23" s="780"/>
      <c r="AH23" s="780"/>
      <c r="AI23" s="780"/>
      <c r="AJ23" s="783"/>
      <c r="AK23" s="784"/>
      <c r="AL23" s="785"/>
      <c r="AM23" s="785"/>
      <c r="AN23" s="785"/>
      <c r="AO23" s="785"/>
      <c r="AP23" s="780">
        <v>19085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2809</v>
      </c>
      <c r="R28" s="810"/>
      <c r="S28" s="810"/>
      <c r="T28" s="810"/>
      <c r="U28" s="810"/>
      <c r="V28" s="810">
        <v>2768</v>
      </c>
      <c r="W28" s="810"/>
      <c r="X28" s="810"/>
      <c r="Y28" s="810"/>
      <c r="Z28" s="810"/>
      <c r="AA28" s="810">
        <v>41</v>
      </c>
      <c r="AB28" s="810"/>
      <c r="AC28" s="810"/>
      <c r="AD28" s="810"/>
      <c r="AE28" s="811"/>
      <c r="AF28" s="812">
        <v>41</v>
      </c>
      <c r="AG28" s="810"/>
      <c r="AH28" s="810"/>
      <c r="AI28" s="810"/>
      <c r="AJ28" s="813"/>
      <c r="AK28" s="814">
        <v>292</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569</v>
      </c>
      <c r="R29" s="771"/>
      <c r="S29" s="771"/>
      <c r="T29" s="771"/>
      <c r="U29" s="771"/>
      <c r="V29" s="771">
        <v>556</v>
      </c>
      <c r="W29" s="771"/>
      <c r="X29" s="771"/>
      <c r="Y29" s="771"/>
      <c r="Z29" s="771"/>
      <c r="AA29" s="771">
        <v>13</v>
      </c>
      <c r="AB29" s="771"/>
      <c r="AC29" s="771"/>
      <c r="AD29" s="771"/>
      <c r="AE29" s="772"/>
      <c r="AF29" s="773">
        <v>13</v>
      </c>
      <c r="AG29" s="774"/>
      <c r="AH29" s="774"/>
      <c r="AI29" s="774"/>
      <c r="AJ29" s="775"/>
      <c r="AK29" s="821">
        <v>139</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4578</v>
      </c>
      <c r="R30" s="771"/>
      <c r="S30" s="771"/>
      <c r="T30" s="771"/>
      <c r="U30" s="771"/>
      <c r="V30" s="771">
        <v>4356</v>
      </c>
      <c r="W30" s="771"/>
      <c r="X30" s="771"/>
      <c r="Y30" s="771"/>
      <c r="Z30" s="771"/>
      <c r="AA30" s="771">
        <v>222</v>
      </c>
      <c r="AB30" s="771"/>
      <c r="AC30" s="771"/>
      <c r="AD30" s="771"/>
      <c r="AE30" s="772"/>
      <c r="AF30" s="773">
        <v>222</v>
      </c>
      <c r="AG30" s="774"/>
      <c r="AH30" s="774"/>
      <c r="AI30" s="774"/>
      <c r="AJ30" s="775"/>
      <c r="AK30" s="821">
        <v>667</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220</v>
      </c>
      <c r="R31" s="771"/>
      <c r="S31" s="771"/>
      <c r="T31" s="771"/>
      <c r="U31" s="771"/>
      <c r="V31" s="771">
        <v>197</v>
      </c>
      <c r="W31" s="771"/>
      <c r="X31" s="771"/>
      <c r="Y31" s="771"/>
      <c r="Z31" s="771"/>
      <c r="AA31" s="771">
        <v>23</v>
      </c>
      <c r="AB31" s="771"/>
      <c r="AC31" s="771"/>
      <c r="AD31" s="771"/>
      <c r="AE31" s="772"/>
      <c r="AF31" s="773">
        <v>95</v>
      </c>
      <c r="AG31" s="774"/>
      <c r="AH31" s="774"/>
      <c r="AI31" s="774"/>
      <c r="AJ31" s="775"/>
      <c r="AK31" s="821">
        <v>94</v>
      </c>
      <c r="AL31" s="817"/>
      <c r="AM31" s="817"/>
      <c r="AN31" s="817"/>
      <c r="AO31" s="817"/>
      <c r="AP31" s="817">
        <v>1191</v>
      </c>
      <c r="AQ31" s="817"/>
      <c r="AR31" s="817"/>
      <c r="AS31" s="817"/>
      <c r="AT31" s="817"/>
      <c r="AU31" s="817">
        <v>636</v>
      </c>
      <c r="AV31" s="817"/>
      <c r="AW31" s="817"/>
      <c r="AX31" s="817"/>
      <c r="AY31" s="817"/>
      <c r="AZ31" s="818" t="s">
        <v>550</v>
      </c>
      <c r="BA31" s="818"/>
      <c r="BB31" s="818"/>
      <c r="BC31" s="818"/>
      <c r="BD31" s="818"/>
      <c r="BE31" s="819" t="s">
        <v>566</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507</v>
      </c>
      <c r="R32" s="771"/>
      <c r="S32" s="771"/>
      <c r="T32" s="771"/>
      <c r="U32" s="771"/>
      <c r="V32" s="771">
        <v>441</v>
      </c>
      <c r="W32" s="771"/>
      <c r="X32" s="771"/>
      <c r="Y32" s="771"/>
      <c r="Z32" s="771"/>
      <c r="AA32" s="771">
        <v>66</v>
      </c>
      <c r="AB32" s="771"/>
      <c r="AC32" s="771"/>
      <c r="AD32" s="771"/>
      <c r="AE32" s="772"/>
      <c r="AF32" s="773">
        <v>140</v>
      </c>
      <c r="AG32" s="774"/>
      <c r="AH32" s="774"/>
      <c r="AI32" s="774"/>
      <c r="AJ32" s="775"/>
      <c r="AK32" s="821">
        <v>240</v>
      </c>
      <c r="AL32" s="817"/>
      <c r="AM32" s="817"/>
      <c r="AN32" s="817"/>
      <c r="AO32" s="817"/>
      <c r="AP32" s="817">
        <v>1700</v>
      </c>
      <c r="AQ32" s="817"/>
      <c r="AR32" s="817"/>
      <c r="AS32" s="817"/>
      <c r="AT32" s="817"/>
      <c r="AU32" s="817">
        <v>1283</v>
      </c>
      <c r="AV32" s="817"/>
      <c r="AW32" s="817"/>
      <c r="AX32" s="817"/>
      <c r="AY32" s="817"/>
      <c r="AZ32" s="818" t="s">
        <v>550</v>
      </c>
      <c r="BA32" s="818"/>
      <c r="BB32" s="818"/>
      <c r="BC32" s="818"/>
      <c r="BD32" s="818"/>
      <c r="BE32" s="819" t="s">
        <v>566</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460</v>
      </c>
      <c r="R33" s="771"/>
      <c r="S33" s="771"/>
      <c r="T33" s="771"/>
      <c r="U33" s="771"/>
      <c r="V33" s="771">
        <v>396</v>
      </c>
      <c r="W33" s="771"/>
      <c r="X33" s="771"/>
      <c r="Y33" s="771"/>
      <c r="Z33" s="771"/>
      <c r="AA33" s="771">
        <v>64</v>
      </c>
      <c r="AB33" s="771"/>
      <c r="AC33" s="771"/>
      <c r="AD33" s="771"/>
      <c r="AE33" s="772"/>
      <c r="AF33" s="773">
        <v>76</v>
      </c>
      <c r="AG33" s="774"/>
      <c r="AH33" s="774"/>
      <c r="AI33" s="774"/>
      <c r="AJ33" s="775"/>
      <c r="AK33" s="821">
        <v>265</v>
      </c>
      <c r="AL33" s="817"/>
      <c r="AM33" s="817"/>
      <c r="AN33" s="817"/>
      <c r="AO33" s="817"/>
      <c r="AP33" s="817">
        <v>1433</v>
      </c>
      <c r="AQ33" s="817"/>
      <c r="AR33" s="817"/>
      <c r="AS33" s="817"/>
      <c r="AT33" s="817"/>
      <c r="AU33" s="817">
        <v>1301</v>
      </c>
      <c r="AV33" s="817"/>
      <c r="AW33" s="817"/>
      <c r="AX33" s="817"/>
      <c r="AY33" s="817"/>
      <c r="AZ33" s="818" t="s">
        <v>550</v>
      </c>
      <c r="BA33" s="818"/>
      <c r="BB33" s="818"/>
      <c r="BC33" s="818"/>
      <c r="BD33" s="818"/>
      <c r="BE33" s="819" t="s">
        <v>566</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395</v>
      </c>
      <c r="C34" s="768"/>
      <c r="D34" s="768"/>
      <c r="E34" s="768"/>
      <c r="F34" s="768"/>
      <c r="G34" s="768"/>
      <c r="H34" s="768"/>
      <c r="I34" s="768"/>
      <c r="J34" s="768"/>
      <c r="K34" s="768"/>
      <c r="L34" s="768"/>
      <c r="M34" s="768"/>
      <c r="N34" s="768"/>
      <c r="O34" s="768"/>
      <c r="P34" s="769"/>
      <c r="Q34" s="770">
        <v>389</v>
      </c>
      <c r="R34" s="771"/>
      <c r="S34" s="771"/>
      <c r="T34" s="771"/>
      <c r="U34" s="771"/>
      <c r="V34" s="771">
        <v>343</v>
      </c>
      <c r="W34" s="771"/>
      <c r="X34" s="771"/>
      <c r="Y34" s="771"/>
      <c r="Z34" s="771"/>
      <c r="AA34" s="771">
        <v>46</v>
      </c>
      <c r="AB34" s="771"/>
      <c r="AC34" s="771"/>
      <c r="AD34" s="771"/>
      <c r="AE34" s="772"/>
      <c r="AF34" s="773">
        <v>67</v>
      </c>
      <c r="AG34" s="774"/>
      <c r="AH34" s="774"/>
      <c r="AI34" s="774"/>
      <c r="AJ34" s="775"/>
      <c r="AK34" s="821">
        <v>179</v>
      </c>
      <c r="AL34" s="817"/>
      <c r="AM34" s="817"/>
      <c r="AN34" s="817"/>
      <c r="AO34" s="817"/>
      <c r="AP34" s="817">
        <v>398</v>
      </c>
      <c r="AQ34" s="817"/>
      <c r="AR34" s="817"/>
      <c r="AS34" s="817"/>
      <c r="AT34" s="817"/>
      <c r="AU34" s="817">
        <v>329</v>
      </c>
      <c r="AV34" s="817"/>
      <c r="AW34" s="817"/>
      <c r="AX34" s="817"/>
      <c r="AY34" s="817"/>
      <c r="AZ34" s="818" t="s">
        <v>550</v>
      </c>
      <c r="BA34" s="818"/>
      <c r="BB34" s="818"/>
      <c r="BC34" s="818"/>
      <c r="BD34" s="818"/>
      <c r="BE34" s="819" t="s">
        <v>566</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654</v>
      </c>
      <c r="AG63" s="831"/>
      <c r="AH63" s="831"/>
      <c r="AI63" s="831"/>
      <c r="AJ63" s="832"/>
      <c r="AK63" s="833"/>
      <c r="AL63" s="828"/>
      <c r="AM63" s="828"/>
      <c r="AN63" s="828"/>
      <c r="AO63" s="828"/>
      <c r="AP63" s="831">
        <v>4722</v>
      </c>
      <c r="AQ63" s="831"/>
      <c r="AR63" s="831"/>
      <c r="AS63" s="831"/>
      <c r="AT63" s="831"/>
      <c r="AU63" s="831">
        <v>3549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555</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v>0</v>
      </c>
      <c r="AB68" s="853"/>
      <c r="AC68" s="853"/>
      <c r="AD68" s="853"/>
      <c r="AE68" s="853"/>
      <c r="AF68" s="853">
        <v>0</v>
      </c>
      <c r="AG68" s="853"/>
      <c r="AH68" s="853"/>
      <c r="AI68" s="853"/>
      <c r="AJ68" s="853"/>
      <c r="AK68" s="853">
        <v>130</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556</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557</v>
      </c>
      <c r="C70" s="861"/>
      <c r="D70" s="861"/>
      <c r="E70" s="861"/>
      <c r="F70" s="861"/>
      <c r="G70" s="861"/>
      <c r="H70" s="861"/>
      <c r="I70" s="861"/>
      <c r="J70" s="861"/>
      <c r="K70" s="861"/>
      <c r="L70" s="861"/>
      <c r="M70" s="861"/>
      <c r="N70" s="861"/>
      <c r="O70" s="861"/>
      <c r="P70" s="862"/>
      <c r="Q70" s="863">
        <v>5013</v>
      </c>
      <c r="R70" s="817"/>
      <c r="S70" s="817"/>
      <c r="T70" s="817"/>
      <c r="U70" s="817"/>
      <c r="V70" s="817">
        <v>4979</v>
      </c>
      <c r="W70" s="817"/>
      <c r="X70" s="817"/>
      <c r="Y70" s="817"/>
      <c r="Z70" s="817"/>
      <c r="AA70" s="817">
        <v>34</v>
      </c>
      <c r="AB70" s="817"/>
      <c r="AC70" s="817"/>
      <c r="AD70" s="817"/>
      <c r="AE70" s="817"/>
      <c r="AF70" s="817">
        <v>34</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558</v>
      </c>
      <c r="C71" s="861"/>
      <c r="D71" s="861"/>
      <c r="E71" s="861"/>
      <c r="F71" s="861"/>
      <c r="G71" s="861"/>
      <c r="H71" s="861"/>
      <c r="I71" s="861"/>
      <c r="J71" s="861"/>
      <c r="K71" s="861"/>
      <c r="L71" s="861"/>
      <c r="M71" s="861"/>
      <c r="N71" s="861"/>
      <c r="O71" s="861"/>
      <c r="P71" s="862"/>
      <c r="Q71" s="863">
        <v>786</v>
      </c>
      <c r="R71" s="817"/>
      <c r="S71" s="817"/>
      <c r="T71" s="817"/>
      <c r="U71" s="817"/>
      <c r="V71" s="817">
        <v>742</v>
      </c>
      <c r="W71" s="817"/>
      <c r="X71" s="817"/>
      <c r="Y71" s="817"/>
      <c r="Z71" s="817"/>
      <c r="AA71" s="817">
        <v>44</v>
      </c>
      <c r="AB71" s="817"/>
      <c r="AC71" s="817"/>
      <c r="AD71" s="817"/>
      <c r="AE71" s="817"/>
      <c r="AF71" s="817">
        <v>44</v>
      </c>
      <c r="AG71" s="817"/>
      <c r="AH71" s="817"/>
      <c r="AI71" s="817"/>
      <c r="AJ71" s="817"/>
      <c r="AK71" s="817" t="s">
        <v>550</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565</v>
      </c>
      <c r="C72" s="861"/>
      <c r="D72" s="861"/>
      <c r="E72" s="861"/>
      <c r="F72" s="861"/>
      <c r="G72" s="861"/>
      <c r="H72" s="861"/>
      <c r="I72" s="861"/>
      <c r="J72" s="861"/>
      <c r="K72" s="861"/>
      <c r="L72" s="861"/>
      <c r="M72" s="861"/>
      <c r="N72" s="861"/>
      <c r="O72" s="861"/>
      <c r="P72" s="862"/>
      <c r="Q72" s="863">
        <v>28484</v>
      </c>
      <c r="R72" s="817"/>
      <c r="S72" s="817"/>
      <c r="T72" s="817"/>
      <c r="U72" s="817"/>
      <c r="V72" s="817">
        <v>26108</v>
      </c>
      <c r="W72" s="817"/>
      <c r="X72" s="817"/>
      <c r="Y72" s="817"/>
      <c r="Z72" s="817"/>
      <c r="AA72" s="817">
        <v>2376</v>
      </c>
      <c r="AB72" s="817"/>
      <c r="AC72" s="817"/>
      <c r="AD72" s="817"/>
      <c r="AE72" s="817"/>
      <c r="AF72" s="817">
        <v>33444</v>
      </c>
      <c r="AG72" s="817"/>
      <c r="AH72" s="817"/>
      <c r="AI72" s="817"/>
      <c r="AJ72" s="817"/>
      <c r="AK72" s="817" t="s">
        <v>550</v>
      </c>
      <c r="AL72" s="817"/>
      <c r="AM72" s="817"/>
      <c r="AN72" s="817"/>
      <c r="AO72" s="817"/>
      <c r="AP72" s="817">
        <v>52772</v>
      </c>
      <c r="AQ72" s="817"/>
      <c r="AR72" s="817"/>
      <c r="AS72" s="817"/>
      <c r="AT72" s="817"/>
      <c r="AU72" s="817">
        <v>1863</v>
      </c>
      <c r="AV72" s="817"/>
      <c r="AW72" s="817"/>
      <c r="AX72" s="817"/>
      <c r="AY72" s="817"/>
      <c r="AZ72" s="819" t="s">
        <v>566</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559</v>
      </c>
      <c r="C73" s="861"/>
      <c r="D73" s="861"/>
      <c r="E73" s="861"/>
      <c r="F73" s="861"/>
      <c r="G73" s="861"/>
      <c r="H73" s="861"/>
      <c r="I73" s="861"/>
      <c r="J73" s="861"/>
      <c r="K73" s="861"/>
      <c r="L73" s="861"/>
      <c r="M73" s="861"/>
      <c r="N73" s="861"/>
      <c r="O73" s="861"/>
      <c r="P73" s="862"/>
      <c r="Q73" s="863">
        <v>2686</v>
      </c>
      <c r="R73" s="817"/>
      <c r="S73" s="817"/>
      <c r="T73" s="817"/>
      <c r="U73" s="817"/>
      <c r="V73" s="817">
        <v>2395</v>
      </c>
      <c r="W73" s="817"/>
      <c r="X73" s="817"/>
      <c r="Y73" s="817"/>
      <c r="Z73" s="817"/>
      <c r="AA73" s="817">
        <v>291</v>
      </c>
      <c r="AB73" s="817"/>
      <c r="AC73" s="817"/>
      <c r="AD73" s="817"/>
      <c r="AE73" s="817"/>
      <c r="AF73" s="817">
        <v>3807</v>
      </c>
      <c r="AG73" s="817"/>
      <c r="AH73" s="817"/>
      <c r="AI73" s="817"/>
      <c r="AJ73" s="817"/>
      <c r="AK73" s="817" t="s">
        <v>550</v>
      </c>
      <c r="AL73" s="817"/>
      <c r="AM73" s="817"/>
      <c r="AN73" s="817"/>
      <c r="AO73" s="817"/>
      <c r="AP73" s="817">
        <v>10260</v>
      </c>
      <c r="AQ73" s="817"/>
      <c r="AR73" s="817"/>
      <c r="AS73" s="817"/>
      <c r="AT73" s="817"/>
      <c r="AU73" s="817" t="s">
        <v>550</v>
      </c>
      <c r="AV73" s="817"/>
      <c r="AW73" s="817"/>
      <c r="AX73" s="817"/>
      <c r="AY73" s="817"/>
      <c r="AZ73" s="819" t="s">
        <v>566</v>
      </c>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41124</v>
      </c>
      <c r="AG88" s="831"/>
      <c r="AH88" s="831"/>
      <c r="AI88" s="831"/>
      <c r="AJ88" s="831"/>
      <c r="AK88" s="828"/>
      <c r="AL88" s="828"/>
      <c r="AM88" s="828"/>
      <c r="AN88" s="828"/>
      <c r="AO88" s="828"/>
      <c r="AP88" s="831">
        <v>63032</v>
      </c>
      <c r="AQ88" s="831"/>
      <c r="AR88" s="831"/>
      <c r="AS88" s="831"/>
      <c r="AT88" s="831"/>
      <c r="AU88" s="831">
        <v>1863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119</v>
      </c>
      <c r="CS102" s="839"/>
      <c r="CT102" s="839"/>
      <c r="CU102" s="839"/>
      <c r="CV102" s="878"/>
      <c r="CW102" s="877">
        <v>8</v>
      </c>
      <c r="CX102" s="839"/>
      <c r="CY102" s="839"/>
      <c r="CZ102" s="839"/>
      <c r="DA102" s="878"/>
      <c r="DB102" s="877" t="s">
        <v>550</v>
      </c>
      <c r="DC102" s="839"/>
      <c r="DD102" s="839"/>
      <c r="DE102" s="839"/>
      <c r="DF102" s="878"/>
      <c r="DG102" s="877" t="s">
        <v>550</v>
      </c>
      <c r="DH102" s="839"/>
      <c r="DI102" s="839"/>
      <c r="DJ102" s="839"/>
      <c r="DK102" s="878"/>
      <c r="DL102" s="877" t="s">
        <v>550</v>
      </c>
      <c r="DM102" s="839"/>
      <c r="DN102" s="839"/>
      <c r="DO102" s="839"/>
      <c r="DP102" s="878"/>
      <c r="DQ102" s="877" t="s">
        <v>550</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2924295</v>
      </c>
      <c r="AB110" s="887"/>
      <c r="AC110" s="887"/>
      <c r="AD110" s="887"/>
      <c r="AE110" s="888"/>
      <c r="AF110" s="889">
        <v>2704210</v>
      </c>
      <c r="AG110" s="887"/>
      <c r="AH110" s="887"/>
      <c r="AI110" s="887"/>
      <c r="AJ110" s="888"/>
      <c r="AK110" s="889">
        <v>2555226</v>
      </c>
      <c r="AL110" s="887"/>
      <c r="AM110" s="887"/>
      <c r="AN110" s="887"/>
      <c r="AO110" s="888"/>
      <c r="AP110" s="890">
        <v>25.6</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22079763</v>
      </c>
      <c r="BR110" s="918"/>
      <c r="BS110" s="918"/>
      <c r="BT110" s="918"/>
      <c r="BU110" s="918"/>
      <c r="BV110" s="918">
        <v>20741278</v>
      </c>
      <c r="BW110" s="918"/>
      <c r="BX110" s="918"/>
      <c r="BY110" s="918"/>
      <c r="BZ110" s="918"/>
      <c r="CA110" s="918">
        <v>19084570</v>
      </c>
      <c r="CB110" s="918"/>
      <c r="CC110" s="918"/>
      <c r="CD110" s="918"/>
      <c r="CE110" s="918"/>
      <c r="CF110" s="931">
        <v>191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6411886</v>
      </c>
      <c r="BR112" s="913"/>
      <c r="BS112" s="913"/>
      <c r="BT112" s="913"/>
      <c r="BU112" s="913"/>
      <c r="BV112" s="913">
        <v>3897873</v>
      </c>
      <c r="BW112" s="913"/>
      <c r="BX112" s="913"/>
      <c r="BY112" s="913"/>
      <c r="BZ112" s="913"/>
      <c r="CA112" s="913">
        <v>3548988</v>
      </c>
      <c r="CB112" s="913"/>
      <c r="CC112" s="913"/>
      <c r="CD112" s="913"/>
      <c r="CE112" s="913"/>
      <c r="CF112" s="907">
        <v>35.5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651199</v>
      </c>
      <c r="AB113" s="925"/>
      <c r="AC113" s="925"/>
      <c r="AD113" s="925"/>
      <c r="AE113" s="926"/>
      <c r="AF113" s="927">
        <v>437452</v>
      </c>
      <c r="AG113" s="925"/>
      <c r="AH113" s="925"/>
      <c r="AI113" s="925"/>
      <c r="AJ113" s="926"/>
      <c r="AK113" s="927">
        <v>440241</v>
      </c>
      <c r="AL113" s="925"/>
      <c r="AM113" s="925"/>
      <c r="AN113" s="925"/>
      <c r="AO113" s="926"/>
      <c r="AP113" s="928">
        <v>4.4000000000000004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v>2020342</v>
      </c>
      <c r="BW113" s="913"/>
      <c r="BX113" s="913"/>
      <c r="BY113" s="913"/>
      <c r="BZ113" s="913"/>
      <c r="CA113" s="913">
        <v>1862525</v>
      </c>
      <c r="CB113" s="913"/>
      <c r="CC113" s="913"/>
      <c r="CD113" s="913"/>
      <c r="CE113" s="913"/>
      <c r="CF113" s="907">
        <v>18.600000000000001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v>217442</v>
      </c>
      <c r="AG114" s="946"/>
      <c r="AH114" s="946"/>
      <c r="AI114" s="946"/>
      <c r="AJ114" s="947"/>
      <c r="AK114" s="948">
        <v>194186</v>
      </c>
      <c r="AL114" s="946"/>
      <c r="AM114" s="946"/>
      <c r="AN114" s="946"/>
      <c r="AO114" s="947"/>
      <c r="AP114" s="949">
        <v>1.9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3132039</v>
      </c>
      <c r="BR114" s="913"/>
      <c r="BS114" s="913"/>
      <c r="BT114" s="913"/>
      <c r="BU114" s="913"/>
      <c r="BV114" s="913">
        <v>3079411</v>
      </c>
      <c r="BW114" s="913"/>
      <c r="BX114" s="913"/>
      <c r="BY114" s="913"/>
      <c r="BZ114" s="913"/>
      <c r="CA114" s="913">
        <v>3069576</v>
      </c>
      <c r="CB114" s="913"/>
      <c r="CC114" s="913"/>
      <c r="CD114" s="913"/>
      <c r="CE114" s="913"/>
      <c r="CF114" s="907">
        <v>30.7</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37</v>
      </c>
      <c r="AB115" s="925"/>
      <c r="AC115" s="925"/>
      <c r="AD115" s="925"/>
      <c r="AE115" s="926"/>
      <c r="AF115" s="927">
        <v>23</v>
      </c>
      <c r="AG115" s="925"/>
      <c r="AH115" s="925"/>
      <c r="AI115" s="925"/>
      <c r="AJ115" s="926"/>
      <c r="AK115" s="927">
        <v>18</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358</v>
      </c>
      <c r="AB116" s="946"/>
      <c r="AC116" s="946"/>
      <c r="AD116" s="946"/>
      <c r="AE116" s="947"/>
      <c r="AF116" s="948">
        <v>288</v>
      </c>
      <c r="AG116" s="946"/>
      <c r="AH116" s="946"/>
      <c r="AI116" s="946"/>
      <c r="AJ116" s="947"/>
      <c r="AK116" s="948">
        <v>757</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3575889</v>
      </c>
      <c r="AB117" s="966"/>
      <c r="AC117" s="966"/>
      <c r="AD117" s="966"/>
      <c r="AE117" s="967"/>
      <c r="AF117" s="968">
        <v>3359415</v>
      </c>
      <c r="AG117" s="966"/>
      <c r="AH117" s="966"/>
      <c r="AI117" s="966"/>
      <c r="AJ117" s="967"/>
      <c r="AK117" s="968">
        <v>3190428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31623688</v>
      </c>
      <c r="BR119" s="987"/>
      <c r="BS119" s="987"/>
      <c r="BT119" s="987"/>
      <c r="BU119" s="987"/>
      <c r="BV119" s="987">
        <v>29738904</v>
      </c>
      <c r="BW119" s="987"/>
      <c r="BX119" s="987"/>
      <c r="BY119" s="987"/>
      <c r="BZ119" s="987"/>
      <c r="CA119" s="987">
        <v>27565659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3212781</v>
      </c>
      <c r="BR120" s="918"/>
      <c r="BS120" s="918"/>
      <c r="BT120" s="918"/>
      <c r="BU120" s="918"/>
      <c r="BV120" s="918">
        <v>3678310</v>
      </c>
      <c r="BW120" s="918"/>
      <c r="BX120" s="918"/>
      <c r="BY120" s="918"/>
      <c r="BZ120" s="918"/>
      <c r="CA120" s="918">
        <v>3642245</v>
      </c>
      <c r="CB120" s="918"/>
      <c r="CC120" s="918"/>
      <c r="CD120" s="918"/>
      <c r="CE120" s="918"/>
      <c r="CF120" s="931">
        <v>36.5</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1301359</v>
      </c>
      <c r="DR120" s="918"/>
      <c r="DS120" s="918"/>
      <c r="DT120" s="918"/>
      <c r="DU120" s="918"/>
      <c r="DV120" s="919">
        <v>13</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5195</v>
      </c>
      <c r="BR121" s="913"/>
      <c r="BS121" s="913"/>
      <c r="BT121" s="913"/>
      <c r="BU121" s="913"/>
      <c r="BV121" s="913">
        <v>6092</v>
      </c>
      <c r="BW121" s="913"/>
      <c r="BX121" s="913"/>
      <c r="BY121" s="913"/>
      <c r="BZ121" s="913"/>
      <c r="CA121" s="913">
        <v>5442</v>
      </c>
      <c r="CB121" s="913"/>
      <c r="CC121" s="913"/>
      <c r="CD121" s="913"/>
      <c r="CE121" s="913"/>
      <c r="CF121" s="907">
        <v>0.1</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1432480</v>
      </c>
      <c r="DH121" s="913"/>
      <c r="DI121" s="913"/>
      <c r="DJ121" s="913"/>
      <c r="DK121" s="913"/>
      <c r="DL121" s="913">
        <v>1326517</v>
      </c>
      <c r="DM121" s="913"/>
      <c r="DN121" s="913"/>
      <c r="DO121" s="913"/>
      <c r="DP121" s="913"/>
      <c r="DQ121" s="913">
        <v>1283139</v>
      </c>
      <c r="DR121" s="913"/>
      <c r="DS121" s="913"/>
      <c r="DT121" s="913"/>
      <c r="DU121" s="913"/>
      <c r="DV121" s="914">
        <v>12.8</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21140651</v>
      </c>
      <c r="BR122" s="987"/>
      <c r="BS122" s="987"/>
      <c r="BT122" s="987"/>
      <c r="BU122" s="987"/>
      <c r="BV122" s="987">
        <v>19861637</v>
      </c>
      <c r="BW122" s="987"/>
      <c r="BX122" s="987"/>
      <c r="BY122" s="987"/>
      <c r="BZ122" s="987"/>
      <c r="CA122" s="987">
        <v>18403593</v>
      </c>
      <c r="CB122" s="987"/>
      <c r="CC122" s="987"/>
      <c r="CD122" s="987"/>
      <c r="CE122" s="987"/>
      <c r="CF122" s="1004">
        <v>184.2</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904838</v>
      </c>
      <c r="DH122" s="913"/>
      <c r="DI122" s="913"/>
      <c r="DJ122" s="913"/>
      <c r="DK122" s="913"/>
      <c r="DL122" s="913">
        <v>768984</v>
      </c>
      <c r="DM122" s="913"/>
      <c r="DN122" s="913"/>
      <c r="DO122" s="913"/>
      <c r="DP122" s="913"/>
      <c r="DQ122" s="913">
        <v>635842</v>
      </c>
      <c r="DR122" s="913"/>
      <c r="DS122" s="913"/>
      <c r="DT122" s="913"/>
      <c r="DU122" s="913"/>
      <c r="DV122" s="914">
        <v>6.4</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24358627</v>
      </c>
      <c r="BR123" s="1051"/>
      <c r="BS123" s="1051"/>
      <c r="BT123" s="1051"/>
      <c r="BU123" s="1051"/>
      <c r="BV123" s="1051">
        <v>23546039</v>
      </c>
      <c r="BW123" s="1051"/>
      <c r="BX123" s="1051"/>
      <c r="BY123" s="1051"/>
      <c r="BZ123" s="1051"/>
      <c r="CA123" s="1051">
        <v>22051280</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v>328648</v>
      </c>
      <c r="DR123" s="946"/>
      <c r="DS123" s="946"/>
      <c r="DT123" s="946"/>
      <c r="DU123" s="947"/>
      <c r="DV123" s="949">
        <v>3.3</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74.5</v>
      </c>
      <c r="BR124" s="1014"/>
      <c r="BS124" s="1014"/>
      <c r="BT124" s="1014"/>
      <c r="BU124" s="1014"/>
      <c r="BV124" s="1014">
        <v>62.9</v>
      </c>
      <c r="BW124" s="1014"/>
      <c r="BX124" s="1014"/>
      <c r="BY124" s="1014"/>
      <c r="BZ124" s="1014"/>
      <c r="CA124" s="1014">
        <v>55.1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4074568</v>
      </c>
      <c r="DH124" s="973"/>
      <c r="DI124" s="973"/>
      <c r="DJ124" s="973"/>
      <c r="DK124" s="974"/>
      <c r="DL124" s="972">
        <v>1802372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37</v>
      </c>
      <c r="AB127" s="946"/>
      <c r="AC127" s="946"/>
      <c r="AD127" s="946"/>
      <c r="AE127" s="947"/>
      <c r="AF127" s="948">
        <v>23</v>
      </c>
      <c r="AG127" s="946"/>
      <c r="AH127" s="946"/>
      <c r="AI127" s="946"/>
      <c r="AJ127" s="947"/>
      <c r="AK127" s="948">
        <v>18</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18615</v>
      </c>
      <c r="AB128" s="1033"/>
      <c r="AC128" s="1033"/>
      <c r="AD128" s="1033"/>
      <c r="AE128" s="1034"/>
      <c r="AF128" s="1035">
        <v>19545</v>
      </c>
      <c r="AG128" s="1033"/>
      <c r="AH128" s="1033"/>
      <c r="AI128" s="1033"/>
      <c r="AJ128" s="1034"/>
      <c r="AK128" s="1035">
        <v>37927</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13.03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12206023</v>
      </c>
      <c r="AB129" s="946"/>
      <c r="AC129" s="946"/>
      <c r="AD129" s="946"/>
      <c r="AE129" s="947"/>
      <c r="AF129" s="948">
        <v>12223693</v>
      </c>
      <c r="AG129" s="946"/>
      <c r="AH129" s="946"/>
      <c r="AI129" s="946"/>
      <c r="AJ129" s="947"/>
      <c r="AK129" s="948">
        <v>12214123</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18.03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2466043</v>
      </c>
      <c r="AB130" s="946"/>
      <c r="AC130" s="946"/>
      <c r="AD130" s="946"/>
      <c r="AE130" s="947"/>
      <c r="AF130" s="948">
        <v>2380931</v>
      </c>
      <c r="AG130" s="946"/>
      <c r="AH130" s="946"/>
      <c r="AI130" s="946"/>
      <c r="AJ130" s="947"/>
      <c r="AK130" s="948">
        <v>2221908</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9739980</v>
      </c>
      <c r="AB131" s="973"/>
      <c r="AC131" s="973"/>
      <c r="AD131" s="973"/>
      <c r="AE131" s="974"/>
      <c r="AF131" s="972">
        <v>9842762</v>
      </c>
      <c r="AG131" s="973"/>
      <c r="AH131" s="973"/>
      <c r="AI131" s="973"/>
      <c r="AJ131" s="974"/>
      <c r="AK131" s="972">
        <v>9992215</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55.1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11.203626699999999</v>
      </c>
      <c r="AB132" s="1084"/>
      <c r="AC132" s="1084"/>
      <c r="AD132" s="1084"/>
      <c r="AE132" s="1085"/>
      <c r="AF132" s="1086">
        <v>9.7425803850000001</v>
      </c>
      <c r="AG132" s="1084"/>
      <c r="AH132" s="1084"/>
      <c r="AI132" s="1084"/>
      <c r="AJ132" s="1085"/>
      <c r="AK132" s="1086">
        <v>9.313180311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11.6</v>
      </c>
      <c r="AB133" s="1067"/>
      <c r="AC133" s="1067"/>
      <c r="AD133" s="1067"/>
      <c r="AE133" s="1068"/>
      <c r="AF133" s="1066">
        <v>10.9</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RtnPZNvr/9c/fHnsSkfsUsysSYLenfA9UranqzNkZyschPPO25jAmw/UmnxBPlu6XmYbKvBQDad6sD7j2pknw==" saltValue="ky0k56dyMgrL/eDyamEf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DPSMZAfmPVKxxX2RxJYfflaB58AQ0M7LptdUjAPg48bhuB3Q5SX8gydyx3CB9vG/o9VBPw9VmC7FJWf/nKQDw==" saltValue="KJv/rsc6CMWIrv8NBSjz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bqs/woBpOgc8IaKOBdo4tN2Zl/4mSX8/fbCCAKteYHvBe3E5FwnpnUMx9ZokVq762YI9giHXsTk+S3Ah5VUKQ==" saltValue="wam1da8gbiMzZ+w6KAy1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3764242</v>
      </c>
      <c r="AP9" s="262">
        <v>144551</v>
      </c>
      <c r="AQ9" s="263">
        <v>117270</v>
      </c>
      <c r="AR9" s="264">
        <v>23.3</v>
      </c>
    </row>
    <row r="10" spans="1:46" ht="13.5" customHeight="1" x14ac:dyDescent="0.15">
      <c r="A10" s="247"/>
      <c r="AK10" s="1103" t="s">
        <v>485</v>
      </c>
      <c r="AL10" s="1104"/>
      <c r="AM10" s="1104"/>
      <c r="AN10" s="1105"/>
      <c r="AO10" s="265">
        <v>50168</v>
      </c>
      <c r="AP10" s="265">
        <v>1927</v>
      </c>
      <c r="AQ10" s="266">
        <v>10490</v>
      </c>
      <c r="AR10" s="267">
        <v>-81.599999999999994</v>
      </c>
    </row>
    <row r="11" spans="1:46" ht="13.5" customHeight="1" x14ac:dyDescent="0.15">
      <c r="A11" s="247"/>
      <c r="AK11" s="1103" t="s">
        <v>486</v>
      </c>
      <c r="AL11" s="1104"/>
      <c r="AM11" s="1104"/>
      <c r="AN11" s="1105"/>
      <c r="AO11" s="265">
        <v>107513</v>
      </c>
      <c r="AP11" s="265">
        <v>4129</v>
      </c>
      <c r="AQ11" s="266">
        <v>1802</v>
      </c>
      <c r="AR11" s="267">
        <v>129.1</v>
      </c>
    </row>
    <row r="12" spans="1:46" ht="13.5" customHeight="1" x14ac:dyDescent="0.15">
      <c r="A12" s="247"/>
      <c r="AK12" s="1103" t="s">
        <v>487</v>
      </c>
      <c r="AL12" s="1104"/>
      <c r="AM12" s="1104"/>
      <c r="AN12" s="1105"/>
      <c r="AO12" s="265" t="s">
        <v>488</v>
      </c>
      <c r="AP12" s="265" t="s">
        <v>488</v>
      </c>
      <c r="AQ12" s="266">
        <v>3</v>
      </c>
      <c r="AR12" s="267" t="s">
        <v>488</v>
      </c>
    </row>
    <row r="13" spans="1:46" ht="13.5" customHeight="1" x14ac:dyDescent="0.15">
      <c r="A13" s="247"/>
      <c r="AK13" s="1103" t="s">
        <v>489</v>
      </c>
      <c r="AL13" s="1104"/>
      <c r="AM13" s="1104"/>
      <c r="AN13" s="1105"/>
      <c r="AO13" s="265">
        <v>113624</v>
      </c>
      <c r="AP13" s="265">
        <v>4363</v>
      </c>
      <c r="AQ13" s="266">
        <v>4482</v>
      </c>
      <c r="AR13" s="267">
        <v>-2.7</v>
      </c>
    </row>
    <row r="14" spans="1:46" ht="13.5" customHeight="1" x14ac:dyDescent="0.15">
      <c r="A14" s="247"/>
      <c r="AK14" s="1103" t="s">
        <v>490</v>
      </c>
      <c r="AL14" s="1104"/>
      <c r="AM14" s="1104"/>
      <c r="AN14" s="1105"/>
      <c r="AO14" s="265">
        <v>657</v>
      </c>
      <c r="AP14" s="265">
        <v>25</v>
      </c>
      <c r="AQ14" s="266">
        <v>2749</v>
      </c>
      <c r="AR14" s="267">
        <v>-99.1</v>
      </c>
    </row>
    <row r="15" spans="1:46" ht="13.5" customHeight="1" x14ac:dyDescent="0.15">
      <c r="A15" s="247"/>
      <c r="AK15" s="1106" t="s">
        <v>491</v>
      </c>
      <c r="AL15" s="1107"/>
      <c r="AM15" s="1107"/>
      <c r="AN15" s="1108"/>
      <c r="AO15" s="265">
        <v>-295010</v>
      </c>
      <c r="AP15" s="265">
        <v>-11329</v>
      </c>
      <c r="AQ15" s="266">
        <v>-7399</v>
      </c>
      <c r="AR15" s="267">
        <v>53.1</v>
      </c>
    </row>
    <row r="16" spans="1:46" x14ac:dyDescent="0.15">
      <c r="A16" s="247"/>
      <c r="AK16" s="1106" t="s">
        <v>177</v>
      </c>
      <c r="AL16" s="1107"/>
      <c r="AM16" s="1107"/>
      <c r="AN16" s="1108"/>
      <c r="AO16" s="265">
        <v>3741194</v>
      </c>
      <c r="AP16" s="265">
        <v>143666</v>
      </c>
      <c r="AQ16" s="266">
        <v>129397</v>
      </c>
      <c r="AR16" s="267">
        <v>11</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13.13</v>
      </c>
      <c r="AP21" s="278">
        <v>11.07</v>
      </c>
      <c r="AQ21" s="279">
        <v>2.06</v>
      </c>
      <c r="AS21" s="280"/>
      <c r="AT21" s="276"/>
    </row>
    <row r="22" spans="1:46" s="248" customFormat="1" x14ac:dyDescent="0.15">
      <c r="A22" s="276"/>
      <c r="AK22" s="1109" t="s">
        <v>497</v>
      </c>
      <c r="AL22" s="1110"/>
      <c r="AM22" s="1110"/>
      <c r="AN22" s="1111"/>
      <c r="AO22" s="281">
        <v>99.3</v>
      </c>
      <c r="AP22" s="282">
        <v>97.2</v>
      </c>
      <c r="AQ22" s="283">
        <v>2.1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2555226</v>
      </c>
      <c r="AP32" s="291">
        <v>98123</v>
      </c>
      <c r="AQ32" s="292">
        <v>74841</v>
      </c>
      <c r="AR32" s="293">
        <v>31.1</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1</v>
      </c>
      <c r="AR34" s="293" t="s">
        <v>488</v>
      </c>
    </row>
    <row r="35" spans="1:46" ht="27" customHeight="1" x14ac:dyDescent="0.15">
      <c r="A35" s="247"/>
      <c r="AK35" s="1117" t="s">
        <v>504</v>
      </c>
      <c r="AL35" s="1118"/>
      <c r="AM35" s="1118"/>
      <c r="AN35" s="1119"/>
      <c r="AO35" s="291">
        <v>440241</v>
      </c>
      <c r="AP35" s="291">
        <v>16906</v>
      </c>
      <c r="AQ35" s="292">
        <v>16683</v>
      </c>
      <c r="AR35" s="293">
        <v>1.3</v>
      </c>
    </row>
    <row r="36" spans="1:46" ht="27" customHeight="1" x14ac:dyDescent="0.15">
      <c r="A36" s="247"/>
      <c r="AK36" s="1117" t="s">
        <v>505</v>
      </c>
      <c r="AL36" s="1118"/>
      <c r="AM36" s="1118"/>
      <c r="AN36" s="1119"/>
      <c r="AO36" s="291">
        <v>194186</v>
      </c>
      <c r="AP36" s="291">
        <v>7457</v>
      </c>
      <c r="AQ36" s="292">
        <v>2411</v>
      </c>
      <c r="AR36" s="293">
        <v>209.3</v>
      </c>
    </row>
    <row r="37" spans="1:46" ht="13.5" customHeight="1" x14ac:dyDescent="0.15">
      <c r="A37" s="247"/>
      <c r="AK37" s="1117" t="s">
        <v>506</v>
      </c>
      <c r="AL37" s="1118"/>
      <c r="AM37" s="1118"/>
      <c r="AN37" s="1119"/>
      <c r="AO37" s="291">
        <v>18</v>
      </c>
      <c r="AP37" s="291">
        <v>1</v>
      </c>
      <c r="AQ37" s="292">
        <v>548</v>
      </c>
      <c r="AR37" s="293">
        <v>-99.8</v>
      </c>
    </row>
    <row r="38" spans="1:46" ht="27" customHeight="1" x14ac:dyDescent="0.15">
      <c r="A38" s="247"/>
      <c r="AK38" s="1120" t="s">
        <v>507</v>
      </c>
      <c r="AL38" s="1121"/>
      <c r="AM38" s="1121"/>
      <c r="AN38" s="1122"/>
      <c r="AO38" s="294">
        <v>757</v>
      </c>
      <c r="AP38" s="294">
        <v>29</v>
      </c>
      <c r="AQ38" s="295">
        <v>7</v>
      </c>
      <c r="AR38" s="283">
        <v>314.3</v>
      </c>
      <c r="AS38" s="290"/>
    </row>
    <row r="39" spans="1:46" x14ac:dyDescent="0.15">
      <c r="A39" s="247"/>
      <c r="AK39" s="1120" t="s">
        <v>508</v>
      </c>
      <c r="AL39" s="1121"/>
      <c r="AM39" s="1121"/>
      <c r="AN39" s="1122"/>
      <c r="AO39" s="291">
        <v>-37927</v>
      </c>
      <c r="AP39" s="291">
        <v>-1456</v>
      </c>
      <c r="AQ39" s="292">
        <v>-3756</v>
      </c>
      <c r="AR39" s="293">
        <v>-61.2</v>
      </c>
      <c r="AS39" s="290"/>
    </row>
    <row r="40" spans="1:46" ht="27" customHeight="1" x14ac:dyDescent="0.15">
      <c r="A40" s="247"/>
      <c r="AK40" s="1117" t="s">
        <v>509</v>
      </c>
      <c r="AL40" s="1118"/>
      <c r="AM40" s="1118"/>
      <c r="AN40" s="1119"/>
      <c r="AO40" s="291">
        <v>-2221908</v>
      </c>
      <c r="AP40" s="291">
        <v>-85323</v>
      </c>
      <c r="AQ40" s="292">
        <v>-63247</v>
      </c>
      <c r="AR40" s="293">
        <v>34.9</v>
      </c>
      <c r="AS40" s="290"/>
    </row>
    <row r="41" spans="1:46" x14ac:dyDescent="0.15">
      <c r="A41" s="247"/>
      <c r="AK41" s="1123" t="s">
        <v>287</v>
      </c>
      <c r="AL41" s="1124"/>
      <c r="AM41" s="1124"/>
      <c r="AN41" s="1125"/>
      <c r="AO41" s="291">
        <v>930593</v>
      </c>
      <c r="AP41" s="291">
        <v>35736</v>
      </c>
      <c r="AQ41" s="292">
        <v>27488</v>
      </c>
      <c r="AR41" s="293">
        <v>30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1540096</v>
      </c>
      <c r="AN51" s="313">
        <v>54917</v>
      </c>
      <c r="AO51" s="314">
        <v>-46.2</v>
      </c>
      <c r="AP51" s="315">
        <v>92632</v>
      </c>
      <c r="AQ51" s="316">
        <v>-1.5</v>
      </c>
      <c r="AR51" s="317">
        <v>-44.7</v>
      </c>
    </row>
    <row r="52" spans="1:44" x14ac:dyDescent="0.15">
      <c r="A52" s="247"/>
      <c r="AK52" s="318"/>
      <c r="AL52" s="319" t="s">
        <v>519</v>
      </c>
      <c r="AM52" s="320">
        <v>921114</v>
      </c>
      <c r="AN52" s="321">
        <v>32845</v>
      </c>
      <c r="AO52" s="322">
        <v>-55.7</v>
      </c>
      <c r="AP52" s="323">
        <v>47978</v>
      </c>
      <c r="AQ52" s="324">
        <v>-2</v>
      </c>
      <c r="AR52" s="325">
        <v>-53.7</v>
      </c>
    </row>
    <row r="53" spans="1:44" x14ac:dyDescent="0.15">
      <c r="A53" s="247"/>
      <c r="AK53" s="303" t="s">
        <v>520</v>
      </c>
      <c r="AL53" s="304"/>
      <c r="AM53" s="312">
        <v>1907388</v>
      </c>
      <c r="AN53" s="313">
        <v>69281</v>
      </c>
      <c r="AO53" s="314">
        <v>26.2</v>
      </c>
      <c r="AP53" s="315">
        <v>96469</v>
      </c>
      <c r="AQ53" s="316">
        <v>4.0999999999999996</v>
      </c>
      <c r="AR53" s="317">
        <v>22.1</v>
      </c>
    </row>
    <row r="54" spans="1:44" x14ac:dyDescent="0.15">
      <c r="A54" s="247"/>
      <c r="AK54" s="318"/>
      <c r="AL54" s="319" t="s">
        <v>519</v>
      </c>
      <c r="AM54" s="320">
        <v>940346</v>
      </c>
      <c r="AN54" s="321">
        <v>34156</v>
      </c>
      <c r="AO54" s="322">
        <v>4</v>
      </c>
      <c r="AP54" s="323">
        <v>49775</v>
      </c>
      <c r="AQ54" s="324">
        <v>3.7</v>
      </c>
      <c r="AR54" s="325">
        <v>0.3</v>
      </c>
    </row>
    <row r="55" spans="1:44" x14ac:dyDescent="0.15">
      <c r="A55" s="247"/>
      <c r="AK55" s="303" t="s">
        <v>521</v>
      </c>
      <c r="AL55" s="304"/>
      <c r="AM55" s="312">
        <v>1195527</v>
      </c>
      <c r="AN55" s="313">
        <v>44313</v>
      </c>
      <c r="AO55" s="314">
        <v>-36</v>
      </c>
      <c r="AP55" s="315">
        <v>85743</v>
      </c>
      <c r="AQ55" s="316">
        <v>-11.1</v>
      </c>
      <c r="AR55" s="317">
        <v>-24.9</v>
      </c>
    </row>
    <row r="56" spans="1:44" x14ac:dyDescent="0.15">
      <c r="A56" s="247"/>
      <c r="AK56" s="318"/>
      <c r="AL56" s="319" t="s">
        <v>519</v>
      </c>
      <c r="AM56" s="320">
        <v>590311</v>
      </c>
      <c r="AN56" s="321">
        <v>21880</v>
      </c>
      <c r="AO56" s="322">
        <v>-35.9</v>
      </c>
      <c r="AP56" s="323">
        <v>45231</v>
      </c>
      <c r="AQ56" s="324">
        <v>-9.1</v>
      </c>
      <c r="AR56" s="325">
        <v>-26.8</v>
      </c>
    </row>
    <row r="57" spans="1:44" x14ac:dyDescent="0.15">
      <c r="A57" s="247"/>
      <c r="AK57" s="303" t="s">
        <v>522</v>
      </c>
      <c r="AL57" s="304"/>
      <c r="AM57" s="312">
        <v>1534188</v>
      </c>
      <c r="AN57" s="313">
        <v>57652</v>
      </c>
      <c r="AO57" s="314">
        <v>30.1</v>
      </c>
      <c r="AP57" s="315">
        <v>92509</v>
      </c>
      <c r="AQ57" s="316">
        <v>7.9</v>
      </c>
      <c r="AR57" s="317">
        <v>22.2</v>
      </c>
    </row>
    <row r="58" spans="1:44" x14ac:dyDescent="0.15">
      <c r="A58" s="247"/>
      <c r="AK58" s="318"/>
      <c r="AL58" s="319" t="s">
        <v>519</v>
      </c>
      <c r="AM58" s="320">
        <v>1110128</v>
      </c>
      <c r="AN58" s="321">
        <v>41717</v>
      </c>
      <c r="AO58" s="322">
        <v>90.7</v>
      </c>
      <c r="AP58" s="323">
        <v>52274</v>
      </c>
      <c r="AQ58" s="324">
        <v>15.6</v>
      </c>
      <c r="AR58" s="325">
        <v>75.099999999999994</v>
      </c>
    </row>
    <row r="59" spans="1:44" x14ac:dyDescent="0.15">
      <c r="A59" s="247"/>
      <c r="AK59" s="303" t="s">
        <v>523</v>
      </c>
      <c r="AL59" s="304"/>
      <c r="AM59" s="312">
        <v>1339595</v>
      </c>
      <c r="AN59" s="313">
        <v>51442</v>
      </c>
      <c r="AO59" s="314">
        <v>-10.8</v>
      </c>
      <c r="AP59" s="315">
        <v>98544</v>
      </c>
      <c r="AQ59" s="316">
        <v>6.5</v>
      </c>
      <c r="AR59" s="317">
        <v>-17.3</v>
      </c>
    </row>
    <row r="60" spans="1:44" x14ac:dyDescent="0.15">
      <c r="A60" s="247"/>
      <c r="AK60" s="318"/>
      <c r="AL60" s="319" t="s">
        <v>519</v>
      </c>
      <c r="AM60" s="320">
        <v>783485</v>
      </c>
      <c r="AN60" s="321">
        <v>30087</v>
      </c>
      <c r="AO60" s="322">
        <v>-27.9</v>
      </c>
      <c r="AP60" s="323">
        <v>55816</v>
      </c>
      <c r="AQ60" s="324">
        <v>6.8</v>
      </c>
      <c r="AR60" s="325">
        <v>-34.700000000000003</v>
      </c>
    </row>
    <row r="61" spans="1:44" x14ac:dyDescent="0.15">
      <c r="A61" s="247"/>
      <c r="AK61" s="303" t="s">
        <v>524</v>
      </c>
      <c r="AL61" s="326"/>
      <c r="AM61" s="312">
        <v>1503359</v>
      </c>
      <c r="AN61" s="313">
        <v>55521</v>
      </c>
      <c r="AO61" s="314">
        <v>-7.3</v>
      </c>
      <c r="AP61" s="315">
        <v>93179</v>
      </c>
      <c r="AQ61" s="327">
        <v>1.2</v>
      </c>
      <c r="AR61" s="317">
        <v>-8.5</v>
      </c>
    </row>
    <row r="62" spans="1:44" x14ac:dyDescent="0.15">
      <c r="A62" s="247"/>
      <c r="AK62" s="318"/>
      <c r="AL62" s="319" t="s">
        <v>519</v>
      </c>
      <c r="AM62" s="320">
        <v>869077</v>
      </c>
      <c r="AN62" s="321">
        <v>32137</v>
      </c>
      <c r="AO62" s="322">
        <v>-5</v>
      </c>
      <c r="AP62" s="323">
        <v>50215</v>
      </c>
      <c r="AQ62" s="324">
        <v>3</v>
      </c>
      <c r="AR62" s="325">
        <v>-8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ASDUIgP2EXt+LuFgRQ9wCCy165v9Zl35ya0A9u9U8CY0/aIK0PqsUrTuzUZomfAwFwUhyicqehYN31EII85mQ==" saltValue="tWLs963RVZczoxosFQLc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fOV7Ora2d/jDtVVBxRaBAE0e+kYrCAN+tS8627TYNnF/j5mDUHTiyusrM1ziJk79BpDslGPk36/3Rzkf0uwYJg==" saltValue="Bi59RhvP0SL1GKUGD7Uc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vrbIhr5BH1DYSsp1U/XOM/TpHThq32D4khgg9kak6gO/k3+hYoF3sQONaCsWwRICH82Y4WBl7I22R+PYcb0XrQ==" saltValue="QHrZjlR/w86B4+h2wS5p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4.83</v>
      </c>
      <c r="G47" s="12">
        <v>5.26</v>
      </c>
      <c r="H47" s="12">
        <v>7.54</v>
      </c>
      <c r="I47" s="12">
        <v>8.9499999999999993</v>
      </c>
      <c r="J47" s="13">
        <v>9.33</v>
      </c>
    </row>
    <row r="48" spans="2:10" ht="57.75" customHeight="1" x14ac:dyDescent="0.15">
      <c r="B48" s="14"/>
      <c r="C48" s="1128" t="s">
        <v>4</v>
      </c>
      <c r="D48" s="1128"/>
      <c r="E48" s="1129"/>
      <c r="F48" s="15">
        <v>4.2699999999999996</v>
      </c>
      <c r="G48" s="16">
        <v>7.24</v>
      </c>
      <c r="H48" s="16">
        <v>5.97</v>
      </c>
      <c r="I48" s="16">
        <v>4.29</v>
      </c>
      <c r="J48" s="17">
        <v>3.75</v>
      </c>
    </row>
    <row r="49" spans="2:10" ht="57.75" customHeight="1" thickBot="1" x14ac:dyDescent="0.2">
      <c r="B49" s="18"/>
      <c r="C49" s="1130" t="s">
        <v>5</v>
      </c>
      <c r="D49" s="1130"/>
      <c r="E49" s="1131"/>
      <c r="F49" s="19" t="s">
        <v>531</v>
      </c>
      <c r="G49" s="20">
        <v>1.3</v>
      </c>
      <c r="H49" s="20" t="s">
        <v>532</v>
      </c>
      <c r="I49" s="20" t="s">
        <v>533</v>
      </c>
      <c r="J49" s="21" t="s">
        <v>534</v>
      </c>
    </row>
    <row r="50" spans="2:10" x14ac:dyDescent="0.15"/>
  </sheetData>
  <sheetProtection algorithmName="SHA-512" hashValue="rIx7vCp+yke6Jr3fNVQiYTbV6XRH7ZGDIwYxZArZL5aKo9CWcrgWaH7dTUA6yRXByCY+D1HSO81brQ6rMrIgGw==" saltValue="E5blrgxBX7WjFZoER/8L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dcterms:created xsi:type="dcterms:W3CDTF">2026-02-23T08:31:02Z</dcterms:created>
  <dcterms:modified xsi:type="dcterms:W3CDTF">2026-03-19T06:40:25Z</dcterms:modified>
  <cp:category/>
</cp:coreProperties>
</file>