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98_Ｇ内作業依頼\坂本作業用（全体最終確認）\（34広島県）【R6財政状況資料集】\"/>
    </mc:Choice>
  </mc:AlternateContent>
  <xr:revisionPtr revIDLastSave="0" documentId="13_ncr:1_{88B85055-0604-4586-BE68-1299A14A3ABA}"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C37"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AM35" i="10" s="1"/>
  <c r="U34" i="10"/>
  <c r="U35" i="10" s="1"/>
  <c r="U36" i="10" s="1"/>
  <c r="U37" i="10" s="1"/>
  <c r="BE34" i="10"/>
  <c r="BW34" i="10" l="1"/>
  <c r="BW35" i="10" s="1"/>
  <c r="BW36" i="10" s="1"/>
  <c r="BW37" i="10" s="1"/>
  <c r="BW38" i="10" s="1"/>
  <c r="BW39" i="10" s="1"/>
  <c r="CO34" i="10" l="1"/>
  <c r="CO35" i="10" s="1"/>
  <c r="CO36" i="10" s="1"/>
  <c r="CO37" i="10" s="1"/>
</calcChain>
</file>

<file path=xl/sharedStrings.xml><?xml version="1.0" encoding="utf-8"?>
<sst xmlns="http://schemas.openxmlformats.org/spreadsheetml/2006/main" count="1119" uniqueCount="570">
  <si>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</si>
  <si>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</si>
  <si>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</si>
  <si>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</si>
  <si>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</si>
  <si>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</si>
  <si>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</si>
  <si>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</si>
  <si>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</si>
  <si>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</si>
  <si>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</si>
  <si>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</si>
  <si>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</si>
  <si>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</si>
  <si>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</si>
  <si>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</si>
  <si>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</si>
  <si>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</si>
  <si>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</si>
  <si>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</si>
  <si>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</si>
  <si>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</si>
  <si>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</si>
  <si>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</si>
  <si>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</si>
  <si>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</si>
  <si>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</si>
  <si>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</si>
  <si>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</si>
  <si>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</si>
  <si>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</si>
  <si>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</si>
  <si>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</si>
  <si>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</si>
  <si>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</si>
  <si>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</si>
  <si>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</si>
  <si>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</si>
  <si>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</si>
  <si>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</si>
  <si>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</si>
  <si>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</si>
  <si>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</si>
  <si>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</si>
  <si>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</si>
  <si>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</si>
  <si>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</si>
  <si>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</si>
  <si>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</si>
  <si>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</si>
  <si>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</si>
  <si>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</si>
  <si>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</si>
  <si>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</si>
  <si>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</si>
  <si>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</si>
  <si>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</si>
  <si>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</si>
  <si>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</si>
  <si>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</si>
  <si>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</si>
  <si>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</si>
  <si>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</si>
  <si>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</si>
  <si>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</si>
  <si>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</si>
  <si>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</si>
  <si>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</si>
  <si>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</si>
  <si>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</si>
  <si>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</si>
  <si>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</si>
  <si>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</si>
  <si>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</si>
  <si>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</si>
  <si>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</si>
  <si>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</si>
  <si>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</si>
  <si>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</si>
  <si>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</si>
  <si>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</si>
  <si>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</si>
  <si>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</si>
  <si>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</si>
  <si>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</si>
  <si>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</si>
  <si>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</si>
  <si>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</si>
  <si>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</si>
  <si>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</si>
  <si>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</si>
  <si>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</si>
  <si>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</si>
  <si>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</si>
  <si>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</si>
  <si>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</si>
  <si>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</si>
  <si>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</si>
  <si>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</si>
  <si>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</si>
  <si>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</si>
  <si>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</si>
  <si>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</si>
  <si>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</si>
  <si>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</si>
  <si>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</si>
  <si>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</si>
  <si>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</si>
  <si>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</si>
  <si>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</si>
  <si>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</si>
  <si>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</si>
  <si>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</si>
  <si>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</si>
  <si>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</si>
  <si>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</si>
  <si>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</si>
  <si>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</si>
  <si>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</si>
  <si>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</si>
  <si>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</si>
  <si>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</si>
  <si>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</si>
  <si>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</si>
  <si>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</si>
  <si>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</si>
  <si>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</si>
  <si>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</si>
  <si>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</si>
  <si>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</si>
  <si>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</si>
  <si>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</si>
  <si>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</si>
  <si>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</si>
  <si>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</si>
  <si>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</si>
  <si>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</si>
  <si>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</si>
  <si>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</si>
  <si>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</si>
  <si>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</si>
  <si>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</si>
  <si>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</si>
  <si>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</si>
  <si>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</si>
  <si>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</si>
  <si>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</si>
  <si>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</si>
  <si>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</si>
  <si>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</si>
  <si>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</si>
  <si>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</si>
  <si>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</si>
  <si>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</si>
  <si>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</si>
  <si>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</si>
  <si>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</si>
  <si>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</si>
  <si>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</si>
  <si>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</si>
  <si>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</si>
  <si>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</si>
  <si>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</si>
  <si>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</si>
  <si>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</si>
  <si>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</si>
  <si>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</si>
  <si>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</si>
  <si>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</si>
  <si>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</si>
  <si>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</si>
  <si>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</si>
  <si>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</si>
  <si>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</si>
  <si>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</si>
  <si>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</si>
  <si>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</si>
  <si>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</si>
  <si>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</si>
  <si>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</si>
  <si>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</si>
  <si>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</si>
  <si>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</si>
  <si>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</si>
  <si>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</si>
  <si>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</si>
  <si>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</si>
  <si>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</si>
  <si>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</si>
  <si>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</si>
  <si>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</si>
  <si>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</si>
  <si>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</si>
  <si>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</si>
  <si>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</si>
  <si>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</si>
  <si>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</si>
  <si>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</si>
  <si>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</si>
  <si>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</si>
  <si>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</si>
  <si>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</si>
  <si>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</si>
  <si>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</si>
  <si>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広島県神石高原町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</si>
  <si>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</si>
  <si>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</si>
  <si>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</si>
  <si>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</si>
  <si>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</si>
  <si>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</si>
  <si>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</si>
  <si>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</si>
  <si>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</si>
  <si>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</si>
  <si>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</si>
  <si>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</si>
  <si>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</si>
  <si>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</si>
  <si>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</si>
  <si>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</si>
  <si>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</si>
  <si>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</si>
  <si>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</si>
  <si>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</si>
  <si>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</si>
  <si>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</si>
  <si>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</si>
  <si>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</si>
  <si>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</si>
  <si>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</si>
  <si>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</si>
  <si>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</si>
  <si>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</si>
  <si>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</si>
  <si>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</si>
  <si>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</si>
  <si>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</si>
  <si>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</si>
  <si>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</si>
  <si>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</si>
  <si>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</si>
  <si>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</si>
  <si>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</si>
  <si>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</si>
  <si>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</si>
  <si>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</si>
  <si>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</si>
  <si>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</si>
  <si>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</si>
  <si>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</si>
  <si>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</si>
  <si>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</si>
  <si>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</si>
  <si>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</si>
  <si>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</si>
  <si>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</si>
  <si>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</si>
  <si>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</si>
  <si>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</si>
  <si>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</si>
  <si>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</si>
  <si>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</si>
  <si>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</si>
  <si>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</si>
  <si>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</si>
  <si>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</si>
  <si>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</si>
  <si>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</si>
  <si>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</si>
  <si>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</si>
  <si>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</si>
  <si>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</si>
  <si>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</si>
  <si>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</si>
  <si>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</si>
  <si>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</si>
  <si>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</si>
  <si>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</si>
  <si>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</si>
  <si>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</si>
  <si>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</si>
  <si>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</si>
  <si>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</si>
  <si>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</si>
  <si>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</si>
  <si>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</si>
  <si>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</si>
  <si>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</si>
  <si>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</si>
  <si>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</si>
  <si>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</si>
  <si>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</si>
  <si>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</si>
  <si>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</si>
  <si>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</si>
  <si>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</si>
  <si>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</si>
  <si>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</si>
  <si>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</si>
  <si>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</si>
  <si>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</si>
  <si>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</si>
  <si>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</si>
  <si>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</si>
  <si>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</si>
  <si>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</si>
  <si>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</si>
  <si>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</si>
  <si>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</si>
  <si>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</si>
  <si>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</si>
  <si>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</si>
  <si>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</si>
  <si>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</si>
  <si>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</si>
  <si>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</si>
  <si>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</si>
  <si>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</si>
  <si>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</si>
  <si>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</si>
  <si>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</si>
  <si>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</si>
  <si>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</si>
  <si>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</si>
  <si>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</si>
  <si>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</si>
  <si>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</si>
  <si>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</si>
  <si>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</si>
  <si>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</si>
  <si>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</si>
  <si>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</si>
  <si>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</si>
  <si>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</si>
  <si>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</si>
  <si>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</si>
  <si>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</si>
  <si>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</si>
  <si>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</si>
  <si>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</si>
  <si>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</si>
  <si>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</si>
  <si>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</si>
  <si>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</si>
  <si>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</si>
  <si>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</si>
  <si>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</si>
  <si>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</si>
  <si>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</si>
  <si>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</si>
  <si>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</si>
  <si>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</si>
  <si>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</si>
  <si>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</si>
  <si>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広島県神石高原町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</si>
  <si>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</si>
  <si>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</si>
  <si>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</si>
  <si>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</si>
  <si>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</si>
  <si>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</si>
  <si>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</si>
  <si>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</si>
  <si>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</si>
  <si>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</si>
  <si>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</si>
  <si>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</si>
  <si>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</si>
  <si>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</si>
  <si>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</si>
  <si>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</si>
  <si>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</si>
  <si>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</si>
  <si>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</si>
  <si>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</si>
  <si>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飲料水供給施設事業特別会計</t>
    <phoneticPr fontId="5"/>
  </si>
  <si>
    <t>分収育林事業特別会計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</si>
  <si>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</si>
  <si>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</si>
  <si>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</si>
  <si>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</si>
  <si>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</si>
  <si>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</si>
  <si>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</si>
  <si>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</si>
  <si>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</si>
  <si>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</si>
  <si>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</si>
  <si>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</si>
  <si>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</si>
  <si>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</si>
  <si>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</si>
  <si>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</si>
  <si>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</si>
  <si>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</si>
  <si>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</si>
  <si>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</si>
  <si>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</si>
  <si>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</si>
  <si>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</si>
  <si>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</si>
  <si>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</si>
  <si>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</si>
  <si>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</si>
  <si>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</si>
  <si>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</si>
  <si>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</si>
  <si>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</si>
  <si>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</si>
  <si>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</si>
  <si>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</si>
  <si>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</si>
  <si>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</si>
  <si>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</si>
  <si>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</si>
  <si>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</si>
  <si>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</si>
  <si>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</si>
  <si>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</si>
  <si>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</si>
  <si>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</si>
  <si>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</si>
  <si>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</si>
  <si>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</si>
  <si>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</si>
  <si>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</si>
  <si>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</si>
  <si>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</si>
  <si>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</si>
  <si>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</si>
  <si>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</si>
  <si>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</si>
  <si>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</si>
  <si>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</si>
  <si>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</si>
  <si>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</si>
  <si>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</si>
  <si>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</si>
  <si>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</si>
  <si>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</si>
  <si>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</si>
  <si>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</si>
  <si>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</si>
  <si>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</si>
  <si>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</si>
  <si>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</si>
  <si>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</si>
  <si>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</si>
  <si>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</si>
  <si>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</si>
  <si>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</si>
  <si>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</si>
  <si>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</si>
  <si>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</si>
  <si>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</si>
  <si>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</si>
  <si>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</si>
  <si>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</si>
  <si>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</si>
  <si>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</si>
  <si>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</si>
  <si>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</si>
  <si>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</si>
  <si>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</si>
  <si>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</si>
  <si>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</si>
  <si>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</si>
  <si>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</si>
  <si>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</si>
  <si>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</si>
  <si>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</si>
  <si>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</si>
  <si>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</si>
  <si>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</si>
  <si>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</si>
  <si>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</si>
  <si>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</si>
  <si>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</si>
  <si>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</si>
  <si>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</si>
  <si>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</si>
  <si>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</si>
  <si>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</si>
  <si>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</si>
  <si>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</si>
  <si>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</si>
  <si>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</si>
  <si>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</si>
  <si>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</si>
  <si>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</si>
  <si>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</si>
  <si>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</si>
  <si>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</si>
  <si>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</si>
  <si>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</si>
  <si>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</si>
  <si>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</si>
  <si>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</si>
  <si>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</si>
  <si>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</si>
  <si>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</si>
  <si>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</si>
  <si>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</si>
  <si>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</si>
  <si>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</si>
  <si>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</si>
  <si>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</si>
  <si>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</si>
  <si>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</si>
  <si>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</si>
  <si>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</si>
  <si>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</si>
  <si>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</si>
  <si>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</si>
  <si>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</si>
  <si>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</si>
  <si>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</si>
  <si>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</si>
  <si>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</si>
  <si>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</si>
  <si>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</si>
  <si>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</si>
  <si>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</si>
  <si>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</si>
  <si>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</si>
  <si>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</si>
  <si>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</si>
  <si>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</si>
  <si>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</si>
  <si>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</si>
  <si>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</si>
  <si>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</si>
  <si>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4.95</t>
  </si>
  <si>
    <t>▲ 5.06</t>
  </si>
  <si>
    <t>▲ 1.84</t>
  </si>
  <si>
    <t>▲ 8.30</t>
  </si>
  <si>
    <t>一般会計</t>
  </si>
  <si>
    <t>病院事業会計</t>
  </si>
  <si>
    <t>国民健康保険特別会計</t>
  </si>
  <si>
    <t>介護保険特別会計（保険事業勘定）</t>
  </si>
  <si>
    <t>飲料水供給施設事業特別会計</t>
  </si>
  <si>
    <t>農業集落排水事業会計</t>
  </si>
  <si>
    <t>後期高齢者医療特別会計</t>
  </si>
  <si>
    <t>分収育林事業特別会計</t>
  </si>
  <si>
    <t>その他会計（赤字）</t>
  </si>
  <si>
    <t>その他会計（黒字）</t>
  </si>
  <si>
    <t>R02</t>
    <phoneticPr fontId="5"/>
  </si>
  <si>
    <t>R03</t>
    <phoneticPr fontId="5"/>
  </si>
  <si>
    <t>R04</t>
    <phoneticPr fontId="5"/>
  </si>
  <si>
    <t>R05</t>
    <phoneticPr fontId="5"/>
  </si>
  <si>
    <t>R06</t>
    <phoneticPr fontId="5"/>
  </si>
  <si>
    <t>協働のまちづくり事業基金</t>
    <phoneticPr fontId="2"/>
  </si>
  <si>
    <t>保健・医療・福祉支援事業基金</t>
    <phoneticPr fontId="2"/>
  </si>
  <si>
    <t>公共施設総合管理基金</t>
    <phoneticPr fontId="2"/>
  </si>
  <si>
    <t>小・中・高校教育支援事業基金</t>
    <phoneticPr fontId="2"/>
  </si>
  <si>
    <t>かがやきネット管理運営基金</t>
    <phoneticPr fontId="2"/>
  </si>
  <si>
    <t>（株）帝釈峡スコラ</t>
    <rPh sb="3" eb="6">
      <t>タイシャクキョウ</t>
    </rPh>
    <phoneticPr fontId="2"/>
  </si>
  <si>
    <t>（株）神石高原農業公社</t>
    <rPh sb="0" eb="3">
      <t>カブ</t>
    </rPh>
    <rPh sb="3" eb="7">
      <t>ジンセキコウゲン</t>
    </rPh>
    <rPh sb="7" eb="9">
      <t>ノウギョウ</t>
    </rPh>
    <rPh sb="9" eb="11">
      <t>コウシャ</t>
    </rPh>
    <phoneticPr fontId="2"/>
  </si>
  <si>
    <t>（有）さんわ一八二ステーション</t>
    <rPh sb="1" eb="2">
      <t>ユウ</t>
    </rPh>
    <rPh sb="6" eb="9">
      <t>１８２</t>
    </rPh>
    <phoneticPr fontId="2"/>
  </si>
  <si>
    <t>（一社）神石高原地域創造チャレンジ基金</t>
    <rPh sb="1" eb="2">
      <t>イチ</t>
    </rPh>
    <rPh sb="2" eb="3">
      <t>シャ</t>
    </rPh>
    <rPh sb="4" eb="8">
      <t>ジンセキコウゲン</t>
    </rPh>
    <rPh sb="8" eb="10">
      <t>チイキ</t>
    </rPh>
    <rPh sb="10" eb="12">
      <t>ソウゾウ</t>
    </rPh>
    <rPh sb="17" eb="19">
      <t>キキン</t>
    </rPh>
    <phoneticPr fontId="2"/>
  </si>
  <si>
    <t>-</t>
    <phoneticPr fontId="2"/>
  </si>
  <si>
    <t>広島県後期高齢者医療広域連合（一般会計）</t>
    <rPh sb="0" eb="3">
      <t>ヒロシマケン</t>
    </rPh>
    <rPh sb="3" eb="5">
      <t>コウキ</t>
    </rPh>
    <rPh sb="5" eb="8">
      <t>コウレイシャ</t>
    </rPh>
    <rPh sb="8" eb="14">
      <t>イリョウコウイキレンゴウ</t>
    </rPh>
    <rPh sb="15" eb="17">
      <t>イッパン</t>
    </rPh>
    <rPh sb="17" eb="19">
      <t>カイケイ</t>
    </rPh>
    <phoneticPr fontId="2"/>
  </si>
  <si>
    <t>広島県後期高齢者医療広域連合（特別会計）</t>
    <rPh sb="15" eb="17">
      <t>トクベツ</t>
    </rPh>
    <phoneticPr fontId="2"/>
  </si>
  <si>
    <t>広島県市町総合事務組合</t>
    <rPh sb="0" eb="3">
      <t>ヒロシマケン</t>
    </rPh>
    <rPh sb="3" eb="4">
      <t>シ</t>
    </rPh>
    <rPh sb="4" eb="5">
      <t>マチ</t>
    </rPh>
    <rPh sb="5" eb="7">
      <t>ソウゴウ</t>
    </rPh>
    <rPh sb="7" eb="9">
      <t>ジム</t>
    </rPh>
    <rPh sb="9" eb="11">
      <t>クミアイ</t>
    </rPh>
    <phoneticPr fontId="2"/>
  </si>
  <si>
    <t>福山地区消防組合</t>
    <rPh sb="0" eb="2">
      <t>フクヤマ</t>
    </rPh>
    <rPh sb="2" eb="4">
      <t>チク</t>
    </rPh>
    <rPh sb="4" eb="6">
      <t>ショウボウ</t>
    </rPh>
    <rPh sb="6" eb="8">
      <t>クミアイ</t>
    </rPh>
    <phoneticPr fontId="2"/>
  </si>
  <si>
    <t>広島県水道広域連合企業団（水道事業会計）</t>
    <rPh sb="0" eb="3">
      <t>ヒロシマケン</t>
    </rPh>
    <rPh sb="3" eb="5">
      <t>スイドウ</t>
    </rPh>
    <rPh sb="5" eb="7">
      <t>コウイキ</t>
    </rPh>
    <rPh sb="7" eb="9">
      <t>レンゴウ</t>
    </rPh>
    <rPh sb="9" eb="11">
      <t>キギョウ</t>
    </rPh>
    <rPh sb="11" eb="12">
      <t>ダン</t>
    </rPh>
    <rPh sb="13" eb="15">
      <t>スイドウ</t>
    </rPh>
    <rPh sb="15" eb="17">
      <t>ジギョウ</t>
    </rPh>
    <rPh sb="17" eb="19">
      <t>カイケイ</t>
    </rPh>
    <phoneticPr fontId="2"/>
  </si>
  <si>
    <t>広島県水道広域連合企業団（工業用水道事業会計）</t>
    <phoneticPr fontId="38"/>
  </si>
  <si>
    <t>法適用企業</t>
    <phoneticPr fontId="38"/>
  </si>
  <si>
    <t>-</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</si>
</sst>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9E28-4132-A414-B6ACF75EAD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207548</c:v>
                </c:pt>
                <c:pt idx="1">
                  <c:v>231937</c:v>
                </c:pt>
                <c:pt idx="2">
                  <c:v>179003</c:v>
                </c:pt>
                <c:pt idx="3">
                  <c:v>272291</c:v>
                </c:pt>
                <c:pt idx="4">
                  <c:v>285154</c:v>
                </c:pt>
              </c:numCache>
            </c:numRef>
          </c:val>
          <c:smooth val="0"/>
          <c:extLst>
            <c:ext xmlns:c16="http://schemas.microsoft.com/office/drawing/2014/chart" uri="{C3380CC4-5D6E-409C-BE32-E72D297353CC}">
              <c16:uniqueId val="{00000001-9E28-4132-A414-B6ACF75EAD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9.89</c:v>
                </c:pt>
                <c:pt idx="1">
                  <c:v>10.69</c:v>
                </c:pt>
                <c:pt idx="2">
                  <c:v>5.59</c:v>
                </c:pt>
                <c:pt idx="3">
                  <c:v>10.17</c:v>
                </c:pt>
                <c:pt idx="4">
                  <c:v>8.25</c:v>
                </c:pt>
              </c:numCache>
            </c:numRef>
          </c:val>
          <c:extLst>
            <c:ext xmlns:c16="http://schemas.microsoft.com/office/drawing/2014/chart" uri="{C3380CC4-5D6E-409C-BE32-E72D297353CC}">
              <c16:uniqueId val="{00000000-750D-4B09-B37B-E593B3A8EA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74.58</c:v>
                </c:pt>
                <c:pt idx="1">
                  <c:v>75.180000000000007</c:v>
                </c:pt>
                <c:pt idx="2">
                  <c:v>82.18</c:v>
                </c:pt>
                <c:pt idx="3">
                  <c:v>81.150000000000006</c:v>
                </c:pt>
                <c:pt idx="4">
                  <c:v>79.3</c:v>
                </c:pt>
              </c:numCache>
            </c:numRef>
          </c:val>
          <c:extLst>
            <c:ext xmlns:c16="http://schemas.microsoft.com/office/drawing/2014/chart" uri="{C3380CC4-5D6E-409C-BE32-E72D297353CC}">
              <c16:uniqueId val="{00000001-750D-4B09-B37B-E593B3A8EA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-4.95</c:v>
                </c:pt>
                <c:pt idx="1">
                  <c:v>0.97</c:v>
                </c:pt>
                <c:pt idx="2">
                  <c:v>-5.0599999999999996</c:v>
                </c:pt>
                <c:pt idx="3">
                  <c:v>-1.84</c:v>
                </c:pt>
                <c:pt idx="4">
                  <c:v>-8.3000000000000007</c:v>
                </c:pt>
              </c:numCache>
            </c:numRef>
          </c:val>
          <c:smooth val="0"/>
          <c:extLst>
            <c:ext xmlns:c16="http://schemas.microsoft.com/office/drawing/2014/chart" uri="{C3380CC4-5D6E-409C-BE32-E72D297353CC}">
              <c16:uniqueId val="{00000002-750D-4B09-B37B-E593B3A8EA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0.64</c:v>
                </c:pt>
                <c:pt idx="2">
                  <c:v>#N/A</c:v>
                </c:pt>
                <c:pt idx="3">
                  <c:v>0.84</c:v>
                </c:pt>
                <c:pt idx="4">
                  <c:v>#N/A</c:v>
                </c:pt>
                <c:pt idx="5">
                  <c:v>1.67</c:v>
                </c:pt>
                <c:pt idx="6">
                  <c:v>#N/A</c:v>
                </c:pt>
                <c:pt idx="7">
                  <c:v>0.45</c:v>
                </c:pt>
                <c:pt idx="8">
                  <c:v>#N/A</c:v>
                </c:pt>
                <c:pt idx="9">
                  <c:v>0</c:v>
                </c:pt>
              </c:numCache>
            </c:numRef>
          </c:val>
          <c:extLst>
            <c:ext xmlns:c16="http://schemas.microsoft.com/office/drawing/2014/chart" uri="{C3380CC4-5D6E-409C-BE32-E72D297353CC}">
              <c16:uniqueId val="{00000000-5262-42BB-BE15-AC5F313642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62-42BB-BE15-AC5F313642EB}"/>
            </c:ext>
          </c:extLst>
        </c:ser>
        <c:ser>
          <c:idx val="2"/>
          <c:order val="2"/>
          <c:tx>
            <c:strRef>
              <c:f>データシート!$A$29</c:f>
              <c:strCache>
                <c:ptCount val="1"/>
                <c:pt idx="0">
                  <c:v>分収育林事業特別会計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262-42BB-BE15-AC5F313642E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3-5262-42BB-BE15-AC5F313642EB}"/>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4-5262-42BB-BE15-AC5F313642EB}"/>
            </c:ext>
          </c:extLst>
        </c:ser>
        <c:ser>
          <c:idx val="5"/>
          <c:order val="5"/>
          <c:tx>
            <c:strRef>
              <c:f>データシート!$A$32</c:f>
              <c:strCache>
                <c:ptCount val="1"/>
                <c:pt idx="0">
                  <c:v>飲料水供給施設事業特別会計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0.1</c:v>
                </c:pt>
                <c:pt idx="4">
                  <c:v>#N/A</c:v>
                </c:pt>
                <c:pt idx="5">
                  <c:v>0.1</c:v>
                </c:pt>
                <c:pt idx="6">
                  <c:v>#N/A</c:v>
                </c:pt>
                <c:pt idx="7">
                  <c:v>0.06</c:v>
                </c:pt>
                <c:pt idx="8">
                  <c:v>#N/A</c:v>
                </c:pt>
                <c:pt idx="9">
                  <c:v>0.09</c:v>
                </c:pt>
              </c:numCache>
            </c:numRef>
          </c:val>
          <c:extLst>
            <c:ext xmlns:c16="http://schemas.microsoft.com/office/drawing/2014/chart" uri="{C3380CC4-5D6E-409C-BE32-E72D297353CC}">
              <c16:uniqueId val="{00000005-5262-42BB-BE15-AC5F313642EB}"/>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0.64</c:v>
                </c:pt>
                <c:pt idx="2">
                  <c:v>#N/A</c:v>
                </c:pt>
                <c:pt idx="3">
                  <c:v>0.56000000000000005</c:v>
                </c:pt>
                <c:pt idx="4">
                  <c:v>#N/A</c:v>
                </c:pt>
                <c:pt idx="5">
                  <c:v>0.75</c:v>
                </c:pt>
                <c:pt idx="6">
                  <c:v>#N/A</c:v>
                </c:pt>
                <c:pt idx="7">
                  <c:v>1.22</c:v>
                </c:pt>
                <c:pt idx="8">
                  <c:v>#N/A</c:v>
                </c:pt>
                <c:pt idx="9">
                  <c:v>0.61</c:v>
                </c:pt>
              </c:numCache>
            </c:numRef>
          </c:val>
          <c:extLst>
            <c:ext xmlns:c16="http://schemas.microsoft.com/office/drawing/2014/chart" uri="{C3380CC4-5D6E-409C-BE32-E72D297353CC}">
              <c16:uniqueId val="{00000006-5262-42BB-BE15-AC5F313642E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0.85</c:v>
                </c:pt>
                <c:pt idx="2">
                  <c:v>#N/A</c:v>
                </c:pt>
                <c:pt idx="3">
                  <c:v>0.31</c:v>
                </c:pt>
                <c:pt idx="4">
                  <c:v>#N/A</c:v>
                </c:pt>
                <c:pt idx="5">
                  <c:v>0.57999999999999996</c:v>
                </c:pt>
                <c:pt idx="6">
                  <c:v>#N/A</c:v>
                </c:pt>
                <c:pt idx="7">
                  <c:v>1.06</c:v>
                </c:pt>
                <c:pt idx="8">
                  <c:v>#N/A</c:v>
                </c:pt>
                <c:pt idx="9">
                  <c:v>0.69</c:v>
                </c:pt>
              </c:numCache>
            </c:numRef>
          </c:val>
          <c:extLst>
            <c:ext xmlns:c16="http://schemas.microsoft.com/office/drawing/2014/chart" uri="{C3380CC4-5D6E-409C-BE32-E72D297353CC}">
              <c16:uniqueId val="{00000007-5262-42BB-BE15-AC5F313642EB}"/>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2.61</c:v>
                </c:pt>
                <c:pt idx="2">
                  <c:v>#N/A</c:v>
                </c:pt>
                <c:pt idx="3">
                  <c:v>2.72</c:v>
                </c:pt>
                <c:pt idx="4">
                  <c:v>#N/A</c:v>
                </c:pt>
                <c:pt idx="5">
                  <c:v>2.31</c:v>
                </c:pt>
                <c:pt idx="6">
                  <c:v>#N/A</c:v>
                </c:pt>
                <c:pt idx="7">
                  <c:v>4.46</c:v>
                </c:pt>
                <c:pt idx="8">
                  <c:v>#N/A</c:v>
                </c:pt>
                <c:pt idx="9">
                  <c:v>6.28</c:v>
                </c:pt>
              </c:numCache>
            </c:numRef>
          </c:val>
          <c:extLst>
            <c:ext xmlns:c16="http://schemas.microsoft.com/office/drawing/2014/chart" uri="{C3380CC4-5D6E-409C-BE32-E72D297353CC}">
              <c16:uniqueId val="{00000008-5262-42BB-BE15-AC5F313642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9.7799999999999994</c:v>
                </c:pt>
                <c:pt idx="2">
                  <c:v>#N/A</c:v>
                </c:pt>
                <c:pt idx="3">
                  <c:v>10.58</c:v>
                </c:pt>
                <c:pt idx="4">
                  <c:v>#N/A</c:v>
                </c:pt>
                <c:pt idx="5">
                  <c:v>5.48</c:v>
                </c:pt>
                <c:pt idx="6">
                  <c:v>#N/A</c:v>
                </c:pt>
                <c:pt idx="7">
                  <c:v>10.08</c:v>
                </c:pt>
                <c:pt idx="8">
                  <c:v>#N/A</c:v>
                </c:pt>
                <c:pt idx="9">
                  <c:v>8.14</c:v>
                </c:pt>
              </c:numCache>
            </c:numRef>
          </c:val>
          <c:extLst>
            <c:ext xmlns:c16="http://schemas.microsoft.com/office/drawing/2014/chart" uri="{C3380CC4-5D6E-409C-BE32-E72D297353CC}">
              <c16:uniqueId val="{00000009-5262-42BB-BE15-AC5F313642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1265</c:v>
                </c:pt>
                <c:pt idx="5">
                  <c:v>1302</c:v>
                </c:pt>
                <c:pt idx="8">
                  <c:v>1296</c:v>
                </c:pt>
                <c:pt idx="11">
                  <c:v>1186</c:v>
                </c:pt>
                <c:pt idx="14">
                  <c:v>1168</c:v>
                </c:pt>
              </c:numCache>
            </c:numRef>
          </c:val>
          <c:extLst>
            <c:ext xmlns:c16="http://schemas.microsoft.com/office/drawing/2014/chart" uri="{C3380CC4-5D6E-409C-BE32-E72D297353CC}">
              <c16:uniqueId val="{00000000-7040-49A8-B330-B37B774BE8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40-49A8-B330-B37B774BE8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7040-49A8-B330-B37B774BE8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18</c:v>
                </c:pt>
                <c:pt idx="6">
                  <c:v>22</c:v>
                </c:pt>
                <c:pt idx="9">
                  <c:v>89</c:v>
                </c:pt>
                <c:pt idx="12">
                  <c:v>110</c:v>
                </c:pt>
              </c:numCache>
            </c:numRef>
          </c:val>
          <c:extLst>
            <c:ext xmlns:c16="http://schemas.microsoft.com/office/drawing/2014/chart" uri="{C3380CC4-5D6E-409C-BE32-E72D297353CC}">
              <c16:uniqueId val="{00000003-7040-49A8-B330-B37B774BE8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193</c:v>
                </c:pt>
                <c:pt idx="3">
                  <c:v>198</c:v>
                </c:pt>
                <c:pt idx="6">
                  <c:v>189</c:v>
                </c:pt>
                <c:pt idx="9">
                  <c:v>126</c:v>
                </c:pt>
                <c:pt idx="12">
                  <c:v>115</c:v>
                </c:pt>
              </c:numCache>
            </c:numRef>
          </c:val>
          <c:extLst>
            <c:ext xmlns:c16="http://schemas.microsoft.com/office/drawing/2014/chart" uri="{C3380CC4-5D6E-409C-BE32-E72D297353CC}">
              <c16:uniqueId val="{00000004-7040-49A8-B330-B37B774BE8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40-49A8-B330-B37B774BE8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40-49A8-B330-B37B774BE8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1327</c:v>
                </c:pt>
                <c:pt idx="3">
                  <c:v>1392</c:v>
                </c:pt>
                <c:pt idx="6">
                  <c:v>1433</c:v>
                </c:pt>
                <c:pt idx="9">
                  <c:v>1292</c:v>
                </c:pt>
                <c:pt idx="12">
                  <c:v>1288</c:v>
                </c:pt>
              </c:numCache>
            </c:numRef>
          </c:val>
          <c:extLst>
            <c:ext xmlns:c16="http://schemas.microsoft.com/office/drawing/2014/chart" uri="{C3380CC4-5D6E-409C-BE32-E72D297353CC}">
              <c16:uniqueId val="{00000007-7040-49A8-B330-B37B774BE8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277</c:v>
                </c:pt>
                <c:pt idx="2">
                  <c:v>#N/A</c:v>
                </c:pt>
                <c:pt idx="3">
                  <c:v>#N/A</c:v>
                </c:pt>
                <c:pt idx="4">
                  <c:v>307</c:v>
                </c:pt>
                <c:pt idx="5">
                  <c:v>#N/A</c:v>
                </c:pt>
                <c:pt idx="6">
                  <c:v>#N/A</c:v>
                </c:pt>
                <c:pt idx="7">
                  <c:v>349</c:v>
                </c:pt>
                <c:pt idx="8">
                  <c:v>#N/A</c:v>
                </c:pt>
                <c:pt idx="9">
                  <c:v>#N/A</c:v>
                </c:pt>
                <c:pt idx="10">
                  <c:v>322</c:v>
                </c:pt>
                <c:pt idx="11">
                  <c:v>#N/A</c:v>
                </c:pt>
                <c:pt idx="12">
                  <c:v>#N/A</c:v>
                </c:pt>
                <c:pt idx="13">
                  <c:v>346</c:v>
                </c:pt>
                <c:pt idx="14">
                  <c:v>#N/A</c:v>
                </c:pt>
              </c:numCache>
            </c:numRef>
          </c:val>
          <c:smooth val="0"/>
          <c:extLst>
            <c:ext xmlns:c16="http://schemas.microsoft.com/office/drawing/2014/chart" uri="{C3380CC4-5D6E-409C-BE32-E72D297353CC}">
              <c16:uniqueId val="{00000008-7040-49A8-B330-B37B774BE8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11920</c:v>
                </c:pt>
                <c:pt idx="5">
                  <c:v>12601</c:v>
                </c:pt>
                <c:pt idx="8">
                  <c:v>11972</c:v>
                </c:pt>
                <c:pt idx="11">
                  <c:v>11720</c:v>
                </c:pt>
                <c:pt idx="14">
                  <c:v>11570</c:v>
                </c:pt>
              </c:numCache>
            </c:numRef>
          </c:val>
          <c:extLst>
            <c:ext xmlns:c16="http://schemas.microsoft.com/office/drawing/2014/chart" uri="{C3380CC4-5D6E-409C-BE32-E72D297353CC}">
              <c16:uniqueId val="{00000000-9649-457B-AFB5-80E2463976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c:v>
                </c:pt>
                <c:pt idx="5">
                  <c:v>14</c:v>
                </c:pt>
                <c:pt idx="8">
                  <c:v>9</c:v>
                </c:pt>
                <c:pt idx="11">
                  <c:v>5</c:v>
                </c:pt>
                <c:pt idx="14">
                  <c:v>3</c:v>
                </c:pt>
              </c:numCache>
            </c:numRef>
          </c:val>
          <c:extLst>
            <c:ext xmlns:c16="http://schemas.microsoft.com/office/drawing/2014/chart" uri="{C3380CC4-5D6E-409C-BE32-E72D297353CC}">
              <c16:uniqueId val="{00000001-9649-457B-AFB5-80E2463976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7948</c:v>
                </c:pt>
                <c:pt idx="5">
                  <c:v>8507</c:v>
                </c:pt>
                <c:pt idx="8">
                  <c:v>9114</c:v>
                </c:pt>
                <c:pt idx="11">
                  <c:v>8456</c:v>
                </c:pt>
                <c:pt idx="14">
                  <c:v>8328</c:v>
                </c:pt>
              </c:numCache>
            </c:numRef>
          </c:val>
          <c:extLst>
            <c:ext xmlns:c16="http://schemas.microsoft.com/office/drawing/2014/chart" uri="{C3380CC4-5D6E-409C-BE32-E72D297353CC}">
              <c16:uniqueId val="{00000002-9649-457B-AFB5-80E2463976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49-457B-AFB5-80E2463976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49-457B-AFB5-80E2463976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49-457B-AFB5-80E2463976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720</c:v>
                </c:pt>
                <c:pt idx="3">
                  <c:v>587</c:v>
                </c:pt>
                <c:pt idx="6">
                  <c:v>629</c:v>
                </c:pt>
                <c:pt idx="9">
                  <c:v>691</c:v>
                </c:pt>
                <c:pt idx="12">
                  <c:v>640</c:v>
                </c:pt>
              </c:numCache>
            </c:numRef>
          </c:val>
          <c:extLst>
            <c:ext xmlns:c16="http://schemas.microsoft.com/office/drawing/2014/chart" uri="{C3380CC4-5D6E-409C-BE32-E72D297353CC}">
              <c16:uniqueId val="{00000006-9649-457B-AFB5-80E2463976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71</c:v>
                </c:pt>
                <c:pt idx="3">
                  <c:v>74</c:v>
                </c:pt>
                <c:pt idx="6">
                  <c:v>61</c:v>
                </c:pt>
                <c:pt idx="9">
                  <c:v>871</c:v>
                </c:pt>
                <c:pt idx="12">
                  <c:v>823</c:v>
                </c:pt>
              </c:numCache>
            </c:numRef>
          </c:val>
          <c:extLst>
            <c:ext xmlns:c16="http://schemas.microsoft.com/office/drawing/2014/chart" uri="{C3380CC4-5D6E-409C-BE32-E72D297353CC}">
              <c16:uniqueId val="{00000007-9649-457B-AFB5-80E2463976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1507</c:v>
                </c:pt>
                <c:pt idx="3">
                  <c:v>2278</c:v>
                </c:pt>
                <c:pt idx="6">
                  <c:v>2184</c:v>
                </c:pt>
                <c:pt idx="9">
                  <c:v>1586</c:v>
                </c:pt>
                <c:pt idx="12">
                  <c:v>1515</c:v>
                </c:pt>
              </c:numCache>
            </c:numRef>
          </c:val>
          <c:extLst>
            <c:ext xmlns:c16="http://schemas.microsoft.com/office/drawing/2014/chart" uri="{C3380CC4-5D6E-409C-BE32-E72D297353CC}">
              <c16:uniqueId val="{00000008-9649-457B-AFB5-80E2463976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9649-457B-AFB5-80E2463976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12433</c:v>
                </c:pt>
                <c:pt idx="3">
                  <c:v>12626</c:v>
                </c:pt>
                <c:pt idx="6">
                  <c:v>12145</c:v>
                </c:pt>
                <c:pt idx="9">
                  <c:v>12196</c:v>
                </c:pt>
                <c:pt idx="12">
                  <c:v>12476</c:v>
                </c:pt>
              </c:numCache>
            </c:numRef>
          </c:val>
          <c:extLst>
            <c:ext xmlns:c16="http://schemas.microsoft.com/office/drawing/2014/chart" uri="{C3380CC4-5D6E-409C-BE32-E72D297353CC}">
              <c16:uniqueId val="{0000000A-9649-457B-AFB5-80E2463976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49-457B-AFB5-80E2463976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5255</c:v>
                </c:pt>
                <c:pt idx="1">
                  <c:v>5142</c:v>
                </c:pt>
                <c:pt idx="2">
                  <c:v>5049</c:v>
                </c:pt>
              </c:numCache>
            </c:numRef>
          </c:val>
          <c:extLst>
            <c:ext xmlns:c16="http://schemas.microsoft.com/office/drawing/2014/chart" uri="{C3380CC4-5D6E-409C-BE32-E72D297353CC}">
              <c16:uniqueId val="{00000000-2A15-42C4-9B2D-11751BE9CF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83</c:v>
                </c:pt>
                <c:pt idx="1">
                  <c:v>110</c:v>
                </c:pt>
                <c:pt idx="2">
                  <c:v>130</c:v>
                </c:pt>
              </c:numCache>
            </c:numRef>
          </c:val>
          <c:extLst>
            <c:ext xmlns:c16="http://schemas.microsoft.com/office/drawing/2014/chart" uri="{C3380CC4-5D6E-409C-BE32-E72D297353CC}">
              <c16:uniqueId val="{00000001-2A15-42C4-9B2D-11751BE9CF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5857</c:v>
                </c:pt>
                <c:pt idx="1">
                  <c:v>5210</c:v>
                </c:pt>
                <c:pt idx="2">
                  <c:v>4958</c:v>
                </c:pt>
              </c:numCache>
            </c:numRef>
          </c:val>
          <c:extLst>
            <c:ext xmlns:c16="http://schemas.microsoft.com/office/drawing/2014/chart" uri="{C3380CC4-5D6E-409C-BE32-E72D297353CC}">
              <c16:uniqueId val="{00000002-2A15-42C4-9B2D-11751BE9CF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年度に繰上償還等を実施した結果、実質公債費比率は改善している。また、交付税算入率の高い地方債を活用することで、地方債を活用しつつ財政の健全化も図っている。</a:t>
          </a:r>
          <a:endParaRPr lang="ja-JP" altLang="ja-JP" sz="1400">
            <a:effectLst/>
          </a:endParaRPr>
        </a:p>
        <a:p>
          <a:r>
            <a:rPr kumimoji="1" lang="ja-JP" altLang="ja-JP" sz="1100">
              <a:solidFill>
                <a:schemeClr val="dk1"/>
              </a:solidFill>
              <a:effectLst/>
              <a:latin typeface="+mn-lt"/>
              <a:ea typeface="+mn-ea"/>
              <a:cs typeface="+mn-cs"/>
            </a:rPr>
            <a:t>　しかし、令和３年度に完成した新庁舎及び新町立病院の建設等の大型建設事業を実施したことから、今後起債の償還額の増加が予測されるため、主要事業以外の事業抑制と新規発行の抑制に努める。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将来負担額のうち「地方債現在高」は、平成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年度に合併特例債による基金造成を行ったことなどにより増加したが、平成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年度からの事業の抑制と繰上償還により減少している。平成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月豪雨災害復旧と庁舎建設等大型事業費の増加により今後は増加が予測される。</a:t>
          </a:r>
          <a:endParaRPr lang="ja-JP" altLang="ja-JP" sz="1400">
            <a:effectLst/>
          </a:endParaRPr>
        </a:p>
        <a:p>
          <a:r>
            <a:rPr kumimoji="1" lang="ja-JP" altLang="ja-JP" sz="1100">
              <a:solidFill>
                <a:schemeClr val="dk1"/>
              </a:solidFill>
              <a:effectLst/>
              <a:latin typeface="+mn-lt"/>
              <a:ea typeface="+mn-ea"/>
              <a:cs typeface="+mn-cs"/>
            </a:rPr>
            <a:t>　充当可能財源等のうち「充当可能基金」は、繰上償還に充当したため減少していたが、毎年、実質収支額の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以上を積立てており、増加傾向にある。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年度決算からは将来負担比率の分子がマイナスとなっている。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広島県神石高原町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基金総額は令和２年度より増加傾向であったが、令和５年度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　主な原因として、令和３年度及び４年度は歳計余剰金積立で増加したが、令和５年度</a:t>
          </a:r>
          <a:r>
            <a:rPr kumimoji="1" lang="ja-JP" altLang="en-US" sz="1100">
              <a:solidFill>
                <a:schemeClr val="dk1"/>
              </a:solidFill>
              <a:effectLst/>
              <a:latin typeface="+mn-lt"/>
              <a:ea typeface="+mn-ea"/>
              <a:cs typeface="+mn-cs"/>
            </a:rPr>
            <a:t>及び６年度については</a:t>
          </a:r>
          <a:r>
            <a:rPr kumimoji="1" lang="ja-JP" altLang="ja-JP" sz="1100">
              <a:solidFill>
                <a:schemeClr val="dk1"/>
              </a:solidFill>
              <a:effectLst/>
              <a:latin typeface="+mn-lt"/>
              <a:ea typeface="+mn-ea"/>
              <a:cs typeface="+mn-cs"/>
            </a:rPr>
            <a:t>財源不足を補うために取り崩したことで減少となった。</a:t>
          </a:r>
          <a:endParaRPr lang="ja-JP" altLang="ja-JP" sz="1400">
            <a:effectLst/>
          </a:endParaRPr>
        </a:p>
        <a:p>
          <a:r>
            <a:rPr kumimoji="1" lang="ja-JP" altLang="ja-JP" sz="1100">
              <a:solidFill>
                <a:schemeClr val="dk1"/>
              </a:solidFill>
              <a:effectLst/>
              <a:latin typeface="+mn-lt"/>
              <a:ea typeface="+mn-ea"/>
              <a:cs typeface="+mn-cs"/>
            </a:rPr>
            <a:t>　目的基金においては、</a:t>
          </a:r>
          <a:r>
            <a:rPr kumimoji="1" lang="ja-JP" altLang="en-US" sz="1100">
              <a:solidFill>
                <a:schemeClr val="dk1"/>
              </a:solidFill>
              <a:effectLst/>
              <a:latin typeface="+mn-lt"/>
              <a:ea typeface="+mn-ea"/>
              <a:cs typeface="+mn-cs"/>
            </a:rPr>
            <a:t>小学校改修設計費として小中高校教育支援事業基金</a:t>
          </a:r>
          <a:r>
            <a:rPr kumimoji="1" lang="ja-JP" altLang="ja-JP" sz="1100">
              <a:solidFill>
                <a:schemeClr val="dk1"/>
              </a:solidFill>
              <a:effectLst/>
              <a:latin typeface="+mn-lt"/>
              <a:ea typeface="+mn-ea"/>
              <a:cs typeface="+mn-cs"/>
            </a:rPr>
            <a:t>を取り崩した。</a:t>
          </a:r>
          <a:endParaRPr lang="ja-JP" altLang="ja-JP" sz="1400">
            <a:effectLst/>
          </a:endParaRPr>
        </a:p>
        <a:p>
          <a:r>
            <a:rPr kumimoji="1" lang="ja-JP" altLang="ja-JP" sz="1100">
              <a:solidFill>
                <a:schemeClr val="dk1"/>
              </a:solidFill>
              <a:effectLst/>
              <a:latin typeface="+mn-lt"/>
              <a:ea typeface="+mn-ea"/>
              <a:cs typeface="+mn-cs"/>
            </a:rPr>
            <a:t>　一方、</a:t>
          </a:r>
          <a:r>
            <a:rPr kumimoji="1" lang="ja-JP" altLang="en-US" sz="1100">
              <a:solidFill>
                <a:schemeClr val="dk1"/>
              </a:solidFill>
              <a:effectLst/>
              <a:latin typeface="+mn-lt"/>
              <a:ea typeface="+mn-ea"/>
              <a:cs typeface="+mn-cs"/>
            </a:rPr>
            <a:t>減債基金、重点</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新設整備</a:t>
          </a:r>
          <a:r>
            <a:rPr kumimoji="1" lang="ja-JP" altLang="ja-JP" sz="1100">
              <a:solidFill>
                <a:schemeClr val="dk1"/>
              </a:solidFill>
              <a:effectLst/>
              <a:latin typeface="+mn-lt"/>
              <a:ea typeface="+mn-ea"/>
              <a:cs typeface="+mn-cs"/>
            </a:rPr>
            <a:t>基金、かがやきネット管理運営基金へ積立を行った。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財政調整基金、減債基金は、歳計余剰金の状況により将来に向けて安定財政維持のための財源として可能な範囲において積立を行う。</a:t>
          </a:r>
          <a:endParaRPr lang="ja-JP" altLang="ja-JP" sz="1400">
            <a:effectLst/>
          </a:endParaRPr>
        </a:p>
        <a:p>
          <a:r>
            <a:rPr kumimoji="1" lang="ja-JP" altLang="ja-JP" sz="1100">
              <a:solidFill>
                <a:schemeClr val="dk1"/>
              </a:solidFill>
              <a:effectLst/>
              <a:latin typeface="+mn-lt"/>
              <a:ea typeface="+mn-ea"/>
              <a:cs typeface="+mn-cs"/>
            </a:rPr>
            <a:t>　債券一括運用による運用益の獲得も積極的に行っていく。</a:t>
          </a:r>
          <a:endParaRPr lang="ja-JP" altLang="ja-JP" sz="1400">
            <a:effectLst/>
          </a:endParaRPr>
        </a:p>
        <a:p>
          <a:r>
            <a:rPr kumimoji="1" lang="ja-JP" altLang="ja-JP" sz="1100">
              <a:solidFill>
                <a:schemeClr val="dk1"/>
              </a:solidFill>
              <a:effectLst/>
              <a:latin typeface="+mn-lt"/>
              <a:ea typeface="+mn-ea"/>
              <a:cs typeface="+mn-cs"/>
            </a:rPr>
            <a:t>　目的基金においては、事業目的のため基金を運用していく。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協働のまちづくり事業基金　　　　協働のまちづくりに資する事業のための基金</a:t>
          </a:r>
          <a:endParaRPr lang="ja-JP" altLang="ja-JP" sz="1400">
            <a:effectLst/>
          </a:endParaRPr>
        </a:p>
        <a:p>
          <a:r>
            <a:rPr kumimoji="1" lang="ja-JP" altLang="ja-JP" sz="1100">
              <a:solidFill>
                <a:schemeClr val="dk1"/>
              </a:solidFill>
              <a:effectLst/>
              <a:latin typeface="+mn-lt"/>
              <a:ea typeface="+mn-ea"/>
              <a:cs typeface="+mn-cs"/>
            </a:rPr>
            <a:t>　保健・医療・福祉支援事業基金　　町立病院を運営する事を主な目的とした基金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小・中・高校教育支援事業基金　　教育事業のための基金</a:t>
          </a:r>
          <a:endParaRPr lang="ja-JP" altLang="ja-JP" sz="1400">
            <a:effectLst/>
          </a:endParaRPr>
        </a:p>
        <a:p>
          <a:r>
            <a:rPr kumimoji="1" lang="ja-JP" altLang="ja-JP" sz="1100">
              <a:solidFill>
                <a:schemeClr val="dk1"/>
              </a:solidFill>
              <a:effectLst/>
              <a:latin typeface="+mn-lt"/>
              <a:ea typeface="+mn-ea"/>
              <a:cs typeface="+mn-cs"/>
            </a:rPr>
            <a:t>　公共施設総合管理基金　　　　　　公共施設の維持修繕等のための基金</a:t>
          </a:r>
          <a:endParaRPr lang="ja-JP" altLang="ja-JP" sz="1400">
            <a:effectLst/>
          </a:endParaRPr>
        </a:p>
        <a:p>
          <a:r>
            <a:rPr kumimoji="1" lang="ja-JP" altLang="ja-JP" sz="1100">
              <a:solidFill>
                <a:schemeClr val="dk1"/>
              </a:solidFill>
              <a:effectLst/>
              <a:latin typeface="+mn-lt"/>
              <a:ea typeface="+mn-ea"/>
              <a:cs typeface="+mn-cs"/>
            </a:rPr>
            <a:t>　かがやきネット管理運営基金　　　高速通信網の施設改修及び管理運営のための基金</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各基金の事業目的のために取崩を行った。主なものでは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小学校改修設計費として小中高校教育支援事業基金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を行った。</a:t>
          </a:r>
          <a:endParaRPr lang="ja-JP" altLang="ja-JP" sz="1400">
            <a:effectLst/>
          </a:endParaRPr>
        </a:p>
        <a:p>
          <a:endParaRPr lang="ja-JP" altLang="ja-JP" sz="1400">
            <a:effectLst/>
          </a:endParaRPr>
        </a:p>
        <a:p>
          <a:r>
            <a:rPr kumimoji="1" lang="ja-JP" altLang="ja-JP" sz="1100">
              <a:solidFill>
                <a:schemeClr val="dk1"/>
              </a:solidFill>
              <a:effectLst/>
              <a:latin typeface="+mn-lt"/>
              <a:ea typeface="+mn-ea"/>
              <a:cs typeface="+mn-cs"/>
            </a:rPr>
            <a:t>　また、今後予想される施設の</a:t>
          </a:r>
          <a:r>
            <a:rPr kumimoji="1" lang="ja-JP" altLang="en-US" sz="1100">
              <a:solidFill>
                <a:schemeClr val="dk1"/>
              </a:solidFill>
              <a:effectLst/>
              <a:latin typeface="+mn-lt"/>
              <a:ea typeface="+mn-ea"/>
              <a:cs typeface="+mn-cs"/>
            </a:rPr>
            <a:t>新設や</a:t>
          </a:r>
          <a:r>
            <a:rPr kumimoji="1" lang="ja-JP" altLang="ja-JP" sz="1100">
              <a:solidFill>
                <a:schemeClr val="dk1"/>
              </a:solidFill>
              <a:effectLst/>
              <a:latin typeface="+mn-lt"/>
              <a:ea typeface="+mn-ea"/>
              <a:cs typeface="+mn-cs"/>
            </a:rPr>
            <a:t>維持修繕等のため</a:t>
          </a:r>
          <a:r>
            <a:rPr kumimoji="1" lang="ja-JP" altLang="en-US" sz="1100">
              <a:solidFill>
                <a:schemeClr val="dk1"/>
              </a:solidFill>
              <a:effectLst/>
              <a:latin typeface="+mn-lt"/>
              <a:ea typeface="+mn-ea"/>
              <a:cs typeface="+mn-cs"/>
            </a:rPr>
            <a:t>重点公共施設新設整備基金</a:t>
          </a:r>
          <a:r>
            <a:rPr kumimoji="1" lang="ja-JP" altLang="ja-JP" sz="1100">
              <a:solidFill>
                <a:schemeClr val="dk1"/>
              </a:solidFill>
              <a:effectLst/>
              <a:latin typeface="+mn-lt"/>
              <a:ea typeface="+mn-ea"/>
              <a:cs typeface="+mn-cs"/>
            </a:rPr>
            <a:t>、かがやきネット管理運営基金の積立を行った。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各基金の目的に沿った事業執行に合わせて必要に応じて取崩を行う。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年度において財源不足を補うための取崩を実施した。また、前年度歳計余剰金を積立てた。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年度より財政調整基金を取り崩して財政運営を行っており、人口減少等により収入の増加が見込めない。</a:t>
          </a:r>
          <a:endParaRPr lang="ja-JP" altLang="ja-JP" sz="1400">
            <a:effectLst/>
          </a:endParaRPr>
        </a:p>
        <a:p>
          <a:r>
            <a:rPr kumimoji="1" lang="ja-JP" altLang="ja-JP" sz="1100">
              <a:solidFill>
                <a:schemeClr val="dk1"/>
              </a:solidFill>
              <a:effectLst/>
              <a:latin typeface="+mn-lt"/>
              <a:ea typeface="+mn-ea"/>
              <a:cs typeface="+mn-cs"/>
            </a:rPr>
            <a:t>　歳入に見合った歳出を心掛け財政健全化に努める。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年度及び令和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年度において、普通交付税「臨時財政対策債償還基金費」（臨時財政対策債償還財源前倒し措置分）追加交付にともなう積立を行っている。</a:t>
          </a:r>
          <a:endParaRPr lang="ja-JP" altLang="ja-JP" sz="1400">
            <a:effectLst/>
          </a:endParaRPr>
        </a:p>
        <a:p>
          <a:r>
            <a:rPr kumimoji="1" lang="ja-JP" altLang="ja-JP" sz="1100">
              <a:solidFill>
                <a:schemeClr val="dk1"/>
              </a:solidFill>
              <a:effectLst/>
              <a:latin typeface="+mn-lt"/>
              <a:ea typeface="+mn-ea"/>
              <a:cs typeface="+mn-cs"/>
            </a:rPr>
            <a:t>　令和４年度については、動きはない。</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年度以降に繰上償還を実施した効果額（繰上償還後も当初償還表のとおり交付税算入される額）を積立てている。</a:t>
          </a:r>
          <a:endParaRPr lang="ja-JP" altLang="ja-JP" sz="1400">
            <a:effectLst/>
          </a:endParaRPr>
        </a:p>
        <a:p>
          <a:r>
            <a:rPr kumimoji="1" lang="ja-JP" altLang="ja-JP" sz="1100">
              <a:solidFill>
                <a:schemeClr val="dk1"/>
              </a:solidFill>
              <a:effectLst/>
              <a:latin typeface="+mn-lt"/>
              <a:ea typeface="+mn-ea"/>
              <a:cs typeface="+mn-cs"/>
            </a:rPr>
            <a:t>　現在財政調整基金を繰り入れて財政運営を行っているため、効果額の積立は休止している。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7,802
7,647
381.98
12,949,828
12,384,299
524,973
6,366,573
12,476,142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人口減少（対前年比△</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232</a:t>
          </a:r>
          <a:r>
            <a:rPr kumimoji="1" lang="ja-JP" altLang="ja-JP" sz="1100">
              <a:solidFill>
                <a:schemeClr val="dk1"/>
              </a:solidFill>
              <a:effectLst/>
              <a:latin typeface="+mn-lt"/>
              <a:ea typeface="+mn-ea"/>
              <a:cs typeface="+mn-cs"/>
            </a:rPr>
            <a:t>人））や全国平均を上回る高齢化率（令和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年１月１日現在</a:t>
          </a:r>
          <a:r>
            <a:rPr kumimoji="1" lang="en-US" altLang="ja-JP" sz="1100">
              <a:solidFill>
                <a:schemeClr val="dk1"/>
              </a:solidFill>
              <a:effectLst/>
              <a:latin typeface="+mn-lt"/>
              <a:ea typeface="+mn-ea"/>
              <a:cs typeface="+mn-cs"/>
            </a:rPr>
            <a:t>50.43</a:t>
          </a:r>
          <a:r>
            <a:rPr kumimoji="1" lang="ja-JP" altLang="ja-JP" sz="1100">
              <a:solidFill>
                <a:schemeClr val="dk1"/>
              </a:solidFill>
              <a:effectLst/>
              <a:latin typeface="+mn-lt"/>
              <a:ea typeface="+mn-ea"/>
              <a:cs typeface="+mn-cs"/>
            </a:rPr>
            <a:t>％）に加え、町内に中心となる産業がないことにより、財政基盤が弱く、類似団体平均を下回っている。</a:t>
          </a:r>
          <a:endParaRPr lang="ja-JP" altLang="ja-JP" sz="1400">
            <a:effectLst/>
          </a:endParaRPr>
        </a:p>
        <a:p>
          <a:r>
            <a:rPr kumimoji="1" lang="ja-JP" altLang="ja-JP" sz="1100">
              <a:solidFill>
                <a:schemeClr val="dk1"/>
              </a:solidFill>
              <a:effectLst/>
              <a:latin typeface="+mn-lt"/>
              <a:ea typeface="+mn-ea"/>
              <a:cs typeface="+mn-cs"/>
            </a:rPr>
            <a:t>　定住対策、企業誘致などを推進し、自主財源の確保を図る。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地方交付税等の経常一般財源等の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百万円）があった</a:t>
          </a:r>
          <a:r>
            <a:rPr kumimoji="1" lang="ja-JP" altLang="en-US" sz="1100">
              <a:solidFill>
                <a:schemeClr val="dk1"/>
              </a:solidFill>
              <a:effectLst/>
              <a:latin typeface="+mn-lt"/>
              <a:ea typeface="+mn-ea"/>
              <a:cs typeface="+mn-cs"/>
            </a:rPr>
            <a:t>が、扶助費等経常経費の増加により</a:t>
          </a:r>
          <a:r>
            <a:rPr kumimoji="1" lang="ja-JP" altLang="ja-JP" sz="1100">
              <a:solidFill>
                <a:schemeClr val="dk1"/>
              </a:solidFill>
              <a:effectLst/>
              <a:latin typeface="+mn-lt"/>
              <a:ea typeface="+mn-ea"/>
              <a:cs typeface="+mn-cs"/>
            </a:rPr>
            <a:t>類似団体平均を上回って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81.2</a:t>
          </a:r>
          <a:r>
            <a:rPr kumimoji="1" lang="ja-JP" altLang="ja-JP" sz="1100">
              <a:solidFill>
                <a:schemeClr val="dk1"/>
              </a:solidFill>
              <a:effectLst/>
              <a:latin typeface="+mn-lt"/>
              <a:ea typeface="+mn-ea"/>
              <a:cs typeface="+mn-cs"/>
            </a:rPr>
            <a:t>％と前年度</a:t>
          </a:r>
          <a:r>
            <a:rPr kumimoji="1" lang="ja-JP" altLang="en-US" sz="1100">
              <a:solidFill>
                <a:schemeClr val="dk1"/>
              </a:solidFill>
              <a:effectLst/>
              <a:latin typeface="+mn-lt"/>
              <a:ea typeface="+mn-ea"/>
              <a:cs typeface="+mn-cs"/>
            </a:rPr>
            <a:t>と同じであった。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今後令和３年度に完成した新庁舎及び新町立病院の建設等に係る起債の償還等にともなう公債費の増額が見込まれるため、引き続き経常経費の削減に努める。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153162</xdr:rowOff>
    </xdr:from>
    <xdr:to>
      <xdr:col>23</xdr:col>
      <xdr:colOff>133350</xdr:colOff>
      <xdr:row>61</xdr:row>
      <xdr:rowOff>153162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11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13208</xdr:rowOff>
    </xdr:from>
    <xdr:to>
      <xdr:col>19</xdr:col>
      <xdr:colOff>133350</xdr:colOff>
      <xdr:row>61</xdr:row>
      <xdr:rowOff>153162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7165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119634</xdr:rowOff>
    </xdr:from>
    <xdr:to>
      <xdr:col>15</xdr:col>
      <xdr:colOff>82550</xdr:colOff>
      <xdr:row>61</xdr:row>
      <xdr:rowOff>13208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3518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119634</xdr:rowOff>
    </xdr:from>
    <xdr:to>
      <xdr:col>11</xdr:col>
      <xdr:colOff>31750</xdr:colOff>
      <xdr:row>60</xdr:row>
      <xdr:rowOff>141224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3518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102362</xdr:rowOff>
    </xdr:from>
    <xdr:to>
      <xdr:col>19</xdr:col>
      <xdr:colOff>184150</xdr:colOff>
      <xdr:row>62</xdr:row>
      <xdr:rowOff>32512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133858</xdr:rowOff>
    </xdr:from>
    <xdr:to>
      <xdr:col>15</xdr:col>
      <xdr:colOff>133350</xdr:colOff>
      <xdr:row>61</xdr:row>
      <xdr:rowOff>64008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68834</xdr:rowOff>
    </xdr:from>
    <xdr:to>
      <xdr:col>11</xdr:col>
      <xdr:colOff>82550</xdr:colOff>
      <xdr:row>59</xdr:row>
      <xdr:rowOff>170434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9161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前に各団体において整備した各種同等目的の施設が重複しており、この維持管理経費が多額であるうえ、施設が老朽化し修繕費が増加してきている。多くの集会施設で指定管理者制度を導入し、施設使用料の減免基準の見直し、冷暖房使用料の徴収を行い、受益者負担の適正化及びコスト削減を図っている。</a:t>
          </a:r>
          <a:endParaRPr lang="ja-JP" altLang="ja-JP" sz="1400">
            <a:effectLst/>
          </a:endParaRPr>
        </a:p>
        <a:p>
          <a:r>
            <a:rPr kumimoji="1" lang="ja-JP" altLang="ja-JP" sz="1100">
              <a:solidFill>
                <a:schemeClr val="dk1"/>
              </a:solidFill>
              <a:effectLst/>
              <a:latin typeface="+mn-lt"/>
              <a:ea typeface="+mn-ea"/>
              <a:cs typeface="+mn-cs"/>
            </a:rPr>
            <a:t>　自治体面積が広くマンパワーが必要であるが、人口は減少の一途で、類似団体内でも下位となっている。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125430</xdr:rowOff>
    </xdr:from>
    <xdr:to>
      <xdr:col>23</xdr:col>
      <xdr:colOff>133350</xdr:colOff>
      <xdr:row>85</xdr:row>
      <xdr:rowOff>25203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527230"/>
          <a:ext cx="838200" cy="7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56330</xdr:rowOff>
    </xdr:from>
    <xdr:to>
      <xdr:col>19</xdr:col>
      <xdr:colOff>133350</xdr:colOff>
      <xdr:row>84</xdr:row>
      <xdr:rowOff>125430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458130"/>
          <a:ext cx="889000" cy="6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164869</xdr:rowOff>
    </xdr:from>
    <xdr:to>
      <xdr:col>15</xdr:col>
      <xdr:colOff>82550</xdr:colOff>
      <xdr:row>84</xdr:row>
      <xdr:rowOff>56330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395219"/>
          <a:ext cx="889000" cy="6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77791</xdr:rowOff>
    </xdr:from>
    <xdr:to>
      <xdr:col>11</xdr:col>
      <xdr:colOff>31750</xdr:colOff>
      <xdr:row>83</xdr:row>
      <xdr:rowOff>164869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308141"/>
          <a:ext cx="889000" cy="8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145853</xdr:rowOff>
    </xdr:from>
    <xdr:to>
      <xdr:col>23</xdr:col>
      <xdr:colOff>184150</xdr:colOff>
      <xdr:row>85</xdr:row>
      <xdr:rowOff>76003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54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117930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51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74630</xdr:rowOff>
    </xdr:from>
    <xdr:to>
      <xdr:col>19</xdr:col>
      <xdr:colOff>184150</xdr:colOff>
      <xdr:row>85</xdr:row>
      <xdr:rowOff>4780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4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161007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56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5530</xdr:rowOff>
    </xdr:from>
    <xdr:to>
      <xdr:col>15</xdr:col>
      <xdr:colOff>133350</xdr:colOff>
      <xdr:row>84</xdr:row>
      <xdr:rowOff>107130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4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91907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49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114069</xdr:rowOff>
    </xdr:from>
    <xdr:to>
      <xdr:col>11</xdr:col>
      <xdr:colOff>82550</xdr:colOff>
      <xdr:row>84</xdr:row>
      <xdr:rowOff>44219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34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28996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43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26991</xdr:rowOff>
    </xdr:from>
    <xdr:to>
      <xdr:col>7</xdr:col>
      <xdr:colOff>31750</xdr:colOff>
      <xdr:row>83</xdr:row>
      <xdr:rowOff>128591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2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113368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34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国を基準としたラスパイレス指数の</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は下回っている。数値は類似団体と大きな乖離は見られないものの、引き続き定員適正化計画に基づき給与の適正化に努める。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58561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5781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149578</xdr:rowOff>
    </xdr:from>
    <xdr:to>
      <xdr:col>77</xdr:col>
      <xdr:colOff>44450</xdr:colOff>
      <xdr:row>85</xdr:row>
      <xdr:rowOff>4939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55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5513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85372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6050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151288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98778</xdr:rowOff>
    </xdr:from>
    <xdr:to>
      <xdr:col>73</xdr:col>
      <xdr:colOff>44450</xdr:colOff>
      <xdr:row>85</xdr:row>
      <xdr:rowOff>28928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定員適正化計画に基づき職員数の削減を行ってきたものの、人口の減少が著しく類似団体の人口当たりの職員数と比較すると依然として数値的に高い状況である。</a:t>
          </a:r>
          <a:endParaRPr lang="ja-JP" altLang="ja-JP" sz="1400">
            <a:effectLst/>
          </a:endParaRPr>
        </a:p>
        <a:p>
          <a:r>
            <a:rPr kumimoji="1" lang="ja-JP" altLang="ja-JP" sz="1100">
              <a:solidFill>
                <a:schemeClr val="dk1"/>
              </a:solidFill>
              <a:effectLst/>
              <a:latin typeface="+mn-lt"/>
              <a:ea typeface="+mn-ea"/>
              <a:cs typeface="+mn-cs"/>
            </a:rPr>
            <a:t>　引き続き人口動向を考慮し、住民サービスの質を低下させることなく定員適正化計画に基づいた適正な職員管理を行いつつ、住民が求めるサービス提供に向け体制の整備を行っていく。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166319</xdr:rowOff>
    </xdr:from>
    <xdr:to>
      <xdr:col>81</xdr:col>
      <xdr:colOff>44450</xdr:colOff>
      <xdr:row>61</xdr:row>
      <xdr:rowOff>20930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53319"/>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144120</xdr:rowOff>
    </xdr:from>
    <xdr:to>
      <xdr:col>77</xdr:col>
      <xdr:colOff>44450</xdr:colOff>
      <xdr:row>60</xdr:row>
      <xdr:rowOff>166319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31120"/>
          <a:ext cx="8890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119507</xdr:rowOff>
    </xdr:from>
    <xdr:to>
      <xdr:col>72</xdr:col>
      <xdr:colOff>203200</xdr:colOff>
      <xdr:row>60</xdr:row>
      <xdr:rowOff>144120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06507"/>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101168</xdr:rowOff>
    </xdr:from>
    <xdr:to>
      <xdr:col>68</xdr:col>
      <xdr:colOff>152400</xdr:colOff>
      <xdr:row>60</xdr:row>
      <xdr:rowOff>119507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88168"/>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141580</xdr:rowOff>
    </xdr:from>
    <xdr:to>
      <xdr:col>81</xdr:col>
      <xdr:colOff>95250</xdr:colOff>
      <xdr:row>61</xdr:row>
      <xdr:rowOff>71730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113657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0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115519</xdr:rowOff>
    </xdr:from>
    <xdr:to>
      <xdr:col>77</xdr:col>
      <xdr:colOff>95250</xdr:colOff>
      <xdr:row>61</xdr:row>
      <xdr:rowOff>45669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30446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8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93320</xdr:rowOff>
    </xdr:from>
    <xdr:to>
      <xdr:col>73</xdr:col>
      <xdr:colOff>44450</xdr:colOff>
      <xdr:row>61</xdr:row>
      <xdr:rowOff>23470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8247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68707</xdr:rowOff>
    </xdr:from>
    <xdr:to>
      <xdr:col>68</xdr:col>
      <xdr:colOff>203200</xdr:colOff>
      <xdr:row>60</xdr:row>
      <xdr:rowOff>170307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155084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50368</xdr:rowOff>
    </xdr:from>
    <xdr:to>
      <xdr:col>64</xdr:col>
      <xdr:colOff>152400</xdr:colOff>
      <xdr:row>60</xdr:row>
      <xdr:rowOff>151968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136745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合併以前からの町債の償還経費が多額となり、類似団体平均を大きく上回っていたが、「公債費負担適正化計画」の着実な実施により、平成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年度決算では計画目標である</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％を下回り、平成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年度決算から類似団体平均を下回っている。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今後は、令和３年度に完成した新庁舎及び新町立病院の建設等に係る起債の償還等にともない公債費の増加が見込まれるため、他の投資的経費の圧縮により地方債の新規発行の抑制に努めていく。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47096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03483"/>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168275</xdr:rowOff>
    </xdr:from>
    <xdr:to>
      <xdr:col>77</xdr:col>
      <xdr:colOff>44450</xdr:colOff>
      <xdr:row>39</xdr:row>
      <xdr:rowOff>16933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128058</xdr:rowOff>
    </xdr:from>
    <xdr:to>
      <xdr:col>72</xdr:col>
      <xdr:colOff>203200</xdr:colOff>
      <xdr:row>38</xdr:row>
      <xdr:rowOff>168275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128058</xdr:rowOff>
    </xdr:from>
    <xdr:to>
      <xdr:col>68</xdr:col>
      <xdr:colOff>152400</xdr:colOff>
      <xdr:row>38</xdr:row>
      <xdr:rowOff>138113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431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167746</xdr:rowOff>
    </xdr:from>
    <xdr:to>
      <xdr:col>81</xdr:col>
      <xdr:colOff>95250</xdr:colOff>
      <xdr:row>39</xdr:row>
      <xdr:rowOff>97896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12823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117475</xdr:rowOff>
    </xdr:from>
    <xdr:to>
      <xdr:col>73</xdr:col>
      <xdr:colOff>44450</xdr:colOff>
      <xdr:row>39</xdr:row>
      <xdr:rowOff>47625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77258</xdr:rowOff>
    </xdr:from>
    <xdr:to>
      <xdr:col>68</xdr:col>
      <xdr:colOff>203200</xdr:colOff>
      <xdr:row>39</xdr:row>
      <xdr:rowOff>7408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17585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87313</xdr:rowOff>
    </xdr:from>
    <xdr:to>
      <xdr:col>64</xdr:col>
      <xdr:colOff>152400</xdr:colOff>
      <xdr:row>39</xdr:row>
      <xdr:rowOff>17463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27640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計画的な地方債の繰上償還と財政調整基金等への積立による充当可能財源が多く、比率がマイナスとなっている。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7,802
7,647
381.98
12,949,828
12,384,299
524,973
6,366,573
12,476,142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類似団体平均と比較すると、人件費に係る経常収支比率は低くなっている。引き続き定員適正化計画に沿って職員数を管理し人件費の抑制に努める。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248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28702</xdr:rowOff>
    </xdr:from>
    <xdr:to>
      <xdr:col>19</xdr:col>
      <xdr:colOff>187325</xdr:colOff>
      <xdr:row>35</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29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791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35</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791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53357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5334</xdr:rowOff>
    </xdr:from>
    <xdr:to>
      <xdr:col>20</xdr:col>
      <xdr:colOff>38100</xdr:colOff>
      <xdr:row>35</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117111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149352</xdr:rowOff>
    </xdr:from>
    <xdr:to>
      <xdr:col>15</xdr:col>
      <xdr:colOff>149225</xdr:colOff>
      <xdr:row>35</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89679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153924</xdr:rowOff>
    </xdr:from>
    <xdr:to>
      <xdr:col>6</xdr:col>
      <xdr:colOff>171450</xdr:colOff>
      <xdr:row>35</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94251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合併前の各団体において整備した各種同等目的の施設が重複していることと合わせて、施設の老朽化が進んでおり、維持管理費が多額となっている。</a:t>
          </a:r>
          <a:endParaRPr lang="ja-JP" altLang="ja-JP" sz="1400">
            <a:effectLst/>
          </a:endParaRPr>
        </a:p>
        <a:p>
          <a:r>
            <a:rPr kumimoji="1" lang="ja-JP" altLang="ja-JP" sz="1100">
              <a:solidFill>
                <a:schemeClr val="dk1"/>
              </a:solidFill>
              <a:effectLst/>
              <a:latin typeface="+mn-lt"/>
              <a:ea typeface="+mn-ea"/>
              <a:cs typeface="+mn-cs"/>
            </a:rPr>
            <a:t>　各施設の利用度を勘案し、住民利便性に配慮しながら指定管理制度を導入してきているが、施設の適正配置等を検討し、引き続き経費縮減を図る。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136525</xdr:rowOff>
    </xdr:from>
    <xdr:to>
      <xdr:col>82</xdr:col>
      <xdr:colOff>107950</xdr:colOff>
      <xdr:row>20</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94075"/>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12700</xdr:rowOff>
    </xdr:from>
    <xdr:to>
      <xdr:col>78</xdr:col>
      <xdr:colOff>69850</xdr:colOff>
      <xdr:row>19</xdr:row>
      <xdr:rowOff>136525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702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22225</xdr:rowOff>
    </xdr:from>
    <xdr:to>
      <xdr:col>73</xdr:col>
      <xdr:colOff>180975</xdr:colOff>
      <xdr:row>19</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0832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22225</xdr:rowOff>
    </xdr:from>
    <xdr:to>
      <xdr:col>69</xdr:col>
      <xdr:colOff>92075</xdr:colOff>
      <xdr:row>18</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08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104775</xdr:rowOff>
    </xdr:from>
    <xdr:to>
      <xdr:col>82</xdr:col>
      <xdr:colOff>158750</xdr:colOff>
      <xdr:row>21</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5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13352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4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85725</xdr:rowOff>
    </xdr:from>
    <xdr:to>
      <xdr:col>78</xdr:col>
      <xdr:colOff>120650</xdr:colOff>
      <xdr:row>20</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2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133350</xdr:rowOff>
    </xdr:from>
    <xdr:to>
      <xdr:col>74</xdr:col>
      <xdr:colOff>31750</xdr:colOff>
      <xdr:row>19</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142875</xdr:rowOff>
    </xdr:from>
    <xdr:to>
      <xdr:col>69</xdr:col>
      <xdr:colOff>142875</xdr:colOff>
      <xdr:row>18</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扶助費に係る経常収支比率は、前年度から</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横ばいで推移しており、類似団体平均より低くなっている。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37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53</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xdr:rowOff>
    </xdr:from>
    <xdr:to>
      <xdr:col>15</xdr:col>
      <xdr:colOff>98425</xdr:colOff>
      <xdr:row>53</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09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xdr:rowOff>
    </xdr:from>
    <xdr:to>
      <xdr:col>11</xdr:col>
      <xdr:colOff>9525</xdr:colOff>
      <xdr:row>53</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099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0</xdr:rowOff>
    </xdr:from>
    <xdr:to>
      <xdr:col>20</xdr:col>
      <xdr:colOff>38100</xdr:colOff>
      <xdr:row>53</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111777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133350</xdr:rowOff>
    </xdr:from>
    <xdr:to>
      <xdr:col>11</xdr:col>
      <xdr:colOff>60325</xdr:colOff>
      <xdr:row>53</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その他に係る経常収支比率は、類似団体平均で推移している。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58</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8272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96520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956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43180</xdr:rowOff>
    </xdr:from>
    <xdr:to>
      <xdr:col>73</xdr:col>
      <xdr:colOff>180975</xdr:colOff>
      <xdr:row>58</xdr:row>
      <xdr:rowOff>96520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98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111760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98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20337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補助費に係る経常収支比率は、類似団体平均より低くなっているが、　さらに補助金制度や補助団体の整理合理化を行うこととしている。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75565</xdr:rowOff>
    </xdr:from>
    <xdr:to>
      <xdr:col>82</xdr:col>
      <xdr:colOff>107950</xdr:colOff>
      <xdr:row>34</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90486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46990</xdr:rowOff>
    </xdr:from>
    <xdr:to>
      <xdr:col>78</xdr:col>
      <xdr:colOff>69850</xdr:colOff>
      <xdr:row>34</xdr:row>
      <xdr:rowOff>75565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70484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29845</xdr:rowOff>
    </xdr:from>
    <xdr:to>
      <xdr:col>73</xdr:col>
      <xdr:colOff>180975</xdr:colOff>
      <xdr:row>33</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6876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29845</xdr:rowOff>
    </xdr:from>
    <xdr:to>
      <xdr:col>69</xdr:col>
      <xdr:colOff>92075</xdr:colOff>
      <xdr:row>33</xdr:row>
      <xdr:rowOff>81280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6876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87630</xdr:rowOff>
    </xdr:from>
    <xdr:to>
      <xdr:col>82</xdr:col>
      <xdr:colOff>158750</xdr:colOff>
      <xdr:row>35</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104157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7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24765</xdr:rowOff>
    </xdr:from>
    <xdr:to>
      <xdr:col>78</xdr:col>
      <xdr:colOff>120650</xdr:colOff>
      <xdr:row>34</xdr:row>
      <xdr:rowOff>126365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136542</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622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167640</xdr:rowOff>
    </xdr:from>
    <xdr:to>
      <xdr:col>74</xdr:col>
      <xdr:colOff>31750</xdr:colOff>
      <xdr:row>33</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107967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150495</xdr:rowOff>
    </xdr:from>
    <xdr:to>
      <xdr:col>69</xdr:col>
      <xdr:colOff>142875</xdr:colOff>
      <xdr:row>33</xdr:row>
      <xdr:rowOff>80645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63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90822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40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30480</xdr:rowOff>
    </xdr:from>
    <xdr:to>
      <xdr:col>65</xdr:col>
      <xdr:colOff>53975</xdr:colOff>
      <xdr:row>33</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45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合併町村、一部事務組合の地方債を引き継いだことにより地方債残高が増加した影響で、地方債の元利償還が膨らんでおり、公債費に係る経常収支比率は、類似団体平均を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回っている。新規発行の抑制、繰上償還等を実施してきたことにより、比率は減少傾向にあったが、今後大型建設事業等による公債費の増加が予測されるため、主要事業以外の事業抑制と新規発行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62230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33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63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81280</xdr:rowOff>
    </xdr:from>
    <xdr:to>
      <xdr:col>15</xdr:col>
      <xdr:colOff>98425</xdr:colOff>
      <xdr:row>77</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82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81280</xdr:rowOff>
    </xdr:from>
    <xdr:to>
      <xdr:col>11</xdr:col>
      <xdr:colOff>9525</xdr:colOff>
      <xdr:row>77</xdr:row>
      <xdr:rowOff>88900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82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30480</xdr:rowOff>
    </xdr:from>
    <xdr:to>
      <xdr:col>11</xdr:col>
      <xdr:colOff>60325</xdr:colOff>
      <xdr:row>77</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116857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公債費以外に係る経常収支比率は、類似団体・全国・広島県平均のいずれも下回っている。いかに公債費負担が大きいかがうかがえる。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85090</xdr:rowOff>
    </xdr:from>
    <xdr:to>
      <xdr:col>82</xdr:col>
      <xdr:colOff>107950</xdr:colOff>
      <xdr:row>75</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43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92710</xdr:rowOff>
    </xdr:from>
    <xdr:to>
      <xdr:col>78</xdr:col>
      <xdr:colOff>69850</xdr:colOff>
      <xdr:row>75</xdr:row>
      <xdr:rowOff>85090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8001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111760</xdr:rowOff>
    </xdr:from>
    <xdr:to>
      <xdr:col>73</xdr:col>
      <xdr:colOff>180975</xdr:colOff>
      <xdr:row>74</xdr:row>
      <xdr:rowOff>92710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2761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111760</xdr:rowOff>
    </xdr:from>
    <xdr:to>
      <xdr:col>69</xdr:col>
      <xdr:colOff>92075</xdr:colOff>
      <xdr:row>74</xdr:row>
      <xdr:rowOff>85090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276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41910</xdr:rowOff>
    </xdr:from>
    <xdr:to>
      <xdr:col>74</xdr:col>
      <xdr:colOff>31750</xdr:colOff>
      <xdr:row>74</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60960</xdr:rowOff>
    </xdr:from>
    <xdr:to>
      <xdr:col>69</xdr:col>
      <xdr:colOff>142875</xdr:colOff>
      <xdr:row>73</xdr:row>
      <xdr:rowOff>162560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4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34290</xdr:rowOff>
    </xdr:from>
    <xdr:to>
      <xdr:col>65</xdr:col>
      <xdr:colOff>53975</xdr:colOff>
      <xdr:row>74</xdr:row>
      <xdr:rowOff>135890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146067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133792</xdr:rowOff>
    </xdr:from>
    <xdr:to>
      <xdr:col>29</xdr:col>
      <xdr:colOff>127000</xdr:colOff>
      <xdr:row>17</xdr:row>
      <xdr:rowOff>38027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24617"/>
          <a:ext cx="647700" cy="75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38027</xdr:rowOff>
    </xdr:from>
    <xdr:to>
      <xdr:col>26</xdr:col>
      <xdr:colOff>50800</xdr:colOff>
      <xdr:row>17</xdr:row>
      <xdr:rowOff>62296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00302"/>
          <a:ext cx="698500" cy="2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62296</xdr:rowOff>
    </xdr:from>
    <xdr:to>
      <xdr:col>22</xdr:col>
      <xdr:colOff>114300</xdr:colOff>
      <xdr:row>17</xdr:row>
      <xdr:rowOff>78380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24571"/>
          <a:ext cx="698500" cy="16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78380</xdr:rowOff>
    </xdr:from>
    <xdr:to>
      <xdr:col>18</xdr:col>
      <xdr:colOff>177800</xdr:colOff>
      <xdr:row>17</xdr:row>
      <xdr:rowOff>105560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40655"/>
          <a:ext cx="698500" cy="27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82992</xdr:rowOff>
    </xdr:from>
    <xdr:to>
      <xdr:col>29</xdr:col>
      <xdr:colOff>177800</xdr:colOff>
      <xdr:row>17</xdr:row>
      <xdr:rowOff>13142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73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55069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158677</xdr:rowOff>
    </xdr:from>
    <xdr:to>
      <xdr:col>26</xdr:col>
      <xdr:colOff>101600</xdr:colOff>
      <xdr:row>17</xdr:row>
      <xdr:rowOff>88827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49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99004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18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11496</xdr:rowOff>
    </xdr:from>
    <xdr:to>
      <xdr:col>22</xdr:col>
      <xdr:colOff>165100</xdr:colOff>
      <xdr:row>17</xdr:row>
      <xdr:rowOff>113096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73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123273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4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27580</xdr:rowOff>
    </xdr:from>
    <xdr:to>
      <xdr:col>19</xdr:col>
      <xdr:colOff>38100</xdr:colOff>
      <xdr:row>17</xdr:row>
      <xdr:rowOff>129180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8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139357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5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54760</xdr:rowOff>
    </xdr:from>
    <xdr:to>
      <xdr:col>15</xdr:col>
      <xdr:colOff>101600</xdr:colOff>
      <xdr:row>17</xdr:row>
      <xdr:rowOff>156360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17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8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139859</xdr:rowOff>
    </xdr:from>
    <xdr:to>
      <xdr:col>29</xdr:col>
      <xdr:colOff>127000</xdr:colOff>
      <xdr:row>37</xdr:row>
      <xdr:rowOff>49657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93109"/>
          <a:ext cx="647700" cy="81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6927</xdr:rowOff>
    </xdr:from>
    <xdr:to>
      <xdr:col>26</xdr:col>
      <xdr:colOff>50800</xdr:colOff>
      <xdr:row>37</xdr:row>
      <xdr:rowOff>49657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31627"/>
          <a:ext cx="698500" cy="42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6927</xdr:rowOff>
    </xdr:from>
    <xdr:to>
      <xdr:col>22</xdr:col>
      <xdr:colOff>114300</xdr:colOff>
      <xdr:row>37</xdr:row>
      <xdr:rowOff>122828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31627"/>
          <a:ext cx="698500" cy="115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122828</xdr:rowOff>
    </xdr:from>
    <xdr:to>
      <xdr:col>18</xdr:col>
      <xdr:colOff>177800</xdr:colOff>
      <xdr:row>37</xdr:row>
      <xdr:rowOff>204495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47528"/>
          <a:ext cx="698500" cy="81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89059</xdr:rowOff>
    </xdr:from>
    <xdr:to>
      <xdr:col>29</xdr:col>
      <xdr:colOff>177800</xdr:colOff>
      <xdr:row>37</xdr:row>
      <xdr:rowOff>19209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2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61136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1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170307</xdr:rowOff>
    </xdr:from>
    <xdr:to>
      <xdr:col>26</xdr:col>
      <xdr:colOff>101600</xdr:colOff>
      <xdr:row>37</xdr:row>
      <xdr:rowOff>100457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23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85234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0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127577</xdr:rowOff>
    </xdr:from>
    <xdr:to>
      <xdr:col>22</xdr:col>
      <xdr:colOff>165100</xdr:colOff>
      <xdr:row>37</xdr:row>
      <xdr:rowOff>57727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0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42504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6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72028</xdr:rowOff>
    </xdr:from>
    <xdr:to>
      <xdr:col>19</xdr:col>
      <xdr:colOff>38100</xdr:colOff>
      <xdr:row>37</xdr:row>
      <xdr:rowOff>173628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96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158405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153695</xdr:rowOff>
    </xdr:from>
    <xdr:to>
      <xdr:col>15</xdr:col>
      <xdr:colOff>101600</xdr:colOff>
      <xdr:row>37</xdr:row>
      <xdr:rowOff>255295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78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240072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6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7,802
7,647
381.98
12,949,828
12,384,299
524,973
6,366,573
12,476,142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110092</xdr:rowOff>
    </xdr:from>
    <xdr:to>
      <xdr:col>24</xdr:col>
      <xdr:colOff>63500</xdr:colOff>
      <xdr:row>36</xdr:row>
      <xdr:rowOff>142311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82292"/>
          <a:ext cx="838200" cy="3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142311</xdr:rowOff>
    </xdr:from>
    <xdr:to>
      <xdr:col>19</xdr:col>
      <xdr:colOff>177800</xdr:colOff>
      <xdr:row>37</xdr:row>
      <xdr:rowOff>6906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14511"/>
          <a:ext cx="889000" cy="3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6906</xdr:rowOff>
    </xdr:from>
    <xdr:to>
      <xdr:col>15</xdr:col>
      <xdr:colOff>50800</xdr:colOff>
      <xdr:row>37</xdr:row>
      <xdr:rowOff>44703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50556"/>
          <a:ext cx="889000" cy="3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44703</xdr:rowOff>
    </xdr:from>
    <xdr:to>
      <xdr:col>10</xdr:col>
      <xdr:colOff>114300</xdr:colOff>
      <xdr:row>37</xdr:row>
      <xdr:rowOff>75729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88353"/>
          <a:ext cx="889000" cy="3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59292</xdr:rowOff>
    </xdr:from>
    <xdr:to>
      <xdr:col>24</xdr:col>
      <xdr:colOff>114300</xdr:colOff>
      <xdr:row>36</xdr:row>
      <xdr:rowOff>160892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37719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0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91511</xdr:rowOff>
    </xdr:from>
    <xdr:to>
      <xdr:col>20</xdr:col>
      <xdr:colOff>38100</xdr:colOff>
      <xdr:row>37</xdr:row>
      <xdr:rowOff>21661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6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38188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3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127556</xdr:rowOff>
    </xdr:from>
    <xdr:to>
      <xdr:col>15</xdr:col>
      <xdr:colOff>101600</xdr:colOff>
      <xdr:row>37</xdr:row>
      <xdr:rowOff>57706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9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48833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39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165353</xdr:rowOff>
    </xdr:from>
    <xdr:to>
      <xdr:col>10</xdr:col>
      <xdr:colOff>165100</xdr:colOff>
      <xdr:row>37</xdr:row>
      <xdr:rowOff>95503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86630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3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24929</xdr:rowOff>
    </xdr:from>
    <xdr:to>
      <xdr:col>6</xdr:col>
      <xdr:colOff>38100</xdr:colOff>
      <xdr:row>37</xdr:row>
      <xdr:rowOff>126529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117656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4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130370</xdr:rowOff>
    </xdr:from>
    <xdr:to>
      <xdr:col>24</xdr:col>
      <xdr:colOff>63500</xdr:colOff>
      <xdr:row>55</xdr:row>
      <xdr:rowOff>19796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88670"/>
          <a:ext cx="838200" cy="6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19796</xdr:rowOff>
    </xdr:from>
    <xdr:to>
      <xdr:col>19</xdr:col>
      <xdr:colOff>177800</xdr:colOff>
      <xdr:row>55</xdr:row>
      <xdr:rowOff>96617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49546"/>
          <a:ext cx="889000" cy="7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96617</xdr:rowOff>
    </xdr:from>
    <xdr:to>
      <xdr:col>15</xdr:col>
      <xdr:colOff>50800</xdr:colOff>
      <xdr:row>56</xdr:row>
      <xdr:rowOff>15139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26367"/>
          <a:ext cx="889000" cy="8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15139</xdr:rowOff>
    </xdr:from>
    <xdr:to>
      <xdr:col>10</xdr:col>
      <xdr:colOff>114300</xdr:colOff>
      <xdr:row>56</xdr:row>
      <xdr:rowOff>137830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16339"/>
          <a:ext cx="889000" cy="12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79570</xdr:rowOff>
    </xdr:from>
    <xdr:to>
      <xdr:col>24</xdr:col>
      <xdr:colOff>114300</xdr:colOff>
      <xdr:row>55</xdr:row>
      <xdr:rowOff>9720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102447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8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140446</xdr:rowOff>
    </xdr:from>
    <xdr:to>
      <xdr:col>20</xdr:col>
      <xdr:colOff>38100</xdr:colOff>
      <xdr:row>55</xdr:row>
      <xdr:rowOff>70596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9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87123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7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45817</xdr:rowOff>
    </xdr:from>
    <xdr:to>
      <xdr:col>15</xdr:col>
      <xdr:colOff>101600</xdr:colOff>
      <xdr:row>55</xdr:row>
      <xdr:rowOff>147417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163944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5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135789</xdr:rowOff>
    </xdr:from>
    <xdr:to>
      <xdr:col>10</xdr:col>
      <xdr:colOff>165100</xdr:colOff>
      <xdr:row>56</xdr:row>
      <xdr:rowOff>65939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82466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4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87030</xdr:rowOff>
    </xdr:from>
    <xdr:to>
      <xdr:col>6</xdr:col>
      <xdr:colOff>38100</xdr:colOff>
      <xdr:row>57</xdr:row>
      <xdr:rowOff>17180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33707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6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46758</xdr:rowOff>
    </xdr:from>
    <xdr:to>
      <xdr:col>24</xdr:col>
      <xdr:colOff>63500</xdr:colOff>
      <xdr:row>78</xdr:row>
      <xdr:rowOff>69128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19858"/>
          <a:ext cx="8382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69128</xdr:rowOff>
    </xdr:from>
    <xdr:to>
      <xdr:col>19</xdr:col>
      <xdr:colOff>177800</xdr:colOff>
      <xdr:row>78</xdr:row>
      <xdr:rowOff>109933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2228"/>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109933</xdr:rowOff>
    </xdr:from>
    <xdr:to>
      <xdr:col>15</xdr:col>
      <xdr:colOff>50800</xdr:colOff>
      <xdr:row>78</xdr:row>
      <xdr:rowOff>144549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83033"/>
          <a:ext cx="8890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74599</xdr:rowOff>
    </xdr:from>
    <xdr:to>
      <xdr:col>10</xdr:col>
      <xdr:colOff>114300</xdr:colOff>
      <xdr:row>78</xdr:row>
      <xdr:rowOff>144549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47699"/>
          <a:ext cx="889000" cy="6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167408</xdr:rowOff>
    </xdr:from>
    <xdr:to>
      <xdr:col>24</xdr:col>
      <xdr:colOff>114300</xdr:colOff>
      <xdr:row>78</xdr:row>
      <xdr:rowOff>97558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145835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18328</xdr:rowOff>
    </xdr:from>
    <xdr:to>
      <xdr:col>20</xdr:col>
      <xdr:colOff>38100</xdr:colOff>
      <xdr:row>78</xdr:row>
      <xdr:rowOff>119928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111055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8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59133</xdr:rowOff>
    </xdr:from>
    <xdr:to>
      <xdr:col>15</xdr:col>
      <xdr:colOff>101600</xdr:colOff>
      <xdr:row>78</xdr:row>
      <xdr:rowOff>160733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151860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93749</xdr:rowOff>
    </xdr:from>
    <xdr:to>
      <xdr:col>10</xdr:col>
      <xdr:colOff>165100</xdr:colOff>
      <xdr:row>79</xdr:row>
      <xdr:rowOff>23899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15026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23799</xdr:rowOff>
    </xdr:from>
    <xdr:to>
      <xdr:col>6</xdr:col>
      <xdr:colOff>38100</xdr:colOff>
      <xdr:row>78</xdr:row>
      <xdr:rowOff>125399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116526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4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81938</xdr:rowOff>
    </xdr:from>
    <xdr:to>
      <xdr:col>24</xdr:col>
      <xdr:colOff>63500</xdr:colOff>
      <xdr:row>97</xdr:row>
      <xdr:rowOff>152767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41138"/>
          <a:ext cx="838200" cy="2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152767</xdr:rowOff>
    </xdr:from>
    <xdr:to>
      <xdr:col>19</xdr:col>
      <xdr:colOff>177800</xdr:colOff>
      <xdr:row>98</xdr:row>
      <xdr:rowOff>3428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83417"/>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3428</xdr:rowOff>
    </xdr:from>
    <xdr:to>
      <xdr:col>15</xdr:col>
      <xdr:colOff>50800</xdr:colOff>
      <xdr:row>98</xdr:row>
      <xdr:rowOff>27375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05528"/>
          <a:ext cx="889000" cy="2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27375</xdr:rowOff>
    </xdr:from>
    <xdr:to>
      <xdr:col>10</xdr:col>
      <xdr:colOff>114300</xdr:colOff>
      <xdr:row>98</xdr:row>
      <xdr:rowOff>30530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2947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31138</xdr:rowOff>
    </xdr:from>
    <xdr:to>
      <xdr:col>24</xdr:col>
      <xdr:colOff>114300</xdr:colOff>
      <xdr:row>96</xdr:row>
      <xdr:rowOff>132738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9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9565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6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101967</xdr:rowOff>
    </xdr:from>
    <xdr:to>
      <xdr:col>20</xdr:col>
      <xdr:colOff>38100</xdr:colOff>
      <xdr:row>98</xdr:row>
      <xdr:rowOff>32117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23244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2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124078</xdr:rowOff>
    </xdr:from>
    <xdr:to>
      <xdr:col>15</xdr:col>
      <xdr:colOff>101600</xdr:colOff>
      <xdr:row>98</xdr:row>
      <xdr:rowOff>54228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5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45355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4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148025</xdr:rowOff>
    </xdr:from>
    <xdr:to>
      <xdr:col>10</xdr:col>
      <xdr:colOff>165100</xdr:colOff>
      <xdr:row>98</xdr:row>
      <xdr:rowOff>78175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69302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151180</xdr:rowOff>
    </xdr:from>
    <xdr:to>
      <xdr:col>6</xdr:col>
      <xdr:colOff>38100</xdr:colOff>
      <xdr:row>98</xdr:row>
      <xdr:rowOff>81330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72457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7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70644</xdr:rowOff>
    </xdr:from>
    <xdr:to>
      <xdr:col>55</xdr:col>
      <xdr:colOff>0</xdr:colOff>
      <xdr:row>35</xdr:row>
      <xdr:rowOff>76803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71394"/>
          <a:ext cx="838200"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64251</xdr:rowOff>
    </xdr:from>
    <xdr:to>
      <xdr:col>50</xdr:col>
      <xdr:colOff>114300</xdr:colOff>
      <xdr:row>35</xdr:row>
      <xdr:rowOff>76803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065001"/>
          <a:ext cx="889000" cy="1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64251</xdr:rowOff>
    </xdr:from>
    <xdr:to>
      <xdr:col>45</xdr:col>
      <xdr:colOff>177800</xdr:colOff>
      <xdr:row>35</xdr:row>
      <xdr:rowOff>164378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065001"/>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55807</xdr:rowOff>
    </xdr:from>
    <xdr:to>
      <xdr:col>41</xdr:col>
      <xdr:colOff>50800</xdr:colOff>
      <xdr:row>35</xdr:row>
      <xdr:rowOff>164378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56557"/>
          <a:ext cx="889000" cy="10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19844</xdr:rowOff>
    </xdr:from>
    <xdr:to>
      <xdr:col>55</xdr:col>
      <xdr:colOff>50800</xdr:colOff>
      <xdr:row>35</xdr:row>
      <xdr:rowOff>121444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2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42721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7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26003</xdr:rowOff>
    </xdr:from>
    <xdr:to>
      <xdr:col>50</xdr:col>
      <xdr:colOff>165100</xdr:colOff>
      <xdr:row>35</xdr:row>
      <xdr:rowOff>127603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144130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0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13451</xdr:rowOff>
    </xdr:from>
    <xdr:to>
      <xdr:col>46</xdr:col>
      <xdr:colOff>38100</xdr:colOff>
      <xdr:row>35</xdr:row>
      <xdr:rowOff>115051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1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131578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8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113578</xdr:rowOff>
    </xdr:from>
    <xdr:to>
      <xdr:col>41</xdr:col>
      <xdr:colOff>101600</xdr:colOff>
      <xdr:row>36</xdr:row>
      <xdr:rowOff>43728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60255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8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5007</xdr:rowOff>
    </xdr:from>
    <xdr:to>
      <xdr:col>36</xdr:col>
      <xdr:colOff>165100</xdr:colOff>
      <xdr:row>35</xdr:row>
      <xdr:rowOff>106607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123134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8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147613</xdr:rowOff>
    </xdr:from>
    <xdr:to>
      <xdr:col>55</xdr:col>
      <xdr:colOff>0</xdr:colOff>
      <xdr:row>56</xdr:row>
      <xdr:rowOff>168616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48813"/>
          <a:ext cx="838200" cy="2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168616</xdr:rowOff>
    </xdr:from>
    <xdr:to>
      <xdr:col>50</xdr:col>
      <xdr:colOff>114300</xdr:colOff>
      <xdr:row>57</xdr:row>
      <xdr:rowOff>149492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69816"/>
          <a:ext cx="889000" cy="15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63059</xdr:rowOff>
    </xdr:from>
    <xdr:to>
      <xdr:col>45</xdr:col>
      <xdr:colOff>177800</xdr:colOff>
      <xdr:row>57</xdr:row>
      <xdr:rowOff>149492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35709"/>
          <a:ext cx="889000" cy="8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63059</xdr:rowOff>
    </xdr:from>
    <xdr:to>
      <xdr:col>41</xdr:col>
      <xdr:colOff>50800</xdr:colOff>
      <xdr:row>57</xdr:row>
      <xdr:rowOff>102882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35709"/>
          <a:ext cx="889000" cy="3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96813</xdr:rowOff>
    </xdr:from>
    <xdr:to>
      <xdr:col>55</xdr:col>
      <xdr:colOff>50800</xdr:colOff>
      <xdr:row>57</xdr:row>
      <xdr:rowOff>26963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119690</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4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117816</xdr:rowOff>
    </xdr:from>
    <xdr:to>
      <xdr:col>50</xdr:col>
      <xdr:colOff>165100</xdr:colOff>
      <xdr:row>57</xdr:row>
      <xdr:rowOff>47966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1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64493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49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98692</xdr:rowOff>
    </xdr:from>
    <xdr:to>
      <xdr:col>46</xdr:col>
      <xdr:colOff>38100</xdr:colOff>
      <xdr:row>58</xdr:row>
      <xdr:rowOff>28842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19969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96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12259</xdr:rowOff>
    </xdr:from>
    <xdr:to>
      <xdr:col>41</xdr:col>
      <xdr:colOff>101600</xdr:colOff>
      <xdr:row>57</xdr:row>
      <xdr:rowOff>113859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8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130386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6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52082</xdr:rowOff>
    </xdr:from>
    <xdr:to>
      <xdr:col>36</xdr:col>
      <xdr:colOff>165100</xdr:colOff>
      <xdr:row>57</xdr:row>
      <xdr:rowOff>153682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170209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59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126304</xdr:rowOff>
    </xdr:from>
    <xdr:to>
      <xdr:col>55</xdr:col>
      <xdr:colOff>0</xdr:colOff>
      <xdr:row>78</xdr:row>
      <xdr:rowOff>103412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156504"/>
          <a:ext cx="838200" cy="3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103412</xdr:rowOff>
    </xdr:from>
    <xdr:to>
      <xdr:col>50</xdr:col>
      <xdr:colOff>114300</xdr:colOff>
      <xdr:row>78</xdr:row>
      <xdr:rowOff>121549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76512"/>
          <a:ext cx="8890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118563</xdr:rowOff>
    </xdr:from>
    <xdr:to>
      <xdr:col>45</xdr:col>
      <xdr:colOff>177800</xdr:colOff>
      <xdr:row>78</xdr:row>
      <xdr:rowOff>121549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977313"/>
          <a:ext cx="889000" cy="5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22698</xdr:rowOff>
    </xdr:from>
    <xdr:to>
      <xdr:col>41</xdr:col>
      <xdr:colOff>50800</xdr:colOff>
      <xdr:row>75</xdr:row>
      <xdr:rowOff>118563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881448"/>
          <a:ext cx="889000" cy="9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75504</xdr:rowOff>
    </xdr:from>
    <xdr:to>
      <xdr:col>55</xdr:col>
      <xdr:colOff>50800</xdr:colOff>
      <xdr:row>77</xdr:row>
      <xdr:rowOff>5654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98381</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52612</xdr:rowOff>
    </xdr:from>
    <xdr:to>
      <xdr:col>50</xdr:col>
      <xdr:colOff>165100</xdr:colOff>
      <xdr:row>78</xdr:row>
      <xdr:rowOff>154212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145339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1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70749</xdr:rowOff>
    </xdr:from>
    <xdr:to>
      <xdr:col>46</xdr:col>
      <xdr:colOff>38100</xdr:colOff>
      <xdr:row>79</xdr:row>
      <xdr:rowOff>899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4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163476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3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67763</xdr:rowOff>
    </xdr:from>
    <xdr:to>
      <xdr:col>41</xdr:col>
      <xdr:colOff>101600</xdr:colOff>
      <xdr:row>75</xdr:row>
      <xdr:rowOff>169363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92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14440</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270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143348</xdr:rowOff>
    </xdr:from>
    <xdr:to>
      <xdr:col>36</xdr:col>
      <xdr:colOff>165100</xdr:colOff>
      <xdr:row>75</xdr:row>
      <xdr:rowOff>73498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83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90025</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260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100971</xdr:rowOff>
    </xdr:from>
    <xdr:to>
      <xdr:col>55</xdr:col>
      <xdr:colOff>0</xdr:colOff>
      <xdr:row>97</xdr:row>
      <xdr:rowOff>39748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560171"/>
          <a:ext cx="838200" cy="1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100971</xdr:rowOff>
    </xdr:from>
    <xdr:to>
      <xdr:col>50</xdr:col>
      <xdr:colOff>114300</xdr:colOff>
      <xdr:row>97</xdr:row>
      <xdr:rowOff>85266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60171"/>
          <a:ext cx="889000" cy="15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85266</xdr:rowOff>
    </xdr:from>
    <xdr:to>
      <xdr:col>45</xdr:col>
      <xdr:colOff>177800</xdr:colOff>
      <xdr:row>98</xdr:row>
      <xdr:rowOff>34744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15916"/>
          <a:ext cx="889000" cy="12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34744</xdr:rowOff>
    </xdr:from>
    <xdr:to>
      <xdr:col>41</xdr:col>
      <xdr:colOff>50800</xdr:colOff>
      <xdr:row>98</xdr:row>
      <xdr:rowOff>124324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36844"/>
          <a:ext cx="889000" cy="8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160398</xdr:rowOff>
    </xdr:from>
    <xdr:to>
      <xdr:col>55</xdr:col>
      <xdr:colOff>50800</xdr:colOff>
      <xdr:row>97</xdr:row>
      <xdr:rowOff>90548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1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11825</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7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50171</xdr:rowOff>
    </xdr:from>
    <xdr:to>
      <xdr:col>50</xdr:col>
      <xdr:colOff>165100</xdr:colOff>
      <xdr:row>96</xdr:row>
      <xdr:rowOff>151771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0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168298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28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34466</xdr:rowOff>
    </xdr:from>
    <xdr:to>
      <xdr:col>46</xdr:col>
      <xdr:colOff>38100</xdr:colOff>
      <xdr:row>97</xdr:row>
      <xdr:rowOff>136066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6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152593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4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155394</xdr:rowOff>
    </xdr:from>
    <xdr:to>
      <xdr:col>41</xdr:col>
      <xdr:colOff>101600</xdr:colOff>
      <xdr:row>98</xdr:row>
      <xdr:rowOff>85544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76671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7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73524</xdr:rowOff>
    </xdr:from>
    <xdr:to>
      <xdr:col>36</xdr:col>
      <xdr:colOff>165100</xdr:colOff>
      <xdr:row>99</xdr:row>
      <xdr:rowOff>3674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7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166251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6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31507</xdr:rowOff>
    </xdr:from>
    <xdr:to>
      <xdr:col>85</xdr:col>
      <xdr:colOff>127000</xdr:colOff>
      <xdr:row>37</xdr:row>
      <xdr:rowOff>170898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375157"/>
          <a:ext cx="838200" cy="13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24409</xdr:rowOff>
    </xdr:from>
    <xdr:to>
      <xdr:col>81</xdr:col>
      <xdr:colOff>50800</xdr:colOff>
      <xdr:row>37</xdr:row>
      <xdr:rowOff>31507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5853709"/>
          <a:ext cx="889000" cy="5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18640</xdr:rowOff>
    </xdr:from>
    <xdr:to>
      <xdr:col>76</xdr:col>
      <xdr:colOff>114300</xdr:colOff>
      <xdr:row>34</xdr:row>
      <xdr:rowOff>24409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5162140"/>
          <a:ext cx="889000" cy="69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18640</xdr:rowOff>
    </xdr:from>
    <xdr:to>
      <xdr:col>71</xdr:col>
      <xdr:colOff>177800</xdr:colOff>
      <xdr:row>30</xdr:row>
      <xdr:rowOff>20981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5162140"/>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120098</xdr:rowOff>
    </xdr:from>
    <xdr:to>
      <xdr:col>85</xdr:col>
      <xdr:colOff>177800</xdr:colOff>
      <xdr:row>38</xdr:row>
      <xdr:rowOff>50248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6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142975</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152157</xdr:rowOff>
    </xdr:from>
    <xdr:to>
      <xdr:col>81</xdr:col>
      <xdr:colOff>101600</xdr:colOff>
      <xdr:row>37</xdr:row>
      <xdr:rowOff>82307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98834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0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145059</xdr:rowOff>
    </xdr:from>
    <xdr:to>
      <xdr:col>76</xdr:col>
      <xdr:colOff>165100</xdr:colOff>
      <xdr:row>34</xdr:row>
      <xdr:rowOff>75209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58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91736</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5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139290</xdr:rowOff>
    </xdr:from>
    <xdr:to>
      <xdr:col>72</xdr:col>
      <xdr:colOff>38100</xdr:colOff>
      <xdr:row>30</xdr:row>
      <xdr:rowOff>69440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51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85967</xdr:rowOff>
    </xdr:from>
    <xdr:ext cx="59901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03795" y="488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141631</xdr:rowOff>
    </xdr:from>
    <xdr:to>
      <xdr:col>67</xdr:col>
      <xdr:colOff>101600</xdr:colOff>
      <xdr:row>30</xdr:row>
      <xdr:rowOff>71781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11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88308</xdr:rowOff>
    </xdr:from>
    <xdr:ext cx="59901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14795" y="488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95886</xdr:rowOff>
    </xdr:from>
    <xdr:to>
      <xdr:col>85</xdr:col>
      <xdr:colOff>127000</xdr:colOff>
      <xdr:row>74</xdr:row>
      <xdr:rowOff>115638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783186"/>
          <a:ext cx="838200" cy="1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54839</xdr:rowOff>
    </xdr:from>
    <xdr:to>
      <xdr:col>81</xdr:col>
      <xdr:colOff>50800</xdr:colOff>
      <xdr:row>74</xdr:row>
      <xdr:rowOff>115638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742139"/>
          <a:ext cx="889000" cy="6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54839</xdr:rowOff>
    </xdr:from>
    <xdr:to>
      <xdr:col>76</xdr:col>
      <xdr:colOff>114300</xdr:colOff>
      <xdr:row>74</xdr:row>
      <xdr:rowOff>97683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42139"/>
          <a:ext cx="889000" cy="4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97683</xdr:rowOff>
    </xdr:from>
    <xdr:to>
      <xdr:col>71</xdr:col>
      <xdr:colOff>177800</xdr:colOff>
      <xdr:row>74</xdr:row>
      <xdr:rowOff>145630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84983"/>
          <a:ext cx="889000" cy="4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45086</xdr:rowOff>
    </xdr:from>
    <xdr:to>
      <xdr:col>85</xdr:col>
      <xdr:colOff>177800</xdr:colOff>
      <xdr:row>74</xdr:row>
      <xdr:rowOff>146686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3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67963</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8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64838</xdr:rowOff>
    </xdr:from>
    <xdr:to>
      <xdr:col>81</xdr:col>
      <xdr:colOff>101600</xdr:colOff>
      <xdr:row>74</xdr:row>
      <xdr:rowOff>166438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5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11515</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5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4039</xdr:rowOff>
    </xdr:from>
    <xdr:to>
      <xdr:col>76</xdr:col>
      <xdr:colOff>165100</xdr:colOff>
      <xdr:row>74</xdr:row>
      <xdr:rowOff>105639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122166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46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46883</xdr:rowOff>
    </xdr:from>
    <xdr:to>
      <xdr:col>72</xdr:col>
      <xdr:colOff>38100</xdr:colOff>
      <xdr:row>74</xdr:row>
      <xdr:rowOff>148483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3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165010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50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94830</xdr:rowOff>
    </xdr:from>
    <xdr:to>
      <xdr:col>67</xdr:col>
      <xdr:colOff>101600</xdr:colOff>
      <xdr:row>75</xdr:row>
      <xdr:rowOff>24980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7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41507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55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33317</xdr:rowOff>
    </xdr:from>
    <xdr:to>
      <xdr:col>85</xdr:col>
      <xdr:colOff>127000</xdr:colOff>
      <xdr:row>97</xdr:row>
      <xdr:rowOff>153622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63967"/>
          <a:ext cx="838200" cy="12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75764</xdr:rowOff>
    </xdr:from>
    <xdr:to>
      <xdr:col>81</xdr:col>
      <xdr:colOff>50800</xdr:colOff>
      <xdr:row>97</xdr:row>
      <xdr:rowOff>153622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06414"/>
          <a:ext cx="889000" cy="7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75764</xdr:rowOff>
    </xdr:from>
    <xdr:to>
      <xdr:col>76</xdr:col>
      <xdr:colOff>114300</xdr:colOff>
      <xdr:row>97</xdr:row>
      <xdr:rowOff>145963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06414"/>
          <a:ext cx="889000" cy="7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132415</xdr:rowOff>
    </xdr:from>
    <xdr:to>
      <xdr:col>71</xdr:col>
      <xdr:colOff>177800</xdr:colOff>
      <xdr:row>97</xdr:row>
      <xdr:rowOff>145963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591615"/>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153967</xdr:rowOff>
    </xdr:from>
    <xdr:to>
      <xdr:col>85</xdr:col>
      <xdr:colOff>177800</xdr:colOff>
      <xdr:row>97</xdr:row>
      <xdr:rowOff>84117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1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5394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102822</xdr:rowOff>
    </xdr:from>
    <xdr:to>
      <xdr:col>81</xdr:col>
      <xdr:colOff>101600</xdr:colOff>
      <xdr:row>98</xdr:row>
      <xdr:rowOff>32972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3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24099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2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24964</xdr:rowOff>
    </xdr:from>
    <xdr:to>
      <xdr:col>76</xdr:col>
      <xdr:colOff>165100</xdr:colOff>
      <xdr:row>97</xdr:row>
      <xdr:rowOff>126564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143091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95163</xdr:rowOff>
    </xdr:from>
    <xdr:to>
      <xdr:col>72</xdr:col>
      <xdr:colOff>38100</xdr:colOff>
      <xdr:row>98</xdr:row>
      <xdr:rowOff>25313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16440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1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81615</xdr:rowOff>
    </xdr:from>
    <xdr:to>
      <xdr:col>67</xdr:col>
      <xdr:colOff>101600</xdr:colOff>
      <xdr:row>97</xdr:row>
      <xdr:rowOff>11765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4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28292</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31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38164</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24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38164</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24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158814</xdr:rowOff>
    </xdr:from>
    <xdr:to>
      <xdr:col>102</xdr:col>
      <xdr:colOff>165100</xdr:colOff>
      <xdr:row>39</xdr:row>
      <xdr:rowOff>88964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80091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66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129674</xdr:rowOff>
    </xdr:from>
    <xdr:to>
      <xdr:col>116</xdr:col>
      <xdr:colOff>63500</xdr:colOff>
      <xdr:row>59</xdr:row>
      <xdr:rowOff>83824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73774"/>
          <a:ext cx="838200" cy="1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125821</xdr:rowOff>
    </xdr:from>
    <xdr:to>
      <xdr:col>111</xdr:col>
      <xdr:colOff>177800</xdr:colOff>
      <xdr:row>58</xdr:row>
      <xdr:rowOff>129674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69921"/>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125821</xdr:rowOff>
    </xdr:from>
    <xdr:to>
      <xdr:col>107</xdr:col>
      <xdr:colOff>50800</xdr:colOff>
      <xdr:row>59</xdr:row>
      <xdr:rowOff>71969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69921"/>
          <a:ext cx="889000" cy="11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135062</xdr:rowOff>
    </xdr:from>
    <xdr:to>
      <xdr:col>102</xdr:col>
      <xdr:colOff>114300</xdr:colOff>
      <xdr:row>59</xdr:row>
      <xdr:rowOff>71969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79162"/>
          <a:ext cx="889000" cy="10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33024</xdr:rowOff>
    </xdr:from>
    <xdr:to>
      <xdr:col>116</xdr:col>
      <xdr:colOff>114300</xdr:colOff>
      <xdr:row>59</xdr:row>
      <xdr:rowOff>134624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119401</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6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78874</xdr:rowOff>
    </xdr:from>
    <xdr:to>
      <xdr:col>112</xdr:col>
      <xdr:colOff>38100</xdr:colOff>
      <xdr:row>59</xdr:row>
      <xdr:rowOff>9024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75021</xdr:rowOff>
    </xdr:from>
    <xdr:to>
      <xdr:col>107</xdr:col>
      <xdr:colOff>101600</xdr:colOff>
      <xdr:row>59</xdr:row>
      <xdr:rowOff>5171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1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167748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21169</xdr:rowOff>
    </xdr:from>
    <xdr:to>
      <xdr:col>102</xdr:col>
      <xdr:colOff>165100</xdr:colOff>
      <xdr:row>59</xdr:row>
      <xdr:rowOff>122769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3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113896</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29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84262</xdr:rowOff>
    </xdr:from>
    <xdr:to>
      <xdr:col>98</xdr:col>
      <xdr:colOff>38100</xdr:colOff>
      <xdr:row>59</xdr:row>
      <xdr:rowOff>14412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5539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2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58141</xdr:rowOff>
    </xdr:from>
    <xdr:to>
      <xdr:col>116</xdr:col>
      <xdr:colOff>63500</xdr:colOff>
      <xdr:row>72</xdr:row>
      <xdr:rowOff>144349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402541"/>
          <a:ext cx="838200" cy="8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134798</xdr:rowOff>
    </xdr:from>
    <xdr:to>
      <xdr:col>111</xdr:col>
      <xdr:colOff>177800</xdr:colOff>
      <xdr:row>72</xdr:row>
      <xdr:rowOff>58141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136298"/>
          <a:ext cx="889000" cy="2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134798</xdr:rowOff>
    </xdr:from>
    <xdr:to>
      <xdr:col>107</xdr:col>
      <xdr:colOff>50800</xdr:colOff>
      <xdr:row>71</xdr:row>
      <xdr:rowOff>65760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136298"/>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65760</xdr:rowOff>
    </xdr:from>
    <xdr:to>
      <xdr:col>102</xdr:col>
      <xdr:colOff>114300</xdr:colOff>
      <xdr:row>71</xdr:row>
      <xdr:rowOff>98984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238710"/>
          <a:ext cx="8890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93549</xdr:rowOff>
    </xdr:from>
    <xdr:to>
      <xdr:col>116</xdr:col>
      <xdr:colOff>114300</xdr:colOff>
      <xdr:row>73</xdr:row>
      <xdr:rowOff>23699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3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116426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7341</xdr:rowOff>
    </xdr:from>
    <xdr:to>
      <xdr:col>112</xdr:col>
      <xdr:colOff>38100</xdr:colOff>
      <xdr:row>72</xdr:row>
      <xdr:rowOff>108941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5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125468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2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83998</xdr:rowOff>
    </xdr:from>
    <xdr:to>
      <xdr:col>107</xdr:col>
      <xdr:colOff>101600</xdr:colOff>
      <xdr:row>71</xdr:row>
      <xdr:rowOff>14148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08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30675</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34795" y="1186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14960</xdr:rowOff>
    </xdr:from>
    <xdr:to>
      <xdr:col>102</xdr:col>
      <xdr:colOff>165100</xdr:colOff>
      <xdr:row>71</xdr:row>
      <xdr:rowOff>116560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18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133087</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45795" y="1196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48184</xdr:rowOff>
    </xdr:from>
    <xdr:to>
      <xdr:col>98</xdr:col>
      <xdr:colOff>38100</xdr:colOff>
      <xdr:row>71</xdr:row>
      <xdr:rowOff>149784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22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166311</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56795" y="1199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1,587,000</a:t>
          </a:r>
          <a:r>
            <a:rPr kumimoji="1" lang="ja-JP" altLang="ja-JP" sz="1100">
              <a:solidFill>
                <a:schemeClr val="dk1"/>
              </a:solidFill>
              <a:effectLst/>
              <a:latin typeface="+mn-lt"/>
              <a:ea typeface="+mn-ea"/>
              <a:cs typeface="+mn-cs"/>
            </a:rPr>
            <a:t>円となっている。人口減少が激しいため住民一人当たりのコストは増加傾向にある。</a:t>
          </a:r>
          <a:endParaRPr lang="ja-JP" altLang="ja-JP" sz="1400">
            <a:effectLst/>
          </a:endParaRPr>
        </a:p>
        <a:p>
          <a:r>
            <a:rPr kumimoji="1" lang="ja-JP" altLang="ja-JP" sz="1100">
              <a:solidFill>
                <a:schemeClr val="dk1"/>
              </a:solidFill>
              <a:effectLst/>
              <a:latin typeface="+mn-lt"/>
              <a:ea typeface="+mn-ea"/>
              <a:cs typeface="+mn-cs"/>
            </a:rPr>
            <a:t>　主な構成項目である人件費は</a:t>
          </a:r>
          <a:r>
            <a:rPr kumimoji="1" lang="en-US" altLang="ja-JP" sz="1100">
              <a:solidFill>
                <a:schemeClr val="dk1"/>
              </a:solidFill>
              <a:effectLst/>
              <a:latin typeface="+mn-lt"/>
              <a:ea typeface="+mn-ea"/>
              <a:cs typeface="+mn-cs"/>
            </a:rPr>
            <a:t>181,476</a:t>
          </a:r>
          <a:r>
            <a:rPr kumimoji="1" lang="ja-JP" altLang="ja-JP" sz="1100">
              <a:solidFill>
                <a:schemeClr val="dk1"/>
              </a:solidFill>
              <a:effectLst/>
              <a:latin typeface="+mn-lt"/>
              <a:ea typeface="+mn-ea"/>
              <a:cs typeface="+mn-cs"/>
            </a:rPr>
            <a:t>円となっており、定員適正化計画による人件費抑制効果が現れ、令和</a:t>
          </a:r>
          <a:r>
            <a:rPr kumimoji="1" lang="en-US" altLang="ja-JP" sz="1100" baseline="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年度は類似団体平均</a:t>
          </a:r>
          <a:r>
            <a:rPr kumimoji="1" lang="ja-JP" altLang="en-US" sz="1100">
              <a:solidFill>
                <a:schemeClr val="dk1"/>
              </a:solidFill>
              <a:effectLst/>
              <a:latin typeface="+mn-lt"/>
              <a:ea typeface="+mn-ea"/>
              <a:cs typeface="+mn-cs"/>
            </a:rPr>
            <a:t>を下回っている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物件費は</a:t>
          </a:r>
          <a:r>
            <a:rPr kumimoji="1" lang="en-US" altLang="ja-JP" sz="1100">
              <a:solidFill>
                <a:schemeClr val="dk1"/>
              </a:solidFill>
              <a:effectLst/>
              <a:latin typeface="+mn-lt"/>
              <a:ea typeface="+mn-ea"/>
              <a:cs typeface="+mn-cs"/>
            </a:rPr>
            <a:t>302,449</a:t>
          </a:r>
          <a:r>
            <a:rPr kumimoji="1" lang="ja-JP" altLang="ja-JP" sz="1100">
              <a:solidFill>
                <a:schemeClr val="dk1"/>
              </a:solidFill>
              <a:effectLst/>
              <a:latin typeface="+mn-lt"/>
              <a:ea typeface="+mn-ea"/>
              <a:cs typeface="+mn-cs"/>
            </a:rPr>
            <a:t>円と類似団体平均を大幅に上回っており、施設の集約等の再配置検討が急務である。公債費は</a:t>
          </a:r>
          <a:r>
            <a:rPr kumimoji="1" lang="en-US" altLang="ja-JP" sz="1100">
              <a:solidFill>
                <a:schemeClr val="dk1"/>
              </a:solidFill>
              <a:effectLst/>
              <a:latin typeface="+mn-lt"/>
              <a:ea typeface="+mn-ea"/>
              <a:cs typeface="+mn-cs"/>
            </a:rPr>
            <a:t>159,583</a:t>
          </a:r>
          <a:r>
            <a:rPr kumimoji="1" lang="ja-JP" altLang="ja-JP" sz="1100">
              <a:solidFill>
                <a:schemeClr val="dk1"/>
              </a:solidFill>
              <a:effectLst/>
              <a:latin typeface="+mn-lt"/>
              <a:ea typeface="+mn-ea"/>
              <a:cs typeface="+mn-cs"/>
            </a:rPr>
            <a:t>円となっており類似団体平均を上回っているが、平成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年度に実施した繰上償還の効果により、圧縮することができている。</a:t>
          </a:r>
          <a:endParaRPr lang="ja-JP" altLang="ja-JP" sz="1400">
            <a:effectLst/>
          </a:endParaRPr>
        </a:p>
        <a:p>
          <a:r>
            <a:rPr kumimoji="1" lang="ja-JP" altLang="ja-JP" sz="1100">
              <a:solidFill>
                <a:schemeClr val="dk1"/>
              </a:solidFill>
              <a:effectLst/>
              <a:latin typeface="+mn-lt"/>
              <a:ea typeface="+mn-ea"/>
              <a:cs typeface="+mn-cs"/>
            </a:rPr>
            <a:t>　補助費等は</a:t>
          </a:r>
          <a:r>
            <a:rPr kumimoji="1" lang="en-US" altLang="ja-JP" sz="1100">
              <a:solidFill>
                <a:schemeClr val="dk1"/>
              </a:solidFill>
              <a:effectLst/>
              <a:latin typeface="+mn-lt"/>
              <a:ea typeface="+mn-ea"/>
              <a:cs typeface="+mn-cs"/>
            </a:rPr>
            <a:t>346,250</a:t>
          </a:r>
          <a:r>
            <a:rPr kumimoji="1" lang="ja-JP" altLang="ja-JP" sz="1100">
              <a:solidFill>
                <a:schemeClr val="dk1"/>
              </a:solidFill>
              <a:effectLst/>
              <a:latin typeface="+mn-lt"/>
              <a:ea typeface="+mn-ea"/>
              <a:cs typeface="+mn-cs"/>
            </a:rPr>
            <a:t>円で前年度より</a:t>
          </a:r>
          <a:r>
            <a:rPr kumimoji="1" lang="ja-JP" altLang="en-US" sz="1100">
              <a:solidFill>
                <a:schemeClr val="dk1"/>
              </a:solidFill>
              <a:effectLst/>
              <a:latin typeface="+mn-lt"/>
              <a:ea typeface="+mn-ea"/>
              <a:cs typeface="+mn-cs"/>
            </a:rPr>
            <a:t>増加している。町独自の補助事業が多く</a:t>
          </a:r>
          <a:r>
            <a:rPr kumimoji="1" lang="ja-JP" altLang="ja-JP" sz="1100">
              <a:solidFill>
                <a:schemeClr val="dk1"/>
              </a:solidFill>
              <a:effectLst/>
              <a:latin typeface="+mn-lt"/>
              <a:ea typeface="+mn-ea"/>
              <a:cs typeface="+mn-cs"/>
            </a:rPr>
            <a:t>依然として類似団体平均を上回っている</a:t>
          </a:r>
          <a:r>
            <a:rPr kumimoji="1" lang="ja-JP" altLang="en-US" sz="1100">
              <a:solidFill>
                <a:schemeClr val="dk1"/>
              </a:solidFill>
              <a:effectLst/>
              <a:latin typeface="+mn-lt"/>
              <a:ea typeface="+mn-ea"/>
              <a:cs typeface="+mn-cs"/>
            </a:rPr>
            <a:t>が、事業効果を検証して、見直しを実施する。</a:t>
          </a:r>
          <a:endParaRPr lang="ja-JP" altLang="ja-JP" sz="1400">
            <a:effectLst/>
          </a:endParaRPr>
        </a:p>
        <a:p>
          <a:r>
            <a:rPr kumimoji="1" lang="ja-JP" altLang="ja-JP" sz="1100">
              <a:solidFill>
                <a:schemeClr val="dk1"/>
              </a:solidFill>
              <a:effectLst/>
              <a:latin typeface="+mn-lt"/>
              <a:ea typeface="+mn-ea"/>
              <a:cs typeface="+mn-cs"/>
            </a:rPr>
            <a:t>　普通建設事業費は</a:t>
          </a:r>
          <a:r>
            <a:rPr kumimoji="1" lang="en-US" altLang="ja-JP" sz="1100">
              <a:solidFill>
                <a:schemeClr val="dk1"/>
              </a:solidFill>
              <a:effectLst/>
              <a:latin typeface="+mn-lt"/>
              <a:ea typeface="+mn-ea"/>
              <a:cs typeface="+mn-cs"/>
            </a:rPr>
            <a:t>285,154</a:t>
          </a:r>
          <a:r>
            <a:rPr kumimoji="1" lang="ja-JP" altLang="ja-JP" sz="1100">
              <a:solidFill>
                <a:schemeClr val="dk1"/>
              </a:solidFill>
              <a:effectLst/>
              <a:latin typeface="+mn-lt"/>
              <a:ea typeface="+mn-ea"/>
              <a:cs typeface="+mn-cs"/>
            </a:rPr>
            <a:t>円で前年度より増加している。既存施設の更新整備の大幅な増加によるものであり、類似団体平均を大きく上回っている。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7,802
7,647
381.98
12,949,828
12,384,299
524,973
6,366,573
12,476,142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165934</xdr:rowOff>
    </xdr:from>
    <xdr:to>
      <xdr:col>24</xdr:col>
      <xdr:colOff>63500</xdr:colOff>
      <xdr:row>37</xdr:row>
      <xdr:rowOff>34108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38134"/>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34108</xdr:rowOff>
    </xdr:from>
    <xdr:to>
      <xdr:col>19</xdr:col>
      <xdr:colOff>177800</xdr:colOff>
      <xdr:row>37</xdr:row>
      <xdr:rowOff>81679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77758"/>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81679</xdr:rowOff>
    </xdr:from>
    <xdr:to>
      <xdr:col>15</xdr:col>
      <xdr:colOff>50800</xdr:colOff>
      <xdr:row>38</xdr:row>
      <xdr:rowOff>5697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25329"/>
          <a:ext cx="889000" cy="9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67745</xdr:rowOff>
    </xdr:from>
    <xdr:to>
      <xdr:col>10</xdr:col>
      <xdr:colOff>114300</xdr:colOff>
      <xdr:row>38</xdr:row>
      <xdr:rowOff>5697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11395"/>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115134</xdr:rowOff>
    </xdr:from>
    <xdr:to>
      <xdr:col>24</xdr:col>
      <xdr:colOff>114300</xdr:colOff>
      <xdr:row>37</xdr:row>
      <xdr:rowOff>45284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93561</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6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154758</xdr:rowOff>
    </xdr:from>
    <xdr:to>
      <xdr:col>20</xdr:col>
      <xdr:colOff>38100</xdr:colOff>
      <xdr:row>37</xdr:row>
      <xdr:rowOff>84908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76035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1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30879</xdr:rowOff>
    </xdr:from>
    <xdr:to>
      <xdr:col>15</xdr:col>
      <xdr:colOff>101600</xdr:colOff>
      <xdr:row>37</xdr:row>
      <xdr:rowOff>132479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123606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6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126347</xdr:rowOff>
    </xdr:from>
    <xdr:to>
      <xdr:col>10</xdr:col>
      <xdr:colOff>165100</xdr:colOff>
      <xdr:row>38</xdr:row>
      <xdr:rowOff>56497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6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47624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16945</xdr:rowOff>
    </xdr:from>
    <xdr:to>
      <xdr:col>6</xdr:col>
      <xdr:colOff>38100</xdr:colOff>
      <xdr:row>37</xdr:row>
      <xdr:rowOff>118545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109672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119406</xdr:rowOff>
    </xdr:from>
    <xdr:to>
      <xdr:col>24</xdr:col>
      <xdr:colOff>63500</xdr:colOff>
      <xdr:row>55</xdr:row>
      <xdr:rowOff>97133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77706"/>
          <a:ext cx="838200" cy="14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23024</xdr:rowOff>
    </xdr:from>
    <xdr:to>
      <xdr:col>19</xdr:col>
      <xdr:colOff>177800</xdr:colOff>
      <xdr:row>55</xdr:row>
      <xdr:rowOff>97133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52774"/>
          <a:ext cx="889000" cy="7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66659</xdr:rowOff>
    </xdr:from>
    <xdr:to>
      <xdr:col>15</xdr:col>
      <xdr:colOff>50800</xdr:colOff>
      <xdr:row>55</xdr:row>
      <xdr:rowOff>23024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324959"/>
          <a:ext cx="889000" cy="12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118777</xdr:rowOff>
    </xdr:from>
    <xdr:to>
      <xdr:col>10</xdr:col>
      <xdr:colOff>114300</xdr:colOff>
      <xdr:row>54</xdr:row>
      <xdr:rowOff>66659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205627"/>
          <a:ext cx="889000" cy="1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68606</xdr:rowOff>
    </xdr:from>
    <xdr:to>
      <xdr:col>24</xdr:col>
      <xdr:colOff>114300</xdr:colOff>
      <xdr:row>54</xdr:row>
      <xdr:rowOff>170206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2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91483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7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46333</xdr:rowOff>
    </xdr:from>
    <xdr:to>
      <xdr:col>20</xdr:col>
      <xdr:colOff>38100</xdr:colOff>
      <xdr:row>55</xdr:row>
      <xdr:rowOff>147933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164460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143674</xdr:rowOff>
    </xdr:from>
    <xdr:to>
      <xdr:col>15</xdr:col>
      <xdr:colOff>101600</xdr:colOff>
      <xdr:row>55</xdr:row>
      <xdr:rowOff>73824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90351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17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15859</xdr:rowOff>
    </xdr:from>
    <xdr:to>
      <xdr:col>10</xdr:col>
      <xdr:colOff>165100</xdr:colOff>
      <xdr:row>54</xdr:row>
      <xdr:rowOff>117459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2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133986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4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67977</xdr:rowOff>
    </xdr:from>
    <xdr:to>
      <xdr:col>6</xdr:col>
      <xdr:colOff>38100</xdr:colOff>
      <xdr:row>53</xdr:row>
      <xdr:rowOff>169577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15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14654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3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31755</xdr:rowOff>
    </xdr:from>
    <xdr:to>
      <xdr:col>24</xdr:col>
      <xdr:colOff>63500</xdr:colOff>
      <xdr:row>73</xdr:row>
      <xdr:rowOff>81247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204705"/>
          <a:ext cx="838200" cy="39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31755</xdr:rowOff>
    </xdr:from>
    <xdr:to>
      <xdr:col>19</xdr:col>
      <xdr:colOff>177800</xdr:colOff>
      <xdr:row>74</xdr:row>
      <xdr:rowOff>113099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204705"/>
          <a:ext cx="889000" cy="59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113099</xdr:rowOff>
    </xdr:from>
    <xdr:to>
      <xdr:col>15</xdr:col>
      <xdr:colOff>50800</xdr:colOff>
      <xdr:row>75</xdr:row>
      <xdr:rowOff>30536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00399"/>
          <a:ext cx="889000" cy="8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111811</xdr:rowOff>
    </xdr:from>
    <xdr:to>
      <xdr:col>10</xdr:col>
      <xdr:colOff>114300</xdr:colOff>
      <xdr:row>75</xdr:row>
      <xdr:rowOff>30536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799111"/>
          <a:ext cx="889000" cy="9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30447</xdr:rowOff>
    </xdr:from>
    <xdr:to>
      <xdr:col>24</xdr:col>
      <xdr:colOff>114300</xdr:colOff>
      <xdr:row>73</xdr:row>
      <xdr:rowOff>132047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4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53324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9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152405</xdr:rowOff>
    </xdr:from>
    <xdr:to>
      <xdr:col>20</xdr:col>
      <xdr:colOff>38100</xdr:colOff>
      <xdr:row>71</xdr:row>
      <xdr:rowOff>82555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15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99082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92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62299</xdr:rowOff>
    </xdr:from>
    <xdr:to>
      <xdr:col>15</xdr:col>
      <xdr:colOff>101600</xdr:colOff>
      <xdr:row>74</xdr:row>
      <xdr:rowOff>163899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4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8976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2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151186</xdr:rowOff>
    </xdr:from>
    <xdr:to>
      <xdr:col>10</xdr:col>
      <xdr:colOff>165100</xdr:colOff>
      <xdr:row>75</xdr:row>
      <xdr:rowOff>81336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97863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1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61011</xdr:rowOff>
    </xdr:from>
    <xdr:to>
      <xdr:col>6</xdr:col>
      <xdr:colOff>38100</xdr:colOff>
      <xdr:row>74</xdr:row>
      <xdr:rowOff>162611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7688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63756</xdr:rowOff>
    </xdr:from>
    <xdr:to>
      <xdr:col>24</xdr:col>
      <xdr:colOff>63500</xdr:colOff>
      <xdr:row>94</xdr:row>
      <xdr:rowOff>68247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180056"/>
          <a:ext cx="8382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68247</xdr:rowOff>
    </xdr:from>
    <xdr:to>
      <xdr:col>19</xdr:col>
      <xdr:colOff>177800</xdr:colOff>
      <xdr:row>94</xdr:row>
      <xdr:rowOff>131897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84547"/>
          <a:ext cx="889000" cy="6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131897</xdr:rowOff>
    </xdr:from>
    <xdr:to>
      <xdr:col>15</xdr:col>
      <xdr:colOff>50800</xdr:colOff>
      <xdr:row>95</xdr:row>
      <xdr:rowOff>21785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48197"/>
          <a:ext cx="889000" cy="6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21785</xdr:rowOff>
    </xdr:from>
    <xdr:to>
      <xdr:col>10</xdr:col>
      <xdr:colOff>114300</xdr:colOff>
      <xdr:row>95</xdr:row>
      <xdr:rowOff>169979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09535"/>
          <a:ext cx="889000" cy="1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12956</xdr:rowOff>
    </xdr:from>
    <xdr:to>
      <xdr:col>24</xdr:col>
      <xdr:colOff>114300</xdr:colOff>
      <xdr:row>94</xdr:row>
      <xdr:rowOff>114556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2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35833</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17447</xdr:rowOff>
    </xdr:from>
    <xdr:to>
      <xdr:col>20</xdr:col>
      <xdr:colOff>38100</xdr:colOff>
      <xdr:row>94</xdr:row>
      <xdr:rowOff>119047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135574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9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81097</xdr:rowOff>
    </xdr:from>
    <xdr:to>
      <xdr:col>15</xdr:col>
      <xdr:colOff>101600</xdr:colOff>
      <xdr:row>95</xdr:row>
      <xdr:rowOff>11247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9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27774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97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142435</xdr:rowOff>
    </xdr:from>
    <xdr:to>
      <xdr:col>10</xdr:col>
      <xdr:colOff>165100</xdr:colOff>
      <xdr:row>95</xdr:row>
      <xdr:rowOff>72585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5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89112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0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119179</xdr:rowOff>
    </xdr:from>
    <xdr:to>
      <xdr:col>6</xdr:col>
      <xdr:colOff>38100</xdr:colOff>
      <xdr:row>96</xdr:row>
      <xdr:rowOff>49329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0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65856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18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91385</xdr:rowOff>
    </xdr:from>
    <xdr:to>
      <xdr:col>55</xdr:col>
      <xdr:colOff>0</xdr:colOff>
      <xdr:row>56</xdr:row>
      <xdr:rowOff>115164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92585"/>
          <a:ext cx="838200" cy="2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91385</xdr:rowOff>
    </xdr:from>
    <xdr:to>
      <xdr:col>50</xdr:col>
      <xdr:colOff>114300</xdr:colOff>
      <xdr:row>56</xdr:row>
      <xdr:rowOff>162168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92585"/>
          <a:ext cx="889000" cy="7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162168</xdr:rowOff>
    </xdr:from>
    <xdr:to>
      <xdr:col>45</xdr:col>
      <xdr:colOff>177800</xdr:colOff>
      <xdr:row>57</xdr:row>
      <xdr:rowOff>64677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63368"/>
          <a:ext cx="889000" cy="7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26452</xdr:rowOff>
    </xdr:from>
    <xdr:to>
      <xdr:col>41</xdr:col>
      <xdr:colOff>50800</xdr:colOff>
      <xdr:row>57</xdr:row>
      <xdr:rowOff>64677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99102"/>
          <a:ext cx="889000" cy="3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64364</xdr:rowOff>
    </xdr:from>
    <xdr:to>
      <xdr:col>55</xdr:col>
      <xdr:colOff>50800</xdr:colOff>
      <xdr:row>56</xdr:row>
      <xdr:rowOff>165964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6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87241</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1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40585</xdr:rowOff>
    </xdr:from>
    <xdr:to>
      <xdr:col>50</xdr:col>
      <xdr:colOff>165100</xdr:colOff>
      <xdr:row>56</xdr:row>
      <xdr:rowOff>142185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4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158712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1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111368</xdr:rowOff>
    </xdr:from>
    <xdr:to>
      <xdr:col>46</xdr:col>
      <xdr:colOff>38100</xdr:colOff>
      <xdr:row>57</xdr:row>
      <xdr:rowOff>41518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1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32645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80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13877</xdr:rowOff>
    </xdr:from>
    <xdr:to>
      <xdr:col>41</xdr:col>
      <xdr:colOff>101600</xdr:colOff>
      <xdr:row>57</xdr:row>
      <xdr:rowOff>115477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106604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7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147102</xdr:rowOff>
    </xdr:from>
    <xdr:to>
      <xdr:col>36</xdr:col>
      <xdr:colOff>165100</xdr:colOff>
      <xdr:row>57</xdr:row>
      <xdr:rowOff>77252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68379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139238</xdr:rowOff>
    </xdr:from>
    <xdr:to>
      <xdr:col>55</xdr:col>
      <xdr:colOff>0</xdr:colOff>
      <xdr:row>78</xdr:row>
      <xdr:rowOff>15461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40888"/>
          <a:ext cx="838200" cy="4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139238</xdr:rowOff>
    </xdr:from>
    <xdr:to>
      <xdr:col>50</xdr:col>
      <xdr:colOff>114300</xdr:colOff>
      <xdr:row>77</xdr:row>
      <xdr:rowOff>140720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40888"/>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140720</xdr:rowOff>
    </xdr:from>
    <xdr:to>
      <xdr:col>45</xdr:col>
      <xdr:colOff>177800</xdr:colOff>
      <xdr:row>78</xdr:row>
      <xdr:rowOff>40977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42370"/>
          <a:ext cx="889000" cy="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139311</xdr:rowOff>
    </xdr:from>
    <xdr:to>
      <xdr:col>41</xdr:col>
      <xdr:colOff>50800</xdr:colOff>
      <xdr:row>78</xdr:row>
      <xdr:rowOff>40977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40961"/>
          <a:ext cx="889000" cy="7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136111</xdr:rowOff>
    </xdr:from>
    <xdr:to>
      <xdr:col>55</xdr:col>
      <xdr:colOff>50800</xdr:colOff>
      <xdr:row>78</xdr:row>
      <xdr:rowOff>66261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51038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5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88438</xdr:rowOff>
    </xdr:from>
    <xdr:to>
      <xdr:col>50</xdr:col>
      <xdr:colOff>165100</xdr:colOff>
      <xdr:row>78</xdr:row>
      <xdr:rowOff>18588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9715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8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89920</xdr:rowOff>
    </xdr:from>
    <xdr:to>
      <xdr:col>46</xdr:col>
      <xdr:colOff>38100</xdr:colOff>
      <xdr:row>78</xdr:row>
      <xdr:rowOff>20070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9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161627</xdr:rowOff>
    </xdr:from>
    <xdr:to>
      <xdr:col>41</xdr:col>
      <xdr:colOff>101600</xdr:colOff>
      <xdr:row>78</xdr:row>
      <xdr:rowOff>91777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82904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88511</xdr:rowOff>
    </xdr:from>
    <xdr:to>
      <xdr:col>36</xdr:col>
      <xdr:colOff>165100</xdr:colOff>
      <xdr:row>78</xdr:row>
      <xdr:rowOff>18661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9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8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118092</xdr:rowOff>
    </xdr:from>
    <xdr:to>
      <xdr:col>55</xdr:col>
      <xdr:colOff>0</xdr:colOff>
      <xdr:row>96</xdr:row>
      <xdr:rowOff>31079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05842"/>
          <a:ext cx="838200" cy="8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31079</xdr:rowOff>
    </xdr:from>
    <xdr:to>
      <xdr:col>50</xdr:col>
      <xdr:colOff>114300</xdr:colOff>
      <xdr:row>96</xdr:row>
      <xdr:rowOff>43049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90279"/>
          <a:ext cx="889000" cy="1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43049</xdr:rowOff>
    </xdr:from>
    <xdr:to>
      <xdr:col>45</xdr:col>
      <xdr:colOff>177800</xdr:colOff>
      <xdr:row>96</xdr:row>
      <xdr:rowOff>154276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02249"/>
          <a:ext cx="889000" cy="1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154276</xdr:rowOff>
    </xdr:from>
    <xdr:to>
      <xdr:col>41</xdr:col>
      <xdr:colOff>50800</xdr:colOff>
      <xdr:row>97</xdr:row>
      <xdr:rowOff>133665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13476"/>
          <a:ext cx="889000" cy="1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67292</xdr:rowOff>
    </xdr:from>
    <xdr:to>
      <xdr:col>55</xdr:col>
      <xdr:colOff>50800</xdr:colOff>
      <xdr:row>95</xdr:row>
      <xdr:rowOff>168892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5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45719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3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151729</xdr:rowOff>
    </xdr:from>
    <xdr:to>
      <xdr:col>50</xdr:col>
      <xdr:colOff>165100</xdr:colOff>
      <xdr:row>96</xdr:row>
      <xdr:rowOff>81879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3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73006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3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163699</xdr:rowOff>
    </xdr:from>
    <xdr:to>
      <xdr:col>46</xdr:col>
      <xdr:colOff>38100</xdr:colOff>
      <xdr:row>96</xdr:row>
      <xdr:rowOff>93849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84976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4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103476</xdr:rowOff>
    </xdr:from>
    <xdr:to>
      <xdr:col>41</xdr:col>
      <xdr:colOff>101600</xdr:colOff>
      <xdr:row>97</xdr:row>
      <xdr:rowOff>33626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24753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5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82865</xdr:rowOff>
    </xdr:from>
    <xdr:to>
      <xdr:col>36</xdr:col>
      <xdr:colOff>165100</xdr:colOff>
      <xdr:row>98</xdr:row>
      <xdr:rowOff>13015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0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76004</xdr:rowOff>
    </xdr:from>
    <xdr:to>
      <xdr:col>85</xdr:col>
      <xdr:colOff>127000</xdr:colOff>
      <xdr:row>37</xdr:row>
      <xdr:rowOff>16332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48204"/>
          <a:ext cx="838200" cy="1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10053</xdr:rowOff>
    </xdr:from>
    <xdr:to>
      <xdr:col>81</xdr:col>
      <xdr:colOff>50800</xdr:colOff>
      <xdr:row>37</xdr:row>
      <xdr:rowOff>16332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53703"/>
          <a:ext cx="889000" cy="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10053</xdr:rowOff>
    </xdr:from>
    <xdr:to>
      <xdr:col>76</xdr:col>
      <xdr:colOff>114300</xdr:colOff>
      <xdr:row>37</xdr:row>
      <xdr:rowOff>44191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53703"/>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29621</xdr:rowOff>
    </xdr:from>
    <xdr:to>
      <xdr:col>71</xdr:col>
      <xdr:colOff>177800</xdr:colOff>
      <xdr:row>37</xdr:row>
      <xdr:rowOff>44191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73271"/>
          <a:ext cx="889000" cy="1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25204</xdr:rowOff>
    </xdr:from>
    <xdr:to>
      <xdr:col>85</xdr:col>
      <xdr:colOff>177800</xdr:colOff>
      <xdr:row>36</xdr:row>
      <xdr:rowOff>126804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9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48081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136982</xdr:rowOff>
    </xdr:from>
    <xdr:to>
      <xdr:col>81</xdr:col>
      <xdr:colOff>101600</xdr:colOff>
      <xdr:row>37</xdr:row>
      <xdr:rowOff>67132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83659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8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130703</xdr:rowOff>
    </xdr:from>
    <xdr:to>
      <xdr:col>76</xdr:col>
      <xdr:colOff>165100</xdr:colOff>
      <xdr:row>37</xdr:row>
      <xdr:rowOff>60853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0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77380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7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164841</xdr:rowOff>
    </xdr:from>
    <xdr:to>
      <xdr:col>72</xdr:col>
      <xdr:colOff>38100</xdr:colOff>
      <xdr:row>37</xdr:row>
      <xdr:rowOff>94991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86118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2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150271</xdr:rowOff>
    </xdr:from>
    <xdr:to>
      <xdr:col>67</xdr:col>
      <xdr:colOff>101600</xdr:colOff>
      <xdr:row>37</xdr:row>
      <xdr:rowOff>80421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71548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1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104080</xdr:rowOff>
    </xdr:from>
    <xdr:to>
      <xdr:col>85</xdr:col>
      <xdr:colOff>127000</xdr:colOff>
      <xdr:row>55</xdr:row>
      <xdr:rowOff>129710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362380"/>
          <a:ext cx="838200" cy="19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129710</xdr:rowOff>
    </xdr:from>
    <xdr:to>
      <xdr:col>81</xdr:col>
      <xdr:colOff>50800</xdr:colOff>
      <xdr:row>55</xdr:row>
      <xdr:rowOff>134438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59460"/>
          <a:ext cx="8890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134438</xdr:rowOff>
    </xdr:from>
    <xdr:to>
      <xdr:col>76</xdr:col>
      <xdr:colOff>114300</xdr:colOff>
      <xdr:row>56</xdr:row>
      <xdr:rowOff>149173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564188"/>
          <a:ext cx="889000" cy="18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80049</xdr:rowOff>
    </xdr:from>
    <xdr:to>
      <xdr:col>71</xdr:col>
      <xdr:colOff>177800</xdr:colOff>
      <xdr:row>56</xdr:row>
      <xdr:rowOff>149173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81249"/>
          <a:ext cx="889000" cy="6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53280</xdr:rowOff>
    </xdr:from>
    <xdr:to>
      <xdr:col>85</xdr:col>
      <xdr:colOff>177800</xdr:colOff>
      <xdr:row>54</xdr:row>
      <xdr:rowOff>154880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76157</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16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78910</xdr:rowOff>
    </xdr:from>
    <xdr:to>
      <xdr:col>81</xdr:col>
      <xdr:colOff>101600</xdr:colOff>
      <xdr:row>56</xdr:row>
      <xdr:rowOff>9060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187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60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83638</xdr:rowOff>
    </xdr:from>
    <xdr:to>
      <xdr:col>76</xdr:col>
      <xdr:colOff>165100</xdr:colOff>
      <xdr:row>56</xdr:row>
      <xdr:rowOff>13788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4915</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60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98373</xdr:rowOff>
    </xdr:from>
    <xdr:to>
      <xdr:col>72</xdr:col>
      <xdr:colOff>38100</xdr:colOff>
      <xdr:row>57</xdr:row>
      <xdr:rowOff>28523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9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19650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29249</xdr:rowOff>
    </xdr:from>
    <xdr:to>
      <xdr:col>67</xdr:col>
      <xdr:colOff>101600</xdr:colOff>
      <xdr:row>56</xdr:row>
      <xdr:rowOff>130849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3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121976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2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31507</xdr:rowOff>
    </xdr:from>
    <xdr:to>
      <xdr:col>85</xdr:col>
      <xdr:colOff>127000</xdr:colOff>
      <xdr:row>77</xdr:row>
      <xdr:rowOff>170898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233157"/>
          <a:ext cx="838200" cy="13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24409</xdr:rowOff>
    </xdr:from>
    <xdr:to>
      <xdr:col>81</xdr:col>
      <xdr:colOff>50800</xdr:colOff>
      <xdr:row>77</xdr:row>
      <xdr:rowOff>31507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2711709"/>
          <a:ext cx="889000" cy="5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18640</xdr:rowOff>
    </xdr:from>
    <xdr:to>
      <xdr:col>76</xdr:col>
      <xdr:colOff>114300</xdr:colOff>
      <xdr:row>74</xdr:row>
      <xdr:rowOff>24409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2020140"/>
          <a:ext cx="889000" cy="69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18640</xdr:rowOff>
    </xdr:from>
    <xdr:to>
      <xdr:col>71</xdr:col>
      <xdr:colOff>177800</xdr:colOff>
      <xdr:row>70</xdr:row>
      <xdr:rowOff>20980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2020140"/>
          <a:ext cx="88900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111926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120098</xdr:rowOff>
    </xdr:from>
    <xdr:to>
      <xdr:col>85</xdr:col>
      <xdr:colOff>177800</xdr:colOff>
      <xdr:row>78</xdr:row>
      <xdr:rowOff>50248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142975</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7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152157</xdr:rowOff>
    </xdr:from>
    <xdr:to>
      <xdr:col>81</xdr:col>
      <xdr:colOff>101600</xdr:colOff>
      <xdr:row>77</xdr:row>
      <xdr:rowOff>82307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8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98834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145059</xdr:rowOff>
    </xdr:from>
    <xdr:to>
      <xdr:col>76</xdr:col>
      <xdr:colOff>165100</xdr:colOff>
      <xdr:row>74</xdr:row>
      <xdr:rowOff>75209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266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91736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4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139290</xdr:rowOff>
    </xdr:from>
    <xdr:to>
      <xdr:col>72</xdr:col>
      <xdr:colOff>38100</xdr:colOff>
      <xdr:row>70</xdr:row>
      <xdr:rowOff>69440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19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85967</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03795" y="1174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141630</xdr:rowOff>
    </xdr:from>
    <xdr:to>
      <xdr:col>67</xdr:col>
      <xdr:colOff>101600</xdr:colOff>
      <xdr:row>70</xdr:row>
      <xdr:rowOff>71780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19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88307</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14795" y="1174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95887</xdr:rowOff>
    </xdr:from>
    <xdr:to>
      <xdr:col>85</xdr:col>
      <xdr:colOff>127000</xdr:colOff>
      <xdr:row>94</xdr:row>
      <xdr:rowOff>115638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212187"/>
          <a:ext cx="8382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54839</xdr:rowOff>
    </xdr:from>
    <xdr:to>
      <xdr:col>81</xdr:col>
      <xdr:colOff>50800</xdr:colOff>
      <xdr:row>94</xdr:row>
      <xdr:rowOff>115638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171139"/>
          <a:ext cx="889000" cy="6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54839</xdr:rowOff>
    </xdr:from>
    <xdr:to>
      <xdr:col>76</xdr:col>
      <xdr:colOff>114300</xdr:colOff>
      <xdr:row>94</xdr:row>
      <xdr:rowOff>97684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171139"/>
          <a:ext cx="889000" cy="4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97684</xdr:rowOff>
    </xdr:from>
    <xdr:to>
      <xdr:col>71</xdr:col>
      <xdr:colOff>177800</xdr:colOff>
      <xdr:row>94</xdr:row>
      <xdr:rowOff>145630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213984"/>
          <a:ext cx="889000" cy="4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45087</xdr:rowOff>
    </xdr:from>
    <xdr:to>
      <xdr:col>85</xdr:col>
      <xdr:colOff>177800</xdr:colOff>
      <xdr:row>94</xdr:row>
      <xdr:rowOff>146687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16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67964</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01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64838</xdr:rowOff>
    </xdr:from>
    <xdr:to>
      <xdr:col>81</xdr:col>
      <xdr:colOff>101600</xdr:colOff>
      <xdr:row>94</xdr:row>
      <xdr:rowOff>166438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11515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95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4039</xdr:rowOff>
    </xdr:from>
    <xdr:to>
      <xdr:col>76</xdr:col>
      <xdr:colOff>165100</xdr:colOff>
      <xdr:row>94</xdr:row>
      <xdr:rowOff>105639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12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122166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8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46884</xdr:rowOff>
    </xdr:from>
    <xdr:to>
      <xdr:col>72</xdr:col>
      <xdr:colOff>38100</xdr:colOff>
      <xdr:row>94</xdr:row>
      <xdr:rowOff>148484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1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165011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93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94830</xdr:rowOff>
    </xdr:from>
    <xdr:to>
      <xdr:col>67</xdr:col>
      <xdr:colOff>101600</xdr:colOff>
      <xdr:row>95</xdr:row>
      <xdr:rowOff>24980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2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41507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98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支所</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改修</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のため、</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410,653</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大幅に増加したが、いずれにせよ</a:t>
          </a:r>
          <a:r>
            <a:rPr kumimoji="1" lang="ja-JP" altLang="ja-JP" sz="1100">
              <a:solidFill>
                <a:schemeClr val="dk1"/>
              </a:solidFill>
              <a:effectLst/>
              <a:latin typeface="+mn-lt"/>
              <a:ea typeface="+mn-ea"/>
              <a:cs typeface="+mn-cs"/>
            </a:rPr>
            <a:t>類似団体平均を大きく上回っている。民生費は、町立保育所建設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令和５年度で完了したため大きく</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219,933</a:t>
          </a:r>
          <a:r>
            <a:rPr kumimoji="1" lang="ja-JP" altLang="ja-JP" sz="1100">
              <a:solidFill>
                <a:schemeClr val="dk1"/>
              </a:solidFill>
              <a:effectLst/>
              <a:latin typeface="+mn-lt"/>
              <a:ea typeface="+mn-ea"/>
              <a:cs typeface="+mn-cs"/>
            </a:rPr>
            <a:t>円となっており、類似団体平均に比べ高止まりしている。これは、病院事業会計への補助金・負担金が多額なことが要因だと考えられる。</a:t>
          </a:r>
          <a:endParaRPr lang="ja-JP" altLang="ja-JP" sz="1400">
            <a:effectLst/>
          </a:endParaRPr>
        </a:p>
        <a:p>
          <a:r>
            <a:rPr kumimoji="1" lang="ja-JP" altLang="ja-JP" sz="1100">
              <a:solidFill>
                <a:schemeClr val="dk1"/>
              </a:solidFill>
              <a:effectLst/>
              <a:latin typeface="+mn-lt"/>
              <a:ea typeface="+mn-ea"/>
              <a:cs typeface="+mn-cs"/>
            </a:rPr>
            <a:t>商工費は、平成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年度の自然公園の改修事業完了後ほぼ横ばいであり、類似団体よりも低い水準となっている。</a:t>
          </a:r>
          <a:endParaRPr lang="ja-JP" altLang="ja-JP" sz="1400">
            <a:effectLst/>
          </a:endParaRPr>
        </a:p>
        <a:p>
          <a:r>
            <a:rPr kumimoji="1" lang="ja-JP" altLang="ja-JP" sz="1100">
              <a:solidFill>
                <a:schemeClr val="dk1"/>
              </a:solidFill>
              <a:effectLst/>
              <a:latin typeface="+mn-lt"/>
              <a:ea typeface="+mn-ea"/>
              <a:cs typeface="+mn-cs"/>
            </a:rPr>
            <a:t>災害復旧費においては、平成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月豪雨からの復旧費が多額となっており、類似団体平均を大幅に上回っていたが、復旧が完了し中断していた町道改修工事等が再開したため土木費が増加している。</a:t>
          </a:r>
          <a:endParaRPr lang="ja-JP" altLang="ja-JP" sz="1400">
            <a:effectLst/>
          </a:endParaRPr>
        </a:p>
        <a:p>
          <a:r>
            <a:rPr kumimoji="1" lang="ja-JP" altLang="ja-JP" sz="1100">
              <a:solidFill>
                <a:schemeClr val="dk1"/>
              </a:solidFill>
              <a:effectLst/>
              <a:latin typeface="+mn-lt"/>
              <a:ea typeface="+mn-ea"/>
              <a:cs typeface="+mn-cs"/>
            </a:rPr>
            <a:t>公債費は、借入の抑制や繰上償還を実施し、一時期と比べ健全化しているが、類似団体平均に比べると高い額で推移している。新庁舎や新病院建設事業等の元金償還開始による公債費の増加が見込まれるため、他の投資事業を抑制しながら公債費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財政調整基金残高については、毎年、実質収支額の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以上を積立てており、平成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年度以降、大幅に増加している。また、基金を利用した債券運用も積極的に行うことで、将来の財源不足に備えている。</a:t>
          </a:r>
          <a:endParaRPr lang="ja-JP" altLang="ja-JP" sz="1400">
            <a:effectLst/>
          </a:endParaRPr>
        </a:p>
        <a:p>
          <a:r>
            <a:rPr kumimoji="1" lang="ja-JP" altLang="ja-JP" sz="1100">
              <a:solidFill>
                <a:schemeClr val="dk1"/>
              </a:solidFill>
              <a:effectLst/>
              <a:latin typeface="+mn-lt"/>
              <a:ea typeface="+mn-ea"/>
              <a:cs typeface="+mn-cs"/>
            </a:rPr>
            <a:t>　実質収支比率は、前年度比ほぼ横ばいとなっている。</a:t>
          </a:r>
          <a:endParaRPr lang="ja-JP" altLang="ja-JP" sz="1400">
            <a:effectLst/>
          </a:endParaRPr>
        </a:p>
        <a:p>
          <a:r>
            <a:rPr kumimoji="1" lang="ja-JP" altLang="ja-JP" sz="1100">
              <a:solidFill>
                <a:schemeClr val="dk1"/>
              </a:solidFill>
              <a:effectLst/>
              <a:latin typeface="+mn-lt"/>
              <a:ea typeface="+mn-ea"/>
              <a:cs typeface="+mn-cs"/>
            </a:rPr>
            <a:t>　実質単年度収支比率は、財政調整基金を取り崩して財政運営を行っているためマイナスとなっている。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全会計ともに黒字となっている。</a:t>
          </a:r>
          <a:endParaRPr lang="ja-JP" altLang="ja-JP" sz="1400">
            <a:effectLst/>
          </a:endParaRPr>
        </a:p>
        <a:p>
          <a:r>
            <a:rPr kumimoji="1" lang="ja-JP" altLang="ja-JP" sz="1100">
              <a:solidFill>
                <a:schemeClr val="dk1"/>
              </a:solidFill>
              <a:effectLst/>
              <a:latin typeface="+mn-lt"/>
              <a:ea typeface="+mn-ea"/>
              <a:cs typeface="+mn-cs"/>
            </a:rPr>
            <a:t>　引き続き黒字となるよう、財政健全化に努める。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12949828</v>
      </c>
      <c r="BO4" s="436"/>
      <c r="BP4" s="436"/>
      <c r="BQ4" s="436"/>
      <c r="BR4" s="436"/>
      <c r="BS4" s="436"/>
      <c r="BT4" s="436"/>
      <c r="BU4" s="437"/>
      <c r="BV4" s="435">
        <v>12843815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8.1999999999999993</v>
      </c>
      <c r="CU4" s="576"/>
      <c r="CV4" s="576"/>
      <c r="CW4" s="576"/>
      <c r="CX4" s="576"/>
      <c r="CY4" s="576"/>
      <c r="CZ4" s="576"/>
      <c r="DA4" s="577"/>
      <c r="DB4" s="575">
        <v>10.199999999999999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12384299</v>
      </c>
      <c r="BO5" s="407"/>
      <c r="BP5" s="407"/>
      <c r="BQ5" s="407"/>
      <c r="BR5" s="407"/>
      <c r="BS5" s="407"/>
      <c r="BT5" s="407"/>
      <c r="BU5" s="408"/>
      <c r="BV5" s="406">
        <v>12114287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81.2</v>
      </c>
      <c r="CU5" s="404"/>
      <c r="CV5" s="404"/>
      <c r="CW5" s="404"/>
      <c r="CX5" s="404"/>
      <c r="CY5" s="404"/>
      <c r="CZ5" s="404"/>
      <c r="DA5" s="405"/>
      <c r="DB5" s="403">
        <v>81.2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565529</v>
      </c>
      <c r="BO6" s="407"/>
      <c r="BP6" s="407"/>
      <c r="BQ6" s="407"/>
      <c r="BR6" s="407"/>
      <c r="BS6" s="407"/>
      <c r="BT6" s="407"/>
      <c r="BU6" s="408"/>
      <c r="BV6" s="406">
        <v>729528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81.3</v>
      </c>
      <c r="CU6" s="550"/>
      <c r="CV6" s="550"/>
      <c r="CW6" s="550"/>
      <c r="CX6" s="550"/>
      <c r="CY6" s="550"/>
      <c r="CZ6" s="550"/>
      <c r="DA6" s="551"/>
      <c r="DB6" s="549">
        <v>81.5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40556</v>
      </c>
      <c r="BO7" s="407"/>
      <c r="BP7" s="407"/>
      <c r="BQ7" s="407"/>
      <c r="BR7" s="407"/>
      <c r="BS7" s="407"/>
      <c r="BT7" s="407"/>
      <c r="BU7" s="408"/>
      <c r="BV7" s="406">
        <v>85369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6366573</v>
      </c>
      <c r="CU7" s="407"/>
      <c r="CV7" s="407"/>
      <c r="CW7" s="407"/>
      <c r="CX7" s="407"/>
      <c r="CY7" s="407"/>
      <c r="CZ7" s="407"/>
      <c r="DA7" s="408"/>
      <c r="DB7" s="406">
        <v>6336251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524973</v>
      </c>
      <c r="BO8" s="407"/>
      <c r="BP8" s="407"/>
      <c r="BQ8" s="407"/>
      <c r="BR8" s="407"/>
      <c r="BS8" s="407"/>
      <c r="BT8" s="407"/>
      <c r="BU8" s="408"/>
      <c r="BV8" s="406">
        <v>644159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v>
      </c>
      <c r="CU8" s="510"/>
      <c r="CV8" s="510"/>
      <c r="CW8" s="510"/>
      <c r="CX8" s="510"/>
      <c r="CY8" s="510"/>
      <c r="CZ8" s="510"/>
      <c r="DA8" s="511"/>
      <c r="DB8" s="509">
        <v>0.2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8250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-119186</v>
      </c>
      <c r="BO9" s="407"/>
      <c r="BP9" s="407"/>
      <c r="BQ9" s="407"/>
      <c r="BR9" s="407"/>
      <c r="BS9" s="407"/>
      <c r="BT9" s="407"/>
      <c r="BU9" s="408"/>
      <c r="BV9" s="406">
        <v>286632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v>
      </c>
      <c r="CU9" s="404"/>
      <c r="CV9" s="404"/>
      <c r="CW9" s="404"/>
      <c r="CX9" s="404"/>
      <c r="CY9" s="404"/>
      <c r="CZ9" s="404"/>
      <c r="DA9" s="405"/>
      <c r="DB9" s="403">
        <v>15</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9217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18378</v>
      </c>
      <c r="BO10" s="407"/>
      <c r="BP10" s="407"/>
      <c r="BQ10" s="407"/>
      <c r="BR10" s="407"/>
      <c r="BS10" s="407"/>
      <c r="BT10" s="407"/>
      <c r="BU10" s="408"/>
      <c r="BV10" s="406">
        <v>17791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13200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7802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441000</v>
      </c>
      <c r="BO12" s="407"/>
      <c r="BP12" s="407"/>
      <c r="BQ12" s="407"/>
      <c r="BR12" s="407"/>
      <c r="BS12" s="407"/>
      <c r="BT12" s="407"/>
      <c r="BU12" s="408"/>
      <c r="BV12" s="406">
        <v>421000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7647</v>
      </c>
      <c r="S13" s="494"/>
      <c r="T13" s="494"/>
      <c r="U13" s="494"/>
      <c r="V13" s="495"/>
      <c r="W13" s="496" t="s">
        <v>131</v>
      </c>
      <c r="X13" s="392"/>
      <c r="Y13" s="392"/>
      <c r="Z13" s="392"/>
      <c r="AA13" s="392"/>
      <c r="AB13" s="393"/>
      <c r="AC13" s="359">
        <v>1057</v>
      </c>
      <c r="AD13" s="360"/>
      <c r="AE13" s="360"/>
      <c r="AF13" s="360"/>
      <c r="AG13" s="361"/>
      <c r="AH13" s="359">
        <v>1334</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-528608</v>
      </c>
      <c r="BO13" s="407"/>
      <c r="BP13" s="407"/>
      <c r="BQ13" s="407"/>
      <c r="BR13" s="407"/>
      <c r="BS13" s="407"/>
      <c r="BT13" s="407"/>
      <c r="BU13" s="408"/>
      <c r="BV13" s="406">
        <v>-116577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6.5</v>
      </c>
      <c r="CU13" s="404"/>
      <c r="CV13" s="404"/>
      <c r="CW13" s="404"/>
      <c r="CX13" s="404"/>
      <c r="CY13" s="404"/>
      <c r="CZ13" s="404"/>
      <c r="DA13" s="405"/>
      <c r="DB13" s="403">
        <v>6.2</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8034</v>
      </c>
      <c r="S14" s="494"/>
      <c r="T14" s="494"/>
      <c r="U14" s="494"/>
      <c r="V14" s="495"/>
      <c r="W14" s="497"/>
      <c r="X14" s="395"/>
      <c r="Y14" s="395"/>
      <c r="Z14" s="395"/>
      <c r="AA14" s="395"/>
      <c r="AB14" s="396"/>
      <c r="AC14" s="486">
        <v>24.6</v>
      </c>
      <c r="AD14" s="487"/>
      <c r="AE14" s="487"/>
      <c r="AF14" s="487"/>
      <c r="AG14" s="488"/>
      <c r="AH14" s="486">
        <v>28.2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7886</v>
      </c>
      <c r="S15" s="494"/>
      <c r="T15" s="494"/>
      <c r="U15" s="494"/>
      <c r="V15" s="495"/>
      <c r="W15" s="496" t="s">
        <v>137</v>
      </c>
      <c r="X15" s="392"/>
      <c r="Y15" s="392"/>
      <c r="Z15" s="392"/>
      <c r="AA15" s="392"/>
      <c r="AB15" s="393"/>
      <c r="AC15" s="359">
        <v>985</v>
      </c>
      <c r="AD15" s="360"/>
      <c r="AE15" s="360"/>
      <c r="AF15" s="360"/>
      <c r="AG15" s="361"/>
      <c r="AH15" s="359">
        <v>1069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1245480</v>
      </c>
      <c r="BO15" s="436"/>
      <c r="BP15" s="436"/>
      <c r="BQ15" s="436"/>
      <c r="BR15" s="436"/>
      <c r="BS15" s="436"/>
      <c r="BT15" s="436"/>
      <c r="BU15" s="437"/>
      <c r="BV15" s="435">
        <v>1272234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v>
      </c>
      <c r="AD16" s="487"/>
      <c r="AE16" s="487"/>
      <c r="AF16" s="487"/>
      <c r="AG16" s="488"/>
      <c r="AH16" s="486">
        <v>22.6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6097274</v>
      </c>
      <c r="BO16" s="407"/>
      <c r="BP16" s="407"/>
      <c r="BQ16" s="407"/>
      <c r="BR16" s="407"/>
      <c r="BS16" s="407"/>
      <c r="BT16" s="407"/>
      <c r="BU16" s="408"/>
      <c r="BV16" s="406">
        <v>6037970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2248</v>
      </c>
      <c r="AD17" s="360"/>
      <c r="AE17" s="360"/>
      <c r="AF17" s="360"/>
      <c r="AG17" s="361"/>
      <c r="AH17" s="359">
        <v>2329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1503190</v>
      </c>
      <c r="BO17" s="407"/>
      <c r="BP17" s="407"/>
      <c r="BQ17" s="407"/>
      <c r="BR17" s="407"/>
      <c r="BS17" s="407"/>
      <c r="BT17" s="407"/>
      <c r="BU17" s="408"/>
      <c r="BV17" s="406">
        <v>1545636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381.98</v>
      </c>
      <c r="M18" s="459"/>
      <c r="N18" s="459"/>
      <c r="O18" s="459"/>
      <c r="P18" s="459"/>
      <c r="Q18" s="459"/>
      <c r="R18" s="460"/>
      <c r="S18" s="460"/>
      <c r="T18" s="460"/>
      <c r="U18" s="460"/>
      <c r="V18" s="461"/>
      <c r="W18" s="477"/>
      <c r="X18" s="478"/>
      <c r="Y18" s="478"/>
      <c r="Z18" s="478"/>
      <c r="AA18" s="478"/>
      <c r="AB18" s="502"/>
      <c r="AC18" s="376">
        <v>52.4</v>
      </c>
      <c r="AD18" s="377"/>
      <c r="AE18" s="377"/>
      <c r="AF18" s="377"/>
      <c r="AG18" s="462"/>
      <c r="AH18" s="376">
        <v>49.2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5196743</v>
      </c>
      <c r="BO18" s="407"/>
      <c r="BP18" s="407"/>
      <c r="BQ18" s="407"/>
      <c r="BR18" s="407"/>
      <c r="BS18" s="407"/>
      <c r="BT18" s="407"/>
      <c r="BU18" s="408"/>
      <c r="BV18" s="406">
        <v>5100318</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8172684</v>
      </c>
      <c r="BO19" s="407"/>
      <c r="BP19" s="407"/>
      <c r="BQ19" s="407"/>
      <c r="BR19" s="407"/>
      <c r="BS19" s="407"/>
      <c r="BT19" s="407"/>
      <c r="BU19" s="408"/>
      <c r="BV19" s="406">
        <v>8318540</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3339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12476142</v>
      </c>
      <c r="BO22" s="436"/>
      <c r="BP22" s="436"/>
      <c r="BQ22" s="436"/>
      <c r="BR22" s="436"/>
      <c r="BS22" s="436"/>
      <c r="BT22" s="436"/>
      <c r="BU22" s="437"/>
      <c r="BV22" s="435">
        <v>12195693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8967055</v>
      </c>
      <c r="BO23" s="407"/>
      <c r="BP23" s="407"/>
      <c r="BQ23" s="407"/>
      <c r="BR23" s="407"/>
      <c r="BS23" s="407"/>
      <c r="BT23" s="407"/>
      <c r="BU23" s="408"/>
      <c r="BV23" s="406">
        <v>8981815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7270</v>
      </c>
      <c r="R24" s="360"/>
      <c r="S24" s="360"/>
      <c r="T24" s="360"/>
      <c r="U24" s="360"/>
      <c r="V24" s="361"/>
      <c r="W24" s="449"/>
      <c r="X24" s="386"/>
      <c r="Y24" s="387"/>
      <c r="Z24" s="362" t="s">
        <v>162</v>
      </c>
      <c r="AA24" s="363"/>
      <c r="AB24" s="363"/>
      <c r="AC24" s="363"/>
      <c r="AD24" s="363"/>
      <c r="AE24" s="363"/>
      <c r="AF24" s="363"/>
      <c r="AG24" s="364"/>
      <c r="AH24" s="359">
        <v>143</v>
      </c>
      <c r="AI24" s="360"/>
      <c r="AJ24" s="360"/>
      <c r="AK24" s="360"/>
      <c r="AL24" s="361"/>
      <c r="AM24" s="359">
        <v>462891</v>
      </c>
      <c r="AN24" s="360"/>
      <c r="AO24" s="360"/>
      <c r="AP24" s="360"/>
      <c r="AQ24" s="360"/>
      <c r="AR24" s="361"/>
      <c r="AS24" s="359">
        <v>3237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9816424</v>
      </c>
      <c r="BO24" s="407"/>
      <c r="BP24" s="407"/>
      <c r="BQ24" s="407"/>
      <c r="BR24" s="407"/>
      <c r="BS24" s="407"/>
      <c r="BT24" s="407"/>
      <c r="BU24" s="408"/>
      <c r="BV24" s="406">
        <v>9218421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6410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2372337</v>
      </c>
      <c r="BO25" s="436"/>
      <c r="BP25" s="436"/>
      <c r="BQ25" s="436"/>
      <c r="BR25" s="436"/>
      <c r="BS25" s="436"/>
      <c r="BT25" s="436"/>
      <c r="BU25" s="437"/>
      <c r="BV25" s="435">
        <v>2664295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5990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3150</v>
      </c>
      <c r="R27" s="360"/>
      <c r="S27" s="360"/>
      <c r="T27" s="360"/>
      <c r="U27" s="360"/>
      <c r="V27" s="361"/>
      <c r="W27" s="449"/>
      <c r="X27" s="386"/>
      <c r="Y27" s="387"/>
      <c r="Z27" s="362" t="s">
        <v>172</v>
      </c>
      <c r="AA27" s="363"/>
      <c r="AB27" s="363"/>
      <c r="AC27" s="363"/>
      <c r="AD27" s="363"/>
      <c r="AE27" s="363"/>
      <c r="AF27" s="363"/>
      <c r="AG27" s="364"/>
      <c r="AH27" s="359">
        <v>1</v>
      </c>
      <c r="AI27" s="360"/>
      <c r="AJ27" s="360"/>
      <c r="AK27" s="360"/>
      <c r="AL27" s="361"/>
      <c r="AM27" s="359" t="s">
        <v>169</v>
      </c>
      <c r="AN27" s="360"/>
      <c r="AO27" s="360"/>
      <c r="AP27" s="360"/>
      <c r="AQ27" s="360"/>
      <c r="AR27" s="361"/>
      <c r="AS27" s="359" t="s">
        <v>169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2650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5048969</v>
      </c>
      <c r="BO28" s="436"/>
      <c r="BP28" s="436"/>
      <c r="BQ28" s="436"/>
      <c r="BR28" s="436"/>
      <c r="BS28" s="436"/>
      <c r="BT28" s="436"/>
      <c r="BU28" s="437"/>
      <c r="BV28" s="435">
        <v>5141591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8</v>
      </c>
      <c r="M29" s="360"/>
      <c r="N29" s="360"/>
      <c r="O29" s="360"/>
      <c r="P29" s="361"/>
      <c r="Q29" s="359">
        <v>2450</v>
      </c>
      <c r="R29" s="360"/>
      <c r="S29" s="360"/>
      <c r="T29" s="360"/>
      <c r="U29" s="360"/>
      <c r="V29" s="361"/>
      <c r="W29" s="450"/>
      <c r="X29" s="451"/>
      <c r="Y29" s="452"/>
      <c r="Z29" s="362" t="s">
        <v>178</v>
      </c>
      <c r="AA29" s="363"/>
      <c r="AB29" s="363"/>
      <c r="AC29" s="363"/>
      <c r="AD29" s="363"/>
      <c r="AE29" s="363"/>
      <c r="AF29" s="363"/>
      <c r="AG29" s="364"/>
      <c r="AH29" s="359">
        <v>144</v>
      </c>
      <c r="AI29" s="360"/>
      <c r="AJ29" s="360"/>
      <c r="AK29" s="360"/>
      <c r="AL29" s="361"/>
      <c r="AM29" s="359">
        <v>467004</v>
      </c>
      <c r="AN29" s="360"/>
      <c r="AO29" s="360"/>
      <c r="AP29" s="360"/>
      <c r="AQ29" s="360"/>
      <c r="AR29" s="361"/>
      <c r="AS29" s="359">
        <v>3243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129740</v>
      </c>
      <c r="BO29" s="407"/>
      <c r="BP29" s="407"/>
      <c r="BQ29" s="407"/>
      <c r="BR29" s="407"/>
      <c r="BS29" s="407"/>
      <c r="BT29" s="407"/>
      <c r="BU29" s="408"/>
      <c r="BV29" s="406">
        <v>109581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4958220</v>
      </c>
      <c r="BO30" s="441"/>
      <c r="BP30" s="441"/>
      <c r="BQ30" s="441"/>
      <c r="BR30" s="441"/>
      <c r="BS30" s="441"/>
      <c r="BT30" s="441"/>
      <c r="BU30" s="442"/>
      <c r="BV30" s="440">
        <v>5210250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t="str">
        <f>IF('各会計、関係団体の財政状況及び健全化判断比率'!B34="","",'各会計、関係団体の財政状況及び健全化判断比率'!B34)</f>
        <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広島県後期高齢者医療広域連合（一般会計）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（株）帝釈峡スコラ</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飲料水供給施設事業特別会計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広島県後期高齢者医療広域連合（特別会計）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（株）神石高原農業公社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分収育林事業特別会計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介護保険特別会計（保険事業勘定）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広島県市町総合事務組合</v>
      </c>
      <c r="BZ36" s="355"/>
      <c r="CA36" s="355"/>
      <c r="CB36" s="355"/>
      <c r="CC36" s="355"/>
      <c r="CD36" s="355"/>
      <c r="CE36" s="355"/>
      <c r="CF36" s="355"/>
      <c r="CG36" s="355"/>
      <c r="CH36" s="355"/>
      <c r="CI36" s="355"/>
      <c r="CJ36" s="355"/>
      <c r="CK36" s="355"/>
      <c r="CL36" s="355"/>
      <c r="CM36" s="355"/>
      <c r="CN36" s="163"/>
      <c r="CO36" s="354">
        <f t="shared" si="3"/>
        <v>18</v>
      </c>
      <c r="CP36" s="354"/>
      <c r="CQ36" s="355" t="str">
        <f>IF('各会計、関係団体の財政状況及び健全化判断比率'!BS9="","",'各会計、関係団体の財政状況及び健全化判断比率'!BS9)</f>
        <v>（有）さんわ一八二ステーション</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介護保険特別会計（介護サービス事業勘定）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福山地区消防組合</v>
      </c>
      <c r="BZ37" s="355"/>
      <c r="CA37" s="355"/>
      <c r="CB37" s="355"/>
      <c r="CC37" s="355"/>
      <c r="CD37" s="355"/>
      <c r="CE37" s="355"/>
      <c r="CF37" s="355"/>
      <c r="CG37" s="355"/>
      <c r="CH37" s="355"/>
      <c r="CI37" s="355"/>
      <c r="CJ37" s="355"/>
      <c r="CK37" s="355"/>
      <c r="CL37" s="355"/>
      <c r="CM37" s="355"/>
      <c r="CN37" s="163"/>
      <c r="CO37" s="354">
        <f t="shared" si="3"/>
        <v>19</v>
      </c>
      <c r="CP37" s="354"/>
      <c r="CQ37" s="355" t="str">
        <f>IF('各会計、関係団体の財政状況及び健全化判断比率'!BS10="","",'各会計、関係団体の財政状況及び健全化判断比率'!BS10)</f>
        <v>（一社）神石高原地域創造チャレンジ基金</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広島県水道広域連合企業団（水道事業会計）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広島県水道広域連合企業団（工業用水道事業会計）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QnIoLAD9ukGvRLuaxiIq4Z5EN0ZGXtVORDmEPrb8ajIgy78CC7ZELg9lSMAE/SrMg2mk8fKrpcSsnOR9Q1zrQ==" saltValue="n1ymNzCefxMPCFgVsYzk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537</v>
      </c>
      <c r="D34" s="1136"/>
      <c r="E34" s="1137"/>
      <c r="F34" s="32">
        <v>9.7799999999999994</v>
      </c>
      <c r="G34" s="33">
        <v>10.58</v>
      </c>
      <c r="H34" s="33">
        <v>5.48</v>
      </c>
      <c r="I34" s="33">
        <v>10.08</v>
      </c>
      <c r="J34" s="34">
        <v>8.14</v>
      </c>
      <c r="K34" s="22"/>
      <c r="L34" s="22"/>
      <c r="M34" s="22"/>
      <c r="N34" s="22"/>
      <c r="O34" s="22"/>
      <c r="P34" s="22"/>
    </row>
    <row r="35" spans="1:16" ht="39" customHeight="1" x14ac:dyDescent="0.15">
      <c r="A35" s="22"/>
      <c r="B35" s="35"/>
      <c r="C35" s="1132" t="s">
        <v>538</v>
      </c>
      <c r="D35" s="1132"/>
      <c r="E35" s="1133"/>
      <c r="F35" s="36">
        <v>2.61</v>
      </c>
      <c r="G35" s="37">
        <v>2.72</v>
      </c>
      <c r="H35" s="37">
        <v>2.31</v>
      </c>
      <c r="I35" s="37">
        <v>4.46</v>
      </c>
      <c r="J35" s="38">
        <v>6.28</v>
      </c>
      <c r="K35" s="22"/>
      <c r="L35" s="22"/>
      <c r="M35" s="22"/>
      <c r="N35" s="22"/>
      <c r="O35" s="22"/>
      <c r="P35" s="22"/>
    </row>
    <row r="36" spans="1:16" ht="39" customHeight="1" x14ac:dyDescent="0.15">
      <c r="A36" s="22"/>
      <c r="B36" s="35"/>
      <c r="C36" s="1132" t="s">
        <v>539</v>
      </c>
      <c r="D36" s="1132"/>
      <c r="E36" s="1133"/>
      <c r="F36" s="36">
        <v>0.85</v>
      </c>
      <c r="G36" s="37">
        <v>0.31</v>
      </c>
      <c r="H36" s="37">
        <v>0.57999999999999996</v>
      </c>
      <c r="I36" s="37">
        <v>1.06</v>
      </c>
      <c r="J36" s="38">
        <v>0.69</v>
      </c>
      <c r="K36" s="22"/>
      <c r="L36" s="22"/>
      <c r="M36" s="22"/>
      <c r="N36" s="22"/>
      <c r="O36" s="22"/>
      <c r="P36" s="22"/>
    </row>
    <row r="37" spans="1:16" ht="39" customHeight="1" x14ac:dyDescent="0.15">
      <c r="A37" s="22"/>
      <c r="B37" s="35"/>
      <c r="C37" s="1132" t="s">
        <v>540</v>
      </c>
      <c r="D37" s="1132"/>
      <c r="E37" s="1133"/>
      <c r="F37" s="36">
        <v>0.64</v>
      </c>
      <c r="G37" s="37">
        <v>0.56000000000000005</v>
      </c>
      <c r="H37" s="37">
        <v>0.75</v>
      </c>
      <c r="I37" s="37">
        <v>1.22</v>
      </c>
      <c r="J37" s="38">
        <v>0.61</v>
      </c>
      <c r="K37" s="22"/>
      <c r="L37" s="22"/>
      <c r="M37" s="22"/>
      <c r="N37" s="22"/>
      <c r="O37" s="22"/>
      <c r="P37" s="22"/>
    </row>
    <row r="38" spans="1:16" ht="39" customHeight="1" x14ac:dyDescent="0.15">
      <c r="A38" s="22"/>
      <c r="B38" s="35"/>
      <c r="C38" s="1132" t="s">
        <v>541</v>
      </c>
      <c r="D38" s="1132"/>
      <c r="E38" s="1133"/>
      <c r="F38" s="36">
        <v>0.11</v>
      </c>
      <c r="G38" s="37">
        <v>0.1</v>
      </c>
      <c r="H38" s="37">
        <v>0.1</v>
      </c>
      <c r="I38" s="37">
        <v>0.06</v>
      </c>
      <c r="J38" s="38">
        <v>0.09</v>
      </c>
      <c r="K38" s="22"/>
      <c r="L38" s="22"/>
      <c r="M38" s="22"/>
      <c r="N38" s="22"/>
      <c r="O38" s="22"/>
      <c r="P38" s="22"/>
    </row>
    <row r="39" spans="1:16" ht="39" customHeight="1" x14ac:dyDescent="0.15">
      <c r="A39" s="22"/>
      <c r="B39" s="35"/>
      <c r="C39" s="1132" t="s">
        <v>542</v>
      </c>
      <c r="D39" s="1132"/>
      <c r="E39" s="1133"/>
      <c r="F39" s="36" t="s">
        <v>489</v>
      </c>
      <c r="G39" s="37" t="s">
        <v>489</v>
      </c>
      <c r="H39" s="37" t="s">
        <v>489</v>
      </c>
      <c r="I39" s="37" t="s">
        <v>489</v>
      </c>
      <c r="J39" s="38">
        <v>0.05</v>
      </c>
      <c r="K39" s="22"/>
      <c r="L39" s="22"/>
      <c r="M39" s="22"/>
      <c r="N39" s="22"/>
      <c r="O39" s="22"/>
      <c r="P39" s="22"/>
    </row>
    <row r="40" spans="1:16" ht="39" customHeight="1" x14ac:dyDescent="0.15">
      <c r="A40" s="22"/>
      <c r="B40" s="35"/>
      <c r="C40" s="1132" t="s">
        <v>543</v>
      </c>
      <c r="D40" s="1132"/>
      <c r="E40" s="1133"/>
      <c r="F40" s="36">
        <v>0.01</v>
      </c>
      <c r="G40" s="37">
        <v>0.02</v>
      </c>
      <c r="H40" s="37">
        <v>0.02</v>
      </c>
      <c r="I40" s="37">
        <v>0.02</v>
      </c>
      <c r="J40" s="38">
        <v>0.01</v>
      </c>
      <c r="K40" s="22"/>
      <c r="L40" s="22"/>
      <c r="M40" s="22"/>
      <c r="N40" s="22"/>
      <c r="O40" s="22"/>
      <c r="P40" s="22"/>
    </row>
    <row r="41" spans="1:16" ht="39" customHeight="1" x14ac:dyDescent="0.15">
      <c r="A41" s="22"/>
      <c r="B41" s="35"/>
      <c r="C41" s="1132" t="s">
        <v>544</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545</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546</v>
      </c>
      <c r="D43" s="1134"/>
      <c r="E43" s="1135"/>
      <c r="F43" s="41">
        <v>0.64</v>
      </c>
      <c r="G43" s="42">
        <v>0.84</v>
      </c>
      <c r="H43" s="42">
        <v>1.67</v>
      </c>
      <c r="I43" s="42">
        <v>0.45</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othx8THiXTvULRPvXixtPEEzEuoYF0m6e+S2LzyAp4iNErAj8imNt9UMwUc5GamVAC6r3GEwRkqg9+CYJS/LQ==" saltValue="WwGQZ7EiAfh0LV+RKjFt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1327</v>
      </c>
      <c r="L45" s="58">
        <v>1392</v>
      </c>
      <c r="M45" s="58">
        <v>1433</v>
      </c>
      <c r="N45" s="58">
        <v>1292</v>
      </c>
      <c r="O45" s="59">
        <v>1288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193</v>
      </c>
      <c r="L48" s="62">
        <v>198</v>
      </c>
      <c r="M48" s="62">
        <v>189</v>
      </c>
      <c r="N48" s="62">
        <v>126</v>
      </c>
      <c r="O48" s="63">
        <v>115</v>
      </c>
      <c r="P48" s="46"/>
      <c r="Q48" s="46"/>
      <c r="R48" s="46"/>
      <c r="S48" s="46"/>
      <c r="T48" s="46"/>
      <c r="U48" s="46"/>
    </row>
    <row r="49" spans="1:21" ht="30.75" customHeight="1" x14ac:dyDescent="0.15">
      <c r="A49" s="46"/>
      <c r="B49" s="1163"/>
      <c r="C49" s="1164"/>
      <c r="D49" s="60"/>
      <c r="E49" s="1140" t="s">
        <v>14</v>
      </c>
      <c r="F49" s="1140"/>
      <c r="G49" s="1140"/>
      <c r="H49" s="1140"/>
      <c r="I49" s="1140"/>
      <c r="J49" s="1141"/>
      <c r="K49" s="61">
        <v>21</v>
      </c>
      <c r="L49" s="62">
        <v>18</v>
      </c>
      <c r="M49" s="62">
        <v>22</v>
      </c>
      <c r="N49" s="62">
        <v>89</v>
      </c>
      <c r="O49" s="63">
        <v>110</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1</v>
      </c>
      <c r="M50" s="62">
        <v>1</v>
      </c>
      <c r="N50" s="62">
        <v>1</v>
      </c>
      <c r="O50" s="63">
        <v>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1265</v>
      </c>
      <c r="L52" s="62">
        <v>1302</v>
      </c>
      <c r="M52" s="62">
        <v>1296</v>
      </c>
      <c r="N52" s="62">
        <v>1186</v>
      </c>
      <c r="O52" s="63">
        <v>1168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277</v>
      </c>
      <c r="L53" s="67">
        <v>307</v>
      </c>
      <c r="M53" s="67">
        <v>349</v>
      </c>
      <c r="N53" s="67">
        <v>322</v>
      </c>
      <c r="O53" s="68">
        <v>346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Yk+ep+hQNv+ln2j+KpinXcCgAGNgahWb35Py2a43z/+mPtSaMwmYNOEvQquPUnt85ykrf7Xs8RqqnFxV2anfw==" saltValue="iEdVp9pDbuFqasNQ8vmf7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12433</v>
      </c>
      <c r="J41" s="331">
        <v>12626</v>
      </c>
      <c r="K41" s="331">
        <v>12145</v>
      </c>
      <c r="L41" s="331">
        <v>12196</v>
      </c>
      <c r="M41" s="332">
        <v>12476</v>
      </c>
    </row>
    <row r="42" spans="2:13" ht="27.75" customHeight="1" x14ac:dyDescent="0.15">
      <c r="B42" s="1171"/>
      <c r="C42" s="1172"/>
      <c r="D42" s="104"/>
      <c r="E42" s="1175" t="s">
        <v>32</v>
      </c>
      <c r="F42" s="1175"/>
      <c r="G42" s="1175"/>
      <c r="H42" s="1176"/>
      <c r="I42" s="333">
        <v>1</v>
      </c>
      <c r="J42" s="334" t="s">
        <v>489</v>
      </c>
      <c r="K42" s="334" t="s">
        <v>489</v>
      </c>
      <c r="L42" s="334" t="s">
        <v>489</v>
      </c>
      <c r="M42" s="335" t="s">
        <v>489</v>
      </c>
    </row>
    <row r="43" spans="2:13" ht="27.75" customHeight="1" x14ac:dyDescent="0.15">
      <c r="B43" s="1171"/>
      <c r="C43" s="1172"/>
      <c r="D43" s="104"/>
      <c r="E43" s="1175" t="s">
        <v>33</v>
      </c>
      <c r="F43" s="1175"/>
      <c r="G43" s="1175"/>
      <c r="H43" s="1176"/>
      <c r="I43" s="333">
        <v>1507</v>
      </c>
      <c r="J43" s="334">
        <v>2278</v>
      </c>
      <c r="K43" s="334">
        <v>2184</v>
      </c>
      <c r="L43" s="334">
        <v>1586</v>
      </c>
      <c r="M43" s="335">
        <v>1515</v>
      </c>
    </row>
    <row r="44" spans="2:13" ht="27.75" customHeight="1" x14ac:dyDescent="0.15">
      <c r="B44" s="1171"/>
      <c r="C44" s="1172"/>
      <c r="D44" s="104"/>
      <c r="E44" s="1175" t="s">
        <v>34</v>
      </c>
      <c r="F44" s="1175"/>
      <c r="G44" s="1175"/>
      <c r="H44" s="1176"/>
      <c r="I44" s="333">
        <v>71</v>
      </c>
      <c r="J44" s="334">
        <v>74</v>
      </c>
      <c r="K44" s="334">
        <v>61</v>
      </c>
      <c r="L44" s="334">
        <v>871</v>
      </c>
      <c r="M44" s="335">
        <v>823</v>
      </c>
    </row>
    <row r="45" spans="2:13" ht="27.75" customHeight="1" x14ac:dyDescent="0.15">
      <c r="B45" s="1171"/>
      <c r="C45" s="1172"/>
      <c r="D45" s="104"/>
      <c r="E45" s="1175" t="s">
        <v>35</v>
      </c>
      <c r="F45" s="1175"/>
      <c r="G45" s="1175"/>
      <c r="H45" s="1176"/>
      <c r="I45" s="333">
        <v>720</v>
      </c>
      <c r="J45" s="334">
        <v>587</v>
      </c>
      <c r="K45" s="334">
        <v>629</v>
      </c>
      <c r="L45" s="334">
        <v>691</v>
      </c>
      <c r="M45" s="335">
        <v>640</v>
      </c>
    </row>
    <row r="46" spans="2:13" ht="27.75" customHeight="1" x14ac:dyDescent="0.15">
      <c r="B46" s="1171"/>
      <c r="C46" s="1172"/>
      <c r="D46" s="105"/>
      <c r="E46" s="1175" t="s">
        <v>36</v>
      </c>
      <c r="F46" s="1175"/>
      <c r="G46" s="1175"/>
      <c r="H46" s="1176"/>
      <c r="I46" s="333" t="s">
        <v>489</v>
      </c>
      <c r="J46" s="334" t="s">
        <v>489</v>
      </c>
      <c r="K46" s="334" t="s">
        <v>489</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7948</v>
      </c>
      <c r="J50" s="334">
        <v>8507</v>
      </c>
      <c r="K50" s="334">
        <v>9114</v>
      </c>
      <c r="L50" s="334">
        <v>8456</v>
      </c>
      <c r="M50" s="335">
        <v>8328</v>
      </c>
    </row>
    <row r="51" spans="2:13" ht="27.75" customHeight="1" x14ac:dyDescent="0.15">
      <c r="B51" s="1171"/>
      <c r="C51" s="1172"/>
      <c r="D51" s="104"/>
      <c r="E51" s="1175" t="s">
        <v>42</v>
      </c>
      <c r="F51" s="1175"/>
      <c r="G51" s="1175"/>
      <c r="H51" s="1176"/>
      <c r="I51" s="333">
        <v>22</v>
      </c>
      <c r="J51" s="334">
        <v>14</v>
      </c>
      <c r="K51" s="334">
        <v>9</v>
      </c>
      <c r="L51" s="334">
        <v>5</v>
      </c>
      <c r="M51" s="335">
        <v>3</v>
      </c>
    </row>
    <row r="52" spans="2:13" ht="27.75" customHeight="1" x14ac:dyDescent="0.15">
      <c r="B52" s="1173"/>
      <c r="C52" s="1174"/>
      <c r="D52" s="104"/>
      <c r="E52" s="1175" t="s">
        <v>43</v>
      </c>
      <c r="F52" s="1175"/>
      <c r="G52" s="1175"/>
      <c r="H52" s="1176"/>
      <c r="I52" s="333">
        <v>11920</v>
      </c>
      <c r="J52" s="334">
        <v>12601</v>
      </c>
      <c r="K52" s="334">
        <v>11972</v>
      </c>
      <c r="L52" s="334">
        <v>11720</v>
      </c>
      <c r="M52" s="335">
        <v>11570</v>
      </c>
    </row>
    <row r="53" spans="2:13" ht="27.75" customHeight="1" thickBot="1" x14ac:dyDescent="0.2">
      <c r="B53" s="1177" t="s">
        <v>19</v>
      </c>
      <c r="C53" s="1178"/>
      <c r="D53" s="108"/>
      <c r="E53" s="1179" t="s">
        <v>44</v>
      </c>
      <c r="F53" s="1179"/>
      <c r="G53" s="1179"/>
      <c r="H53" s="1180"/>
      <c r="I53" s="336">
        <v>-5157</v>
      </c>
      <c r="J53" s="337">
        <v>-5558</v>
      </c>
      <c r="K53" s="337">
        <v>-6075</v>
      </c>
      <c r="L53" s="337">
        <v>-4838</v>
      </c>
      <c r="M53" s="338">
        <v>-4446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FRNP4oYAW1nuc+YBpqKzpxbUl5MRCeL1laUxMbShdlFzMT8ORE2zqdoLC71aimaDE1LJEyib9k1ve6nInbNzQ==" saltValue="ipt85vQwwJ1vL6Q0dJhm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5255</v>
      </c>
      <c r="G55" s="339">
        <v>5142</v>
      </c>
      <c r="H55" s="340">
        <v>5049</v>
      </c>
    </row>
    <row r="56" spans="2:8" ht="52.5" customHeight="1" x14ac:dyDescent="0.15">
      <c r="B56" s="120"/>
      <c r="C56" s="1198" t="s">
        <v>47</v>
      </c>
      <c r="D56" s="1198"/>
      <c r="E56" s="1199"/>
      <c r="F56" s="341">
        <v>83</v>
      </c>
      <c r="G56" s="341">
        <v>110</v>
      </c>
      <c r="H56" s="342">
        <v>130</v>
      </c>
    </row>
    <row r="57" spans="2:8" ht="53.25" customHeight="1" x14ac:dyDescent="0.15">
      <c r="B57" s="120"/>
      <c r="C57" s="1200" t="s">
        <v>48</v>
      </c>
      <c r="D57" s="1200"/>
      <c r="E57" s="1201"/>
      <c r="F57" s="343">
        <v>5857</v>
      </c>
      <c r="G57" s="343">
        <v>5210</v>
      </c>
      <c r="H57" s="344">
        <v>4958</v>
      </c>
    </row>
    <row r="58" spans="2:8" ht="45.75" customHeight="1" x14ac:dyDescent="0.15">
      <c r="B58" s="121"/>
      <c r="C58" s="1188" t="s">
        <v>552</v>
      </c>
      <c r="D58" s="1189"/>
      <c r="E58" s="1190"/>
      <c r="F58" s="345">
        <v>1297</v>
      </c>
      <c r="G58" s="345">
        <v>1301</v>
      </c>
      <c r="H58" s="346">
        <v>1280</v>
      </c>
    </row>
    <row r="59" spans="2:8" ht="45.75" customHeight="1" x14ac:dyDescent="0.15">
      <c r="B59" s="121"/>
      <c r="C59" s="1188" t="s">
        <v>553</v>
      </c>
      <c r="D59" s="1189"/>
      <c r="E59" s="1190"/>
      <c r="F59" s="345">
        <v>1597</v>
      </c>
      <c r="G59" s="345">
        <v>1054</v>
      </c>
      <c r="H59" s="346">
        <v>923</v>
      </c>
    </row>
    <row r="60" spans="2:8" ht="45.75" customHeight="1" x14ac:dyDescent="0.15">
      <c r="B60" s="121"/>
      <c r="C60" s="1188" t="s">
        <v>555</v>
      </c>
      <c r="D60" s="1189"/>
      <c r="E60" s="1190"/>
      <c r="F60" s="345">
        <v>655</v>
      </c>
      <c r="G60" s="345">
        <v>657</v>
      </c>
      <c r="H60" s="346">
        <v>649</v>
      </c>
    </row>
    <row r="61" spans="2:8" ht="45.75" customHeight="1" x14ac:dyDescent="0.15">
      <c r="B61" s="121"/>
      <c r="C61" s="1188" t="s">
        <v>554</v>
      </c>
      <c r="D61" s="1189"/>
      <c r="E61" s="1190"/>
      <c r="F61" s="345">
        <v>663</v>
      </c>
      <c r="G61" s="345">
        <v>652</v>
      </c>
      <c r="H61" s="346">
        <v>645</v>
      </c>
    </row>
    <row r="62" spans="2:8" ht="45.75" customHeight="1" thickBot="1" x14ac:dyDescent="0.2">
      <c r="B62" s="122"/>
      <c r="C62" s="1191" t="s">
        <v>556</v>
      </c>
      <c r="D62" s="1192"/>
      <c r="E62" s="1193"/>
      <c r="F62" s="347">
        <v>516</v>
      </c>
      <c r="G62" s="347">
        <v>422</v>
      </c>
      <c r="H62" s="348">
        <v>505</v>
      </c>
    </row>
    <row r="63" spans="2:8" ht="52.5" customHeight="1" thickBot="1" x14ac:dyDescent="0.2">
      <c r="B63" s="123"/>
      <c r="C63" s="1194" t="s">
        <v>49</v>
      </c>
      <c r="D63" s="1194"/>
      <c r="E63" s="1195"/>
      <c r="F63" s="349">
        <v>11195</v>
      </c>
      <c r="G63" s="349">
        <v>10461</v>
      </c>
      <c r="H63" s="350">
        <v>10137</v>
      </c>
    </row>
    <row r="64" spans="2:8" x14ac:dyDescent="0.15"/>
  </sheetData>
  <sheetProtection algorithmName="SHA-512" hashValue="HpNGUwPYsNfMe1u689oVQAjM7bgNeRu8233vWt/wT5KNukPaEAVl9VA67W7lulwHHLHCvPAVzNNXnzkHBrKynQ==" saltValue="5GZ1MAuyxpRWEk7t9+3y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207548</v>
      </c>
      <c r="E3" s="142"/>
      <c r="F3" s="143">
        <v>200194</v>
      </c>
      <c r="G3" s="144"/>
      <c r="H3" s="145"/>
    </row>
    <row r="4" spans="1:8" x14ac:dyDescent="0.15">
      <c r="A4" s="146"/>
      <c r="B4" s="147"/>
      <c r="C4" s="148"/>
      <c r="D4" s="149">
        <v>168567</v>
      </c>
      <c r="E4" s="150"/>
      <c r="F4" s="151">
        <v>106422</v>
      </c>
      <c r="G4" s="152"/>
      <c r="H4" s="153"/>
    </row>
    <row r="5" spans="1:8" x14ac:dyDescent="0.15">
      <c r="A5" s="134" t="s">
        <v>522</v>
      </c>
      <c r="B5" s="139"/>
      <c r="C5" s="140"/>
      <c r="D5" s="141">
        <v>231937</v>
      </c>
      <c r="E5" s="142"/>
      <c r="F5" s="143">
        <v>196914</v>
      </c>
      <c r="G5" s="144"/>
      <c r="H5" s="145"/>
    </row>
    <row r="6" spans="1:8" x14ac:dyDescent="0.15">
      <c r="A6" s="146"/>
      <c r="B6" s="147"/>
      <c r="C6" s="148"/>
      <c r="D6" s="149">
        <v>186033</v>
      </c>
      <c r="E6" s="150"/>
      <c r="F6" s="151">
        <v>98966</v>
      </c>
      <c r="G6" s="152"/>
      <c r="H6" s="153"/>
    </row>
    <row r="7" spans="1:8" x14ac:dyDescent="0.15">
      <c r="A7" s="134" t="s">
        <v>523</v>
      </c>
      <c r="B7" s="139"/>
      <c r="C7" s="140"/>
      <c r="D7" s="141">
        <v>179003</v>
      </c>
      <c r="E7" s="142"/>
      <c r="F7" s="143">
        <v>204757</v>
      </c>
      <c r="G7" s="144"/>
      <c r="H7" s="145"/>
    </row>
    <row r="8" spans="1:8" x14ac:dyDescent="0.15">
      <c r="A8" s="146"/>
      <c r="B8" s="147"/>
      <c r="C8" s="148"/>
      <c r="D8" s="149">
        <v>118566</v>
      </c>
      <c r="E8" s="150"/>
      <c r="F8" s="151">
        <v>106071</v>
      </c>
      <c r="G8" s="152"/>
      <c r="H8" s="153"/>
    </row>
    <row r="9" spans="1:8" x14ac:dyDescent="0.15">
      <c r="A9" s="134" t="s">
        <v>524</v>
      </c>
      <c r="B9" s="139"/>
      <c r="C9" s="140"/>
      <c r="D9" s="141">
        <v>272291</v>
      </c>
      <c r="E9" s="142"/>
      <c r="F9" s="143">
        <v>194971</v>
      </c>
      <c r="G9" s="144"/>
      <c r="H9" s="145"/>
    </row>
    <row r="10" spans="1:8" x14ac:dyDescent="0.15">
      <c r="A10" s="146"/>
      <c r="B10" s="147"/>
      <c r="C10" s="148"/>
      <c r="D10" s="149">
        <v>199086</v>
      </c>
      <c r="E10" s="150"/>
      <c r="F10" s="151">
        <v>105966</v>
      </c>
      <c r="G10" s="152"/>
      <c r="H10" s="153"/>
    </row>
    <row r="11" spans="1:8" x14ac:dyDescent="0.15">
      <c r="A11" s="134" t="s">
        <v>525</v>
      </c>
      <c r="B11" s="139"/>
      <c r="C11" s="140"/>
      <c r="D11" s="141">
        <v>285154</v>
      </c>
      <c r="E11" s="142"/>
      <c r="F11" s="143">
        <v>224172</v>
      </c>
      <c r="G11" s="144"/>
      <c r="H11" s="145"/>
    </row>
    <row r="12" spans="1:8" x14ac:dyDescent="0.15">
      <c r="A12" s="146"/>
      <c r="B12" s="147"/>
      <c r="C12" s="154"/>
      <c r="D12" s="149">
        <v>217844</v>
      </c>
      <c r="E12" s="150"/>
      <c r="F12" s="151">
        <v>117611</v>
      </c>
      <c r="G12" s="152"/>
      <c r="H12" s="153"/>
    </row>
    <row r="13" spans="1:8" x14ac:dyDescent="0.15">
      <c r="A13" s="134"/>
      <c r="B13" s="139"/>
      <c r="C13" s="140"/>
      <c r="D13" s="141">
        <v>235187</v>
      </c>
      <c r="E13" s="142"/>
      <c r="F13" s="143">
        <v>204202</v>
      </c>
      <c r="G13" s="155"/>
      <c r="H13" s="145"/>
    </row>
    <row r="14" spans="1:8" x14ac:dyDescent="0.15">
      <c r="A14" s="146"/>
      <c r="B14" s="147"/>
      <c r="C14" s="148"/>
      <c r="D14" s="149">
        <v>178019</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9.89</v>
      </c>
      <c r="C19" s="156">
        <f>ROUND(VALUE(SUBSTITUTE(実質収支比率等に係る経年分析!G$48,"▲","-")),2)</f>
        <v>10.69</v>
      </c>
      <c r="D19" s="156">
        <f>ROUND(VALUE(SUBSTITUTE(実質収支比率等に係る経年分析!H$48,"▲","-")),2)</f>
        <v>5.59</v>
      </c>
      <c r="E19" s="156">
        <f>ROUND(VALUE(SUBSTITUTE(実質収支比率等に係る経年分析!I$48,"▲","-")),2)</f>
        <v>10.17</v>
      </c>
      <c r="F19" s="156">
        <f>ROUND(VALUE(SUBSTITUTE(実質収支比率等に係る経年分析!J$48,"▲","-")),2)</f>
        <v>8.25</v>
      </c>
    </row>
    <row r="20" spans="1:11" x14ac:dyDescent="0.15">
      <c r="A20" s="156" t="s">
        <v>53</v>
      </c>
      <c r="B20" s="156">
        <f>ROUND(VALUE(SUBSTITUTE(実質収支比率等に係る経年分析!F$47,"▲","-")),2)</f>
        <v>74.58</v>
      </c>
      <c r="C20" s="156">
        <f>ROUND(VALUE(SUBSTITUTE(実質収支比率等に係る経年分析!G$47,"▲","-")),2)</f>
        <v>75.180000000000007</v>
      </c>
      <c r="D20" s="156">
        <f>ROUND(VALUE(SUBSTITUTE(実質収支比率等に係る経年分析!H$47,"▲","-")),2)</f>
        <v>82.18</v>
      </c>
      <c r="E20" s="156">
        <f>ROUND(VALUE(SUBSTITUTE(実質収支比率等に係る経年分析!I$47,"▲","-")),2)</f>
        <v>81.150000000000006</v>
      </c>
      <c r="F20" s="156">
        <f>ROUND(VALUE(SUBSTITUTE(実質収支比率等に係る経年分析!J$47,"▲","-")),2)</f>
        <v>79.3</v>
      </c>
    </row>
    <row r="21" spans="1:11" x14ac:dyDescent="0.15">
      <c r="A21" s="156" t="s">
        <v>54</v>
      </c>
      <c r="B21" s="156">
        <f>IF(ISNUMBER(VALUE(SUBSTITUTE(実質収支比率等に係る経年分析!F$49,"▲","-"))),ROUND(VALUE(SUBSTITUTE(実質収支比率等に係る経年分析!F$49,"▲","-")),2),NA())</f>
        <v>-4.95</v>
      </c>
      <c r="C21" s="156">
        <f>IF(ISNUMBER(VALUE(SUBSTITUTE(実質収支比率等に係る経年分析!G$49,"▲","-"))),ROUND(VALUE(SUBSTITUTE(実質収支比率等に係る経年分析!G$49,"▲","-")),2),NA())</f>
        <v>0.97</v>
      </c>
      <c r="D21" s="156">
        <f>IF(ISNUMBER(VALUE(SUBSTITUTE(実質収支比率等に係る経年分析!H$49,"▲","-"))),ROUND(VALUE(SUBSTITUTE(実質収支比率等に係る経年分析!H$49,"▲","-")),2),NA())</f>
        <v>-5.0599999999999996</v>
      </c>
      <c r="E21" s="156">
        <f>IF(ISNUMBER(VALUE(SUBSTITUTE(実質収支比率等に係る経年分析!I$49,"▲","-"))),ROUND(VALUE(SUBSTITUTE(実質収支比率等に係る経年分析!I$49,"▲","-")),2),NA())</f>
        <v>-1.84</v>
      </c>
      <c r="F21" s="156">
        <f>IF(ISNUMBER(VALUE(SUBSTITUTE(実質収支比率等に係る経年分析!J$49,"▲","-"))),ROUND(VALUE(SUBSTITUTE(実質収支比率等に係る経年分析!J$49,"▲","-")),2),NA())</f>
        <v>-8.3000000000000007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1.67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0.45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分収育林事業特別会計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農業集落排水事業会計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15">
      <c r="A32" s="157" t="str">
        <f>IF(連結実質赤字比率に係る赤字・黒字の構成分析!C$38="",NA(),連結実質赤字比率に係る赤字・黒字の構成分析!C$38)</f>
        <v>飲料水供給施設事業特別会計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1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0.56000000000000005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0.61</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0.57999999999999996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0.69</v>
      </c>
    </row>
    <row r="35" spans="1:16" x14ac:dyDescent="0.15">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2.72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2.31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6.28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9.7799999999999994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5.48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8.14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1265</v>
      </c>
      <c r="E42" s="158"/>
      <c r="F42" s="158"/>
      <c r="G42" s="158">
        <f>'実質公債費比率（分子）の構造'!L$52</f>
        <v>1302</v>
      </c>
      <c r="H42" s="158"/>
      <c r="I42" s="158"/>
      <c r="J42" s="158">
        <f>'実質公債費比率（分子）の構造'!M$52</f>
        <v>1296</v>
      </c>
      <c r="K42" s="158"/>
      <c r="L42" s="158"/>
      <c r="M42" s="158">
        <f>'実質公債費比率（分子）の構造'!N$52</f>
        <v>1186</v>
      </c>
      <c r="N42" s="158"/>
      <c r="O42" s="158"/>
      <c r="P42" s="158">
        <f>'実質公債費比率（分子）の構造'!O$52</f>
        <v>1168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15">
      <c r="A45" s="158" t="s">
        <v>63</v>
      </c>
      <c r="B45" s="158">
        <f>'実質公債費比率（分子）の構造'!K$49</f>
        <v>21</v>
      </c>
      <c r="C45" s="158"/>
      <c r="D45" s="158"/>
      <c r="E45" s="158">
        <f>'実質公債費比率（分子）の構造'!L$49</f>
        <v>18</v>
      </c>
      <c r="F45" s="158"/>
      <c r="G45" s="158"/>
      <c r="H45" s="158">
        <f>'実質公債費比率（分子）の構造'!M$49</f>
        <v>22</v>
      </c>
      <c r="I45" s="158"/>
      <c r="J45" s="158"/>
      <c r="K45" s="158">
        <f>'実質公債費比率（分子）の構造'!N$49</f>
        <v>89</v>
      </c>
      <c r="L45" s="158"/>
      <c r="M45" s="158"/>
      <c r="N45" s="158">
        <f>'実質公債費比率（分子）の構造'!O$49</f>
        <v>110</v>
      </c>
      <c r="O45" s="158"/>
      <c r="P45" s="158"/>
    </row>
    <row r="46" spans="1:16" x14ac:dyDescent="0.15">
      <c r="A46" s="158" t="s">
        <v>64</v>
      </c>
      <c r="B46" s="158">
        <f>'実質公債費比率（分子）の構造'!K$48</f>
        <v>193</v>
      </c>
      <c r="C46" s="158"/>
      <c r="D46" s="158"/>
      <c r="E46" s="158">
        <f>'実質公債費比率（分子）の構造'!L$48</f>
        <v>198</v>
      </c>
      <c r="F46" s="158"/>
      <c r="G46" s="158"/>
      <c r="H46" s="158">
        <f>'実質公債費比率（分子）の構造'!M$48</f>
        <v>189</v>
      </c>
      <c r="I46" s="158"/>
      <c r="J46" s="158"/>
      <c r="K46" s="158">
        <f>'実質公債費比率（分子）の構造'!N$48</f>
        <v>126</v>
      </c>
      <c r="L46" s="158"/>
      <c r="M46" s="158"/>
      <c r="N46" s="158">
        <f>'実質公債費比率（分子）の構造'!O$48</f>
        <v>115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1327</v>
      </c>
      <c r="C49" s="158"/>
      <c r="D49" s="158"/>
      <c r="E49" s="158">
        <f>'実質公債費比率（分子）の構造'!L$45</f>
        <v>1392</v>
      </c>
      <c r="F49" s="158"/>
      <c r="G49" s="158"/>
      <c r="H49" s="158">
        <f>'実質公債費比率（分子）の構造'!M$45</f>
        <v>1433</v>
      </c>
      <c r="I49" s="158"/>
      <c r="J49" s="158"/>
      <c r="K49" s="158">
        <f>'実質公債費比率（分子）の構造'!N$45</f>
        <v>1292</v>
      </c>
      <c r="L49" s="158"/>
      <c r="M49" s="158"/>
      <c r="N49" s="158">
        <f>'実質公債費比率（分子）の構造'!O$45</f>
        <v>1288</v>
      </c>
      <c r="O49" s="158"/>
      <c r="P49" s="158"/>
    </row>
    <row r="50" spans="1:16" x14ac:dyDescent="0.15">
      <c r="A50" s="158" t="s">
        <v>67</v>
      </c>
      <c r="B50" s="158" t="e">
        <f>NA()</f>
        <v>#N/A</v>
      </c>
      <c r="C50" s="158">
        <f>IF(ISNUMBER('実質公債費比率（分子）の構造'!K$53),'実質公債費比率（分子）の構造'!K$53,NA())</f>
        <v>277</v>
      </c>
      <c r="D50" s="158" t="e">
        <f>NA()</f>
        <v>#N/A</v>
      </c>
      <c r="E50" s="158" t="e">
        <f>NA()</f>
        <v>#N/A</v>
      </c>
      <c r="F50" s="158">
        <f>IF(ISNUMBER('実質公債費比率（分子）の構造'!L$53),'実質公債費比率（分子）の構造'!L$53,NA())</f>
        <v>307</v>
      </c>
      <c r="G50" s="158" t="e">
        <f>NA()</f>
        <v>#N/A</v>
      </c>
      <c r="H50" s="158" t="e">
        <f>NA()</f>
        <v>#N/A</v>
      </c>
      <c r="I50" s="158">
        <f>IF(ISNUMBER('実質公債費比率（分子）の構造'!M$53),'実質公債費比率（分子）の構造'!M$53,NA())</f>
        <v>349</v>
      </c>
      <c r="J50" s="158" t="e">
        <f>NA()</f>
        <v>#N/A</v>
      </c>
      <c r="K50" s="158" t="e">
        <f>NA()</f>
        <v>#N/A</v>
      </c>
      <c r="L50" s="158">
        <f>IF(ISNUMBER('実質公債費比率（分子）の構造'!N$53),'実質公債費比率（分子）の構造'!N$53,NA())</f>
        <v>322</v>
      </c>
      <c r="M50" s="158" t="e">
        <f>NA()</f>
        <v>#N/A</v>
      </c>
      <c r="N50" s="158" t="e">
        <f>NA()</f>
        <v>#N/A</v>
      </c>
      <c r="O50" s="158">
        <f>IF(ISNUMBER('実質公債費比率（分子）の構造'!O$53),'実質公債費比率（分子）の構造'!O$53,NA())</f>
        <v>346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11920</v>
      </c>
      <c r="E56" s="157"/>
      <c r="F56" s="157"/>
      <c r="G56" s="157">
        <f>'将来負担比率（分子）の構造'!J$52</f>
        <v>12601</v>
      </c>
      <c r="H56" s="157"/>
      <c r="I56" s="157"/>
      <c r="J56" s="157">
        <f>'将来負担比率（分子）の構造'!K$52</f>
        <v>11972</v>
      </c>
      <c r="K56" s="157"/>
      <c r="L56" s="157"/>
      <c r="M56" s="157">
        <f>'将来負担比率（分子）の構造'!L$52</f>
        <v>11720</v>
      </c>
      <c r="N56" s="157"/>
      <c r="O56" s="157"/>
      <c r="P56" s="157">
        <f>'将来負担比率（分子）の構造'!M$52</f>
        <v>11570</v>
      </c>
    </row>
    <row r="57" spans="1:16" x14ac:dyDescent="0.15">
      <c r="A57" s="157" t="s">
        <v>42</v>
      </c>
      <c r="B57" s="157"/>
      <c r="C57" s="157"/>
      <c r="D57" s="157">
        <f>'将来負担比率（分子）の構造'!I$51</f>
        <v>22</v>
      </c>
      <c r="E57" s="157"/>
      <c r="F57" s="157"/>
      <c r="G57" s="157">
        <f>'将来負担比率（分子）の構造'!J$51</f>
        <v>14</v>
      </c>
      <c r="H57" s="157"/>
      <c r="I57" s="157"/>
      <c r="J57" s="157">
        <f>'将来負担比率（分子）の構造'!K$51</f>
        <v>9</v>
      </c>
      <c r="K57" s="157"/>
      <c r="L57" s="157"/>
      <c r="M57" s="157">
        <f>'将来負担比率（分子）の構造'!L$51</f>
        <v>5</v>
      </c>
      <c r="N57" s="157"/>
      <c r="O57" s="157"/>
      <c r="P57" s="157">
        <f>'将来負担比率（分子）の構造'!M$51</f>
        <v>3</v>
      </c>
    </row>
    <row r="58" spans="1:16" x14ac:dyDescent="0.15">
      <c r="A58" s="157" t="s">
        <v>41</v>
      </c>
      <c r="B58" s="157"/>
      <c r="C58" s="157"/>
      <c r="D58" s="157">
        <f>'将来負担比率（分子）の構造'!I$50</f>
        <v>7948</v>
      </c>
      <c r="E58" s="157"/>
      <c r="F58" s="157"/>
      <c r="G58" s="157">
        <f>'将来負担比率（分子）の構造'!J$50</f>
        <v>8507</v>
      </c>
      <c r="H58" s="157"/>
      <c r="I58" s="157"/>
      <c r="J58" s="157">
        <f>'将来負担比率（分子）の構造'!K$50</f>
        <v>9114</v>
      </c>
      <c r="K58" s="157"/>
      <c r="L58" s="157"/>
      <c r="M58" s="157">
        <f>'将来負担比率（分子）の構造'!L$50</f>
        <v>8456</v>
      </c>
      <c r="N58" s="157"/>
      <c r="O58" s="157"/>
      <c r="P58" s="157">
        <f>'将来負担比率（分子）の構造'!M$50</f>
        <v>8328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720</v>
      </c>
      <c r="C62" s="157"/>
      <c r="D62" s="157"/>
      <c r="E62" s="157">
        <f>'将来負担比率（分子）の構造'!J$45</f>
        <v>587</v>
      </c>
      <c r="F62" s="157"/>
      <c r="G62" s="157"/>
      <c r="H62" s="157">
        <f>'将来負担比率（分子）の構造'!K$45</f>
        <v>629</v>
      </c>
      <c r="I62" s="157"/>
      <c r="J62" s="157"/>
      <c r="K62" s="157">
        <f>'将来負担比率（分子）の構造'!L$45</f>
        <v>691</v>
      </c>
      <c r="L62" s="157"/>
      <c r="M62" s="157"/>
      <c r="N62" s="157">
        <f>'将来負担比率（分子）の構造'!M$45</f>
        <v>640</v>
      </c>
      <c r="O62" s="157"/>
      <c r="P62" s="157"/>
    </row>
    <row r="63" spans="1:16" x14ac:dyDescent="0.15">
      <c r="A63" s="157" t="s">
        <v>34</v>
      </c>
      <c r="B63" s="157">
        <f>'将来負担比率（分子）の構造'!I$44</f>
        <v>71</v>
      </c>
      <c r="C63" s="157"/>
      <c r="D63" s="157"/>
      <c r="E63" s="157">
        <f>'将来負担比率（分子）の構造'!J$44</f>
        <v>74</v>
      </c>
      <c r="F63" s="157"/>
      <c r="G63" s="157"/>
      <c r="H63" s="157">
        <f>'将来負担比率（分子）の構造'!K$44</f>
        <v>61</v>
      </c>
      <c r="I63" s="157"/>
      <c r="J63" s="157"/>
      <c r="K63" s="157">
        <f>'将来負担比率（分子）の構造'!L$44</f>
        <v>871</v>
      </c>
      <c r="L63" s="157"/>
      <c r="M63" s="157"/>
      <c r="N63" s="157">
        <f>'将来負担比率（分子）の構造'!M$44</f>
        <v>823</v>
      </c>
      <c r="O63" s="157"/>
      <c r="P63" s="157"/>
    </row>
    <row r="64" spans="1:16" x14ac:dyDescent="0.15">
      <c r="A64" s="157" t="s">
        <v>33</v>
      </c>
      <c r="B64" s="157">
        <f>'将来負担比率（分子）の構造'!I$43</f>
        <v>1507</v>
      </c>
      <c r="C64" s="157"/>
      <c r="D64" s="157"/>
      <c r="E64" s="157">
        <f>'将来負担比率（分子）の構造'!J$43</f>
        <v>2278</v>
      </c>
      <c r="F64" s="157"/>
      <c r="G64" s="157"/>
      <c r="H64" s="157">
        <f>'将来負担比率（分子）の構造'!K$43</f>
        <v>2184</v>
      </c>
      <c r="I64" s="157"/>
      <c r="J64" s="157"/>
      <c r="K64" s="157">
        <f>'将来負担比率（分子）の構造'!L$43</f>
        <v>1586</v>
      </c>
      <c r="L64" s="157"/>
      <c r="M64" s="157"/>
      <c r="N64" s="157">
        <f>'将来負担比率（分子）の構造'!M$43</f>
        <v>1515</v>
      </c>
      <c r="O64" s="157"/>
      <c r="P64" s="157"/>
    </row>
    <row r="65" spans="1:16" x14ac:dyDescent="0.15">
      <c r="A65" s="157" t="s">
        <v>32</v>
      </c>
      <c r="B65" s="157">
        <f>'将来負担比率（分子）の構造'!I$42</f>
        <v>1</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12433</v>
      </c>
      <c r="C66" s="157"/>
      <c r="D66" s="157"/>
      <c r="E66" s="157">
        <f>'将来負担比率（分子）の構造'!J$41</f>
        <v>12626</v>
      </c>
      <c r="F66" s="157"/>
      <c r="G66" s="157"/>
      <c r="H66" s="157">
        <f>'将来負担比率（分子）の構造'!K$41</f>
        <v>12145</v>
      </c>
      <c r="I66" s="157"/>
      <c r="J66" s="157"/>
      <c r="K66" s="157">
        <f>'将来負担比率（分子）の構造'!L$41</f>
        <v>12196</v>
      </c>
      <c r="L66" s="157"/>
      <c r="M66" s="157"/>
      <c r="N66" s="157">
        <f>'将来負担比率（分子）の構造'!M$41</f>
        <v>12476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5255</v>
      </c>
      <c r="C72" s="161">
        <f>基金残高に係る経年分析!G55</f>
        <v>5142</v>
      </c>
      <c r="D72" s="161">
        <f>基金残高に係る経年分析!H55</f>
        <v>5049</v>
      </c>
    </row>
    <row r="73" spans="1:16" x14ac:dyDescent="0.15">
      <c r="A73" s="160" t="s">
        <v>74</v>
      </c>
      <c r="B73" s="161">
        <f>基金残高に係る経年分析!F56</f>
        <v>83</v>
      </c>
      <c r="C73" s="161">
        <f>基金残高に係る経年分析!G56</f>
        <v>110</v>
      </c>
      <c r="D73" s="161">
        <f>基金残高に係る経年分析!H56</f>
        <v>130</v>
      </c>
    </row>
    <row r="74" spans="1:16" x14ac:dyDescent="0.15">
      <c r="A74" s="160" t="s">
        <v>75</v>
      </c>
      <c r="B74" s="161">
        <f>基金残高に係る経年分析!F57</f>
        <v>5857</v>
      </c>
      <c r="C74" s="161">
        <f>基金残高に係る経年分析!G57</f>
        <v>5210</v>
      </c>
      <c r="D74" s="161">
        <f>基金残高に係る経年分析!H57</f>
        <v>4958</v>
      </c>
    </row>
  </sheetData>
  <sheetProtection algorithmName="SHA-512" hashValue="8KMyYJdWQpJHViDNf9QJrspdGCr3mPTyQMUdDm13VBX6acJpUXzmrcOTyxUEg3TO4016iSABN5gJXjkJY+5j6w==" saltValue="GPPajrBViloT8KM54qL3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918595</v>
      </c>
      <c r="S5" s="664"/>
      <c r="T5" s="664"/>
      <c r="U5" s="664"/>
      <c r="V5" s="664"/>
      <c r="W5" s="664"/>
      <c r="X5" s="664"/>
      <c r="Y5" s="689"/>
      <c r="Z5" s="702">
        <v>7.1</v>
      </c>
      <c r="AA5" s="702"/>
      <c r="AB5" s="702"/>
      <c r="AC5" s="702"/>
      <c r="AD5" s="703">
        <v>918595</v>
      </c>
      <c r="AE5" s="703"/>
      <c r="AF5" s="703"/>
      <c r="AG5" s="703"/>
      <c r="AH5" s="703"/>
      <c r="AI5" s="703"/>
      <c r="AJ5" s="703"/>
      <c r="AK5" s="703"/>
      <c r="AL5" s="690">
        <v>14.4</v>
      </c>
      <c r="AM5" s="672"/>
      <c r="AN5" s="672"/>
      <c r="AO5" s="691"/>
      <c r="AP5" s="666" t="s">
        <v>217</v>
      </c>
      <c r="AQ5" s="667"/>
      <c r="AR5" s="667"/>
      <c r="AS5" s="667"/>
      <c r="AT5" s="667"/>
      <c r="AU5" s="667"/>
      <c r="AV5" s="667"/>
      <c r="AW5" s="667"/>
      <c r="AX5" s="667"/>
      <c r="AY5" s="667"/>
      <c r="AZ5" s="667"/>
      <c r="BA5" s="667"/>
      <c r="BB5" s="667"/>
      <c r="BC5" s="667"/>
      <c r="BD5" s="667"/>
      <c r="BE5" s="667"/>
      <c r="BF5" s="668"/>
      <c r="BG5" s="608">
        <v>918327</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284243</v>
      </c>
      <c r="S6" s="609"/>
      <c r="T6" s="609"/>
      <c r="U6" s="609"/>
      <c r="V6" s="609"/>
      <c r="W6" s="609"/>
      <c r="X6" s="609"/>
      <c r="Y6" s="610"/>
      <c r="Z6" s="646">
        <v>2.2000000000000002</v>
      </c>
      <c r="AA6" s="646"/>
      <c r="AB6" s="646"/>
      <c r="AC6" s="646"/>
      <c r="AD6" s="647">
        <v>284243</v>
      </c>
      <c r="AE6" s="647"/>
      <c r="AF6" s="647"/>
      <c r="AG6" s="647"/>
      <c r="AH6" s="647"/>
      <c r="AI6" s="647"/>
      <c r="AJ6" s="647"/>
      <c r="AK6" s="647"/>
      <c r="AL6" s="611">
        <v>4.4000000000000004</v>
      </c>
      <c r="AM6" s="612"/>
      <c r="AN6" s="612"/>
      <c r="AO6" s="648"/>
      <c r="AP6" s="605" t="s">
        <v>222</v>
      </c>
      <c r="AQ6" s="606"/>
      <c r="AR6" s="606"/>
      <c r="AS6" s="606"/>
      <c r="AT6" s="606"/>
      <c r="AU6" s="606"/>
      <c r="AV6" s="606"/>
      <c r="AW6" s="606"/>
      <c r="AX6" s="606"/>
      <c r="AY6" s="606"/>
      <c r="AZ6" s="606"/>
      <c r="BA6" s="606"/>
      <c r="BB6" s="606"/>
      <c r="BC6" s="606"/>
      <c r="BD6" s="606"/>
      <c r="BE6" s="606"/>
      <c r="BF6" s="607"/>
      <c r="BG6" s="608">
        <v>918327</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78870</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78870</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463</v>
      </c>
      <c r="S7" s="609"/>
      <c r="T7" s="609"/>
      <c r="U7" s="609"/>
      <c r="V7" s="609"/>
      <c r="W7" s="609"/>
      <c r="X7" s="609"/>
      <c r="Y7" s="610"/>
      <c r="Z7" s="646">
        <v>0</v>
      </c>
      <c r="AA7" s="646"/>
      <c r="AB7" s="646"/>
      <c r="AC7" s="646"/>
      <c r="AD7" s="647">
        <v>463</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282549</v>
      </c>
      <c r="BH7" s="609"/>
      <c r="BI7" s="609"/>
      <c r="BJ7" s="609"/>
      <c r="BK7" s="609"/>
      <c r="BL7" s="609"/>
      <c r="BM7" s="609"/>
      <c r="BN7" s="610"/>
      <c r="BO7" s="646">
        <v>30.8</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3203917</v>
      </c>
      <c r="CS7" s="609"/>
      <c r="CT7" s="609"/>
      <c r="CU7" s="609"/>
      <c r="CV7" s="609"/>
      <c r="CW7" s="609"/>
      <c r="CX7" s="609"/>
      <c r="CY7" s="610"/>
      <c r="CZ7" s="646">
        <v>25.9</v>
      </c>
      <c r="DA7" s="646"/>
      <c r="DB7" s="646"/>
      <c r="DC7" s="646"/>
      <c r="DD7" s="614">
        <v>276388</v>
      </c>
      <c r="DE7" s="609"/>
      <c r="DF7" s="609"/>
      <c r="DG7" s="609"/>
      <c r="DH7" s="609"/>
      <c r="DI7" s="609"/>
      <c r="DJ7" s="609"/>
      <c r="DK7" s="609"/>
      <c r="DL7" s="609"/>
      <c r="DM7" s="609"/>
      <c r="DN7" s="609"/>
      <c r="DO7" s="609"/>
      <c r="DP7" s="610"/>
      <c r="DQ7" s="614">
        <v>1484649</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6833</v>
      </c>
      <c r="S8" s="609"/>
      <c r="T8" s="609"/>
      <c r="U8" s="609"/>
      <c r="V8" s="609"/>
      <c r="W8" s="609"/>
      <c r="X8" s="609"/>
      <c r="Y8" s="610"/>
      <c r="Z8" s="646">
        <v>0.1</v>
      </c>
      <c r="AA8" s="646"/>
      <c r="AB8" s="646"/>
      <c r="AC8" s="646"/>
      <c r="AD8" s="647">
        <v>6833</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11793</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2185893</v>
      </c>
      <c r="CS8" s="609"/>
      <c r="CT8" s="609"/>
      <c r="CU8" s="609"/>
      <c r="CV8" s="609"/>
      <c r="CW8" s="609"/>
      <c r="CX8" s="609"/>
      <c r="CY8" s="610"/>
      <c r="CZ8" s="646">
        <v>17.7</v>
      </c>
      <c r="DA8" s="646"/>
      <c r="DB8" s="646"/>
      <c r="DC8" s="646"/>
      <c r="DD8" s="614">
        <v>15514</v>
      </c>
      <c r="DE8" s="609"/>
      <c r="DF8" s="609"/>
      <c r="DG8" s="609"/>
      <c r="DH8" s="609"/>
      <c r="DI8" s="609"/>
      <c r="DJ8" s="609"/>
      <c r="DK8" s="609"/>
      <c r="DL8" s="609"/>
      <c r="DM8" s="609"/>
      <c r="DN8" s="609"/>
      <c r="DO8" s="609"/>
      <c r="DP8" s="610"/>
      <c r="DQ8" s="614">
        <v>1491252</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8851</v>
      </c>
      <c r="S9" s="609"/>
      <c r="T9" s="609"/>
      <c r="U9" s="609"/>
      <c r="V9" s="609"/>
      <c r="W9" s="609"/>
      <c r="X9" s="609"/>
      <c r="Y9" s="610"/>
      <c r="Z9" s="646">
        <v>0.1</v>
      </c>
      <c r="AA9" s="646"/>
      <c r="AB9" s="646"/>
      <c r="AC9" s="646"/>
      <c r="AD9" s="647">
        <v>8851</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234107</v>
      </c>
      <c r="BH9" s="609"/>
      <c r="BI9" s="609"/>
      <c r="BJ9" s="609"/>
      <c r="BK9" s="609"/>
      <c r="BL9" s="609"/>
      <c r="BM9" s="609"/>
      <c r="BN9" s="610"/>
      <c r="BO9" s="646">
        <v>25.5</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1715920</v>
      </c>
      <c r="CS9" s="609"/>
      <c r="CT9" s="609"/>
      <c r="CU9" s="609"/>
      <c r="CV9" s="609"/>
      <c r="CW9" s="609"/>
      <c r="CX9" s="609"/>
      <c r="CY9" s="610"/>
      <c r="CZ9" s="646">
        <v>13.9</v>
      </c>
      <c r="DA9" s="646"/>
      <c r="DB9" s="646"/>
      <c r="DC9" s="646"/>
      <c r="DD9" s="614">
        <v>136915</v>
      </c>
      <c r="DE9" s="609"/>
      <c r="DF9" s="609"/>
      <c r="DG9" s="609"/>
      <c r="DH9" s="609"/>
      <c r="DI9" s="609"/>
      <c r="DJ9" s="609"/>
      <c r="DK9" s="609"/>
      <c r="DL9" s="609"/>
      <c r="DM9" s="609"/>
      <c r="DN9" s="609"/>
      <c r="DO9" s="609"/>
      <c r="DP9" s="610"/>
      <c r="DQ9" s="614">
        <v>1117683</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24068</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210427</v>
      </c>
      <c r="S11" s="609"/>
      <c r="T11" s="609"/>
      <c r="U11" s="609"/>
      <c r="V11" s="609"/>
      <c r="W11" s="609"/>
      <c r="X11" s="609"/>
      <c r="Y11" s="610"/>
      <c r="Z11" s="611">
        <v>1.6</v>
      </c>
      <c r="AA11" s="612"/>
      <c r="AB11" s="612"/>
      <c r="AC11" s="613"/>
      <c r="AD11" s="614">
        <v>210427</v>
      </c>
      <c r="AE11" s="609"/>
      <c r="AF11" s="609"/>
      <c r="AG11" s="609"/>
      <c r="AH11" s="609"/>
      <c r="AI11" s="609"/>
      <c r="AJ11" s="609"/>
      <c r="AK11" s="610"/>
      <c r="AL11" s="611">
        <v>3.3</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12581</v>
      </c>
      <c r="BH11" s="609"/>
      <c r="BI11" s="609"/>
      <c r="BJ11" s="609"/>
      <c r="BK11" s="609"/>
      <c r="BL11" s="609"/>
      <c r="BM11" s="609"/>
      <c r="BN11" s="610"/>
      <c r="BO11" s="646">
        <v>1.4</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908468</v>
      </c>
      <c r="CS11" s="609"/>
      <c r="CT11" s="609"/>
      <c r="CU11" s="609"/>
      <c r="CV11" s="609"/>
      <c r="CW11" s="609"/>
      <c r="CX11" s="609"/>
      <c r="CY11" s="610"/>
      <c r="CZ11" s="646">
        <v>7.3</v>
      </c>
      <c r="DA11" s="646"/>
      <c r="DB11" s="646"/>
      <c r="DC11" s="646"/>
      <c r="DD11" s="614">
        <v>364788</v>
      </c>
      <c r="DE11" s="609"/>
      <c r="DF11" s="609"/>
      <c r="DG11" s="609"/>
      <c r="DH11" s="609"/>
      <c r="DI11" s="609"/>
      <c r="DJ11" s="609"/>
      <c r="DK11" s="609"/>
      <c r="DL11" s="609"/>
      <c r="DM11" s="609"/>
      <c r="DN11" s="609"/>
      <c r="DO11" s="609"/>
      <c r="DP11" s="610"/>
      <c r="DQ11" s="614">
        <v>380359</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5069</v>
      </c>
      <c r="S12" s="609"/>
      <c r="T12" s="609"/>
      <c r="U12" s="609"/>
      <c r="V12" s="609"/>
      <c r="W12" s="609"/>
      <c r="X12" s="609"/>
      <c r="Y12" s="610"/>
      <c r="Z12" s="646">
        <v>0</v>
      </c>
      <c r="AA12" s="646"/>
      <c r="AB12" s="646"/>
      <c r="AC12" s="646"/>
      <c r="AD12" s="647">
        <v>5069</v>
      </c>
      <c r="AE12" s="647"/>
      <c r="AF12" s="647"/>
      <c r="AG12" s="647"/>
      <c r="AH12" s="647"/>
      <c r="AI12" s="647"/>
      <c r="AJ12" s="647"/>
      <c r="AK12" s="647"/>
      <c r="AL12" s="611">
        <v>0.1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560791</v>
      </c>
      <c r="BH12" s="609"/>
      <c r="BI12" s="609"/>
      <c r="BJ12" s="609"/>
      <c r="BK12" s="609"/>
      <c r="BL12" s="609"/>
      <c r="BM12" s="609"/>
      <c r="BN12" s="610"/>
      <c r="BO12" s="646">
        <v>61</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212009</v>
      </c>
      <c r="CS12" s="609"/>
      <c r="CT12" s="609"/>
      <c r="CU12" s="609"/>
      <c r="CV12" s="609"/>
      <c r="CW12" s="609"/>
      <c r="CX12" s="609"/>
      <c r="CY12" s="610"/>
      <c r="CZ12" s="646">
        <v>1.7</v>
      </c>
      <c r="DA12" s="646"/>
      <c r="DB12" s="646"/>
      <c r="DC12" s="646"/>
      <c r="DD12" s="614">
        <v>71667</v>
      </c>
      <c r="DE12" s="609"/>
      <c r="DF12" s="609"/>
      <c r="DG12" s="609"/>
      <c r="DH12" s="609"/>
      <c r="DI12" s="609"/>
      <c r="DJ12" s="609"/>
      <c r="DK12" s="609"/>
      <c r="DL12" s="609"/>
      <c r="DM12" s="609"/>
      <c r="DN12" s="609"/>
      <c r="DO12" s="609"/>
      <c r="DP12" s="610"/>
      <c r="DQ12" s="614">
        <v>124887</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557231</v>
      </c>
      <c r="BH13" s="609"/>
      <c r="BI13" s="609"/>
      <c r="BJ13" s="609"/>
      <c r="BK13" s="609"/>
      <c r="BL13" s="609"/>
      <c r="BM13" s="609"/>
      <c r="BN13" s="610"/>
      <c r="BO13" s="646">
        <v>60.7</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914596</v>
      </c>
      <c r="CS13" s="609"/>
      <c r="CT13" s="609"/>
      <c r="CU13" s="609"/>
      <c r="CV13" s="609"/>
      <c r="CW13" s="609"/>
      <c r="CX13" s="609"/>
      <c r="CY13" s="610"/>
      <c r="CZ13" s="646">
        <v>7.4</v>
      </c>
      <c r="DA13" s="646"/>
      <c r="DB13" s="646"/>
      <c r="DC13" s="646"/>
      <c r="DD13" s="614">
        <v>837022</v>
      </c>
      <c r="DE13" s="609"/>
      <c r="DF13" s="609"/>
      <c r="DG13" s="609"/>
      <c r="DH13" s="609"/>
      <c r="DI13" s="609"/>
      <c r="DJ13" s="609"/>
      <c r="DK13" s="609"/>
      <c r="DL13" s="609"/>
      <c r="DM13" s="609"/>
      <c r="DN13" s="609"/>
      <c r="DO13" s="609"/>
      <c r="DP13" s="610"/>
      <c r="DQ13" s="614">
        <v>422488</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46950</v>
      </c>
      <c r="BH14" s="609"/>
      <c r="BI14" s="609"/>
      <c r="BJ14" s="609"/>
      <c r="BK14" s="609"/>
      <c r="BL14" s="609"/>
      <c r="BM14" s="609"/>
      <c r="BN14" s="610"/>
      <c r="BO14" s="646">
        <v>5.0999999999999996</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494327</v>
      </c>
      <c r="CS14" s="609"/>
      <c r="CT14" s="609"/>
      <c r="CU14" s="609"/>
      <c r="CV14" s="609"/>
      <c r="CW14" s="609"/>
      <c r="CX14" s="609"/>
      <c r="CY14" s="610"/>
      <c r="CZ14" s="646">
        <v>4</v>
      </c>
      <c r="DA14" s="646"/>
      <c r="DB14" s="646"/>
      <c r="DC14" s="646"/>
      <c r="DD14" s="614">
        <v>24775</v>
      </c>
      <c r="DE14" s="609"/>
      <c r="DF14" s="609"/>
      <c r="DG14" s="609"/>
      <c r="DH14" s="609"/>
      <c r="DI14" s="609"/>
      <c r="DJ14" s="609"/>
      <c r="DK14" s="609"/>
      <c r="DL14" s="609"/>
      <c r="DM14" s="609"/>
      <c r="DN14" s="609"/>
      <c r="DO14" s="609"/>
      <c r="DP14" s="610"/>
      <c r="DQ14" s="614">
        <v>448978</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41342</v>
      </c>
      <c r="S15" s="609"/>
      <c r="T15" s="609"/>
      <c r="U15" s="609"/>
      <c r="V15" s="609"/>
      <c r="W15" s="609"/>
      <c r="X15" s="609"/>
      <c r="Y15" s="610"/>
      <c r="Z15" s="646">
        <v>0.3</v>
      </c>
      <c r="AA15" s="646"/>
      <c r="AB15" s="646"/>
      <c r="AC15" s="646"/>
      <c r="AD15" s="647">
        <v>41342</v>
      </c>
      <c r="AE15" s="647"/>
      <c r="AF15" s="647"/>
      <c r="AG15" s="647"/>
      <c r="AH15" s="647"/>
      <c r="AI15" s="647"/>
      <c r="AJ15" s="647"/>
      <c r="AK15" s="647"/>
      <c r="AL15" s="611">
        <v>0.6</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28011</v>
      </c>
      <c r="BH15" s="609"/>
      <c r="BI15" s="609"/>
      <c r="BJ15" s="609"/>
      <c r="BK15" s="609"/>
      <c r="BL15" s="609"/>
      <c r="BM15" s="609"/>
      <c r="BN15" s="610"/>
      <c r="BO15" s="646">
        <v>3</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1231086</v>
      </c>
      <c r="CS15" s="609"/>
      <c r="CT15" s="609"/>
      <c r="CU15" s="609"/>
      <c r="CV15" s="609"/>
      <c r="CW15" s="609"/>
      <c r="CX15" s="609"/>
      <c r="CY15" s="610"/>
      <c r="CZ15" s="646">
        <v>9.9</v>
      </c>
      <c r="DA15" s="646"/>
      <c r="DB15" s="646"/>
      <c r="DC15" s="646"/>
      <c r="DD15" s="614">
        <v>497702</v>
      </c>
      <c r="DE15" s="609"/>
      <c r="DF15" s="609"/>
      <c r="DG15" s="609"/>
      <c r="DH15" s="609"/>
      <c r="DI15" s="609"/>
      <c r="DJ15" s="609"/>
      <c r="DK15" s="609"/>
      <c r="DL15" s="609"/>
      <c r="DM15" s="609"/>
      <c r="DN15" s="609"/>
      <c r="DO15" s="609"/>
      <c r="DP15" s="610"/>
      <c r="DQ15" s="614">
        <v>707731</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21467</v>
      </c>
      <c r="S16" s="609"/>
      <c r="T16" s="609"/>
      <c r="U16" s="609"/>
      <c r="V16" s="609"/>
      <c r="W16" s="609"/>
      <c r="X16" s="609"/>
      <c r="Y16" s="610"/>
      <c r="Z16" s="646">
        <v>0.2</v>
      </c>
      <c r="AA16" s="646"/>
      <c r="AB16" s="646"/>
      <c r="AC16" s="646"/>
      <c r="AD16" s="647">
        <v>21467</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v>26</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194143</v>
      </c>
      <c r="CS16" s="609"/>
      <c r="CT16" s="609"/>
      <c r="CU16" s="609"/>
      <c r="CV16" s="609"/>
      <c r="CW16" s="609"/>
      <c r="CX16" s="609"/>
      <c r="CY16" s="610"/>
      <c r="CZ16" s="646">
        <v>1.6</v>
      </c>
      <c r="DA16" s="646"/>
      <c r="DB16" s="646"/>
      <c r="DC16" s="646"/>
      <c r="DD16" s="614" t="s">
        <v>122</v>
      </c>
      <c r="DE16" s="609"/>
      <c r="DF16" s="609"/>
      <c r="DG16" s="609"/>
      <c r="DH16" s="609"/>
      <c r="DI16" s="609"/>
      <c r="DJ16" s="609"/>
      <c r="DK16" s="609"/>
      <c r="DL16" s="609"/>
      <c r="DM16" s="609"/>
      <c r="DN16" s="609"/>
      <c r="DO16" s="609"/>
      <c r="DP16" s="610"/>
      <c r="DQ16" s="614">
        <v>120909</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35303</v>
      </c>
      <c r="S17" s="609"/>
      <c r="T17" s="609"/>
      <c r="U17" s="609"/>
      <c r="V17" s="609"/>
      <c r="W17" s="609"/>
      <c r="X17" s="609"/>
      <c r="Y17" s="610"/>
      <c r="Z17" s="646">
        <v>0.3</v>
      </c>
      <c r="AA17" s="646"/>
      <c r="AB17" s="646"/>
      <c r="AC17" s="646"/>
      <c r="AD17" s="647">
        <v>35303</v>
      </c>
      <c r="AE17" s="647"/>
      <c r="AF17" s="647"/>
      <c r="AG17" s="647"/>
      <c r="AH17" s="647"/>
      <c r="AI17" s="647"/>
      <c r="AJ17" s="647"/>
      <c r="AK17" s="647"/>
      <c r="AL17" s="611">
        <v>0.6</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1245070</v>
      </c>
      <c r="CS17" s="609"/>
      <c r="CT17" s="609"/>
      <c r="CU17" s="609"/>
      <c r="CV17" s="609"/>
      <c r="CW17" s="609"/>
      <c r="CX17" s="609"/>
      <c r="CY17" s="610"/>
      <c r="CZ17" s="646">
        <v>10.1</v>
      </c>
      <c r="DA17" s="646"/>
      <c r="DB17" s="646"/>
      <c r="DC17" s="646"/>
      <c r="DD17" s="614" t="s">
        <v>122</v>
      </c>
      <c r="DE17" s="609"/>
      <c r="DF17" s="609"/>
      <c r="DG17" s="609"/>
      <c r="DH17" s="609"/>
      <c r="DI17" s="609"/>
      <c r="DJ17" s="609"/>
      <c r="DK17" s="609"/>
      <c r="DL17" s="609"/>
      <c r="DM17" s="609"/>
      <c r="DN17" s="609"/>
      <c r="DO17" s="609"/>
      <c r="DP17" s="610"/>
      <c r="DQ17" s="614">
        <v>1229349</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32898</v>
      </c>
      <c r="S18" s="609"/>
      <c r="T18" s="609"/>
      <c r="U18" s="609"/>
      <c r="V18" s="609"/>
      <c r="W18" s="609"/>
      <c r="X18" s="609"/>
      <c r="Y18" s="610"/>
      <c r="Z18" s="646">
        <v>0.3</v>
      </c>
      <c r="AA18" s="646"/>
      <c r="AB18" s="646"/>
      <c r="AC18" s="646"/>
      <c r="AD18" s="647">
        <v>32898</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t="s">
        <v>122</v>
      </c>
      <c r="S19" s="609"/>
      <c r="T19" s="609"/>
      <c r="U19" s="609"/>
      <c r="V19" s="609"/>
      <c r="W19" s="609"/>
      <c r="X19" s="609"/>
      <c r="Y19" s="610"/>
      <c r="Z19" s="646" t="s">
        <v>122</v>
      </c>
      <c r="AA19" s="646"/>
      <c r="AB19" s="646"/>
      <c r="AC19" s="646"/>
      <c r="AD19" s="647" t="s">
        <v>122</v>
      </c>
      <c r="AE19" s="647"/>
      <c r="AF19" s="647"/>
      <c r="AG19" s="647"/>
      <c r="AH19" s="647"/>
      <c r="AI19" s="647"/>
      <c r="AJ19" s="647"/>
      <c r="AK19" s="647"/>
      <c r="AL19" s="611" t="s">
        <v>122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268</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2405</v>
      </c>
      <c r="S20" s="609"/>
      <c r="T20" s="609"/>
      <c r="U20" s="609"/>
      <c r="V20" s="609"/>
      <c r="W20" s="609"/>
      <c r="X20" s="609"/>
      <c r="Y20" s="610"/>
      <c r="Z20" s="646">
        <v>0</v>
      </c>
      <c r="AA20" s="646"/>
      <c r="AB20" s="646"/>
      <c r="AC20" s="646"/>
      <c r="AD20" s="647">
        <v>2405</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268</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12384299</v>
      </c>
      <c r="CS20" s="609"/>
      <c r="CT20" s="609"/>
      <c r="CU20" s="609"/>
      <c r="CV20" s="609"/>
      <c r="CW20" s="609"/>
      <c r="CX20" s="609"/>
      <c r="CY20" s="610"/>
      <c r="CZ20" s="646">
        <v>100</v>
      </c>
      <c r="DA20" s="646"/>
      <c r="DB20" s="646"/>
      <c r="DC20" s="646"/>
      <c r="DD20" s="614">
        <v>2224771</v>
      </c>
      <c r="DE20" s="609"/>
      <c r="DF20" s="609"/>
      <c r="DG20" s="609"/>
      <c r="DH20" s="609"/>
      <c r="DI20" s="609"/>
      <c r="DJ20" s="609"/>
      <c r="DK20" s="609"/>
      <c r="DL20" s="609"/>
      <c r="DM20" s="609"/>
      <c r="DN20" s="609"/>
      <c r="DO20" s="609"/>
      <c r="DP20" s="610"/>
      <c r="DQ20" s="614">
        <v>7607155</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5271042</v>
      </c>
      <c r="S21" s="609"/>
      <c r="T21" s="609"/>
      <c r="U21" s="609"/>
      <c r="V21" s="609"/>
      <c r="W21" s="609"/>
      <c r="X21" s="609"/>
      <c r="Y21" s="610"/>
      <c r="Z21" s="646">
        <v>40.700000000000003</v>
      </c>
      <c r="AA21" s="646"/>
      <c r="AB21" s="646"/>
      <c r="AC21" s="646"/>
      <c r="AD21" s="647">
        <v>4851793</v>
      </c>
      <c r="AE21" s="647"/>
      <c r="AF21" s="647"/>
      <c r="AG21" s="647"/>
      <c r="AH21" s="647"/>
      <c r="AI21" s="647"/>
      <c r="AJ21" s="647"/>
      <c r="AK21" s="647"/>
      <c r="AL21" s="611">
        <v>75.900000000000006</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268</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4851793</v>
      </c>
      <c r="S22" s="609"/>
      <c r="T22" s="609"/>
      <c r="U22" s="609"/>
      <c r="V22" s="609"/>
      <c r="W22" s="609"/>
      <c r="X22" s="609"/>
      <c r="Y22" s="610"/>
      <c r="Z22" s="646">
        <v>37.5</v>
      </c>
      <c r="AA22" s="646"/>
      <c r="AB22" s="646"/>
      <c r="AC22" s="646"/>
      <c r="AD22" s="647">
        <v>4851793</v>
      </c>
      <c r="AE22" s="647"/>
      <c r="AF22" s="647"/>
      <c r="AG22" s="647"/>
      <c r="AH22" s="647"/>
      <c r="AI22" s="647"/>
      <c r="AJ22" s="647"/>
      <c r="AK22" s="647"/>
      <c r="AL22" s="611">
        <v>75.900000000000006</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419249</v>
      </c>
      <c r="S23" s="609"/>
      <c r="T23" s="609"/>
      <c r="U23" s="609"/>
      <c r="V23" s="609"/>
      <c r="W23" s="609"/>
      <c r="X23" s="609"/>
      <c r="Y23" s="610"/>
      <c r="Z23" s="646">
        <v>3.2</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3392910</v>
      </c>
      <c r="CS24" s="664"/>
      <c r="CT24" s="664"/>
      <c r="CU24" s="664"/>
      <c r="CV24" s="664"/>
      <c r="CW24" s="664"/>
      <c r="CX24" s="664"/>
      <c r="CY24" s="689"/>
      <c r="CZ24" s="690">
        <v>27.4</v>
      </c>
      <c r="DA24" s="672"/>
      <c r="DB24" s="672"/>
      <c r="DC24" s="692"/>
      <c r="DD24" s="688">
        <v>2794743</v>
      </c>
      <c r="DE24" s="664"/>
      <c r="DF24" s="664"/>
      <c r="DG24" s="664"/>
      <c r="DH24" s="664"/>
      <c r="DI24" s="664"/>
      <c r="DJ24" s="664"/>
      <c r="DK24" s="689"/>
      <c r="DL24" s="688">
        <v>2428861</v>
      </c>
      <c r="DM24" s="664"/>
      <c r="DN24" s="664"/>
      <c r="DO24" s="664"/>
      <c r="DP24" s="664"/>
      <c r="DQ24" s="664"/>
      <c r="DR24" s="664"/>
      <c r="DS24" s="664"/>
      <c r="DT24" s="664"/>
      <c r="DU24" s="664"/>
      <c r="DV24" s="689"/>
      <c r="DW24" s="690">
        <v>37.9</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6803635</v>
      </c>
      <c r="S25" s="609"/>
      <c r="T25" s="609"/>
      <c r="U25" s="609"/>
      <c r="V25" s="609"/>
      <c r="W25" s="609"/>
      <c r="X25" s="609"/>
      <c r="Y25" s="610"/>
      <c r="Z25" s="646">
        <v>52.5</v>
      </c>
      <c r="AA25" s="646"/>
      <c r="AB25" s="646"/>
      <c r="AC25" s="646"/>
      <c r="AD25" s="647">
        <v>6384386</v>
      </c>
      <c r="AE25" s="647"/>
      <c r="AF25" s="647"/>
      <c r="AG25" s="647"/>
      <c r="AH25" s="647"/>
      <c r="AI25" s="647"/>
      <c r="AJ25" s="647"/>
      <c r="AK25" s="647"/>
      <c r="AL25" s="611">
        <v>99.9</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1415879</v>
      </c>
      <c r="CS25" s="621"/>
      <c r="CT25" s="621"/>
      <c r="CU25" s="621"/>
      <c r="CV25" s="621"/>
      <c r="CW25" s="621"/>
      <c r="CX25" s="621"/>
      <c r="CY25" s="622"/>
      <c r="CZ25" s="611">
        <v>11.4</v>
      </c>
      <c r="DA25" s="623"/>
      <c r="DB25" s="623"/>
      <c r="DC25" s="624"/>
      <c r="DD25" s="614">
        <v>1281375</v>
      </c>
      <c r="DE25" s="621"/>
      <c r="DF25" s="621"/>
      <c r="DG25" s="621"/>
      <c r="DH25" s="621"/>
      <c r="DI25" s="621"/>
      <c r="DJ25" s="621"/>
      <c r="DK25" s="622"/>
      <c r="DL25" s="614">
        <v>1059039</v>
      </c>
      <c r="DM25" s="621"/>
      <c r="DN25" s="621"/>
      <c r="DO25" s="621"/>
      <c r="DP25" s="621"/>
      <c r="DQ25" s="621"/>
      <c r="DR25" s="621"/>
      <c r="DS25" s="621"/>
      <c r="DT25" s="621"/>
      <c r="DU25" s="621"/>
      <c r="DV25" s="622"/>
      <c r="DW25" s="611">
        <v>16.5</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1827</v>
      </c>
      <c r="S26" s="609"/>
      <c r="T26" s="609"/>
      <c r="U26" s="609"/>
      <c r="V26" s="609"/>
      <c r="W26" s="609"/>
      <c r="X26" s="609"/>
      <c r="Y26" s="610"/>
      <c r="Z26" s="646">
        <v>0</v>
      </c>
      <c r="AA26" s="646"/>
      <c r="AB26" s="646"/>
      <c r="AC26" s="646"/>
      <c r="AD26" s="647">
        <v>1827</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800385</v>
      </c>
      <c r="CS26" s="609"/>
      <c r="CT26" s="609"/>
      <c r="CU26" s="609"/>
      <c r="CV26" s="609"/>
      <c r="CW26" s="609"/>
      <c r="CX26" s="609"/>
      <c r="CY26" s="610"/>
      <c r="CZ26" s="611">
        <v>6.5</v>
      </c>
      <c r="DA26" s="623"/>
      <c r="DB26" s="623"/>
      <c r="DC26" s="624"/>
      <c r="DD26" s="614">
        <v>713845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14461</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918595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731961</v>
      </c>
      <c r="CS27" s="621"/>
      <c r="CT27" s="621"/>
      <c r="CU27" s="621"/>
      <c r="CV27" s="621"/>
      <c r="CW27" s="621"/>
      <c r="CX27" s="621"/>
      <c r="CY27" s="622"/>
      <c r="CZ27" s="611">
        <v>5.9</v>
      </c>
      <c r="DA27" s="623"/>
      <c r="DB27" s="623"/>
      <c r="DC27" s="624"/>
      <c r="DD27" s="614">
        <v>284019</v>
      </c>
      <c r="DE27" s="621"/>
      <c r="DF27" s="621"/>
      <c r="DG27" s="621"/>
      <c r="DH27" s="621"/>
      <c r="DI27" s="621"/>
      <c r="DJ27" s="621"/>
      <c r="DK27" s="622"/>
      <c r="DL27" s="614">
        <v>153673</v>
      </c>
      <c r="DM27" s="621"/>
      <c r="DN27" s="621"/>
      <c r="DO27" s="621"/>
      <c r="DP27" s="621"/>
      <c r="DQ27" s="621"/>
      <c r="DR27" s="621"/>
      <c r="DS27" s="621"/>
      <c r="DT27" s="621"/>
      <c r="DU27" s="621"/>
      <c r="DV27" s="622"/>
      <c r="DW27" s="611">
        <v>2.4</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98222</v>
      </c>
      <c r="S28" s="609"/>
      <c r="T28" s="609"/>
      <c r="U28" s="609"/>
      <c r="V28" s="609"/>
      <c r="W28" s="609"/>
      <c r="X28" s="609"/>
      <c r="Y28" s="610"/>
      <c r="Z28" s="646">
        <v>0.8</v>
      </c>
      <c r="AA28" s="646"/>
      <c r="AB28" s="646"/>
      <c r="AC28" s="646"/>
      <c r="AD28" s="647">
        <v>1707</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1245070</v>
      </c>
      <c r="CS28" s="609"/>
      <c r="CT28" s="609"/>
      <c r="CU28" s="609"/>
      <c r="CV28" s="609"/>
      <c r="CW28" s="609"/>
      <c r="CX28" s="609"/>
      <c r="CY28" s="610"/>
      <c r="CZ28" s="611">
        <v>10.1</v>
      </c>
      <c r="DA28" s="623"/>
      <c r="DB28" s="623"/>
      <c r="DC28" s="624"/>
      <c r="DD28" s="614">
        <v>1229349</v>
      </c>
      <c r="DE28" s="609"/>
      <c r="DF28" s="609"/>
      <c r="DG28" s="609"/>
      <c r="DH28" s="609"/>
      <c r="DI28" s="609"/>
      <c r="DJ28" s="609"/>
      <c r="DK28" s="610"/>
      <c r="DL28" s="614">
        <v>1216149</v>
      </c>
      <c r="DM28" s="609"/>
      <c r="DN28" s="609"/>
      <c r="DO28" s="609"/>
      <c r="DP28" s="609"/>
      <c r="DQ28" s="609"/>
      <c r="DR28" s="609"/>
      <c r="DS28" s="609"/>
      <c r="DT28" s="609"/>
      <c r="DU28" s="609"/>
      <c r="DV28" s="610"/>
      <c r="DW28" s="611">
        <v>19</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58338</v>
      </c>
      <c r="S29" s="609"/>
      <c r="T29" s="609"/>
      <c r="U29" s="609"/>
      <c r="V29" s="609"/>
      <c r="W29" s="609"/>
      <c r="X29" s="609"/>
      <c r="Y29" s="610"/>
      <c r="Z29" s="646">
        <v>0.5</v>
      </c>
      <c r="AA29" s="646"/>
      <c r="AB29" s="646"/>
      <c r="AC29" s="646"/>
      <c r="AD29" s="647">
        <v>10</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1245070</v>
      </c>
      <c r="CS29" s="621"/>
      <c r="CT29" s="621"/>
      <c r="CU29" s="621"/>
      <c r="CV29" s="621"/>
      <c r="CW29" s="621"/>
      <c r="CX29" s="621"/>
      <c r="CY29" s="622"/>
      <c r="CZ29" s="611">
        <v>10.1</v>
      </c>
      <c r="DA29" s="623"/>
      <c r="DB29" s="623"/>
      <c r="DC29" s="624"/>
      <c r="DD29" s="614">
        <v>1229349</v>
      </c>
      <c r="DE29" s="621"/>
      <c r="DF29" s="621"/>
      <c r="DG29" s="621"/>
      <c r="DH29" s="621"/>
      <c r="DI29" s="621"/>
      <c r="DJ29" s="621"/>
      <c r="DK29" s="622"/>
      <c r="DL29" s="614">
        <v>1216149</v>
      </c>
      <c r="DM29" s="621"/>
      <c r="DN29" s="621"/>
      <c r="DO29" s="621"/>
      <c r="DP29" s="621"/>
      <c r="DQ29" s="621"/>
      <c r="DR29" s="621"/>
      <c r="DS29" s="621"/>
      <c r="DT29" s="621"/>
      <c r="DU29" s="621"/>
      <c r="DV29" s="622"/>
      <c r="DW29" s="611">
        <v>19</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909654</v>
      </c>
      <c r="S30" s="609"/>
      <c r="T30" s="609"/>
      <c r="U30" s="609"/>
      <c r="V30" s="609"/>
      <c r="W30" s="609"/>
      <c r="X30" s="609"/>
      <c r="Y30" s="610"/>
      <c r="Z30" s="646">
        <v>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1203050</v>
      </c>
      <c r="CS30" s="609"/>
      <c r="CT30" s="609"/>
      <c r="CU30" s="609"/>
      <c r="CV30" s="609"/>
      <c r="CW30" s="609"/>
      <c r="CX30" s="609"/>
      <c r="CY30" s="610"/>
      <c r="CZ30" s="611">
        <v>9.6999999999999993</v>
      </c>
      <c r="DA30" s="623"/>
      <c r="DB30" s="623"/>
      <c r="DC30" s="624"/>
      <c r="DD30" s="614">
        <v>1187421</v>
      </c>
      <c r="DE30" s="609"/>
      <c r="DF30" s="609"/>
      <c r="DG30" s="609"/>
      <c r="DH30" s="609"/>
      <c r="DI30" s="609"/>
      <c r="DJ30" s="609"/>
      <c r="DK30" s="610"/>
      <c r="DL30" s="614">
        <v>1174221</v>
      </c>
      <c r="DM30" s="609"/>
      <c r="DN30" s="609"/>
      <c r="DO30" s="609"/>
      <c r="DP30" s="609"/>
      <c r="DQ30" s="609"/>
      <c r="DR30" s="609"/>
      <c r="DS30" s="609"/>
      <c r="DT30" s="609"/>
      <c r="DU30" s="609"/>
      <c r="DV30" s="610"/>
      <c r="DW30" s="611">
        <v>18.3</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99.4</v>
      </c>
      <c r="BH31" s="671"/>
      <c r="BI31" s="671"/>
      <c r="BJ31" s="671"/>
      <c r="BK31" s="671"/>
      <c r="BL31" s="671"/>
      <c r="BM31" s="672">
        <v>98</v>
      </c>
      <c r="BN31" s="671"/>
      <c r="BO31" s="671"/>
      <c r="BP31" s="671"/>
      <c r="BQ31" s="673"/>
      <c r="BR31" s="670">
        <v>99.4</v>
      </c>
      <c r="BS31" s="671"/>
      <c r="BT31" s="671"/>
      <c r="BU31" s="671"/>
      <c r="BV31" s="671"/>
      <c r="BW31" s="671"/>
      <c r="BX31" s="672">
        <v>98.1</v>
      </c>
      <c r="BY31" s="671"/>
      <c r="BZ31" s="671"/>
      <c r="CA31" s="671"/>
      <c r="CB31" s="673"/>
      <c r="CD31" s="629"/>
      <c r="CE31" s="630"/>
      <c r="CF31" s="605" t="s">
        <v>301</v>
      </c>
      <c r="CG31" s="606"/>
      <c r="CH31" s="606"/>
      <c r="CI31" s="606"/>
      <c r="CJ31" s="606"/>
      <c r="CK31" s="606"/>
      <c r="CL31" s="606"/>
      <c r="CM31" s="606"/>
      <c r="CN31" s="606"/>
      <c r="CO31" s="606"/>
      <c r="CP31" s="606"/>
      <c r="CQ31" s="607"/>
      <c r="CR31" s="608">
        <v>42020</v>
      </c>
      <c r="CS31" s="621"/>
      <c r="CT31" s="621"/>
      <c r="CU31" s="621"/>
      <c r="CV31" s="621"/>
      <c r="CW31" s="621"/>
      <c r="CX31" s="621"/>
      <c r="CY31" s="622"/>
      <c r="CZ31" s="611">
        <v>0.3</v>
      </c>
      <c r="DA31" s="623"/>
      <c r="DB31" s="623"/>
      <c r="DC31" s="624"/>
      <c r="DD31" s="614">
        <v>41928</v>
      </c>
      <c r="DE31" s="621"/>
      <c r="DF31" s="621"/>
      <c r="DG31" s="621"/>
      <c r="DH31" s="621"/>
      <c r="DI31" s="621"/>
      <c r="DJ31" s="621"/>
      <c r="DK31" s="622"/>
      <c r="DL31" s="614">
        <v>41928</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690393</v>
      </c>
      <c r="S32" s="609"/>
      <c r="T32" s="609"/>
      <c r="U32" s="609"/>
      <c r="V32" s="609"/>
      <c r="W32" s="609"/>
      <c r="X32" s="609"/>
      <c r="Y32" s="610"/>
      <c r="Z32" s="646">
        <v>5.3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99.6</v>
      </c>
      <c r="BH32" s="621"/>
      <c r="BI32" s="621"/>
      <c r="BJ32" s="621"/>
      <c r="BK32" s="621"/>
      <c r="BL32" s="621"/>
      <c r="BM32" s="612">
        <v>98.6</v>
      </c>
      <c r="BN32" s="621"/>
      <c r="BO32" s="621"/>
      <c r="BP32" s="621"/>
      <c r="BQ32" s="644"/>
      <c r="BR32" s="674">
        <v>99.3</v>
      </c>
      <c r="BS32" s="621"/>
      <c r="BT32" s="621"/>
      <c r="BU32" s="621"/>
      <c r="BV32" s="621"/>
      <c r="BW32" s="621"/>
      <c r="BX32" s="612">
        <v>98.6</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123332</v>
      </c>
      <c r="S33" s="609"/>
      <c r="T33" s="609"/>
      <c r="U33" s="609"/>
      <c r="V33" s="609"/>
      <c r="W33" s="609"/>
      <c r="X33" s="609"/>
      <c r="Y33" s="610"/>
      <c r="Z33" s="646">
        <v>1</v>
      </c>
      <c r="AA33" s="646"/>
      <c r="AB33" s="646"/>
      <c r="AC33" s="646"/>
      <c r="AD33" s="647">
        <v>1265</v>
      </c>
      <c r="AE33" s="647"/>
      <c r="AF33" s="647"/>
      <c r="AG33" s="647"/>
      <c r="AH33" s="647"/>
      <c r="AI33" s="647"/>
      <c r="AJ33" s="647"/>
      <c r="AK33" s="647"/>
      <c r="AL33" s="611">
        <v>0</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99.3</v>
      </c>
      <c r="BH33" s="593"/>
      <c r="BI33" s="593"/>
      <c r="BJ33" s="593"/>
      <c r="BK33" s="593"/>
      <c r="BL33" s="593"/>
      <c r="BM33" s="639">
        <v>97.5</v>
      </c>
      <c r="BN33" s="593"/>
      <c r="BO33" s="593"/>
      <c r="BP33" s="593"/>
      <c r="BQ33" s="656"/>
      <c r="BR33" s="669">
        <v>99.4</v>
      </c>
      <c r="BS33" s="593"/>
      <c r="BT33" s="593"/>
      <c r="BU33" s="593"/>
      <c r="BV33" s="593"/>
      <c r="BW33" s="593"/>
      <c r="BX33" s="639">
        <v>97.7</v>
      </c>
      <c r="BY33" s="593"/>
      <c r="BZ33" s="593"/>
      <c r="CA33" s="593"/>
      <c r="CB33" s="656"/>
      <c r="CD33" s="605" t="s">
        <v>308</v>
      </c>
      <c r="CE33" s="606"/>
      <c r="CF33" s="606"/>
      <c r="CG33" s="606"/>
      <c r="CH33" s="606"/>
      <c r="CI33" s="606"/>
      <c r="CJ33" s="606"/>
      <c r="CK33" s="606"/>
      <c r="CL33" s="606"/>
      <c r="CM33" s="606"/>
      <c r="CN33" s="606"/>
      <c r="CO33" s="606"/>
      <c r="CP33" s="606"/>
      <c r="CQ33" s="607"/>
      <c r="CR33" s="608">
        <v>6572475</v>
      </c>
      <c r="CS33" s="621"/>
      <c r="CT33" s="621"/>
      <c r="CU33" s="621"/>
      <c r="CV33" s="621"/>
      <c r="CW33" s="621"/>
      <c r="CX33" s="621"/>
      <c r="CY33" s="622"/>
      <c r="CZ33" s="611">
        <v>53.1</v>
      </c>
      <c r="DA33" s="623"/>
      <c r="DB33" s="623"/>
      <c r="DC33" s="624"/>
      <c r="DD33" s="614">
        <v>3904434</v>
      </c>
      <c r="DE33" s="621"/>
      <c r="DF33" s="621"/>
      <c r="DG33" s="621"/>
      <c r="DH33" s="621"/>
      <c r="DI33" s="621"/>
      <c r="DJ33" s="621"/>
      <c r="DK33" s="622"/>
      <c r="DL33" s="614">
        <v>2767882</v>
      </c>
      <c r="DM33" s="621"/>
      <c r="DN33" s="621"/>
      <c r="DO33" s="621"/>
      <c r="DP33" s="621"/>
      <c r="DQ33" s="621"/>
      <c r="DR33" s="621"/>
      <c r="DS33" s="621"/>
      <c r="DT33" s="621"/>
      <c r="DU33" s="621"/>
      <c r="DV33" s="622"/>
      <c r="DW33" s="611">
        <v>43.2</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827842</v>
      </c>
      <c r="S34" s="609"/>
      <c r="T34" s="609"/>
      <c r="U34" s="609"/>
      <c r="V34" s="609"/>
      <c r="W34" s="609"/>
      <c r="X34" s="609"/>
      <c r="Y34" s="610"/>
      <c r="Z34" s="646">
        <v>6.4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2359705</v>
      </c>
      <c r="CS34" s="609"/>
      <c r="CT34" s="609"/>
      <c r="CU34" s="609"/>
      <c r="CV34" s="609"/>
      <c r="CW34" s="609"/>
      <c r="CX34" s="609"/>
      <c r="CY34" s="610"/>
      <c r="CZ34" s="611">
        <v>19.100000000000001</v>
      </c>
      <c r="DA34" s="623"/>
      <c r="DB34" s="623"/>
      <c r="DC34" s="624"/>
      <c r="DD34" s="614">
        <v>1683933</v>
      </c>
      <c r="DE34" s="609"/>
      <c r="DF34" s="609"/>
      <c r="DG34" s="609"/>
      <c r="DH34" s="609"/>
      <c r="DI34" s="609"/>
      <c r="DJ34" s="609"/>
      <c r="DK34" s="610"/>
      <c r="DL34" s="614">
        <v>1361443</v>
      </c>
      <c r="DM34" s="609"/>
      <c r="DN34" s="609"/>
      <c r="DO34" s="609"/>
      <c r="DP34" s="609"/>
      <c r="DQ34" s="609"/>
      <c r="DR34" s="609"/>
      <c r="DS34" s="609"/>
      <c r="DT34" s="609"/>
      <c r="DU34" s="609"/>
      <c r="DV34" s="610"/>
      <c r="DW34" s="611">
        <v>21.3</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1381431</v>
      </c>
      <c r="S35" s="609"/>
      <c r="T35" s="609"/>
      <c r="U35" s="609"/>
      <c r="V35" s="609"/>
      <c r="W35" s="609"/>
      <c r="X35" s="609"/>
      <c r="Y35" s="610"/>
      <c r="Z35" s="646">
        <v>10.7</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106827</v>
      </c>
      <c r="CS35" s="621"/>
      <c r="CT35" s="621"/>
      <c r="CU35" s="621"/>
      <c r="CV35" s="621"/>
      <c r="CW35" s="621"/>
      <c r="CX35" s="621"/>
      <c r="CY35" s="622"/>
      <c r="CZ35" s="611">
        <v>0.9</v>
      </c>
      <c r="DA35" s="623"/>
      <c r="DB35" s="623"/>
      <c r="DC35" s="624"/>
      <c r="DD35" s="614">
        <v>58580</v>
      </c>
      <c r="DE35" s="621"/>
      <c r="DF35" s="621"/>
      <c r="DG35" s="621"/>
      <c r="DH35" s="621"/>
      <c r="DI35" s="621"/>
      <c r="DJ35" s="621"/>
      <c r="DK35" s="622"/>
      <c r="DL35" s="614">
        <v>41889</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399528</v>
      </c>
      <c r="S36" s="609"/>
      <c r="T36" s="609"/>
      <c r="U36" s="609"/>
      <c r="V36" s="609"/>
      <c r="W36" s="609"/>
      <c r="X36" s="609"/>
      <c r="Y36" s="610"/>
      <c r="Z36" s="646">
        <v>3.1</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1308588</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43993</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2701445</v>
      </c>
      <c r="CS36" s="609"/>
      <c r="CT36" s="609"/>
      <c r="CU36" s="609"/>
      <c r="CV36" s="609"/>
      <c r="CW36" s="609"/>
      <c r="CX36" s="609"/>
      <c r="CY36" s="610"/>
      <c r="CZ36" s="611">
        <v>21.8</v>
      </c>
      <c r="DA36" s="623"/>
      <c r="DB36" s="623"/>
      <c r="DC36" s="624"/>
      <c r="DD36" s="614">
        <v>1143691</v>
      </c>
      <c r="DE36" s="609"/>
      <c r="DF36" s="609"/>
      <c r="DG36" s="609"/>
      <c r="DH36" s="609"/>
      <c r="DI36" s="609"/>
      <c r="DJ36" s="609"/>
      <c r="DK36" s="610"/>
      <c r="DL36" s="614">
        <v>779238</v>
      </c>
      <c r="DM36" s="609"/>
      <c r="DN36" s="609"/>
      <c r="DO36" s="609"/>
      <c r="DP36" s="609"/>
      <c r="DQ36" s="609"/>
      <c r="DR36" s="609"/>
      <c r="DS36" s="609"/>
      <c r="DT36" s="609"/>
      <c r="DU36" s="609"/>
      <c r="DV36" s="610"/>
      <c r="DW36" s="611">
        <v>12.2</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157665</v>
      </c>
      <c r="S37" s="609"/>
      <c r="T37" s="609"/>
      <c r="U37" s="609"/>
      <c r="V37" s="609"/>
      <c r="W37" s="609"/>
      <c r="X37" s="609"/>
      <c r="Y37" s="610"/>
      <c r="Z37" s="646">
        <v>1.2</v>
      </c>
      <c r="AA37" s="646"/>
      <c r="AB37" s="646"/>
      <c r="AC37" s="646"/>
      <c r="AD37" s="647">
        <v>1248</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344678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31000</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330614</v>
      </c>
      <c r="CS37" s="621"/>
      <c r="CT37" s="621"/>
      <c r="CU37" s="621"/>
      <c r="CV37" s="621"/>
      <c r="CW37" s="621"/>
      <c r="CX37" s="621"/>
      <c r="CY37" s="622"/>
      <c r="CZ37" s="611">
        <v>2.7</v>
      </c>
      <c r="DA37" s="623"/>
      <c r="DB37" s="623"/>
      <c r="DC37" s="624"/>
      <c r="DD37" s="614">
        <v>330614</v>
      </c>
      <c r="DE37" s="621"/>
      <c r="DF37" s="621"/>
      <c r="DG37" s="621"/>
      <c r="DH37" s="621"/>
      <c r="DI37" s="621"/>
      <c r="DJ37" s="621"/>
      <c r="DK37" s="622"/>
      <c r="DL37" s="614">
        <v>287384</v>
      </c>
      <c r="DM37" s="621"/>
      <c r="DN37" s="621"/>
      <c r="DO37" s="621"/>
      <c r="DP37" s="621"/>
      <c r="DQ37" s="621"/>
      <c r="DR37" s="621"/>
      <c r="DS37" s="621"/>
      <c r="DT37" s="621"/>
      <c r="DU37" s="621"/>
      <c r="DV37" s="622"/>
      <c r="DW37" s="611">
        <v>4.5</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1483500</v>
      </c>
      <c r="S38" s="609"/>
      <c r="T38" s="609"/>
      <c r="U38" s="609"/>
      <c r="V38" s="609"/>
      <c r="W38" s="609"/>
      <c r="X38" s="609"/>
      <c r="Y38" s="610"/>
      <c r="Z38" s="646">
        <v>11.5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171594</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1087</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675920</v>
      </c>
      <c r="CS38" s="609"/>
      <c r="CT38" s="609"/>
      <c r="CU38" s="609"/>
      <c r="CV38" s="609"/>
      <c r="CW38" s="609"/>
      <c r="CX38" s="609"/>
      <c r="CY38" s="610"/>
      <c r="CZ38" s="611">
        <v>5.5</v>
      </c>
      <c r="DA38" s="623"/>
      <c r="DB38" s="623"/>
      <c r="DC38" s="624"/>
      <c r="DD38" s="614">
        <v>585766</v>
      </c>
      <c r="DE38" s="609"/>
      <c r="DF38" s="609"/>
      <c r="DG38" s="609"/>
      <c r="DH38" s="609"/>
      <c r="DI38" s="609"/>
      <c r="DJ38" s="609"/>
      <c r="DK38" s="610"/>
      <c r="DL38" s="614">
        <v>585312</v>
      </c>
      <c r="DM38" s="609"/>
      <c r="DN38" s="609"/>
      <c r="DO38" s="609"/>
      <c r="DP38" s="609"/>
      <c r="DQ38" s="609"/>
      <c r="DR38" s="609"/>
      <c r="DS38" s="609"/>
      <c r="DT38" s="609"/>
      <c r="DU38" s="609"/>
      <c r="DV38" s="610"/>
      <c r="DW38" s="611">
        <v>9.1</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116396</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1564</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724978</v>
      </c>
      <c r="CS39" s="621"/>
      <c r="CT39" s="621"/>
      <c r="CU39" s="621"/>
      <c r="CV39" s="621"/>
      <c r="CW39" s="621"/>
      <c r="CX39" s="621"/>
      <c r="CY39" s="622"/>
      <c r="CZ39" s="611">
        <v>5.9</v>
      </c>
      <c r="DA39" s="623"/>
      <c r="DB39" s="623"/>
      <c r="DC39" s="624"/>
      <c r="DD39" s="614">
        <v>432464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11500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3600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12949828</v>
      </c>
      <c r="S41" s="633"/>
      <c r="T41" s="633"/>
      <c r="U41" s="633"/>
      <c r="V41" s="633"/>
      <c r="W41" s="633"/>
      <c r="X41" s="633"/>
      <c r="Y41" s="636"/>
      <c r="Z41" s="637">
        <v>100</v>
      </c>
      <c r="AA41" s="637"/>
      <c r="AB41" s="637"/>
      <c r="AC41" s="637"/>
      <c r="AD41" s="638">
        <v>6390443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91981</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583939</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441</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2418914</v>
      </c>
      <c r="CS42" s="621"/>
      <c r="CT42" s="621"/>
      <c r="CU42" s="621"/>
      <c r="CV42" s="621"/>
      <c r="CW42" s="621"/>
      <c r="CX42" s="621"/>
      <c r="CY42" s="622"/>
      <c r="CZ42" s="611">
        <v>19.5</v>
      </c>
      <c r="DA42" s="623"/>
      <c r="DB42" s="623"/>
      <c r="DC42" s="624"/>
      <c r="DD42" s="614">
        <v>907978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113708</v>
      </c>
      <c r="CS43" s="621"/>
      <c r="CT43" s="621"/>
      <c r="CU43" s="621"/>
      <c r="CV43" s="621"/>
      <c r="CW43" s="621"/>
      <c r="CX43" s="621"/>
      <c r="CY43" s="622"/>
      <c r="CZ43" s="611">
        <v>0.9</v>
      </c>
      <c r="DA43" s="623"/>
      <c r="DB43" s="623"/>
      <c r="DC43" s="624"/>
      <c r="DD43" s="614">
        <v>111133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2224771</v>
      </c>
      <c r="CS44" s="609"/>
      <c r="CT44" s="609"/>
      <c r="CU44" s="609"/>
      <c r="CV44" s="609"/>
      <c r="CW44" s="609"/>
      <c r="CX44" s="609"/>
      <c r="CY44" s="610"/>
      <c r="CZ44" s="611">
        <v>18</v>
      </c>
      <c r="DA44" s="612"/>
      <c r="DB44" s="612"/>
      <c r="DC44" s="613"/>
      <c r="DD44" s="614">
        <v>787069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494078</v>
      </c>
      <c r="CS45" s="621"/>
      <c r="CT45" s="621"/>
      <c r="CU45" s="621"/>
      <c r="CV45" s="621"/>
      <c r="CW45" s="621"/>
      <c r="CX45" s="621"/>
      <c r="CY45" s="622"/>
      <c r="CZ45" s="611">
        <v>4</v>
      </c>
      <c r="DA45" s="623"/>
      <c r="DB45" s="623"/>
      <c r="DC45" s="624"/>
      <c r="DD45" s="614">
        <v>164737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1699622</v>
      </c>
      <c r="CS46" s="609"/>
      <c r="CT46" s="609"/>
      <c r="CU46" s="609"/>
      <c r="CV46" s="609"/>
      <c r="CW46" s="609"/>
      <c r="CX46" s="609"/>
      <c r="CY46" s="610"/>
      <c r="CZ46" s="611">
        <v>13.7</v>
      </c>
      <c r="DA46" s="612"/>
      <c r="DB46" s="612"/>
      <c r="DC46" s="613"/>
      <c r="DD46" s="614">
        <v>601338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194143</v>
      </c>
      <c r="CS47" s="621"/>
      <c r="CT47" s="621"/>
      <c r="CU47" s="621"/>
      <c r="CV47" s="621"/>
      <c r="CW47" s="621"/>
      <c r="CX47" s="621"/>
      <c r="CY47" s="622"/>
      <c r="CZ47" s="611">
        <v>1.6</v>
      </c>
      <c r="DA47" s="623"/>
      <c r="DB47" s="623"/>
      <c r="DC47" s="624"/>
      <c r="DD47" s="614">
        <v>120909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12384299</v>
      </c>
      <c r="CS49" s="593"/>
      <c r="CT49" s="593"/>
      <c r="CU49" s="593"/>
      <c r="CV49" s="593"/>
      <c r="CW49" s="593"/>
      <c r="CX49" s="593"/>
      <c r="CY49" s="594"/>
      <c r="CZ49" s="595">
        <v>100</v>
      </c>
      <c r="DA49" s="596"/>
      <c r="DB49" s="596"/>
      <c r="DC49" s="597"/>
      <c r="DD49" s="598">
        <v>7607155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V+M2+m5MWUStYvOPBu9hEnlSnXiiO5422Kl/BorziV/qdlpYq5RhqQwLfKPCiQhQLy0sPxR21kfEysoduUlFQ==" saltValue="3vqTgH4KqyhPAzSW61ni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12975</v>
      </c>
      <c r="R7" s="1090"/>
      <c r="S7" s="1090"/>
      <c r="T7" s="1090"/>
      <c r="U7" s="1090"/>
      <c r="V7" s="1090">
        <v>12415</v>
      </c>
      <c r="W7" s="1090"/>
      <c r="X7" s="1090"/>
      <c r="Y7" s="1090"/>
      <c r="Z7" s="1090"/>
      <c r="AA7" s="1090">
        <v>559</v>
      </c>
      <c r="AB7" s="1090"/>
      <c r="AC7" s="1090"/>
      <c r="AD7" s="1090"/>
      <c r="AE7" s="1091"/>
      <c r="AF7" s="1092">
        <v>519</v>
      </c>
      <c r="AG7" s="1093"/>
      <c r="AH7" s="1093"/>
      <c r="AI7" s="1093"/>
      <c r="AJ7" s="1094"/>
      <c r="AK7" s="1095">
        <v>1381</v>
      </c>
      <c r="AL7" s="1096"/>
      <c r="AM7" s="1096"/>
      <c r="AN7" s="1096"/>
      <c r="AO7" s="1096"/>
      <c r="AP7" s="1096">
        <v>12377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557</v>
      </c>
      <c r="BT7" s="1087"/>
      <c r="BU7" s="1087"/>
      <c r="BV7" s="1087"/>
      <c r="BW7" s="1087"/>
      <c r="BX7" s="1087"/>
      <c r="BY7" s="1087"/>
      <c r="BZ7" s="1087"/>
      <c r="CA7" s="1087"/>
      <c r="CB7" s="1087"/>
      <c r="CC7" s="1087"/>
      <c r="CD7" s="1087"/>
      <c r="CE7" s="1087"/>
      <c r="CF7" s="1087"/>
      <c r="CG7" s="1099"/>
      <c r="CH7" s="1083">
        <v>5</v>
      </c>
      <c r="CI7" s="1084"/>
      <c r="CJ7" s="1084"/>
      <c r="CK7" s="1084"/>
      <c r="CL7" s="1085"/>
      <c r="CM7" s="1083">
        <v>25</v>
      </c>
      <c r="CN7" s="1084"/>
      <c r="CO7" s="1084"/>
      <c r="CP7" s="1084"/>
      <c r="CQ7" s="1085"/>
      <c r="CR7" s="1083">
        <v>15</v>
      </c>
      <c r="CS7" s="1084"/>
      <c r="CT7" s="1084"/>
      <c r="CU7" s="1084"/>
      <c r="CV7" s="1085"/>
      <c r="CW7" s="1083" t="s">
        <v>561</v>
      </c>
      <c r="CX7" s="1084"/>
      <c r="CY7" s="1084"/>
      <c r="CZ7" s="1084"/>
      <c r="DA7" s="1085"/>
      <c r="DB7" s="1083" t="s">
        <v>561</v>
      </c>
      <c r="DC7" s="1084"/>
      <c r="DD7" s="1084"/>
      <c r="DE7" s="1084"/>
      <c r="DF7" s="1085"/>
      <c r="DG7" s="1083" t="s">
        <v>561</v>
      </c>
      <c r="DH7" s="1084"/>
      <c r="DI7" s="1084"/>
      <c r="DJ7" s="1084"/>
      <c r="DK7" s="1085"/>
      <c r="DL7" s="1083" t="s">
        <v>561</v>
      </c>
      <c r="DM7" s="1084"/>
      <c r="DN7" s="1084"/>
      <c r="DO7" s="1084"/>
      <c r="DP7" s="1085"/>
      <c r="DQ7" s="1083" t="s">
        <v>561</v>
      </c>
      <c r="DR7" s="1084"/>
      <c r="DS7" s="1084"/>
      <c r="DT7" s="1084"/>
      <c r="DU7" s="1085"/>
      <c r="DV7" s="1086"/>
      <c r="DW7" s="1087"/>
      <c r="DX7" s="1087"/>
      <c r="DY7" s="1087"/>
      <c r="DZ7" s="1088"/>
      <c r="EA7" s="216"/>
    </row>
    <row r="8" spans="1:131" s="217" customFormat="1" ht="26.25" customHeight="1" x14ac:dyDescent="0.15">
      <c r="A8" s="220">
        <v>2</v>
      </c>
      <c r="B8" s="1017" t="s">
        <v>376</v>
      </c>
      <c r="C8" s="1018"/>
      <c r="D8" s="1018"/>
      <c r="E8" s="1018"/>
      <c r="F8" s="1018"/>
      <c r="G8" s="1018"/>
      <c r="H8" s="1018"/>
      <c r="I8" s="1018"/>
      <c r="J8" s="1018"/>
      <c r="K8" s="1018"/>
      <c r="L8" s="1018"/>
      <c r="M8" s="1018"/>
      <c r="N8" s="1018"/>
      <c r="O8" s="1018"/>
      <c r="P8" s="1019"/>
      <c r="Q8" s="1025">
        <v>43</v>
      </c>
      <c r="R8" s="1026"/>
      <c r="S8" s="1026"/>
      <c r="T8" s="1026"/>
      <c r="U8" s="1026"/>
      <c r="V8" s="1026">
        <v>36</v>
      </c>
      <c r="W8" s="1026"/>
      <c r="X8" s="1026"/>
      <c r="Y8" s="1026"/>
      <c r="Z8" s="1026"/>
      <c r="AA8" s="1026">
        <v>7</v>
      </c>
      <c r="AB8" s="1026"/>
      <c r="AC8" s="1026"/>
      <c r="AD8" s="1026"/>
      <c r="AE8" s="1027"/>
      <c r="AF8" s="1022">
        <v>6</v>
      </c>
      <c r="AG8" s="1023"/>
      <c r="AH8" s="1023"/>
      <c r="AI8" s="1023"/>
      <c r="AJ8" s="1024"/>
      <c r="AK8" s="1067">
        <v>27</v>
      </c>
      <c r="AL8" s="1068"/>
      <c r="AM8" s="1068"/>
      <c r="AN8" s="1068"/>
      <c r="AO8" s="1068"/>
      <c r="AP8" s="1068">
        <v>98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558</v>
      </c>
      <c r="BT8" s="980"/>
      <c r="BU8" s="980"/>
      <c r="BV8" s="980"/>
      <c r="BW8" s="980"/>
      <c r="BX8" s="980"/>
      <c r="BY8" s="980"/>
      <c r="BZ8" s="980"/>
      <c r="CA8" s="980"/>
      <c r="CB8" s="980"/>
      <c r="CC8" s="980"/>
      <c r="CD8" s="980"/>
      <c r="CE8" s="980"/>
      <c r="CF8" s="980"/>
      <c r="CG8" s="1001"/>
      <c r="CH8" s="976">
        <v>7</v>
      </c>
      <c r="CI8" s="977"/>
      <c r="CJ8" s="977"/>
      <c r="CK8" s="977"/>
      <c r="CL8" s="978"/>
      <c r="CM8" s="976">
        <v>14</v>
      </c>
      <c r="CN8" s="977"/>
      <c r="CO8" s="977"/>
      <c r="CP8" s="977"/>
      <c r="CQ8" s="978"/>
      <c r="CR8" s="976">
        <v>10</v>
      </c>
      <c r="CS8" s="977"/>
      <c r="CT8" s="977"/>
      <c r="CU8" s="977"/>
      <c r="CV8" s="978"/>
      <c r="CW8" s="976">
        <v>14</v>
      </c>
      <c r="CX8" s="977"/>
      <c r="CY8" s="977"/>
      <c r="CZ8" s="977"/>
      <c r="DA8" s="978"/>
      <c r="DB8" s="976" t="s">
        <v>561</v>
      </c>
      <c r="DC8" s="977"/>
      <c r="DD8" s="977"/>
      <c r="DE8" s="977"/>
      <c r="DF8" s="978"/>
      <c r="DG8" s="976" t="s">
        <v>561</v>
      </c>
      <c r="DH8" s="977"/>
      <c r="DI8" s="977"/>
      <c r="DJ8" s="977"/>
      <c r="DK8" s="978"/>
      <c r="DL8" s="976" t="s">
        <v>561</v>
      </c>
      <c r="DM8" s="977"/>
      <c r="DN8" s="977"/>
      <c r="DO8" s="977"/>
      <c r="DP8" s="978"/>
      <c r="DQ8" s="976" t="s">
        <v>561</v>
      </c>
      <c r="DR8" s="977"/>
      <c r="DS8" s="977"/>
      <c r="DT8" s="977"/>
      <c r="DU8" s="978"/>
      <c r="DV8" s="979"/>
      <c r="DW8" s="980"/>
      <c r="DX8" s="980"/>
      <c r="DY8" s="980"/>
      <c r="DZ8" s="981"/>
      <c r="EA8" s="216"/>
    </row>
    <row r="9" spans="1:131" s="217" customFormat="1" ht="26.25" customHeight="1" x14ac:dyDescent="0.15">
      <c r="A9" s="220">
        <v>3</v>
      </c>
      <c r="B9" s="1017" t="s">
        <v>377</v>
      </c>
      <c r="C9" s="1018"/>
      <c r="D9" s="1018"/>
      <c r="E9" s="1018"/>
      <c r="F9" s="1018"/>
      <c r="G9" s="1018"/>
      <c r="H9" s="1018"/>
      <c r="I9" s="1018"/>
      <c r="J9" s="1018"/>
      <c r="K9" s="1018"/>
      <c r="L9" s="1018"/>
      <c r="M9" s="1018"/>
      <c r="N9" s="1018"/>
      <c r="O9" s="1018"/>
      <c r="P9" s="1019"/>
      <c r="Q9" s="1025">
        <v>0</v>
      </c>
      <c r="R9" s="1026"/>
      <c r="S9" s="1026"/>
      <c r="T9" s="1026"/>
      <c r="U9" s="1026"/>
      <c r="V9" s="1026">
        <v>0</v>
      </c>
      <c r="W9" s="1026"/>
      <c r="X9" s="1026"/>
      <c r="Y9" s="1026"/>
      <c r="Z9" s="1026"/>
      <c r="AA9" s="1026">
        <v>0</v>
      </c>
      <c r="AB9" s="1026"/>
      <c r="AC9" s="1026"/>
      <c r="AD9" s="1026"/>
      <c r="AE9" s="1027"/>
      <c r="AF9" s="1022" t="s">
        <v>122</v>
      </c>
      <c r="AG9" s="1023"/>
      <c r="AH9" s="1023"/>
      <c r="AI9" s="1023"/>
      <c r="AJ9" s="1024"/>
      <c r="AK9" s="1067">
        <v>0</v>
      </c>
      <c r="AL9" s="1068"/>
      <c r="AM9" s="1068"/>
      <c r="AN9" s="1068"/>
      <c r="AO9" s="1068"/>
      <c r="AP9" s="1068">
        <v>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559</v>
      </c>
      <c r="BT9" s="980"/>
      <c r="BU9" s="980"/>
      <c r="BV9" s="980"/>
      <c r="BW9" s="980"/>
      <c r="BX9" s="980"/>
      <c r="BY9" s="980"/>
      <c r="BZ9" s="980"/>
      <c r="CA9" s="980"/>
      <c r="CB9" s="980"/>
      <c r="CC9" s="980"/>
      <c r="CD9" s="980"/>
      <c r="CE9" s="980"/>
      <c r="CF9" s="980"/>
      <c r="CG9" s="1001"/>
      <c r="CH9" s="976">
        <v>1</v>
      </c>
      <c r="CI9" s="977"/>
      <c r="CJ9" s="977"/>
      <c r="CK9" s="977"/>
      <c r="CL9" s="978"/>
      <c r="CM9" s="976">
        <v>35</v>
      </c>
      <c r="CN9" s="977"/>
      <c r="CO9" s="977"/>
      <c r="CP9" s="977"/>
      <c r="CQ9" s="978"/>
      <c r="CR9" s="976">
        <v>4</v>
      </c>
      <c r="CS9" s="977"/>
      <c r="CT9" s="977"/>
      <c r="CU9" s="977"/>
      <c r="CV9" s="978"/>
      <c r="CW9" s="976">
        <v>14</v>
      </c>
      <c r="CX9" s="977"/>
      <c r="CY9" s="977"/>
      <c r="CZ9" s="977"/>
      <c r="DA9" s="978"/>
      <c r="DB9" s="976" t="s">
        <v>561</v>
      </c>
      <c r="DC9" s="977"/>
      <c r="DD9" s="977"/>
      <c r="DE9" s="977"/>
      <c r="DF9" s="978"/>
      <c r="DG9" s="976" t="s">
        <v>561</v>
      </c>
      <c r="DH9" s="977"/>
      <c r="DI9" s="977"/>
      <c r="DJ9" s="977"/>
      <c r="DK9" s="978"/>
      <c r="DL9" s="976" t="s">
        <v>561</v>
      </c>
      <c r="DM9" s="977"/>
      <c r="DN9" s="977"/>
      <c r="DO9" s="977"/>
      <c r="DP9" s="978"/>
      <c r="DQ9" s="976" t="s">
        <v>561</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560</v>
      </c>
      <c r="BT10" s="980"/>
      <c r="BU10" s="980"/>
      <c r="BV10" s="980"/>
      <c r="BW10" s="980"/>
      <c r="BX10" s="980"/>
      <c r="BY10" s="980"/>
      <c r="BZ10" s="980"/>
      <c r="CA10" s="980"/>
      <c r="CB10" s="980"/>
      <c r="CC10" s="980"/>
      <c r="CD10" s="980"/>
      <c r="CE10" s="980"/>
      <c r="CF10" s="980"/>
      <c r="CG10" s="1001"/>
      <c r="CH10" s="976">
        <v>0</v>
      </c>
      <c r="CI10" s="977"/>
      <c r="CJ10" s="977"/>
      <c r="CK10" s="977"/>
      <c r="CL10" s="978"/>
      <c r="CM10" s="976">
        <v>30</v>
      </c>
      <c r="CN10" s="977"/>
      <c r="CO10" s="977"/>
      <c r="CP10" s="977"/>
      <c r="CQ10" s="978"/>
      <c r="CR10" s="976">
        <v>3</v>
      </c>
      <c r="CS10" s="977"/>
      <c r="CT10" s="977"/>
      <c r="CU10" s="977"/>
      <c r="CV10" s="978"/>
      <c r="CW10" s="976" t="s">
        <v>561</v>
      </c>
      <c r="CX10" s="977"/>
      <c r="CY10" s="977"/>
      <c r="CZ10" s="977"/>
      <c r="DA10" s="978"/>
      <c r="DB10" s="976">
        <v>90</v>
      </c>
      <c r="DC10" s="977"/>
      <c r="DD10" s="977"/>
      <c r="DE10" s="977"/>
      <c r="DF10" s="978"/>
      <c r="DG10" s="976" t="s">
        <v>561</v>
      </c>
      <c r="DH10" s="977"/>
      <c r="DI10" s="977"/>
      <c r="DJ10" s="977"/>
      <c r="DK10" s="978"/>
      <c r="DL10" s="976" t="s">
        <v>561</v>
      </c>
      <c r="DM10" s="977"/>
      <c r="DN10" s="977"/>
      <c r="DO10" s="977"/>
      <c r="DP10" s="978"/>
      <c r="DQ10" s="976" t="s">
        <v>561</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379</v>
      </c>
      <c r="B23" s="924" t="s">
        <v>380</v>
      </c>
      <c r="C23" s="925"/>
      <c r="D23" s="925"/>
      <c r="E23" s="925"/>
      <c r="F23" s="925"/>
      <c r="G23" s="925"/>
      <c r="H23" s="925"/>
      <c r="I23" s="925"/>
      <c r="J23" s="925"/>
      <c r="K23" s="925"/>
      <c r="L23" s="925"/>
      <c r="M23" s="925"/>
      <c r="N23" s="925"/>
      <c r="O23" s="925"/>
      <c r="P23" s="935"/>
      <c r="Q23" s="1054">
        <v>13018</v>
      </c>
      <c r="R23" s="1048"/>
      <c r="S23" s="1048"/>
      <c r="T23" s="1048"/>
      <c r="U23" s="1048"/>
      <c r="V23" s="1048">
        <v>12451</v>
      </c>
      <c r="W23" s="1048"/>
      <c r="X23" s="1048"/>
      <c r="Y23" s="1048"/>
      <c r="Z23" s="1048"/>
      <c r="AA23" s="1048">
        <v>566</v>
      </c>
      <c r="AB23" s="1048"/>
      <c r="AC23" s="1048"/>
      <c r="AD23" s="1048"/>
      <c r="AE23" s="1055"/>
      <c r="AF23" s="1056">
        <v>525</v>
      </c>
      <c r="AG23" s="1048"/>
      <c r="AH23" s="1048"/>
      <c r="AI23" s="1048"/>
      <c r="AJ23" s="1057"/>
      <c r="AK23" s="1058"/>
      <c r="AL23" s="1059"/>
      <c r="AM23" s="1059"/>
      <c r="AN23" s="1059"/>
      <c r="AO23" s="1059"/>
      <c r="AP23" s="1048">
        <v>12475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391</v>
      </c>
      <c r="C28" s="1035"/>
      <c r="D28" s="1035"/>
      <c r="E28" s="1035"/>
      <c r="F28" s="1035"/>
      <c r="G28" s="1035"/>
      <c r="H28" s="1035"/>
      <c r="I28" s="1035"/>
      <c r="J28" s="1035"/>
      <c r="K28" s="1035"/>
      <c r="L28" s="1035"/>
      <c r="M28" s="1035"/>
      <c r="N28" s="1035"/>
      <c r="O28" s="1035"/>
      <c r="P28" s="1036"/>
      <c r="Q28" s="1037">
        <v>1063</v>
      </c>
      <c r="R28" s="1038"/>
      <c r="S28" s="1038"/>
      <c r="T28" s="1038"/>
      <c r="U28" s="1038"/>
      <c r="V28" s="1038">
        <v>1019</v>
      </c>
      <c r="W28" s="1038"/>
      <c r="X28" s="1038"/>
      <c r="Y28" s="1038"/>
      <c r="Z28" s="1038"/>
      <c r="AA28" s="1038">
        <v>44</v>
      </c>
      <c r="AB28" s="1038"/>
      <c r="AC28" s="1038"/>
      <c r="AD28" s="1038"/>
      <c r="AE28" s="1039"/>
      <c r="AF28" s="1040">
        <v>44</v>
      </c>
      <c r="AG28" s="1038"/>
      <c r="AH28" s="1038"/>
      <c r="AI28" s="1038"/>
      <c r="AJ28" s="1041"/>
      <c r="AK28" s="1029">
        <v>123</v>
      </c>
      <c r="AL28" s="1030"/>
      <c r="AM28" s="1030"/>
      <c r="AN28" s="1030"/>
      <c r="AO28" s="1030"/>
      <c r="AP28" s="1030" t="s">
        <v>561</v>
      </c>
      <c r="AQ28" s="1030"/>
      <c r="AR28" s="1030"/>
      <c r="AS28" s="1030"/>
      <c r="AT28" s="1030"/>
      <c r="AU28" s="1030" t="s">
        <v>561</v>
      </c>
      <c r="AV28" s="1030"/>
      <c r="AW28" s="1030"/>
      <c r="AX28" s="1030"/>
      <c r="AY28" s="1030"/>
      <c r="AZ28" s="1031" t="s">
        <v>561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392</v>
      </c>
      <c r="C29" s="1018"/>
      <c r="D29" s="1018"/>
      <c r="E29" s="1018"/>
      <c r="F29" s="1018"/>
      <c r="G29" s="1018"/>
      <c r="H29" s="1018"/>
      <c r="I29" s="1018"/>
      <c r="J29" s="1018"/>
      <c r="K29" s="1018"/>
      <c r="L29" s="1018"/>
      <c r="M29" s="1018"/>
      <c r="N29" s="1018"/>
      <c r="O29" s="1018"/>
      <c r="P29" s="1019"/>
      <c r="Q29" s="1025">
        <v>399</v>
      </c>
      <c r="R29" s="1026"/>
      <c r="S29" s="1026"/>
      <c r="T29" s="1026"/>
      <c r="U29" s="1026"/>
      <c r="V29" s="1026">
        <v>398</v>
      </c>
      <c r="W29" s="1026"/>
      <c r="X29" s="1026"/>
      <c r="Y29" s="1026"/>
      <c r="Z29" s="1026"/>
      <c r="AA29" s="1026">
        <v>1</v>
      </c>
      <c r="AB29" s="1026"/>
      <c r="AC29" s="1026"/>
      <c r="AD29" s="1026"/>
      <c r="AE29" s="1027"/>
      <c r="AF29" s="1022">
        <v>1</v>
      </c>
      <c r="AG29" s="1023"/>
      <c r="AH29" s="1023"/>
      <c r="AI29" s="1023"/>
      <c r="AJ29" s="1024"/>
      <c r="AK29" s="967">
        <v>255</v>
      </c>
      <c r="AL29" s="958"/>
      <c r="AM29" s="958"/>
      <c r="AN29" s="958"/>
      <c r="AO29" s="958"/>
      <c r="AP29" s="958" t="s">
        <v>561</v>
      </c>
      <c r="AQ29" s="958"/>
      <c r="AR29" s="958"/>
      <c r="AS29" s="958"/>
      <c r="AT29" s="958"/>
      <c r="AU29" s="958" t="s">
        <v>561</v>
      </c>
      <c r="AV29" s="958"/>
      <c r="AW29" s="958"/>
      <c r="AX29" s="958"/>
      <c r="AY29" s="958"/>
      <c r="AZ29" s="1028" t="s">
        <v>561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393</v>
      </c>
      <c r="C30" s="1018"/>
      <c r="D30" s="1018"/>
      <c r="E30" s="1018"/>
      <c r="F30" s="1018"/>
      <c r="G30" s="1018"/>
      <c r="H30" s="1018"/>
      <c r="I30" s="1018"/>
      <c r="J30" s="1018"/>
      <c r="K30" s="1018"/>
      <c r="L30" s="1018"/>
      <c r="M30" s="1018"/>
      <c r="N30" s="1018"/>
      <c r="O30" s="1018"/>
      <c r="P30" s="1019"/>
      <c r="Q30" s="1025">
        <v>1907</v>
      </c>
      <c r="R30" s="1026"/>
      <c r="S30" s="1026"/>
      <c r="T30" s="1026"/>
      <c r="U30" s="1026"/>
      <c r="V30" s="1026">
        <v>1868</v>
      </c>
      <c r="W30" s="1026"/>
      <c r="X30" s="1026"/>
      <c r="Y30" s="1026"/>
      <c r="Z30" s="1026"/>
      <c r="AA30" s="1026">
        <v>39</v>
      </c>
      <c r="AB30" s="1026"/>
      <c r="AC30" s="1026"/>
      <c r="AD30" s="1026"/>
      <c r="AE30" s="1027"/>
      <c r="AF30" s="1022">
        <v>39</v>
      </c>
      <c r="AG30" s="1023"/>
      <c r="AH30" s="1023"/>
      <c r="AI30" s="1023"/>
      <c r="AJ30" s="1024"/>
      <c r="AK30" s="967">
        <v>301</v>
      </c>
      <c r="AL30" s="958"/>
      <c r="AM30" s="958"/>
      <c r="AN30" s="958"/>
      <c r="AO30" s="958"/>
      <c r="AP30" s="958" t="s">
        <v>561</v>
      </c>
      <c r="AQ30" s="958"/>
      <c r="AR30" s="958"/>
      <c r="AS30" s="958"/>
      <c r="AT30" s="958"/>
      <c r="AU30" s="958" t="s">
        <v>561</v>
      </c>
      <c r="AV30" s="958"/>
      <c r="AW30" s="958"/>
      <c r="AX30" s="958"/>
      <c r="AY30" s="958"/>
      <c r="AZ30" s="1028" t="s">
        <v>561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394</v>
      </c>
      <c r="C31" s="1018"/>
      <c r="D31" s="1018"/>
      <c r="E31" s="1018"/>
      <c r="F31" s="1018"/>
      <c r="G31" s="1018"/>
      <c r="H31" s="1018"/>
      <c r="I31" s="1018"/>
      <c r="J31" s="1018"/>
      <c r="K31" s="1018"/>
      <c r="L31" s="1018"/>
      <c r="M31" s="1018"/>
      <c r="N31" s="1018"/>
      <c r="O31" s="1018"/>
      <c r="P31" s="1019"/>
      <c r="Q31" s="1025">
        <v>19</v>
      </c>
      <c r="R31" s="1026"/>
      <c r="S31" s="1026"/>
      <c r="T31" s="1026"/>
      <c r="U31" s="1026"/>
      <c r="V31" s="1026">
        <v>19</v>
      </c>
      <c r="W31" s="1026"/>
      <c r="X31" s="1026"/>
      <c r="Y31" s="1026"/>
      <c r="Z31" s="1026"/>
      <c r="AA31" s="1026">
        <v>0</v>
      </c>
      <c r="AB31" s="1026"/>
      <c r="AC31" s="1026"/>
      <c r="AD31" s="1026"/>
      <c r="AE31" s="1027"/>
      <c r="AF31" s="1022" t="s">
        <v>122</v>
      </c>
      <c r="AG31" s="1023"/>
      <c r="AH31" s="1023"/>
      <c r="AI31" s="1023"/>
      <c r="AJ31" s="1024"/>
      <c r="AK31" s="967">
        <v>14</v>
      </c>
      <c r="AL31" s="958"/>
      <c r="AM31" s="958"/>
      <c r="AN31" s="958"/>
      <c r="AO31" s="958"/>
      <c r="AP31" s="958" t="s">
        <v>561</v>
      </c>
      <c r="AQ31" s="958"/>
      <c r="AR31" s="958"/>
      <c r="AS31" s="958"/>
      <c r="AT31" s="958"/>
      <c r="AU31" s="958" t="s">
        <v>561</v>
      </c>
      <c r="AV31" s="958"/>
      <c r="AW31" s="958"/>
      <c r="AX31" s="958"/>
      <c r="AY31" s="958"/>
      <c r="AZ31" s="1028" t="s">
        <v>561</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395</v>
      </c>
      <c r="C32" s="1018"/>
      <c r="D32" s="1018"/>
      <c r="E32" s="1018"/>
      <c r="F32" s="1018"/>
      <c r="G32" s="1018"/>
      <c r="H32" s="1018"/>
      <c r="I32" s="1018"/>
      <c r="J32" s="1018"/>
      <c r="K32" s="1018"/>
      <c r="L32" s="1018"/>
      <c r="M32" s="1018"/>
      <c r="N32" s="1018"/>
      <c r="O32" s="1018"/>
      <c r="P32" s="1019"/>
      <c r="Q32" s="1025">
        <v>439</v>
      </c>
      <c r="R32" s="1026"/>
      <c r="S32" s="1026"/>
      <c r="T32" s="1026"/>
      <c r="U32" s="1026"/>
      <c r="V32" s="1026">
        <v>439</v>
      </c>
      <c r="W32" s="1026"/>
      <c r="X32" s="1026"/>
      <c r="Y32" s="1026"/>
      <c r="Z32" s="1026"/>
      <c r="AA32" s="1026">
        <v>0</v>
      </c>
      <c r="AB32" s="1026"/>
      <c r="AC32" s="1026"/>
      <c r="AD32" s="1026"/>
      <c r="AE32" s="1027"/>
      <c r="AF32" s="1022">
        <v>400</v>
      </c>
      <c r="AG32" s="1023"/>
      <c r="AH32" s="1023"/>
      <c r="AI32" s="1023"/>
      <c r="AJ32" s="1024"/>
      <c r="AK32" s="967">
        <v>329</v>
      </c>
      <c r="AL32" s="958"/>
      <c r="AM32" s="958"/>
      <c r="AN32" s="958"/>
      <c r="AO32" s="958"/>
      <c r="AP32" s="958">
        <v>1277</v>
      </c>
      <c r="AQ32" s="958"/>
      <c r="AR32" s="958"/>
      <c r="AS32" s="958"/>
      <c r="AT32" s="958"/>
      <c r="AU32" s="958">
        <v>1198</v>
      </c>
      <c r="AV32" s="958"/>
      <c r="AW32" s="958"/>
      <c r="AX32" s="958"/>
      <c r="AY32" s="958"/>
      <c r="AZ32" s="1028" t="s">
        <v>561</v>
      </c>
      <c r="BA32" s="1028"/>
      <c r="BB32" s="1028"/>
      <c r="BC32" s="1028"/>
      <c r="BD32" s="1028"/>
      <c r="BE32" s="959" t="s">
        <v>396</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397</v>
      </c>
      <c r="C33" s="1018"/>
      <c r="D33" s="1018"/>
      <c r="E33" s="1018"/>
      <c r="F33" s="1018"/>
      <c r="G33" s="1018"/>
      <c r="H33" s="1018"/>
      <c r="I33" s="1018"/>
      <c r="J33" s="1018"/>
      <c r="K33" s="1018"/>
      <c r="L33" s="1018"/>
      <c r="M33" s="1018"/>
      <c r="N33" s="1018"/>
      <c r="O33" s="1018"/>
      <c r="P33" s="1019"/>
      <c r="Q33" s="1025">
        <v>214</v>
      </c>
      <c r="R33" s="1026"/>
      <c r="S33" s="1026"/>
      <c r="T33" s="1026"/>
      <c r="U33" s="1026"/>
      <c r="V33" s="1026">
        <v>210</v>
      </c>
      <c r="W33" s="1026"/>
      <c r="X33" s="1026"/>
      <c r="Y33" s="1026"/>
      <c r="Z33" s="1026"/>
      <c r="AA33" s="1026">
        <v>4</v>
      </c>
      <c r="AB33" s="1026"/>
      <c r="AC33" s="1026"/>
      <c r="AD33" s="1026"/>
      <c r="AE33" s="1027"/>
      <c r="AF33" s="1022">
        <v>4</v>
      </c>
      <c r="AG33" s="1023"/>
      <c r="AH33" s="1023"/>
      <c r="AI33" s="1023"/>
      <c r="AJ33" s="1024"/>
      <c r="AK33" s="967">
        <v>100</v>
      </c>
      <c r="AL33" s="958"/>
      <c r="AM33" s="958"/>
      <c r="AN33" s="958"/>
      <c r="AO33" s="958"/>
      <c r="AP33" s="958">
        <v>291</v>
      </c>
      <c r="AQ33" s="958"/>
      <c r="AR33" s="958"/>
      <c r="AS33" s="958"/>
      <c r="AT33" s="958"/>
      <c r="AU33" s="958">
        <v>281</v>
      </c>
      <c r="AV33" s="958"/>
      <c r="AW33" s="958"/>
      <c r="AX33" s="958"/>
      <c r="AY33" s="958"/>
      <c r="AZ33" s="1028" t="s">
        <v>561</v>
      </c>
      <c r="BA33" s="1028"/>
      <c r="BB33" s="1028"/>
      <c r="BC33" s="1028"/>
      <c r="BD33" s="1028"/>
      <c r="BE33" s="959" t="s">
        <v>396</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379</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488</v>
      </c>
      <c r="AG63" s="946"/>
      <c r="AH63" s="946"/>
      <c r="AI63" s="946"/>
      <c r="AJ63" s="1009"/>
      <c r="AK63" s="1010"/>
      <c r="AL63" s="950"/>
      <c r="AM63" s="950"/>
      <c r="AN63" s="950"/>
      <c r="AO63" s="950"/>
      <c r="AP63" s="946">
        <v>1568</v>
      </c>
      <c r="AQ63" s="946"/>
      <c r="AR63" s="946"/>
      <c r="AS63" s="946"/>
      <c r="AT63" s="946"/>
      <c r="AU63" s="946">
        <v>1479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402</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562</v>
      </c>
      <c r="C68" s="973"/>
      <c r="D68" s="973"/>
      <c r="E68" s="973"/>
      <c r="F68" s="973"/>
      <c r="G68" s="973"/>
      <c r="H68" s="973"/>
      <c r="I68" s="973"/>
      <c r="J68" s="973"/>
      <c r="K68" s="973"/>
      <c r="L68" s="973"/>
      <c r="M68" s="973"/>
      <c r="N68" s="973"/>
      <c r="O68" s="973"/>
      <c r="P68" s="974"/>
      <c r="Q68" s="975">
        <v>1693</v>
      </c>
      <c r="R68" s="969"/>
      <c r="S68" s="969"/>
      <c r="T68" s="969"/>
      <c r="U68" s="969"/>
      <c r="V68" s="969">
        <v>1693</v>
      </c>
      <c r="W68" s="969"/>
      <c r="X68" s="969"/>
      <c r="Y68" s="969"/>
      <c r="Z68" s="969"/>
      <c r="AA68" s="969" t="s">
        <v>569</v>
      </c>
      <c r="AB68" s="969"/>
      <c r="AC68" s="969"/>
      <c r="AD68" s="969"/>
      <c r="AE68" s="969"/>
      <c r="AF68" s="969" t="s">
        <v>569</v>
      </c>
      <c r="AG68" s="969"/>
      <c r="AH68" s="969"/>
      <c r="AI68" s="969"/>
      <c r="AJ68" s="969"/>
      <c r="AK68" s="969">
        <v>130</v>
      </c>
      <c r="AL68" s="969"/>
      <c r="AM68" s="969"/>
      <c r="AN68" s="969"/>
      <c r="AO68" s="969"/>
      <c r="AP68" s="969" t="s">
        <v>569</v>
      </c>
      <c r="AQ68" s="969"/>
      <c r="AR68" s="969"/>
      <c r="AS68" s="969"/>
      <c r="AT68" s="969"/>
      <c r="AU68" s="969" t="s">
        <v>569</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563</v>
      </c>
      <c r="C69" s="962"/>
      <c r="D69" s="962"/>
      <c r="E69" s="962"/>
      <c r="F69" s="962"/>
      <c r="G69" s="962"/>
      <c r="H69" s="962"/>
      <c r="I69" s="962"/>
      <c r="J69" s="962"/>
      <c r="K69" s="962"/>
      <c r="L69" s="962"/>
      <c r="M69" s="962"/>
      <c r="N69" s="962"/>
      <c r="O69" s="962"/>
      <c r="P69" s="963"/>
      <c r="Q69" s="964">
        <v>475317</v>
      </c>
      <c r="R69" s="958"/>
      <c r="S69" s="958"/>
      <c r="T69" s="958"/>
      <c r="U69" s="958"/>
      <c r="V69" s="958">
        <v>471522</v>
      </c>
      <c r="W69" s="958"/>
      <c r="X69" s="958"/>
      <c r="Y69" s="958"/>
      <c r="Z69" s="958"/>
      <c r="AA69" s="958">
        <v>3795</v>
      </c>
      <c r="AB69" s="958"/>
      <c r="AC69" s="958"/>
      <c r="AD69" s="958"/>
      <c r="AE69" s="958"/>
      <c r="AF69" s="958">
        <v>3795</v>
      </c>
      <c r="AG69" s="958"/>
      <c r="AH69" s="958"/>
      <c r="AI69" s="958"/>
      <c r="AJ69" s="958"/>
      <c r="AK69" s="958">
        <v>1144</v>
      </c>
      <c r="AL69" s="958"/>
      <c r="AM69" s="958"/>
      <c r="AN69" s="958"/>
      <c r="AO69" s="958"/>
      <c r="AP69" s="958" t="s">
        <v>569</v>
      </c>
      <c r="AQ69" s="958"/>
      <c r="AR69" s="958"/>
      <c r="AS69" s="958"/>
      <c r="AT69" s="958"/>
      <c r="AU69" s="958" t="s">
        <v>569</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564</v>
      </c>
      <c r="C70" s="962"/>
      <c r="D70" s="962"/>
      <c r="E70" s="962"/>
      <c r="F70" s="962"/>
      <c r="G70" s="962"/>
      <c r="H70" s="962"/>
      <c r="I70" s="962"/>
      <c r="J70" s="962"/>
      <c r="K70" s="962"/>
      <c r="L70" s="962"/>
      <c r="M70" s="962"/>
      <c r="N70" s="962"/>
      <c r="O70" s="962"/>
      <c r="P70" s="963"/>
      <c r="Q70" s="964">
        <v>5013</v>
      </c>
      <c r="R70" s="958"/>
      <c r="S70" s="958"/>
      <c r="T70" s="958"/>
      <c r="U70" s="958"/>
      <c r="V70" s="958">
        <v>4979</v>
      </c>
      <c r="W70" s="958"/>
      <c r="X70" s="958"/>
      <c r="Y70" s="958"/>
      <c r="Z70" s="958"/>
      <c r="AA70" s="958">
        <v>34</v>
      </c>
      <c r="AB70" s="958"/>
      <c r="AC70" s="958"/>
      <c r="AD70" s="958"/>
      <c r="AE70" s="958"/>
      <c r="AF70" s="958">
        <v>34</v>
      </c>
      <c r="AG70" s="958"/>
      <c r="AH70" s="958"/>
      <c r="AI70" s="958"/>
      <c r="AJ70" s="958"/>
      <c r="AK70" s="958" t="s">
        <v>569</v>
      </c>
      <c r="AL70" s="958"/>
      <c r="AM70" s="958"/>
      <c r="AN70" s="958"/>
      <c r="AO70" s="958"/>
      <c r="AP70" s="958" t="s">
        <v>569</v>
      </c>
      <c r="AQ70" s="958"/>
      <c r="AR70" s="958"/>
      <c r="AS70" s="958"/>
      <c r="AT70" s="958"/>
      <c r="AU70" s="958" t="s">
        <v>569</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565</v>
      </c>
      <c r="C71" s="962"/>
      <c r="D71" s="962"/>
      <c r="E71" s="962"/>
      <c r="F71" s="962"/>
      <c r="G71" s="962"/>
      <c r="H71" s="962"/>
      <c r="I71" s="962"/>
      <c r="J71" s="962"/>
      <c r="K71" s="962"/>
      <c r="L71" s="962"/>
      <c r="M71" s="962"/>
      <c r="N71" s="962"/>
      <c r="O71" s="962"/>
      <c r="P71" s="963"/>
      <c r="Q71" s="964">
        <v>6916</v>
      </c>
      <c r="R71" s="958"/>
      <c r="S71" s="958"/>
      <c r="T71" s="958"/>
      <c r="U71" s="958"/>
      <c r="V71" s="958">
        <v>6790</v>
      </c>
      <c r="W71" s="958"/>
      <c r="X71" s="958"/>
      <c r="Y71" s="958"/>
      <c r="Z71" s="958"/>
      <c r="AA71" s="958">
        <v>127</v>
      </c>
      <c r="AB71" s="958"/>
      <c r="AC71" s="958"/>
      <c r="AD71" s="958"/>
      <c r="AE71" s="958"/>
      <c r="AF71" s="958">
        <v>127</v>
      </c>
      <c r="AG71" s="958"/>
      <c r="AH71" s="958"/>
      <c r="AI71" s="958"/>
      <c r="AJ71" s="958"/>
      <c r="AK71" s="958" t="s">
        <v>569</v>
      </c>
      <c r="AL71" s="958"/>
      <c r="AM71" s="958"/>
      <c r="AN71" s="958"/>
      <c r="AO71" s="958"/>
      <c r="AP71" s="958">
        <v>3538</v>
      </c>
      <c r="AQ71" s="958"/>
      <c r="AR71" s="958"/>
      <c r="AS71" s="958"/>
      <c r="AT71" s="958"/>
      <c r="AU71" s="958">
        <v>29</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566</v>
      </c>
      <c r="C72" s="962"/>
      <c r="D72" s="962"/>
      <c r="E72" s="962"/>
      <c r="F72" s="962"/>
      <c r="G72" s="962"/>
      <c r="H72" s="962"/>
      <c r="I72" s="962"/>
      <c r="J72" s="962"/>
      <c r="K72" s="962"/>
      <c r="L72" s="962"/>
      <c r="M72" s="962"/>
      <c r="N72" s="962"/>
      <c r="O72" s="962"/>
      <c r="P72" s="963"/>
      <c r="Q72" s="964">
        <v>28484</v>
      </c>
      <c r="R72" s="958"/>
      <c r="S72" s="958"/>
      <c r="T72" s="958"/>
      <c r="U72" s="958"/>
      <c r="V72" s="958">
        <v>26108</v>
      </c>
      <c r="W72" s="958"/>
      <c r="X72" s="958"/>
      <c r="Y72" s="958"/>
      <c r="Z72" s="958"/>
      <c r="AA72" s="958">
        <v>2376</v>
      </c>
      <c r="AB72" s="958"/>
      <c r="AC72" s="958"/>
      <c r="AD72" s="958"/>
      <c r="AE72" s="958"/>
      <c r="AF72" s="958">
        <v>33444</v>
      </c>
      <c r="AG72" s="958"/>
      <c r="AH72" s="958"/>
      <c r="AI72" s="958"/>
      <c r="AJ72" s="958"/>
      <c r="AK72" s="958" t="s">
        <v>569</v>
      </c>
      <c r="AL72" s="958"/>
      <c r="AM72" s="958"/>
      <c r="AN72" s="958"/>
      <c r="AO72" s="958"/>
      <c r="AP72" s="958">
        <v>52772</v>
      </c>
      <c r="AQ72" s="958"/>
      <c r="AR72" s="958"/>
      <c r="AS72" s="958"/>
      <c r="AT72" s="958"/>
      <c r="AU72" s="958">
        <v>794</v>
      </c>
      <c r="AV72" s="958"/>
      <c r="AW72" s="958"/>
      <c r="AX72" s="958"/>
      <c r="AY72" s="958"/>
      <c r="AZ72" s="959" t="s">
        <v>568</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567</v>
      </c>
      <c r="C73" s="962"/>
      <c r="D73" s="962"/>
      <c r="E73" s="962"/>
      <c r="F73" s="962"/>
      <c r="G73" s="962"/>
      <c r="H73" s="962"/>
      <c r="I73" s="962"/>
      <c r="J73" s="962"/>
      <c r="K73" s="962"/>
      <c r="L73" s="962"/>
      <c r="M73" s="962"/>
      <c r="N73" s="962"/>
      <c r="O73" s="962"/>
      <c r="P73" s="963"/>
      <c r="Q73" s="964">
        <v>2686</v>
      </c>
      <c r="R73" s="958"/>
      <c r="S73" s="958"/>
      <c r="T73" s="958"/>
      <c r="U73" s="958"/>
      <c r="V73" s="958">
        <v>2395</v>
      </c>
      <c r="W73" s="958"/>
      <c r="X73" s="958"/>
      <c r="Y73" s="958"/>
      <c r="Z73" s="958"/>
      <c r="AA73" s="958">
        <v>291</v>
      </c>
      <c r="AB73" s="958"/>
      <c r="AC73" s="958"/>
      <c r="AD73" s="958"/>
      <c r="AE73" s="958"/>
      <c r="AF73" s="958">
        <v>3807</v>
      </c>
      <c r="AG73" s="958"/>
      <c r="AH73" s="958"/>
      <c r="AI73" s="958"/>
      <c r="AJ73" s="958"/>
      <c r="AK73" s="958" t="s">
        <v>569</v>
      </c>
      <c r="AL73" s="958"/>
      <c r="AM73" s="958"/>
      <c r="AN73" s="958"/>
      <c r="AO73" s="958"/>
      <c r="AP73" s="958">
        <v>10260</v>
      </c>
      <c r="AQ73" s="958"/>
      <c r="AR73" s="958"/>
      <c r="AS73" s="958"/>
      <c r="AT73" s="958"/>
      <c r="AU73" s="958" t="s">
        <v>569</v>
      </c>
      <c r="AV73" s="958"/>
      <c r="AW73" s="958"/>
      <c r="AX73" s="958"/>
      <c r="AY73" s="958"/>
      <c r="AZ73" s="959" t="s">
        <v>568</v>
      </c>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379</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41207</v>
      </c>
      <c r="AG88" s="946"/>
      <c r="AH88" s="946"/>
      <c r="AI88" s="946"/>
      <c r="AJ88" s="946"/>
      <c r="AK88" s="950"/>
      <c r="AL88" s="950"/>
      <c r="AM88" s="950"/>
      <c r="AN88" s="950"/>
      <c r="AO88" s="950"/>
      <c r="AP88" s="946">
        <v>66570</v>
      </c>
      <c r="AQ88" s="946"/>
      <c r="AR88" s="946"/>
      <c r="AS88" s="946"/>
      <c r="AT88" s="946"/>
      <c r="AU88" s="946">
        <v>823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32</v>
      </c>
      <c r="CS102" s="940"/>
      <c r="CT102" s="940"/>
      <c r="CU102" s="940"/>
      <c r="CV102" s="941"/>
      <c r="CW102" s="939">
        <v>28</v>
      </c>
      <c r="CX102" s="940"/>
      <c r="CY102" s="940"/>
      <c r="CZ102" s="940"/>
      <c r="DA102" s="941"/>
      <c r="DB102" s="939">
        <v>90</v>
      </c>
      <c r="DC102" s="940"/>
      <c r="DD102" s="940"/>
      <c r="DE102" s="940"/>
      <c r="DF102" s="941"/>
      <c r="DG102" s="939" t="s">
        <v>561</v>
      </c>
      <c r="DH102" s="940"/>
      <c r="DI102" s="940"/>
      <c r="DJ102" s="940"/>
      <c r="DK102" s="941"/>
      <c r="DL102" s="939" t="s">
        <v>561</v>
      </c>
      <c r="DM102" s="940"/>
      <c r="DN102" s="940"/>
      <c r="DO102" s="940"/>
      <c r="DP102" s="941"/>
      <c r="DQ102" s="939" t="s">
        <v>561</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295</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295</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295</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1433435</v>
      </c>
      <c r="AB110" s="876"/>
      <c r="AC110" s="876"/>
      <c r="AD110" s="876"/>
      <c r="AE110" s="877"/>
      <c r="AF110" s="878">
        <v>1291543</v>
      </c>
      <c r="AG110" s="876"/>
      <c r="AH110" s="876"/>
      <c r="AI110" s="876"/>
      <c r="AJ110" s="877"/>
      <c r="AK110" s="878">
        <v>1288145</v>
      </c>
      <c r="AL110" s="876"/>
      <c r="AM110" s="876"/>
      <c r="AN110" s="876"/>
      <c r="AO110" s="877"/>
      <c r="AP110" s="879">
        <v>24.7</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12145169</v>
      </c>
      <c r="BR110" s="829"/>
      <c r="BS110" s="829"/>
      <c r="BT110" s="829"/>
      <c r="BU110" s="829"/>
      <c r="BV110" s="829">
        <v>12195693</v>
      </c>
      <c r="BW110" s="829"/>
      <c r="BX110" s="829"/>
      <c r="BY110" s="829"/>
      <c r="BZ110" s="829"/>
      <c r="CA110" s="829">
        <v>12476142</v>
      </c>
      <c r="CB110" s="829"/>
      <c r="CC110" s="829"/>
      <c r="CD110" s="829"/>
      <c r="CE110" s="829"/>
      <c r="CF110" s="853">
        <v>239.2</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2183597</v>
      </c>
      <c r="BR112" s="804"/>
      <c r="BS112" s="804"/>
      <c r="BT112" s="804"/>
      <c r="BU112" s="804"/>
      <c r="BV112" s="804">
        <v>1585824</v>
      </c>
      <c r="BW112" s="804"/>
      <c r="BX112" s="804"/>
      <c r="BY112" s="804"/>
      <c r="BZ112" s="804"/>
      <c r="CA112" s="804">
        <v>1515233</v>
      </c>
      <c r="CB112" s="804"/>
      <c r="CC112" s="804"/>
      <c r="CD112" s="804"/>
      <c r="CE112" s="804"/>
      <c r="CF112" s="862">
        <v>29.1</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188647</v>
      </c>
      <c r="AB113" s="906"/>
      <c r="AC113" s="906"/>
      <c r="AD113" s="906"/>
      <c r="AE113" s="907"/>
      <c r="AF113" s="908">
        <v>125807</v>
      </c>
      <c r="AG113" s="906"/>
      <c r="AH113" s="906"/>
      <c r="AI113" s="906"/>
      <c r="AJ113" s="907"/>
      <c r="AK113" s="908">
        <v>114735</v>
      </c>
      <c r="AL113" s="906"/>
      <c r="AM113" s="906"/>
      <c r="AN113" s="906"/>
      <c r="AO113" s="907"/>
      <c r="AP113" s="909">
        <v>2.2000000000000002</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61234</v>
      </c>
      <c r="BR113" s="804"/>
      <c r="BS113" s="804"/>
      <c r="BT113" s="804"/>
      <c r="BU113" s="804"/>
      <c r="BV113" s="804">
        <v>871179</v>
      </c>
      <c r="BW113" s="804"/>
      <c r="BX113" s="804"/>
      <c r="BY113" s="804"/>
      <c r="BZ113" s="804"/>
      <c r="CA113" s="804">
        <v>822993</v>
      </c>
      <c r="CB113" s="804"/>
      <c r="CC113" s="804"/>
      <c r="CD113" s="804"/>
      <c r="CE113" s="804"/>
      <c r="CF113" s="862">
        <v>15.8</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21503</v>
      </c>
      <c r="AB114" s="767"/>
      <c r="AC114" s="767"/>
      <c r="AD114" s="767"/>
      <c r="AE114" s="768"/>
      <c r="AF114" s="769">
        <v>89449</v>
      </c>
      <c r="AG114" s="767"/>
      <c r="AH114" s="767"/>
      <c r="AI114" s="767"/>
      <c r="AJ114" s="768"/>
      <c r="AK114" s="769">
        <v>109894</v>
      </c>
      <c r="AL114" s="767"/>
      <c r="AM114" s="767"/>
      <c r="AN114" s="767"/>
      <c r="AO114" s="768"/>
      <c r="AP114" s="811">
        <v>2.1</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629069</v>
      </c>
      <c r="BR114" s="804"/>
      <c r="BS114" s="804"/>
      <c r="BT114" s="804"/>
      <c r="BU114" s="804"/>
      <c r="BV114" s="804">
        <v>691028</v>
      </c>
      <c r="BW114" s="804"/>
      <c r="BX114" s="804"/>
      <c r="BY114" s="804"/>
      <c r="BZ114" s="804"/>
      <c r="CA114" s="804">
        <v>639976</v>
      </c>
      <c r="CB114" s="804"/>
      <c r="CC114" s="804"/>
      <c r="CD114" s="804"/>
      <c r="CE114" s="804"/>
      <c r="CF114" s="862">
        <v>12.3</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1115</v>
      </c>
      <c r="AB115" s="906"/>
      <c r="AC115" s="906"/>
      <c r="AD115" s="906"/>
      <c r="AE115" s="907"/>
      <c r="AF115" s="908">
        <v>878</v>
      </c>
      <c r="AG115" s="906"/>
      <c r="AH115" s="906"/>
      <c r="AI115" s="906"/>
      <c r="AJ115" s="907"/>
      <c r="AK115" s="908">
        <v>667</v>
      </c>
      <c r="AL115" s="906"/>
      <c r="AM115" s="906"/>
      <c r="AN115" s="906"/>
      <c r="AO115" s="907"/>
      <c r="AP115" s="909">
        <v>0</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1644700</v>
      </c>
      <c r="AB117" s="890"/>
      <c r="AC117" s="890"/>
      <c r="AD117" s="890"/>
      <c r="AE117" s="891"/>
      <c r="AF117" s="892">
        <v>1507677</v>
      </c>
      <c r="AG117" s="890"/>
      <c r="AH117" s="890"/>
      <c r="AI117" s="890"/>
      <c r="AJ117" s="891"/>
      <c r="AK117" s="892">
        <v>1513441</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295</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444</v>
      </c>
      <c r="BP119" s="865"/>
      <c r="BQ119" s="866">
        <v>15019069</v>
      </c>
      <c r="BR119" s="832"/>
      <c r="BS119" s="832"/>
      <c r="BT119" s="832"/>
      <c r="BU119" s="832"/>
      <c r="BV119" s="832">
        <v>15343724</v>
      </c>
      <c r="BW119" s="832"/>
      <c r="BX119" s="832"/>
      <c r="BY119" s="832"/>
      <c r="BZ119" s="832"/>
      <c r="CA119" s="832">
        <v>15454344</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9113560</v>
      </c>
      <c r="BR120" s="829"/>
      <c r="BS120" s="829"/>
      <c r="BT120" s="829"/>
      <c r="BU120" s="829"/>
      <c r="BV120" s="829">
        <v>8456359</v>
      </c>
      <c r="BW120" s="829"/>
      <c r="BX120" s="829"/>
      <c r="BY120" s="829"/>
      <c r="BZ120" s="829"/>
      <c r="CA120" s="829">
        <v>8327734</v>
      </c>
      <c r="CB120" s="829"/>
      <c r="CC120" s="829"/>
      <c r="CD120" s="829"/>
      <c r="CE120" s="829"/>
      <c r="CF120" s="853">
        <v>159.69999999999999</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1159058</v>
      </c>
      <c r="DH120" s="829"/>
      <c r="DI120" s="829"/>
      <c r="DJ120" s="829"/>
      <c r="DK120" s="829"/>
      <c r="DL120" s="829">
        <v>1208032</v>
      </c>
      <c r="DM120" s="829"/>
      <c r="DN120" s="829"/>
      <c r="DO120" s="829"/>
      <c r="DP120" s="829"/>
      <c r="DQ120" s="829">
        <v>1235492</v>
      </c>
      <c r="DR120" s="829"/>
      <c r="DS120" s="829"/>
      <c r="DT120" s="829"/>
      <c r="DU120" s="829"/>
      <c r="DV120" s="830">
        <v>23.7</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8825</v>
      </c>
      <c r="BR121" s="804"/>
      <c r="BS121" s="804"/>
      <c r="BT121" s="804"/>
      <c r="BU121" s="804"/>
      <c r="BV121" s="804">
        <v>5246</v>
      </c>
      <c r="BW121" s="804"/>
      <c r="BX121" s="804"/>
      <c r="BY121" s="804"/>
      <c r="BZ121" s="804"/>
      <c r="CA121" s="804">
        <v>2649</v>
      </c>
      <c r="CB121" s="804"/>
      <c r="CC121" s="804"/>
      <c r="CD121" s="804"/>
      <c r="CE121" s="804"/>
      <c r="CF121" s="862">
        <v>0.1</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279741</v>
      </c>
      <c r="DR121" s="804"/>
      <c r="DS121" s="804"/>
      <c r="DT121" s="804"/>
      <c r="DU121" s="804"/>
      <c r="DV121" s="781">
        <v>5.4</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11971546</v>
      </c>
      <c r="BR122" s="832"/>
      <c r="BS122" s="832"/>
      <c r="BT122" s="832"/>
      <c r="BU122" s="832"/>
      <c r="BV122" s="832">
        <v>11720301</v>
      </c>
      <c r="BW122" s="832"/>
      <c r="BX122" s="832"/>
      <c r="BY122" s="832"/>
      <c r="BZ122" s="832"/>
      <c r="CA122" s="832">
        <v>11569591</v>
      </c>
      <c r="CB122" s="832"/>
      <c r="CC122" s="832"/>
      <c r="CD122" s="832"/>
      <c r="CE122" s="832"/>
      <c r="CF122" s="833">
        <v>221.9</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452</v>
      </c>
      <c r="BP123" s="865"/>
      <c r="BQ123" s="819">
        <v>21093931</v>
      </c>
      <c r="BR123" s="820"/>
      <c r="BS123" s="820"/>
      <c r="BT123" s="820"/>
      <c r="BU123" s="820"/>
      <c r="BV123" s="820">
        <v>20181906</v>
      </c>
      <c r="BW123" s="820"/>
      <c r="BX123" s="820"/>
      <c r="BY123" s="820"/>
      <c r="BZ123" s="820"/>
      <c r="CA123" s="820">
        <v>19899974</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1024539</v>
      </c>
      <c r="DH124" s="751"/>
      <c r="DI124" s="751"/>
      <c r="DJ124" s="751"/>
      <c r="DK124" s="752"/>
      <c r="DL124" s="753">
        <v>377792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1115</v>
      </c>
      <c r="AB126" s="767"/>
      <c r="AC126" s="767"/>
      <c r="AD126" s="767"/>
      <c r="AE126" s="768"/>
      <c r="AF126" s="769">
        <v>878</v>
      </c>
      <c r="AG126" s="767"/>
      <c r="AH126" s="767"/>
      <c r="AI126" s="767"/>
      <c r="AJ126" s="768"/>
      <c r="AK126" s="769">
        <v>667</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5971</v>
      </c>
      <c r="AB128" s="788"/>
      <c r="AC128" s="788"/>
      <c r="AD128" s="788"/>
      <c r="AE128" s="789"/>
      <c r="AF128" s="790">
        <v>5395</v>
      </c>
      <c r="AG128" s="788"/>
      <c r="AH128" s="788"/>
      <c r="AI128" s="788"/>
      <c r="AJ128" s="789"/>
      <c r="AK128" s="790">
        <v>15870</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14.28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6394194</v>
      </c>
      <c r="AB129" s="767"/>
      <c r="AC129" s="767"/>
      <c r="AD129" s="767"/>
      <c r="AE129" s="768"/>
      <c r="AF129" s="769">
        <v>6336251</v>
      </c>
      <c r="AG129" s="767"/>
      <c r="AH129" s="767"/>
      <c r="AI129" s="767"/>
      <c r="AJ129" s="768"/>
      <c r="AK129" s="769">
        <v>6366573</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19.28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1289770</v>
      </c>
      <c r="AB130" s="767"/>
      <c r="AC130" s="767"/>
      <c r="AD130" s="767"/>
      <c r="AE130" s="768"/>
      <c r="AF130" s="769">
        <v>1180437</v>
      </c>
      <c r="AG130" s="767"/>
      <c r="AH130" s="767"/>
      <c r="AI130" s="767"/>
      <c r="AJ130" s="768"/>
      <c r="AK130" s="769">
        <v>1151747</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5104424</v>
      </c>
      <c r="AB131" s="751"/>
      <c r="AC131" s="751"/>
      <c r="AD131" s="751"/>
      <c r="AE131" s="752"/>
      <c r="AF131" s="753">
        <v>5155814</v>
      </c>
      <c r="AG131" s="751"/>
      <c r="AH131" s="751"/>
      <c r="AI131" s="751"/>
      <c r="AJ131" s="752"/>
      <c r="AK131" s="753">
        <v>5214826</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6.836403089</v>
      </c>
      <c r="AB132" s="732"/>
      <c r="AC132" s="732"/>
      <c r="AD132" s="732"/>
      <c r="AE132" s="733"/>
      <c r="AF132" s="734">
        <v>6.2423702639999998</v>
      </c>
      <c r="AG132" s="732"/>
      <c r="AH132" s="732"/>
      <c r="AI132" s="732"/>
      <c r="AJ132" s="733"/>
      <c r="AK132" s="734">
        <v>6.6315539579999996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6</v>
      </c>
      <c r="AB133" s="711"/>
      <c r="AC133" s="711"/>
      <c r="AD133" s="711"/>
      <c r="AE133" s="712"/>
      <c r="AF133" s="710">
        <v>6.2</v>
      </c>
      <c r="AG133" s="711"/>
      <c r="AH133" s="711"/>
      <c r="AI133" s="711"/>
      <c r="AJ133" s="712"/>
      <c r="AK133" s="710">
        <v>6.5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y013qxvr8EgKhLb4MWknzYtsHzVpsGMnTjADgqyPe2wXxdU1BCs3B6vjv5WLOXgXipNDtH8ZnJ+tpetcGjHJQ==" saltValue="tPjFfLWNYVddBeAuSrlB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7ouzlALJVb0i/rxJLCFOGNj3oGd9PadDWmLlyT7ImYvuNozMg32SKjWznlIygA/bJuO0zGMD+v7BHXuoqNQmqw==" saltValue="HdeCp7r5bFguScXRCHDq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QF8kpvzFDec5wrJyBKroP/4ZCfZv+bIq8RkELGeWv/fOpEfgPYMdibLbhgCi/PDSJ74v5RrY0cbeikKALFOeA==" saltValue="DytIgkOl2hS7J4yC3/5t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1415879</v>
      </c>
      <c r="AP9" s="262">
        <v>181476</v>
      </c>
      <c r="AQ9" s="263">
        <v>186275</v>
      </c>
      <c r="AR9" s="264">
        <v>-2.6</v>
      </c>
    </row>
    <row r="10" spans="1:46" ht="13.5" customHeight="1" x14ac:dyDescent="0.15">
      <c r="A10" s="247"/>
      <c r="AK10" s="1117" t="s">
        <v>487</v>
      </c>
      <c r="AL10" s="1118"/>
      <c r="AM10" s="1118"/>
      <c r="AN10" s="1119"/>
      <c r="AO10" s="265">
        <v>255569</v>
      </c>
      <c r="AP10" s="265">
        <v>32757</v>
      </c>
      <c r="AQ10" s="266">
        <v>28060</v>
      </c>
      <c r="AR10" s="267">
        <v>16.7</v>
      </c>
    </row>
    <row r="11" spans="1:46" ht="13.5" customHeight="1" x14ac:dyDescent="0.15">
      <c r="A11" s="247"/>
      <c r="AK11" s="1117" t="s">
        <v>488</v>
      </c>
      <c r="AL11" s="1118"/>
      <c r="AM11" s="1118"/>
      <c r="AN11" s="1119"/>
      <c r="AO11" s="265" t="s">
        <v>489</v>
      </c>
      <c r="AP11" s="265" t="s">
        <v>489</v>
      </c>
      <c r="AQ11" s="266">
        <v>7123</v>
      </c>
      <c r="AR11" s="267" t="s">
        <v>489</v>
      </c>
    </row>
    <row r="12" spans="1:46" ht="13.5" customHeight="1" x14ac:dyDescent="0.15">
      <c r="A12" s="247"/>
      <c r="AK12" s="1117" t="s">
        <v>490</v>
      </c>
      <c r="AL12" s="1118"/>
      <c r="AM12" s="1118"/>
      <c r="AN12" s="1119"/>
      <c r="AO12" s="265" t="s">
        <v>489</v>
      </c>
      <c r="AP12" s="265" t="s">
        <v>489</v>
      </c>
      <c r="AQ12" s="266">
        <v>57</v>
      </c>
      <c r="AR12" s="267" t="s">
        <v>489</v>
      </c>
    </row>
    <row r="13" spans="1:46" ht="13.5" customHeight="1" x14ac:dyDescent="0.15">
      <c r="A13" s="247"/>
      <c r="AK13" s="1117" t="s">
        <v>491</v>
      </c>
      <c r="AL13" s="1118"/>
      <c r="AM13" s="1118"/>
      <c r="AN13" s="1119"/>
      <c r="AO13" s="265">
        <v>58734</v>
      </c>
      <c r="AP13" s="265">
        <v>7528</v>
      </c>
      <c r="AQ13" s="266">
        <v>6435</v>
      </c>
      <c r="AR13" s="267">
        <v>17</v>
      </c>
    </row>
    <row r="14" spans="1:46" ht="13.5" customHeight="1" x14ac:dyDescent="0.15">
      <c r="A14" s="247"/>
      <c r="AK14" s="1117" t="s">
        <v>492</v>
      </c>
      <c r="AL14" s="1118"/>
      <c r="AM14" s="1118"/>
      <c r="AN14" s="1119"/>
      <c r="AO14" s="265">
        <v>113708</v>
      </c>
      <c r="AP14" s="265">
        <v>14574</v>
      </c>
      <c r="AQ14" s="266">
        <v>3786</v>
      </c>
      <c r="AR14" s="267">
        <v>284.89999999999998</v>
      </c>
    </row>
    <row r="15" spans="1:46" ht="13.5" customHeight="1" x14ac:dyDescent="0.15">
      <c r="A15" s="247"/>
      <c r="AK15" s="1120" t="s">
        <v>493</v>
      </c>
      <c r="AL15" s="1121"/>
      <c r="AM15" s="1121"/>
      <c r="AN15" s="1122"/>
      <c r="AO15" s="265">
        <v>-116282</v>
      </c>
      <c r="AP15" s="265">
        <v>-14904</v>
      </c>
      <c r="AQ15" s="266">
        <v>-9323</v>
      </c>
      <c r="AR15" s="267">
        <v>59.9</v>
      </c>
    </row>
    <row r="16" spans="1:46" x14ac:dyDescent="0.15">
      <c r="A16" s="247"/>
      <c r="AK16" s="1120" t="s">
        <v>178</v>
      </c>
      <c r="AL16" s="1121"/>
      <c r="AM16" s="1121"/>
      <c r="AN16" s="1122"/>
      <c r="AO16" s="265">
        <v>1727608</v>
      </c>
      <c r="AP16" s="265">
        <v>221431</v>
      </c>
      <c r="AQ16" s="266">
        <v>222412</v>
      </c>
      <c r="AR16" s="267">
        <v>-0.4</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18.46</v>
      </c>
      <c r="AP21" s="278">
        <v>17.59</v>
      </c>
      <c r="AQ21" s="279">
        <v>0.87</v>
      </c>
      <c r="AS21" s="280"/>
      <c r="AT21" s="276"/>
    </row>
    <row r="22" spans="1:46" s="248" customFormat="1" x14ac:dyDescent="0.15">
      <c r="A22" s="276"/>
      <c r="AK22" s="1123" t="s">
        <v>499</v>
      </c>
      <c r="AL22" s="1124"/>
      <c r="AM22" s="1124"/>
      <c r="AN22" s="1125"/>
      <c r="AO22" s="281">
        <v>96.2</v>
      </c>
      <c r="AP22" s="282">
        <v>95.9</v>
      </c>
      <c r="AQ22" s="283">
        <v>0.3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1288145</v>
      </c>
      <c r="AP32" s="291">
        <v>165104</v>
      </c>
      <c r="AQ32" s="292">
        <v>124581</v>
      </c>
      <c r="AR32" s="293">
        <v>32.5</v>
      </c>
    </row>
    <row r="33" spans="1:46" ht="13.5" customHeight="1" x14ac:dyDescent="0.15">
      <c r="A33" s="247"/>
      <c r="AK33" s="1107" t="s">
        <v>504</v>
      </c>
      <c r="AL33" s="1108"/>
      <c r="AM33" s="1108"/>
      <c r="AN33" s="1109"/>
      <c r="AO33" s="291" t="s">
        <v>489</v>
      </c>
      <c r="AP33" s="291" t="s">
        <v>489</v>
      </c>
      <c r="AQ33" s="292">
        <v>76</v>
      </c>
      <c r="AR33" s="293" t="s">
        <v>489</v>
      </c>
    </row>
    <row r="34" spans="1:46" ht="27" customHeight="1" x14ac:dyDescent="0.15">
      <c r="A34" s="247"/>
      <c r="AK34" s="1107" t="s">
        <v>505</v>
      </c>
      <c r="AL34" s="1108"/>
      <c r="AM34" s="1108"/>
      <c r="AN34" s="1109"/>
      <c r="AO34" s="291" t="s">
        <v>489</v>
      </c>
      <c r="AP34" s="291" t="s">
        <v>489</v>
      </c>
      <c r="AQ34" s="292">
        <v>163</v>
      </c>
      <c r="AR34" s="293" t="s">
        <v>489</v>
      </c>
    </row>
    <row r="35" spans="1:46" ht="27" customHeight="1" x14ac:dyDescent="0.15">
      <c r="A35" s="247"/>
      <c r="AK35" s="1107" t="s">
        <v>506</v>
      </c>
      <c r="AL35" s="1108"/>
      <c r="AM35" s="1108"/>
      <c r="AN35" s="1109"/>
      <c r="AO35" s="291">
        <v>114735</v>
      </c>
      <c r="AP35" s="291">
        <v>14706</v>
      </c>
      <c r="AQ35" s="292">
        <v>24428</v>
      </c>
      <c r="AR35" s="293">
        <v>-39.799999999999997</v>
      </c>
    </row>
    <row r="36" spans="1:46" ht="27" customHeight="1" x14ac:dyDescent="0.15">
      <c r="A36" s="247"/>
      <c r="AK36" s="1107" t="s">
        <v>507</v>
      </c>
      <c r="AL36" s="1108"/>
      <c r="AM36" s="1108"/>
      <c r="AN36" s="1109"/>
      <c r="AO36" s="291">
        <v>109894</v>
      </c>
      <c r="AP36" s="291">
        <v>14085</v>
      </c>
      <c r="AQ36" s="292">
        <v>4294</v>
      </c>
      <c r="AR36" s="293">
        <v>228</v>
      </c>
    </row>
    <row r="37" spans="1:46" ht="13.5" customHeight="1" x14ac:dyDescent="0.15">
      <c r="A37" s="247"/>
      <c r="AK37" s="1107" t="s">
        <v>508</v>
      </c>
      <c r="AL37" s="1108"/>
      <c r="AM37" s="1108"/>
      <c r="AN37" s="1109"/>
      <c r="AO37" s="291">
        <v>667</v>
      </c>
      <c r="AP37" s="291">
        <v>85</v>
      </c>
      <c r="AQ37" s="292">
        <v>880</v>
      </c>
      <c r="AR37" s="293">
        <v>-90.3</v>
      </c>
    </row>
    <row r="38" spans="1:46" ht="27" customHeight="1" x14ac:dyDescent="0.15">
      <c r="A38" s="247"/>
      <c r="AK38" s="1110" t="s">
        <v>509</v>
      </c>
      <c r="AL38" s="1111"/>
      <c r="AM38" s="1111"/>
      <c r="AN38" s="1112"/>
      <c r="AO38" s="294" t="s">
        <v>489</v>
      </c>
      <c r="AP38" s="294" t="s">
        <v>489</v>
      </c>
      <c r="AQ38" s="295">
        <v>22</v>
      </c>
      <c r="AR38" s="283" t="s">
        <v>489</v>
      </c>
      <c r="AS38" s="290"/>
    </row>
    <row r="39" spans="1:46" x14ac:dyDescent="0.15">
      <c r="A39" s="247"/>
      <c r="AK39" s="1110" t="s">
        <v>510</v>
      </c>
      <c r="AL39" s="1111"/>
      <c r="AM39" s="1111"/>
      <c r="AN39" s="1112"/>
      <c r="AO39" s="291">
        <v>-15870</v>
      </c>
      <c r="AP39" s="291">
        <v>-2034</v>
      </c>
      <c r="AQ39" s="292">
        <v>-5293</v>
      </c>
      <c r="AR39" s="293">
        <v>-61.6</v>
      </c>
      <c r="AS39" s="290"/>
    </row>
    <row r="40" spans="1:46" ht="27" customHeight="1" x14ac:dyDescent="0.15">
      <c r="A40" s="247"/>
      <c r="AK40" s="1107" t="s">
        <v>511</v>
      </c>
      <c r="AL40" s="1108"/>
      <c r="AM40" s="1108"/>
      <c r="AN40" s="1109"/>
      <c r="AO40" s="291">
        <v>-1151747</v>
      </c>
      <c r="AP40" s="291">
        <v>-147622</v>
      </c>
      <c r="AQ40" s="292">
        <v>-99375</v>
      </c>
      <c r="AR40" s="293">
        <v>48.6</v>
      </c>
      <c r="AS40" s="290"/>
    </row>
    <row r="41" spans="1:46" x14ac:dyDescent="0.15">
      <c r="A41" s="247"/>
      <c r="AK41" s="1113" t="s">
        <v>288</v>
      </c>
      <c r="AL41" s="1114"/>
      <c r="AM41" s="1114"/>
      <c r="AN41" s="1115"/>
      <c r="AO41" s="291">
        <v>345824</v>
      </c>
      <c r="AP41" s="291">
        <v>44325</v>
      </c>
      <c r="AQ41" s="292">
        <v>49775</v>
      </c>
      <c r="AR41" s="293">
        <v>-10.9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1803798</v>
      </c>
      <c r="AN51" s="313">
        <v>207548</v>
      </c>
      <c r="AO51" s="314">
        <v>-0.7</v>
      </c>
      <c r="AP51" s="315">
        <v>200194</v>
      </c>
      <c r="AQ51" s="316">
        <v>5.2</v>
      </c>
      <c r="AR51" s="317">
        <v>-5.9</v>
      </c>
    </row>
    <row r="52" spans="1:44" x14ac:dyDescent="0.15">
      <c r="A52" s="247"/>
      <c r="AK52" s="318"/>
      <c r="AL52" s="319" t="s">
        <v>521</v>
      </c>
      <c r="AM52" s="320">
        <v>1465014</v>
      </c>
      <c r="AN52" s="321">
        <v>168567</v>
      </c>
      <c r="AO52" s="322">
        <v>22.1</v>
      </c>
      <c r="AP52" s="323">
        <v>106422</v>
      </c>
      <c r="AQ52" s="324">
        <v>20.100000000000001</v>
      </c>
      <c r="AR52" s="325">
        <v>2</v>
      </c>
    </row>
    <row r="53" spans="1:44" x14ac:dyDescent="0.15">
      <c r="A53" s="247"/>
      <c r="AK53" s="303" t="s">
        <v>522</v>
      </c>
      <c r="AL53" s="304"/>
      <c r="AM53" s="312">
        <v>1970533</v>
      </c>
      <c r="AN53" s="313">
        <v>231937</v>
      </c>
      <c r="AO53" s="314">
        <v>11.8</v>
      </c>
      <c r="AP53" s="315">
        <v>196914</v>
      </c>
      <c r="AQ53" s="316">
        <v>-1.6</v>
      </c>
      <c r="AR53" s="317">
        <v>13.4</v>
      </c>
    </row>
    <row r="54" spans="1:44" x14ac:dyDescent="0.15">
      <c r="A54" s="247"/>
      <c r="AK54" s="318"/>
      <c r="AL54" s="319" t="s">
        <v>521</v>
      </c>
      <c r="AM54" s="320">
        <v>1580540</v>
      </c>
      <c r="AN54" s="321">
        <v>186033</v>
      </c>
      <c r="AO54" s="322">
        <v>10.4</v>
      </c>
      <c r="AP54" s="323">
        <v>98966</v>
      </c>
      <c r="AQ54" s="324">
        <v>-7</v>
      </c>
      <c r="AR54" s="325">
        <v>17.399999999999999</v>
      </c>
    </row>
    <row r="55" spans="1:44" x14ac:dyDescent="0.15">
      <c r="A55" s="247"/>
      <c r="AK55" s="303" t="s">
        <v>523</v>
      </c>
      <c r="AL55" s="304"/>
      <c r="AM55" s="312">
        <v>1476593</v>
      </c>
      <c r="AN55" s="313">
        <v>179003</v>
      </c>
      <c r="AO55" s="314">
        <v>-22.8</v>
      </c>
      <c r="AP55" s="315">
        <v>204757</v>
      </c>
      <c r="AQ55" s="316">
        <v>4</v>
      </c>
      <c r="AR55" s="317">
        <v>-26.8</v>
      </c>
    </row>
    <row r="56" spans="1:44" x14ac:dyDescent="0.15">
      <c r="A56" s="247"/>
      <c r="AK56" s="318"/>
      <c r="AL56" s="319" t="s">
        <v>521</v>
      </c>
      <c r="AM56" s="320">
        <v>978052</v>
      </c>
      <c r="AN56" s="321">
        <v>118566</v>
      </c>
      <c r="AO56" s="322">
        <v>-36.299999999999997</v>
      </c>
      <c r="AP56" s="323">
        <v>106071</v>
      </c>
      <c r="AQ56" s="324">
        <v>7.2</v>
      </c>
      <c r="AR56" s="325">
        <v>-43.5</v>
      </c>
    </row>
    <row r="57" spans="1:44" x14ac:dyDescent="0.15">
      <c r="A57" s="247"/>
      <c r="AK57" s="303" t="s">
        <v>524</v>
      </c>
      <c r="AL57" s="304"/>
      <c r="AM57" s="312">
        <v>2187583</v>
      </c>
      <c r="AN57" s="313">
        <v>272291</v>
      </c>
      <c r="AO57" s="314">
        <v>52.1</v>
      </c>
      <c r="AP57" s="315">
        <v>194971</v>
      </c>
      <c r="AQ57" s="316">
        <v>-4.8</v>
      </c>
      <c r="AR57" s="317">
        <v>56.9</v>
      </c>
    </row>
    <row r="58" spans="1:44" x14ac:dyDescent="0.15">
      <c r="A58" s="247"/>
      <c r="AK58" s="318"/>
      <c r="AL58" s="319" t="s">
        <v>521</v>
      </c>
      <c r="AM58" s="320">
        <v>1599453</v>
      </c>
      <c r="AN58" s="321">
        <v>199086</v>
      </c>
      <c r="AO58" s="322">
        <v>67.900000000000006</v>
      </c>
      <c r="AP58" s="323">
        <v>105966</v>
      </c>
      <c r="AQ58" s="324">
        <v>-0.1</v>
      </c>
      <c r="AR58" s="325">
        <v>68</v>
      </c>
    </row>
    <row r="59" spans="1:44" x14ac:dyDescent="0.15">
      <c r="A59" s="247"/>
      <c r="AK59" s="303" t="s">
        <v>525</v>
      </c>
      <c r="AL59" s="304"/>
      <c r="AM59" s="312">
        <v>2224771</v>
      </c>
      <c r="AN59" s="313">
        <v>285154</v>
      </c>
      <c r="AO59" s="314">
        <v>4.7</v>
      </c>
      <c r="AP59" s="315">
        <v>224172</v>
      </c>
      <c r="AQ59" s="316">
        <v>15</v>
      </c>
      <c r="AR59" s="317">
        <v>-10.3</v>
      </c>
    </row>
    <row r="60" spans="1:44" x14ac:dyDescent="0.15">
      <c r="A60" s="247"/>
      <c r="AK60" s="318"/>
      <c r="AL60" s="319" t="s">
        <v>521</v>
      </c>
      <c r="AM60" s="320">
        <v>1699622</v>
      </c>
      <c r="AN60" s="321">
        <v>217844</v>
      </c>
      <c r="AO60" s="322">
        <v>9.4</v>
      </c>
      <c r="AP60" s="323">
        <v>117611</v>
      </c>
      <c r="AQ60" s="324">
        <v>11</v>
      </c>
      <c r="AR60" s="325">
        <v>-1.6</v>
      </c>
    </row>
    <row r="61" spans="1:44" x14ac:dyDescent="0.15">
      <c r="A61" s="247"/>
      <c r="AK61" s="303" t="s">
        <v>526</v>
      </c>
      <c r="AL61" s="326"/>
      <c r="AM61" s="312">
        <v>1932656</v>
      </c>
      <c r="AN61" s="313">
        <v>235187</v>
      </c>
      <c r="AO61" s="314">
        <v>9</v>
      </c>
      <c r="AP61" s="315">
        <v>204202</v>
      </c>
      <c r="AQ61" s="327">
        <v>3.6</v>
      </c>
      <c r="AR61" s="317">
        <v>5.4</v>
      </c>
    </row>
    <row r="62" spans="1:44" x14ac:dyDescent="0.15">
      <c r="A62" s="247"/>
      <c r="AK62" s="318"/>
      <c r="AL62" s="319" t="s">
        <v>521</v>
      </c>
      <c r="AM62" s="320">
        <v>1464536</v>
      </c>
      <c r="AN62" s="321">
        <v>178019</v>
      </c>
      <c r="AO62" s="322">
        <v>14.7</v>
      </c>
      <c r="AP62" s="323">
        <v>107007</v>
      </c>
      <c r="AQ62" s="324">
        <v>6.2</v>
      </c>
      <c r="AR62" s="325">
        <v>8.5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9ucjXmIVs8TLlqvrOIXUEOb1/aYDDUl+Cq/E2XNqMEmYlDVLj2k4s6LTIkm8THfVCELPNhLJeNo+SgMY1JDUg==" saltValue="v8+gwKU9d7tvN2T+xIbd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W9QrcRKZBU4v5u47/0P/+n7khlPOaiLvOwc8EJQHlHFmMsd9I5NrxyOAZzYtM6dWwLMItOPOlmd8JEumxF/hxw==" saltValue="Lq8oluZ+4QbbYjfhdJHu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GeKf+PQZtux76Uxvbj+VBifDQhDS6/7JtLQ2zWO2hNnMkadJR4AZIVqahZRKTAy1k7M1A0xoY2sK7cIBK4MdUw==" saltValue="UyQbklCrATTHPoc5Rw0p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74.58</v>
      </c>
      <c r="G47" s="12">
        <v>75.180000000000007</v>
      </c>
      <c r="H47" s="12">
        <v>82.18</v>
      </c>
      <c r="I47" s="12">
        <v>81.150000000000006</v>
      </c>
      <c r="J47" s="13">
        <v>79.3</v>
      </c>
    </row>
    <row r="48" spans="2:10" ht="57.75" customHeight="1" x14ac:dyDescent="0.15">
      <c r="B48" s="14"/>
      <c r="C48" s="1128" t="s">
        <v>4</v>
      </c>
      <c r="D48" s="1128"/>
      <c r="E48" s="1129"/>
      <c r="F48" s="15">
        <v>9.89</v>
      </c>
      <c r="G48" s="16">
        <v>10.69</v>
      </c>
      <c r="H48" s="16">
        <v>5.59</v>
      </c>
      <c r="I48" s="16">
        <v>10.17</v>
      </c>
      <c r="J48" s="17">
        <v>8.25</v>
      </c>
    </row>
    <row r="49" spans="2:10" ht="57.75" customHeight="1" thickBot="1" x14ac:dyDescent="0.2">
      <c r="B49" s="18"/>
      <c r="C49" s="1130" t="s">
        <v>5</v>
      </c>
      <c r="D49" s="1130"/>
      <c r="E49" s="1131"/>
      <c r="F49" s="19" t="s">
        <v>533</v>
      </c>
      <c r="G49" s="20">
        <v>0.97</v>
      </c>
      <c r="H49" s="20" t="s">
        <v>534</v>
      </c>
      <c r="I49" s="20" t="s">
        <v>535</v>
      </c>
      <c r="J49" s="21" t="s">
        <v>536</v>
      </c>
    </row>
    <row r="50" spans="2:10" x14ac:dyDescent="0.15"/>
  </sheetData>
  <sheetProtection algorithmName="SHA-512" hashValue="BtYOB+ugsGVHUFl8JoIOrLm+mmbrBQMYDZkFgewnw+cMUnXHfy7LbRfxBGhDYor1COPluBS0myWopsp/AVvNpQ==" saltValue="TzbU9y12Z09klULCx/QB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dcterms:created xsi:type="dcterms:W3CDTF">2026-02-23T08:33:29Z</dcterms:created>
  <dcterms:modified xsi:type="dcterms:W3CDTF">2026-03-19T06:38:49Z</dcterms:modified>
  <cp:category/>
</cp:coreProperties>
</file>