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85945\Desktop\（34広島県）【R6財政状況資料集】\"/>
    </mc:Choice>
  </mc:AlternateContent>
  <xr:revisionPtr revIDLastSave="0" documentId="13_ncr:1_{9C697B9F-DC4B-49B7-A509-B2278393F236}"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CW102" i="12" l="1"/>
  <c r="DB102" i="12"/>
  <c r="DG102" i="12"/>
  <c r="DL102" i="12"/>
  <c r="DQ102" i="12"/>
  <c r="CR102" i="12"/>
  <c r="AA70" i="12" l="1"/>
  <c r="AA71" i="12"/>
  <c r="AA72" i="12"/>
  <c r="AA73" i="12"/>
  <c r="AA69" i="12"/>
  <c r="AA68" i="12"/>
  <c r="AU63" i="12"/>
  <c r="AP63" i="12"/>
  <c r="AA31" i="12" l="1"/>
  <c r="AA30" i="12"/>
  <c r="AA29" i="12"/>
  <c r="AA28" i="12"/>
  <c r="AP23" i="12"/>
  <c r="AA23" i="12"/>
  <c r="AA9" i="12" l="1"/>
  <c r="AA10" i="12"/>
  <c r="AA8" i="12"/>
  <c r="AA7"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BE36" i="10"/>
  <c r="AM36" i="10"/>
  <c r="BE35" i="10"/>
  <c r="AM35" i="10"/>
  <c r="BW34" i="10"/>
  <c r="BE34" i="10"/>
  <c r="C34" i="10"/>
  <c r="BW35" i="10" l="1"/>
  <c r="BW36" i="10" s="1"/>
  <c r="BW37" i="10" s="1"/>
  <c r="BW38" i="10" s="1"/>
  <c r="BW39"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U34" i="10"/>
  <c r="U35" i="10" l="1"/>
  <c r="U36" i="10" s="1"/>
  <c r="AM34" i="10"/>
</calcChain>
</file>

<file path=xl/sharedStrings.xml><?xml version="1.0" encoding="utf-8"?>
<sst xmlns="http://schemas.openxmlformats.org/spreadsheetml/2006/main" count="1075" uniqueCount="565">
  <si>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</si>
  <si>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</si>
  <si>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</si>
  <si>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</si>
  <si>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</si>
  <si>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</si>
  <si>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</si>
  <si>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</si>
  <si>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</si>
  <si>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</si>
  <si>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</si>
  <si>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</si>
  <si>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</si>
  <si>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</si>
  <si>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</si>
  <si>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</si>
  <si>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</si>
  <si>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</si>
  <si>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</si>
  <si>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</si>
  <si>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</si>
  <si>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</si>
  <si>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</si>
  <si>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</si>
  <si>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</si>
  <si>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</si>
  <si>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</si>
  <si>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</si>
  <si>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</si>
  <si>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</si>
  <si>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</si>
  <si>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</si>
  <si>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</si>
  <si>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</si>
  <si>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</si>
  <si>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</si>
  <si>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</si>
  <si>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</si>
  <si>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</si>
  <si>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</si>
  <si>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</si>
  <si>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</si>
  <si>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</si>
  <si>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</si>
  <si>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</si>
  <si>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</si>
  <si>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</si>
  <si>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</si>
  <si>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</si>
  <si>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</si>
  <si>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</si>
  <si>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</si>
  <si>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</si>
  <si>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</si>
  <si>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</si>
  <si>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</si>
  <si>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</si>
  <si>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</si>
  <si>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</si>
  <si>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</si>
  <si>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</si>
  <si>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</si>
  <si>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</si>
  <si>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</si>
  <si>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</si>
  <si>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</si>
  <si>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</si>
  <si>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</si>
  <si>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</si>
  <si>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</si>
  <si>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</si>
  <si>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</si>
  <si>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</si>
  <si>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</si>
  <si>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</si>
  <si>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</si>
  <si>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</si>
  <si>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</si>
  <si>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</si>
  <si>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</si>
  <si>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</si>
  <si>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</si>
  <si>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</si>
  <si>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</si>
  <si>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</si>
  <si>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</si>
  <si>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</si>
  <si>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</si>
  <si>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</si>
  <si>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</si>
  <si>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</si>
  <si>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</si>
  <si>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</si>
  <si>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</si>
  <si>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</si>
  <si>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</si>
  <si>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</si>
  <si>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</si>
  <si>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</si>
  <si>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</si>
  <si>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</si>
  <si>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</si>
  <si>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</si>
  <si>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</si>
  <si>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</si>
  <si>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</si>
  <si>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</si>
  <si>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</si>
  <si>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</si>
  <si>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</si>
  <si>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</si>
  <si>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</si>
  <si>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</si>
  <si>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</si>
  <si>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</si>
  <si>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</si>
  <si>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</si>
  <si>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</si>
  <si>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</si>
  <si>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</si>
  <si>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</si>
  <si>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</si>
  <si>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</si>
  <si>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</si>
  <si>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</si>
  <si>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</si>
  <si>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</si>
  <si>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</si>
  <si>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</si>
  <si>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</si>
  <si>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</si>
  <si>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</si>
  <si>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</si>
  <si>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</si>
  <si>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</si>
  <si>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</si>
  <si>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</si>
  <si>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</si>
  <si>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</si>
  <si>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</si>
  <si>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</si>
  <si>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</si>
  <si>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</si>
  <si>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</si>
  <si>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</si>
  <si>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</si>
  <si>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</si>
  <si>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</si>
  <si>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</si>
  <si>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</si>
  <si>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</si>
  <si>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</si>
  <si>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</si>
  <si>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</si>
  <si>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</si>
  <si>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</si>
  <si>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</si>
  <si>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</si>
  <si>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</si>
  <si>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</si>
  <si>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</si>
  <si>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</si>
  <si>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</si>
  <si>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</si>
  <si>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</si>
  <si>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</si>
  <si>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</si>
  <si>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</si>
  <si>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</si>
  <si>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</si>
  <si>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</si>
  <si>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</si>
  <si>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</si>
  <si>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</si>
  <si>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</si>
  <si>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</si>
  <si>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</si>
  <si>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</si>
  <si>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</si>
  <si>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</si>
  <si>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</si>
  <si>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</si>
  <si>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</si>
  <si>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</si>
  <si>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</si>
  <si>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</si>
  <si>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</si>
  <si>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</si>
  <si>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</si>
  <si>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</si>
  <si>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</si>
  <si>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</si>
  <si>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</si>
  <si>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</si>
  <si>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</si>
  <si>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</si>
  <si>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</si>
  <si>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</si>
  <si>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</si>
  <si>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</si>
  <si>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</si>
  <si>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</si>
  <si>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</si>
  <si>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広島県竹原市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</si>
  <si>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</si>
  <si>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</si>
  <si>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</si>
  <si>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</si>
  <si>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</si>
  <si>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</si>
  <si>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</si>
  <si>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</si>
  <si>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</si>
  <si>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</si>
  <si>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</si>
  <si>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</si>
  <si>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</si>
  <si>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</si>
  <si>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</si>
  <si>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</si>
  <si>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</si>
  <si>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</si>
  <si>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</si>
  <si>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</si>
  <si>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</si>
  <si>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</si>
  <si>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</si>
  <si>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</si>
  <si>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</si>
  <si>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</si>
  <si>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</si>
  <si>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</si>
  <si>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</si>
  <si>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</si>
  <si>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</si>
  <si>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</si>
  <si>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</si>
  <si>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</si>
  <si>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</si>
  <si>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</si>
  <si>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</si>
  <si>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</si>
  <si>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</si>
  <si>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</si>
  <si>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</si>
  <si>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</si>
  <si>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</si>
  <si>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</si>
  <si>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</si>
  <si>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</si>
  <si>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</si>
  <si>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</si>
  <si>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</si>
  <si>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</si>
  <si>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</si>
  <si>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</si>
  <si>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</si>
  <si>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</si>
  <si>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</si>
  <si>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</si>
  <si>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</si>
  <si>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</si>
  <si>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</si>
  <si>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</si>
  <si>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</si>
  <si>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</si>
  <si>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</si>
  <si>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</si>
  <si>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</si>
  <si>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</si>
  <si>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</si>
  <si>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</si>
  <si>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</si>
  <si>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</si>
  <si>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</si>
  <si>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</si>
  <si>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</si>
  <si>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</si>
  <si>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</si>
  <si>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</si>
  <si>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</si>
  <si>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</si>
  <si>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</si>
  <si>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</si>
  <si>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</si>
  <si>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</si>
  <si>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</si>
  <si>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</si>
  <si>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</si>
  <si>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</si>
  <si>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</si>
  <si>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</si>
  <si>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</si>
  <si>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</si>
  <si>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</si>
  <si>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</si>
  <si>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</si>
  <si>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</si>
  <si>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</si>
  <si>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</si>
  <si>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</si>
  <si>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</si>
  <si>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</si>
  <si>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</si>
  <si>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</si>
  <si>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</si>
  <si>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</si>
  <si>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</si>
  <si>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</si>
  <si>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</si>
  <si>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</si>
  <si>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</si>
  <si>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</si>
  <si>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</si>
  <si>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</si>
  <si>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</si>
  <si>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</si>
  <si>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</si>
  <si>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</si>
  <si>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</si>
  <si>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</si>
  <si>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</si>
  <si>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</si>
  <si>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</si>
  <si>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</si>
  <si>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</si>
  <si>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</si>
  <si>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</si>
  <si>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</si>
  <si>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</si>
  <si>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</si>
  <si>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</si>
  <si>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</si>
  <si>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</si>
  <si>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</si>
  <si>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</si>
  <si>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</si>
  <si>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</si>
  <si>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</si>
  <si>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</si>
  <si>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</si>
  <si>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</si>
  <si>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</si>
  <si>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</si>
  <si>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</si>
  <si>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</si>
  <si>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</si>
  <si>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</si>
  <si>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</si>
  <si>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</si>
  <si>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</si>
  <si>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</si>
  <si>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</si>
  <si>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</si>
  <si>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広島県竹原市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</si>
  <si>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</si>
  <si>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</si>
  <si>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</si>
  <si>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</si>
  <si>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</si>
  <si>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</si>
  <si>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</si>
  <si>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</si>
  <si>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</si>
  <si>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</si>
  <si>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</si>
  <si>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</si>
  <si>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</si>
  <si>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</si>
  <si>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</si>
  <si>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</si>
  <si>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</si>
  <si>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</si>
  <si>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</si>
  <si>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</si>
  <si>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貸付資金特別会計</t>
    <phoneticPr fontId="5"/>
  </si>
  <si>
    <t>港湾事業特別会計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</si>
  <si>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</si>
  <si>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</si>
  <si>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</si>
  <si>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</si>
  <si>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</si>
  <si>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</si>
  <si>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</si>
  <si>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</si>
  <si>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</si>
  <si>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</si>
  <si>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</si>
  <si>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</si>
  <si>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</si>
  <si>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</si>
  <si>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</si>
  <si>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</si>
  <si>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</si>
  <si>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</si>
  <si>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</si>
  <si>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</si>
  <si>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</si>
  <si>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</si>
  <si>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</si>
  <si>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</si>
  <si>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</si>
  <si>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</si>
  <si>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</si>
  <si>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</si>
  <si>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</si>
  <si>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</si>
  <si>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</si>
  <si>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</si>
  <si>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</si>
  <si>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</si>
  <si>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</si>
  <si>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</si>
  <si>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</si>
  <si>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</si>
  <si>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</si>
  <si>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</si>
  <si>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</si>
  <si>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</si>
  <si>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</si>
  <si>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</si>
  <si>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</si>
  <si>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</si>
  <si>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</si>
  <si>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</si>
  <si>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</si>
  <si>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</si>
  <si>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</si>
  <si>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</si>
  <si>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</si>
  <si>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</si>
  <si>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</si>
  <si>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</si>
  <si>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</si>
  <si>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</si>
  <si>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</si>
  <si>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</si>
  <si>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</si>
  <si>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</si>
  <si>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</si>
  <si>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</si>
  <si>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</si>
  <si>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</si>
  <si>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</si>
  <si>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</si>
  <si>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</si>
  <si>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</si>
  <si>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</si>
  <si>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</si>
  <si>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</si>
  <si>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</si>
  <si>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</si>
  <si>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</si>
  <si>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</si>
  <si>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</si>
  <si>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</si>
  <si>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</si>
  <si>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</si>
  <si>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</si>
  <si>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</si>
  <si>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</si>
  <si>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</si>
  <si>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</si>
  <si>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</si>
  <si>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</si>
  <si>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</si>
  <si>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</si>
  <si>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</si>
  <si>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</si>
  <si>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</si>
  <si>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</si>
  <si>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</si>
  <si>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</si>
  <si>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</si>
  <si>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</si>
  <si>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</si>
  <si>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</si>
  <si>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</si>
  <si>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</si>
  <si>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</si>
  <si>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</si>
  <si>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</si>
  <si>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</si>
  <si>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</si>
  <si>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</si>
  <si>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</si>
  <si>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</si>
  <si>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</si>
  <si>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</si>
  <si>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</si>
  <si>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</si>
  <si>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</si>
  <si>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</si>
  <si>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</si>
  <si>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</si>
  <si>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</si>
  <si>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</si>
  <si>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</si>
  <si>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</si>
  <si>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</si>
  <si>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</si>
  <si>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</si>
  <si>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</si>
  <si>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</si>
  <si>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</si>
  <si>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</si>
  <si>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</si>
  <si>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</si>
  <si>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</si>
  <si>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</si>
  <si>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</si>
  <si>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</si>
  <si>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</si>
  <si>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</si>
  <si>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</si>
  <si>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</si>
  <si>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</si>
  <si>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</si>
  <si>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</si>
  <si>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</si>
  <si>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</si>
  <si>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</si>
  <si>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</si>
  <si>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</si>
  <si>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</si>
  <si>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</si>
  <si>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</si>
  <si>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</si>
  <si>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</si>
  <si>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</si>
  <si>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</si>
  <si>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0.92</t>
  </si>
  <si>
    <t>▲ 4.87</t>
  </si>
  <si>
    <t>一般会計</t>
  </si>
  <si>
    <t>介護保険特別会計</t>
  </si>
  <si>
    <t>下水道事業会計</t>
  </si>
  <si>
    <t>港湾事業特別会計</t>
  </si>
  <si>
    <t>国民健康保険特別会計</t>
  </si>
  <si>
    <t>後期高齢者医療特別会計</t>
  </si>
  <si>
    <t>貸付資金特別会計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</si>
  <si>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</si>
  <si>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</si>
  <si>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</si>
  <si>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</si>
  <si>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</si>
  <si>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</si>
  <si>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</si>
  <si>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</si>
  <si>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竹原流通センター株式会社</t>
    <rPh sb="0" eb="2">
      <t>タケハラ</t>
    </rPh>
    <rPh sb="2" eb="4">
      <t>リュウツウ</t>
    </rPh>
    <rPh sb="8" eb="12">
      <t>カブシキガイシャ</t>
    </rPh>
    <phoneticPr fontId="2"/>
  </si>
  <si>
    <t>株式会社いいね竹原</t>
    <rPh sb="0" eb="4">
      <t>カブシキガイシャ</t>
    </rPh>
    <rPh sb="7" eb="9">
      <t>タケハラ</t>
    </rPh>
    <phoneticPr fontId="2"/>
  </si>
  <si>
    <t>一般社団法人竹原観光まちづくり機構</t>
    <rPh sb="0" eb="2">
      <t>イッパン</t>
    </rPh>
    <rPh sb="2" eb="4">
      <t>シャダン</t>
    </rPh>
    <rPh sb="4" eb="6">
      <t>ホウジン</t>
    </rPh>
    <rPh sb="6" eb="8">
      <t>タケハラ</t>
    </rPh>
    <rPh sb="8" eb="10">
      <t>カンコウ</t>
    </rPh>
    <rPh sb="15" eb="17">
      <t>キコウ</t>
    </rPh>
    <phoneticPr fontId="38"/>
  </si>
  <si>
    <t>-</t>
    <phoneticPr fontId="2"/>
  </si>
  <si>
    <t>後期高齢者医療広域連合（一般会計）</t>
    <rPh sb="0" eb="5">
      <t>コウキコウレイシャ</t>
    </rPh>
    <rPh sb="5" eb="7">
      <t>イリョウ</t>
    </rPh>
    <rPh sb="7" eb="11">
      <t>コウイキレンゴウ</t>
    </rPh>
    <rPh sb="12" eb="16">
      <t>イッパンカイケイ</t>
    </rPh>
    <phoneticPr fontId="2"/>
  </si>
  <si>
    <t>後期高齢者医療広域連合（特別会計）</t>
    <rPh sb="0" eb="5">
      <t>コウキコウレイシャ</t>
    </rPh>
    <rPh sb="5" eb="7">
      <t>イリョウ</t>
    </rPh>
    <rPh sb="7" eb="11">
      <t>コウイキレンゴウ</t>
    </rPh>
    <rPh sb="12" eb="16">
      <t>トクベツカイケイ</t>
    </rPh>
    <phoneticPr fontId="2"/>
  </si>
  <si>
    <t>広島中央環境衛生組合</t>
    <rPh sb="0" eb="4">
      <t>ヒロシマチュウオウ</t>
    </rPh>
    <rPh sb="4" eb="10">
      <t>カンキョウエイセイクミアイ</t>
    </rPh>
    <phoneticPr fontId="2"/>
  </si>
  <si>
    <t>広島県水道広域連合企業団（工業用水道事業会計）</t>
    <phoneticPr fontId="38"/>
  </si>
  <si>
    <t>法適用企業</t>
    <rPh sb="0" eb="3">
      <t>ホウテキヨウ</t>
    </rPh>
    <rPh sb="3" eb="5">
      <t>キギョウ</t>
    </rPh>
    <phoneticPr fontId="38"/>
  </si>
  <si>
    <t>○</t>
    <phoneticPr fontId="38"/>
  </si>
  <si>
    <t>広島県市町総合事務組合</t>
    <rPh sb="0" eb="3">
      <t>ヒロシマケン</t>
    </rPh>
    <rPh sb="3" eb="5">
      <t>シマチ</t>
    </rPh>
    <rPh sb="5" eb="7">
      <t>ソウゴウ</t>
    </rPh>
    <rPh sb="7" eb="9">
      <t>ジム</t>
    </rPh>
    <rPh sb="9" eb="11">
      <t>クミアイ</t>
    </rPh>
    <phoneticPr fontId="2"/>
  </si>
  <si>
    <t>都市基盤整備基金</t>
    <rPh sb="0" eb="4">
      <t>トシキバン</t>
    </rPh>
    <rPh sb="4" eb="8">
      <t>セイビキキン</t>
    </rPh>
    <phoneticPr fontId="5"/>
  </si>
  <si>
    <t>地域福祉基金</t>
    <rPh sb="0" eb="6">
      <t>チイキフクシキキン</t>
    </rPh>
    <phoneticPr fontId="5"/>
  </si>
  <si>
    <t>地域振興基金</t>
    <rPh sb="0" eb="6">
      <t>チイキシンコウキキン</t>
    </rPh>
    <phoneticPr fontId="5"/>
  </si>
  <si>
    <t>竹原市立図書館建設基金</t>
    <rPh sb="0" eb="4">
      <t>タケハラシリツ</t>
    </rPh>
    <rPh sb="4" eb="11">
      <t>トショカンケンセツキキン</t>
    </rPh>
    <phoneticPr fontId="5"/>
  </si>
  <si>
    <t>美術品取得基金</t>
    <rPh sb="0" eb="7">
      <t>ビジュツヒンシュトクキキン</t>
    </rPh>
    <phoneticPr fontId="5"/>
  </si>
  <si>
    <t>広島県水道広域連合企業団（水道用水供給事業会計）</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</si>
</sst>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B7F-49C5-968A-DD5F402F75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31832</c:v>
                </c:pt>
                <c:pt idx="1">
                  <c:v>36031</c:v>
                </c:pt>
                <c:pt idx="2">
                  <c:v>58366</c:v>
                </c:pt>
                <c:pt idx="3">
                  <c:v>132880</c:v>
                </c:pt>
                <c:pt idx="4">
                  <c:v>187392</c:v>
                </c:pt>
              </c:numCache>
            </c:numRef>
          </c:val>
          <c:smooth val="0"/>
          <c:extLst>
            <c:ext xmlns:c16="http://schemas.microsoft.com/office/drawing/2014/chart" uri="{C3380CC4-5D6E-409C-BE32-E72D297353CC}">
              <c16:uniqueId val="{00000001-CB7F-49C5-968A-DD5F402F75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1.47</c:v>
                </c:pt>
                <c:pt idx="1">
                  <c:v>10.1</c:v>
                </c:pt>
                <c:pt idx="2">
                  <c:v>6.56</c:v>
                </c:pt>
                <c:pt idx="3">
                  <c:v>6.58</c:v>
                </c:pt>
                <c:pt idx="4">
                  <c:v>4.66</c:v>
                </c:pt>
              </c:numCache>
            </c:numRef>
          </c:val>
          <c:extLst>
            <c:ext xmlns:c16="http://schemas.microsoft.com/office/drawing/2014/chart" uri="{C3380CC4-5D6E-409C-BE32-E72D297353CC}">
              <c16:uniqueId val="{00000000-48E5-4ACF-9385-9273005C9E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10.17</c:v>
                </c:pt>
                <c:pt idx="1">
                  <c:v>16.62</c:v>
                </c:pt>
                <c:pt idx="2">
                  <c:v>25.12</c:v>
                </c:pt>
                <c:pt idx="3">
                  <c:v>29.73</c:v>
                </c:pt>
                <c:pt idx="4">
                  <c:v>29.13</c:v>
                </c:pt>
              </c:numCache>
            </c:numRef>
          </c:val>
          <c:extLst>
            <c:ext xmlns:c16="http://schemas.microsoft.com/office/drawing/2014/chart" uri="{C3380CC4-5D6E-409C-BE32-E72D297353CC}">
              <c16:uniqueId val="{00000001-48E5-4ACF-9385-9273005C9E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1.66</c:v>
                </c:pt>
                <c:pt idx="1">
                  <c:v>15.5</c:v>
                </c:pt>
                <c:pt idx="2">
                  <c:v>-0.92</c:v>
                </c:pt>
                <c:pt idx="3">
                  <c:v>1.65</c:v>
                </c:pt>
                <c:pt idx="4">
                  <c:v>-4.87</c:v>
                </c:pt>
              </c:numCache>
            </c:numRef>
          </c:val>
          <c:smooth val="0"/>
          <c:extLst>
            <c:ext xmlns:c16="http://schemas.microsoft.com/office/drawing/2014/chart" uri="{C3380CC4-5D6E-409C-BE32-E72D297353CC}">
              <c16:uniqueId val="{00000002-48E5-4ACF-9385-9273005C9E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14.04</c:v>
                </c:pt>
                <c:pt idx="2">
                  <c:v>#N/A</c:v>
                </c:pt>
                <c:pt idx="3">
                  <c:v>14.77</c:v>
                </c:pt>
                <c:pt idx="4">
                  <c:v>#N/A</c:v>
                </c:pt>
                <c:pt idx="5">
                  <c:v>13.97</c:v>
                </c:pt>
                <c:pt idx="6">
                  <c:v>0</c:v>
                </c:pt>
                <c:pt idx="7">
                  <c:v>0</c:v>
                </c:pt>
                <c:pt idx="8">
                  <c:v>0</c:v>
                </c:pt>
                <c:pt idx="9">
                  <c:v>0</c:v>
                </c:pt>
              </c:numCache>
            </c:numRef>
          </c:val>
          <c:extLst>
            <c:ext xmlns:c16="http://schemas.microsoft.com/office/drawing/2014/chart" uri="{C3380CC4-5D6E-409C-BE32-E72D297353CC}">
              <c16:uniqueId val="{00000000-2A4E-4C3B-863E-A994907EE9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4E-4C3B-863E-A994907EE9C8}"/>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A4E-4C3B-863E-A994907EE9C8}"/>
            </c:ext>
          </c:extLst>
        </c:ser>
        <c:ser>
          <c:idx val="3"/>
          <c:order val="3"/>
          <c:tx>
            <c:strRef>
              <c:f>データシート!$A$30</c:f>
              <c:strCache>
                <c:ptCount val="1"/>
                <c:pt idx="0">
                  <c:v>貸付資金特別会計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A4E-4C3B-863E-A994907EE9C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2A4E-4C3B-863E-A994907EE9C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0.28000000000000003</c:v>
                </c:pt>
                <c:pt idx="4">
                  <c:v>#N/A</c:v>
                </c:pt>
                <c:pt idx="5">
                  <c:v>0.21</c:v>
                </c:pt>
                <c:pt idx="6">
                  <c:v>#N/A</c:v>
                </c:pt>
                <c:pt idx="7">
                  <c:v>0.15</c:v>
                </c:pt>
                <c:pt idx="8">
                  <c:v>#N/A</c:v>
                </c:pt>
                <c:pt idx="9">
                  <c:v>0.02</c:v>
                </c:pt>
              </c:numCache>
            </c:numRef>
          </c:val>
          <c:extLst>
            <c:ext xmlns:c16="http://schemas.microsoft.com/office/drawing/2014/chart" uri="{C3380CC4-5D6E-409C-BE32-E72D297353CC}">
              <c16:uniqueId val="{00000005-2A4E-4C3B-863E-A994907EE9C8}"/>
            </c:ext>
          </c:extLst>
        </c:ser>
        <c:ser>
          <c:idx val="6"/>
          <c:order val="6"/>
          <c:tx>
            <c:strRef>
              <c:f>データシート!$A$33</c:f>
              <c:strCache>
                <c:ptCount val="1"/>
                <c:pt idx="0">
                  <c:v>港湾事業特別会計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0.25</c:v>
                </c:pt>
                <c:pt idx="4">
                  <c:v>#N/A</c:v>
                </c:pt>
                <c:pt idx="5">
                  <c:v>0.27</c:v>
                </c:pt>
                <c:pt idx="6">
                  <c:v>#N/A</c:v>
                </c:pt>
                <c:pt idx="7">
                  <c:v>0.23</c:v>
                </c:pt>
                <c:pt idx="8">
                  <c:v>#N/A</c:v>
                </c:pt>
                <c:pt idx="9">
                  <c:v>0.23</c:v>
                </c:pt>
              </c:numCache>
            </c:numRef>
          </c:val>
          <c:extLst>
            <c:ext xmlns:c16="http://schemas.microsoft.com/office/drawing/2014/chart" uri="{C3380CC4-5D6E-409C-BE32-E72D297353CC}">
              <c16:uniqueId val="{00000006-2A4E-4C3B-863E-A994907EE9C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c:v>
                </c:pt>
                <c:pt idx="2">
                  <c:v>#N/A</c:v>
                </c:pt>
                <c:pt idx="3">
                  <c:v>0.22</c:v>
                </c:pt>
                <c:pt idx="4">
                  <c:v>#N/A</c:v>
                </c:pt>
                <c:pt idx="5">
                  <c:v>0.27</c:v>
                </c:pt>
                <c:pt idx="6">
                  <c:v>#N/A</c:v>
                </c:pt>
                <c:pt idx="7">
                  <c:v>0.12</c:v>
                </c:pt>
                <c:pt idx="8">
                  <c:v>#N/A</c:v>
                </c:pt>
                <c:pt idx="9">
                  <c:v>0.37</c:v>
                </c:pt>
              </c:numCache>
            </c:numRef>
          </c:val>
          <c:extLst>
            <c:ext xmlns:c16="http://schemas.microsoft.com/office/drawing/2014/chart" uri="{C3380CC4-5D6E-409C-BE32-E72D297353CC}">
              <c16:uniqueId val="{00000007-2A4E-4C3B-863E-A994907EE9C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0.79</c:v>
                </c:pt>
                <c:pt idx="2">
                  <c:v>#N/A</c:v>
                </c:pt>
                <c:pt idx="3">
                  <c:v>1.58</c:v>
                </c:pt>
                <c:pt idx="4">
                  <c:v>#N/A</c:v>
                </c:pt>
                <c:pt idx="5">
                  <c:v>1.67</c:v>
                </c:pt>
                <c:pt idx="6">
                  <c:v>#N/A</c:v>
                </c:pt>
                <c:pt idx="7">
                  <c:v>1.28</c:v>
                </c:pt>
                <c:pt idx="8">
                  <c:v>#N/A</c:v>
                </c:pt>
                <c:pt idx="9">
                  <c:v>0.51</c:v>
                </c:pt>
              </c:numCache>
            </c:numRef>
          </c:val>
          <c:extLst>
            <c:ext xmlns:c16="http://schemas.microsoft.com/office/drawing/2014/chart" uri="{C3380CC4-5D6E-409C-BE32-E72D297353CC}">
              <c16:uniqueId val="{00000008-2A4E-4C3B-863E-A994907EE9C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c:v>
                </c:pt>
                <c:pt idx="2">
                  <c:v>#N/A</c:v>
                </c:pt>
                <c:pt idx="3">
                  <c:v>9.84</c:v>
                </c:pt>
                <c:pt idx="4">
                  <c:v>#N/A</c:v>
                </c:pt>
                <c:pt idx="5">
                  <c:v>6.27</c:v>
                </c:pt>
                <c:pt idx="6">
                  <c:v>#N/A</c:v>
                </c:pt>
                <c:pt idx="7">
                  <c:v>6.34</c:v>
                </c:pt>
                <c:pt idx="8">
                  <c:v>#N/A</c:v>
                </c:pt>
                <c:pt idx="9">
                  <c:v>4.42</c:v>
                </c:pt>
              </c:numCache>
            </c:numRef>
          </c:val>
          <c:extLst>
            <c:ext xmlns:c16="http://schemas.microsoft.com/office/drawing/2014/chart" uri="{C3380CC4-5D6E-409C-BE32-E72D297353CC}">
              <c16:uniqueId val="{00000009-2A4E-4C3B-863E-A994907EE9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870</c:v>
                </c:pt>
                <c:pt idx="5">
                  <c:v>886</c:v>
                </c:pt>
                <c:pt idx="8">
                  <c:v>909</c:v>
                </c:pt>
                <c:pt idx="11">
                  <c:v>946</c:v>
                </c:pt>
                <c:pt idx="14">
                  <c:v>1069</c:v>
                </c:pt>
              </c:numCache>
            </c:numRef>
          </c:val>
          <c:extLst>
            <c:ext xmlns:c16="http://schemas.microsoft.com/office/drawing/2014/chart" uri="{C3380CC4-5D6E-409C-BE32-E72D297353CC}">
              <c16:uniqueId val="{00000000-2CE4-4B4E-923C-71B681FCD9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2</c:v>
                </c:pt>
                <c:pt idx="12">
                  <c:v>5</c:v>
                </c:pt>
              </c:numCache>
            </c:numRef>
          </c:val>
          <c:extLst>
            <c:ext xmlns:c16="http://schemas.microsoft.com/office/drawing/2014/chart" uri="{C3380CC4-5D6E-409C-BE32-E72D297353CC}">
              <c16:uniqueId val="{00000001-2CE4-4B4E-923C-71B681FCD9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CE4-4B4E-923C-71B681FCD9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48</c:v>
                </c:pt>
                <c:pt idx="6">
                  <c:v>35</c:v>
                </c:pt>
                <c:pt idx="9">
                  <c:v>60</c:v>
                </c:pt>
                <c:pt idx="12">
                  <c:v>98</c:v>
                </c:pt>
              </c:numCache>
            </c:numRef>
          </c:val>
          <c:extLst>
            <c:ext xmlns:c16="http://schemas.microsoft.com/office/drawing/2014/chart" uri="{C3380CC4-5D6E-409C-BE32-E72D297353CC}">
              <c16:uniqueId val="{00000003-2CE4-4B4E-923C-71B681FCD9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326</c:v>
                </c:pt>
                <c:pt idx="3">
                  <c:v>330</c:v>
                </c:pt>
                <c:pt idx="6">
                  <c:v>323</c:v>
                </c:pt>
                <c:pt idx="9">
                  <c:v>302</c:v>
                </c:pt>
                <c:pt idx="12">
                  <c:v>306</c:v>
                </c:pt>
              </c:numCache>
            </c:numRef>
          </c:val>
          <c:extLst>
            <c:ext xmlns:c16="http://schemas.microsoft.com/office/drawing/2014/chart" uri="{C3380CC4-5D6E-409C-BE32-E72D297353CC}">
              <c16:uniqueId val="{00000004-2CE4-4B4E-923C-71B681FCD9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E4-4B4E-923C-71B681FCD9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E4-4B4E-923C-71B681FCD9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1039</c:v>
                </c:pt>
                <c:pt idx="3">
                  <c:v>1104</c:v>
                </c:pt>
                <c:pt idx="6">
                  <c:v>1122</c:v>
                </c:pt>
                <c:pt idx="9">
                  <c:v>1232</c:v>
                </c:pt>
                <c:pt idx="12">
                  <c:v>1242</c:v>
                </c:pt>
              </c:numCache>
            </c:numRef>
          </c:val>
          <c:extLst>
            <c:ext xmlns:c16="http://schemas.microsoft.com/office/drawing/2014/chart" uri="{C3380CC4-5D6E-409C-BE32-E72D297353CC}">
              <c16:uniqueId val="{00000007-2CE4-4B4E-923C-71B681FCD9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539</c:v>
                </c:pt>
                <c:pt idx="2">
                  <c:v>#N/A</c:v>
                </c:pt>
                <c:pt idx="3">
                  <c:v>#N/A</c:v>
                </c:pt>
                <c:pt idx="4">
                  <c:v>596</c:v>
                </c:pt>
                <c:pt idx="5">
                  <c:v>#N/A</c:v>
                </c:pt>
                <c:pt idx="6">
                  <c:v>#N/A</c:v>
                </c:pt>
                <c:pt idx="7">
                  <c:v>572</c:v>
                </c:pt>
                <c:pt idx="8">
                  <c:v>#N/A</c:v>
                </c:pt>
                <c:pt idx="9">
                  <c:v>#N/A</c:v>
                </c:pt>
                <c:pt idx="10">
                  <c:v>650</c:v>
                </c:pt>
                <c:pt idx="11">
                  <c:v>#N/A</c:v>
                </c:pt>
                <c:pt idx="12">
                  <c:v>#N/A</c:v>
                </c:pt>
                <c:pt idx="13">
                  <c:v>582</c:v>
                </c:pt>
                <c:pt idx="14">
                  <c:v>#N/A</c:v>
                </c:pt>
              </c:numCache>
            </c:numRef>
          </c:val>
          <c:smooth val="0"/>
          <c:extLst>
            <c:ext xmlns:c16="http://schemas.microsoft.com/office/drawing/2014/chart" uri="{C3380CC4-5D6E-409C-BE32-E72D297353CC}">
              <c16:uniqueId val="{00000008-2CE4-4B4E-923C-71B681FCD9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12060</c:v>
                </c:pt>
                <c:pt idx="5">
                  <c:v>12754</c:v>
                </c:pt>
                <c:pt idx="8">
                  <c:v>13763</c:v>
                </c:pt>
                <c:pt idx="11">
                  <c:v>14760</c:v>
                </c:pt>
                <c:pt idx="14">
                  <c:v>15862</c:v>
                </c:pt>
              </c:numCache>
            </c:numRef>
          </c:val>
          <c:extLst>
            <c:ext xmlns:c16="http://schemas.microsoft.com/office/drawing/2014/chart" uri="{C3380CC4-5D6E-409C-BE32-E72D297353CC}">
              <c16:uniqueId val="{00000000-8EC3-4D4B-86A6-6A42DB7E1C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c:v>
                </c:pt>
                <c:pt idx="5">
                  <c:v>113</c:v>
                </c:pt>
                <c:pt idx="8">
                  <c:v>83</c:v>
                </c:pt>
                <c:pt idx="11">
                  <c:v>57</c:v>
                </c:pt>
                <c:pt idx="14">
                  <c:v>32</c:v>
                </c:pt>
              </c:numCache>
            </c:numRef>
          </c:val>
          <c:extLst>
            <c:ext xmlns:c16="http://schemas.microsoft.com/office/drawing/2014/chart" uri="{C3380CC4-5D6E-409C-BE32-E72D297353CC}">
              <c16:uniqueId val="{00000001-8EC3-4D4B-86A6-6A42DB7E1C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3033</c:v>
                </c:pt>
                <c:pt idx="5">
                  <c:v>4123</c:v>
                </c:pt>
                <c:pt idx="8">
                  <c:v>5019</c:v>
                </c:pt>
                <c:pt idx="11">
                  <c:v>5634</c:v>
                </c:pt>
                <c:pt idx="14">
                  <c:v>5799</c:v>
                </c:pt>
              </c:numCache>
            </c:numRef>
          </c:val>
          <c:extLst>
            <c:ext xmlns:c16="http://schemas.microsoft.com/office/drawing/2014/chart" uri="{C3380CC4-5D6E-409C-BE32-E72D297353CC}">
              <c16:uniqueId val="{00000002-8EC3-4D4B-86A6-6A42DB7E1C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C3-4D4B-86A6-6A42DB7E1C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C3-4D4B-86A6-6A42DB7E1C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5-8EC3-4D4B-86A6-6A42DB7E1C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1224</c:v>
                </c:pt>
                <c:pt idx="3">
                  <c:v>1232</c:v>
                </c:pt>
                <c:pt idx="6">
                  <c:v>1169</c:v>
                </c:pt>
                <c:pt idx="9">
                  <c:v>1312</c:v>
                </c:pt>
                <c:pt idx="12">
                  <c:v>1177</c:v>
                </c:pt>
              </c:numCache>
            </c:numRef>
          </c:val>
          <c:extLst>
            <c:ext xmlns:c16="http://schemas.microsoft.com/office/drawing/2014/chart" uri="{C3380CC4-5D6E-409C-BE32-E72D297353CC}">
              <c16:uniqueId val="{00000006-8EC3-4D4B-86A6-6A42DB7E1C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1738</c:v>
                </c:pt>
                <c:pt idx="3">
                  <c:v>2201</c:v>
                </c:pt>
                <c:pt idx="6">
                  <c:v>2172</c:v>
                </c:pt>
                <c:pt idx="9">
                  <c:v>2154</c:v>
                </c:pt>
                <c:pt idx="12">
                  <c:v>2061</c:v>
                </c:pt>
              </c:numCache>
            </c:numRef>
          </c:val>
          <c:extLst>
            <c:ext xmlns:c16="http://schemas.microsoft.com/office/drawing/2014/chart" uri="{C3380CC4-5D6E-409C-BE32-E72D297353CC}">
              <c16:uniqueId val="{00000007-8EC3-4D4B-86A6-6A42DB7E1C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4770</c:v>
                </c:pt>
                <c:pt idx="3">
                  <c:v>4429</c:v>
                </c:pt>
                <c:pt idx="6">
                  <c:v>4147</c:v>
                </c:pt>
                <c:pt idx="9">
                  <c:v>3839</c:v>
                </c:pt>
                <c:pt idx="12">
                  <c:v>3754</c:v>
                </c:pt>
              </c:numCache>
            </c:numRef>
          </c:val>
          <c:extLst>
            <c:ext xmlns:c16="http://schemas.microsoft.com/office/drawing/2014/chart" uri="{C3380CC4-5D6E-409C-BE32-E72D297353CC}">
              <c16:uniqueId val="{00000008-8EC3-4D4B-86A6-6A42DB7E1C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C3-4D4B-86A6-6A42DB7E1C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13558</c:v>
                </c:pt>
                <c:pt idx="3">
                  <c:v>13771</c:v>
                </c:pt>
                <c:pt idx="6">
                  <c:v>13879</c:v>
                </c:pt>
                <c:pt idx="9">
                  <c:v>15400</c:v>
                </c:pt>
                <c:pt idx="12">
                  <c:v>17880</c:v>
                </c:pt>
              </c:numCache>
            </c:numRef>
          </c:val>
          <c:extLst>
            <c:ext xmlns:c16="http://schemas.microsoft.com/office/drawing/2014/chart" uri="{C3380CC4-5D6E-409C-BE32-E72D297353CC}">
              <c16:uniqueId val="{0000000A-8EC3-4D4B-86A6-6A42DB7E1C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6060</c:v>
                </c:pt>
                <c:pt idx="2">
                  <c:v>#N/A</c:v>
                </c:pt>
                <c:pt idx="3">
                  <c:v>#N/A</c:v>
                </c:pt>
                <c:pt idx="4">
                  <c:v>4642</c:v>
                </c:pt>
                <c:pt idx="5">
                  <c:v>#N/A</c:v>
                </c:pt>
                <c:pt idx="6">
                  <c:v>#N/A</c:v>
                </c:pt>
                <c:pt idx="7">
                  <c:v>2502</c:v>
                </c:pt>
                <c:pt idx="8">
                  <c:v>#N/A</c:v>
                </c:pt>
                <c:pt idx="9">
                  <c:v>#N/A</c:v>
                </c:pt>
                <c:pt idx="10">
                  <c:v>2254</c:v>
                </c:pt>
                <c:pt idx="11">
                  <c:v>#N/A</c:v>
                </c:pt>
                <c:pt idx="12">
                  <c:v>#N/A</c:v>
                </c:pt>
                <c:pt idx="13">
                  <c:v>3180</c:v>
                </c:pt>
                <c:pt idx="14">
                  <c:v>#N/A</c:v>
                </c:pt>
              </c:numCache>
            </c:numRef>
          </c:val>
          <c:smooth val="0"/>
          <c:extLst>
            <c:ext xmlns:c16="http://schemas.microsoft.com/office/drawing/2014/chart" uri="{C3380CC4-5D6E-409C-BE32-E72D297353CC}">
              <c16:uniqueId val="{0000000B-8EC3-4D4B-86A6-6A42DB7E1C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1969</c:v>
                </c:pt>
                <c:pt idx="1">
                  <c:v>2350</c:v>
                </c:pt>
                <c:pt idx="2">
                  <c:v>2359</c:v>
                </c:pt>
              </c:numCache>
            </c:numRef>
          </c:val>
          <c:extLst>
            <c:ext xmlns:c16="http://schemas.microsoft.com/office/drawing/2014/chart" uri="{C3380CC4-5D6E-409C-BE32-E72D297353CC}">
              <c16:uniqueId val="{00000000-0515-43B1-A593-6BA1ECEA6D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222</c:v>
                </c:pt>
                <c:pt idx="1">
                  <c:v>323</c:v>
                </c:pt>
                <c:pt idx="2">
                  <c:v>476</c:v>
                </c:pt>
              </c:numCache>
            </c:numRef>
          </c:val>
          <c:extLst>
            <c:ext xmlns:c16="http://schemas.microsoft.com/office/drawing/2014/chart" uri="{C3380CC4-5D6E-409C-BE32-E72D297353CC}">
              <c16:uniqueId val="{00000001-0515-43B1-A593-6BA1ECEA6D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1360</c:v>
                </c:pt>
                <c:pt idx="1">
                  <c:v>1411</c:v>
                </c:pt>
                <c:pt idx="2">
                  <c:v>1449</c:v>
                </c:pt>
              </c:numCache>
            </c:numRef>
          </c:val>
          <c:extLst>
            <c:ext xmlns:c16="http://schemas.microsoft.com/office/drawing/2014/chart" uri="{C3380CC4-5D6E-409C-BE32-E72D297353CC}">
              <c16:uniqueId val="{00000002-0515-43B1-A593-6BA1ECEA6D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元利償還金や組合等が起こした地方債の元利償還金に対する負担金等は前年度と比べ増額したものの、算入公債費等の増加により、実質公債費比率の分子は減少した。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今後、庁舎移転事業などに係る地方債の元利償還金の増加などにより、分子の増加が見込まれるため、事業の選択と集中により地方債の発行抑制を図る必要がある。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一般会計に係る地方債の現在高は、庁舎移転事業、及び緊急自然災害防止対策事業などの防災対策事業に係る多額の地方債を発行したことから、前年度と比べ</a:t>
          </a:r>
          <a:r>
            <a:rPr kumimoji="1" lang="en-US" altLang="ja-JP" sz="1400">
              <a:latin typeface="ＭＳ ゴシック" pitchFamily="49" charset="-128"/>
              <a:ea typeface="ＭＳ ゴシック" pitchFamily="49" charset="-128"/>
            </a:rPr>
            <a:t>2,480</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一方、基準財政需要額算定見込額も前年度と比べ</a:t>
          </a:r>
          <a:r>
            <a:rPr kumimoji="1" lang="en-US" altLang="ja-JP" sz="1400">
              <a:latin typeface="ＭＳ ゴシック" pitchFamily="49" charset="-128"/>
              <a:ea typeface="ＭＳ ゴシック" pitchFamily="49" charset="-128"/>
            </a:rPr>
            <a:t>1,102</a:t>
          </a:r>
          <a:r>
            <a:rPr kumimoji="1" lang="ja-JP" altLang="en-US" sz="1400">
              <a:latin typeface="ＭＳ ゴシック" pitchFamily="49" charset="-128"/>
              <a:ea typeface="ＭＳ ゴシック" pitchFamily="49" charset="-128"/>
            </a:rPr>
            <a:t>百万円増加したものの、将来負担比率の分子は前年度と比べ増加した。</a:t>
          </a:r>
        </a:p>
        <a:p>
          <a:r>
            <a:rPr kumimoji="1" lang="ja-JP" altLang="en-US" sz="1400">
              <a:latin typeface="ＭＳ ゴシック" pitchFamily="49" charset="-128"/>
              <a:ea typeface="ＭＳ ゴシック" pitchFamily="49" charset="-128"/>
            </a:rPr>
            <a:t>　今後、事業の選択と集中により地方債の発行抑制を図るとともに、基金の取り崩しも抑制する必要がある。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財政調整基金及び地域振興基金を計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百万円取り崩したものの、財政調整基金、減債基金などを計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増加したが、庁舎移転事業などに係る公債費の増加や固定資産税の減少などにより令和８年度以降は毎年度歳入不足を生じる見通しであり、基金全体の残高は減少傾向になると考えられる。今後は事務事業の見直しなどにより、経常経費の圧縮に努める必要があ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・都市基盤整備基金：都市基盤整備の振興を図り、産業、経済、環境施設等の総合的な発展と住民福祉の増進に寄与するため。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・地域福祉基金：障害者、高齢者及び児童福祉その他の社会保障施策に要する経費の財源に充てるため。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・地域振興基金：高齢者対策その他の社会福祉施策及び地域資源を活用した街づくりに要する経費の財源に充てるため。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都市基盤整備基金は、保留地売払収入などを積み立てたため、増加した。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地域振興基金は、指導書・指導者用デジタル教科書整備事業、町並み保存助成事業などの特定財源として取り崩したものの、ふるさと応援寄附金などを積み立てたため、増加した。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積立の原資となるふるさと応援寄附金などの歳入を確保するとともに、財政調整基金の取り崩しを抑制するため、適切に取崩しを実施することとする。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財政調整基金は、令和５年度一般会計決算剰余金の一部を積み立てるとともに、令和６年度一般会計決算などに基づき積み立てたため、増加した。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８年度以降は毎年度歳入不足を生じる見通しであるが、活用可能な特定目的基金の取崩しを実施することにより、財政調整基金残高を一定規模確保し、予期しない収入減や災害などの不測の支出増加に備え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減債基金は、令和６年度一般会計決算などに基づき積み立てたため、増加した。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は普通交付税追加交付額のうち、臨時財政対策債償還基金費分を積み立てるとともに、令和６年度に臨時財政対策債償還基金費として積立た前倒し交付分を取り崩すこととしている。令和８年度以降公債費の増加が見込まれるため、適切に取崩しを実施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22,557
22,187
118.23
17,283,628
16,800,719
377,430
8,097,634
17,880,072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ポイント低下したものの、類似団体内平均値を</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ポイント上回っている。　</a:t>
          </a:r>
        </a:p>
        <a:p>
          <a:r>
            <a:rPr kumimoji="1" lang="ja-JP" altLang="en-US" sz="1300">
              <a:latin typeface="ＭＳ Ｐゴシック" panose="020B0600070205080204" pitchFamily="50" charset="-128"/>
              <a:ea typeface="ＭＳ Ｐゴシック" panose="020B0600070205080204" pitchFamily="50" charset="-128"/>
            </a:rPr>
            <a:t>　令和６年度基準財政需要額が増加（＋</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百万円）し、令和６年度単年の財政力指数が低下したことなどによる。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6380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77258</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6380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26458</xdr:rowOff>
    </xdr:from>
    <xdr:to>
      <xdr:col>19</xdr:col>
      <xdr:colOff>184150</xdr:colOff>
      <xdr:row>39</xdr:row>
      <xdr:rowOff>128058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138235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経常一般財源等は増加したものの、人件費などに係る経常経費充当一般財源の増（＋</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百万円）により、前年度と比べ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今後、庁舎移転事業などに係る公債費の増加が見込まれるため、事務事業の見直しなどにより、経常経費の圧縮に努める必要がある。　</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12700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6847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64</xdr:row>
      <xdr:rowOff>95673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2369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63</xdr:row>
      <xdr:rowOff>122344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65223"/>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65</xdr:row>
      <xdr:rowOff>133350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65223"/>
          <a:ext cx="889000" cy="8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人口１人当たり決算額は前年度と比べ</a:t>
          </a:r>
          <a:r>
            <a:rPr kumimoji="1" lang="en-US" altLang="ja-JP" sz="1300">
              <a:latin typeface="ＭＳ Ｐゴシック" panose="020B0600070205080204" pitchFamily="50" charset="-128"/>
              <a:ea typeface="ＭＳ Ｐゴシック" panose="020B0600070205080204" pitchFamily="50" charset="-128"/>
            </a:rPr>
            <a:t>28,415</a:t>
          </a:r>
          <a:r>
            <a:rPr kumimoji="1" lang="ja-JP" altLang="en-US" sz="1300">
              <a:latin typeface="ＭＳ Ｐゴシック" panose="020B0600070205080204" pitchFamily="50" charset="-128"/>
              <a:ea typeface="ＭＳ Ｐゴシック" panose="020B0600070205080204" pitchFamily="50" charset="-128"/>
            </a:rPr>
            <a:t>円増加し、類似団体内平均値を上回る水準で推移している。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人件費は、会計年度任用職員（パートタイム）に係る報酬等（＋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百万円）、任期の定めのない職員の基本給及びその他の手当（＋</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百万円）の増などにより、物件費は、住民情報システム標準化・ガバメントクラウド対応業務の増（＋</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百万円）などにより、それぞれ増加した。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58899</xdr:rowOff>
    </xdr:from>
    <xdr:to>
      <xdr:col>23</xdr:col>
      <xdr:colOff>133350</xdr:colOff>
      <xdr:row>84</xdr:row>
      <xdr:rowOff>24580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9249"/>
          <a:ext cx="838200" cy="1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41897</xdr:rowOff>
    </xdr:from>
    <xdr:to>
      <xdr:col>19</xdr:col>
      <xdr:colOff>133350</xdr:colOff>
      <xdr:row>83</xdr:row>
      <xdr:rowOff>58899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72247"/>
          <a:ext cx="889000" cy="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162621</xdr:rowOff>
    </xdr:from>
    <xdr:to>
      <xdr:col>15</xdr:col>
      <xdr:colOff>82550</xdr:colOff>
      <xdr:row>83</xdr:row>
      <xdr:rowOff>41897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1521"/>
          <a:ext cx="889000" cy="5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99324</xdr:rowOff>
    </xdr:from>
    <xdr:to>
      <xdr:col>11</xdr:col>
      <xdr:colOff>31750</xdr:colOff>
      <xdr:row>82</xdr:row>
      <xdr:rowOff>162621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8224"/>
          <a:ext cx="889000" cy="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145230</xdr:rowOff>
    </xdr:from>
    <xdr:to>
      <xdr:col>23</xdr:col>
      <xdr:colOff>184150</xdr:colOff>
      <xdr:row>84</xdr:row>
      <xdr:rowOff>75380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117307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4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8099</xdr:rowOff>
    </xdr:from>
    <xdr:to>
      <xdr:col>19</xdr:col>
      <xdr:colOff>184150</xdr:colOff>
      <xdr:row>83</xdr:row>
      <xdr:rowOff>109699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94476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2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162547</xdr:rowOff>
    </xdr:from>
    <xdr:to>
      <xdr:col>15</xdr:col>
      <xdr:colOff>133350</xdr:colOff>
      <xdr:row>83</xdr:row>
      <xdr:rowOff>92697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77474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0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111821</xdr:rowOff>
    </xdr:from>
    <xdr:to>
      <xdr:col>11</xdr:col>
      <xdr:colOff>82550</xdr:colOff>
      <xdr:row>83</xdr:row>
      <xdr:rowOff>41971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52148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48524</xdr:rowOff>
    </xdr:from>
    <xdr:to>
      <xdr:col>7</xdr:col>
      <xdr:colOff>31750</xdr:colOff>
      <xdr:row>82</xdr:row>
      <xdr:rowOff>150124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160301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ポイント改善したものの、令和４年度に職員の給与削減措置を終了したことに伴い、類似団体内平均値を大きく上回る水準で推移している。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137886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082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88</xdr:row>
      <xdr:rowOff>103414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0529"/>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117929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05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適正に定員管理を実施しているものの、人口減少などにより前年度と比べ</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人増加し、類似団体内平均値を上回る水準で推移している。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80070</xdr:rowOff>
    </xdr:from>
    <xdr:to>
      <xdr:col>81</xdr:col>
      <xdr:colOff>44450</xdr:colOff>
      <xdr:row>62</xdr:row>
      <xdr:rowOff>120287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99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11128</xdr:rowOff>
    </xdr:from>
    <xdr:to>
      <xdr:col>77</xdr:col>
      <xdr:colOff>44450</xdr:colOff>
      <xdr:row>62</xdr:row>
      <xdr:rowOff>80070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1028"/>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156149</xdr:rowOff>
    </xdr:from>
    <xdr:to>
      <xdr:col>72</xdr:col>
      <xdr:colOff>203200</xdr:colOff>
      <xdr:row>62</xdr:row>
      <xdr:rowOff>11128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14599"/>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156149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95066"/>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69487</xdr:rowOff>
    </xdr:from>
    <xdr:to>
      <xdr:col>81</xdr:col>
      <xdr:colOff>95250</xdr:colOff>
      <xdr:row>62</xdr:row>
      <xdr:rowOff>171087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41564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29270</xdr:rowOff>
    </xdr:from>
    <xdr:to>
      <xdr:col>77</xdr:col>
      <xdr:colOff>95250</xdr:colOff>
      <xdr:row>62</xdr:row>
      <xdr:rowOff>130870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131778</xdr:rowOff>
    </xdr:from>
    <xdr:to>
      <xdr:col>73</xdr:col>
      <xdr:colOff>44450</xdr:colOff>
      <xdr:row>62</xdr:row>
      <xdr:rowOff>61928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46705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7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105349</xdr:rowOff>
    </xdr:from>
    <xdr:to>
      <xdr:col>68</xdr:col>
      <xdr:colOff>203200</xdr:colOff>
      <xdr:row>62</xdr:row>
      <xdr:rowOff>35499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20276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前年度から増減なしであり、概ね類似団体内平均値程度で推移している。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今後、庁舎移転事業などに係る地方債の元利償還金の増加により、上昇が見込まれる。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73378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31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73378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33161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46567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39105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ポイント上昇し、類似団体内平均値を大きく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庁舎移転事業などに係る多額の借入により、地方債の現在高が増加（＋</a:t>
          </a:r>
          <a:r>
            <a:rPr kumimoji="1" lang="en-US" altLang="ja-JP" sz="1300">
              <a:latin typeface="ＭＳ Ｐゴシック" panose="020B0600070205080204" pitchFamily="50" charset="-128"/>
              <a:ea typeface="ＭＳ Ｐゴシック" panose="020B0600070205080204" pitchFamily="50" charset="-128"/>
            </a:rPr>
            <a:t>2,480</a:t>
          </a:r>
          <a:r>
            <a:rPr kumimoji="1" lang="ja-JP" altLang="en-US" sz="1300">
              <a:latin typeface="ＭＳ Ｐゴシック" panose="020B0600070205080204" pitchFamily="50" charset="-128"/>
              <a:ea typeface="ＭＳ Ｐゴシック" panose="020B0600070205080204" pitchFamily="50" charset="-128"/>
            </a:rPr>
            <a:t>百万）したことなどによる。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35230</xdr:rowOff>
    </xdr:from>
    <xdr:to>
      <xdr:col>81</xdr:col>
      <xdr:colOff>44450</xdr:colOff>
      <xdr:row>15</xdr:row>
      <xdr:rowOff>97003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06980"/>
          <a:ext cx="8382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35230</xdr:rowOff>
    </xdr:from>
    <xdr:to>
      <xdr:col>77</xdr:col>
      <xdr:colOff>44450</xdr:colOff>
      <xdr:row>15</xdr:row>
      <xdr:rowOff>53086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06980"/>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53086</xdr:rowOff>
    </xdr:from>
    <xdr:to>
      <xdr:col>72</xdr:col>
      <xdr:colOff>203200</xdr:colOff>
      <xdr:row>16</xdr:row>
      <xdr:rowOff>19177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24836"/>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19177</xdr:rowOff>
    </xdr:from>
    <xdr:to>
      <xdr:col>68</xdr:col>
      <xdr:colOff>152400</xdr:colOff>
      <xdr:row>16</xdr:row>
      <xdr:rowOff>161544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62377"/>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46203</xdr:rowOff>
    </xdr:from>
    <xdr:to>
      <xdr:col>81</xdr:col>
      <xdr:colOff>95250</xdr:colOff>
      <xdr:row>15</xdr:row>
      <xdr:rowOff>147803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18280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9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155880</xdr:rowOff>
    </xdr:from>
    <xdr:to>
      <xdr:col>77</xdr:col>
      <xdr:colOff>95250</xdr:colOff>
      <xdr:row>15</xdr:row>
      <xdr:rowOff>86030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70807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2286</xdr:rowOff>
    </xdr:from>
    <xdr:to>
      <xdr:col>73</xdr:col>
      <xdr:colOff>44450</xdr:colOff>
      <xdr:row>15</xdr:row>
      <xdr:rowOff>103886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88663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6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139827</xdr:rowOff>
    </xdr:from>
    <xdr:to>
      <xdr:col>68</xdr:col>
      <xdr:colOff>203200</xdr:colOff>
      <xdr:row>16</xdr:row>
      <xdr:rowOff>69977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54754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110744</xdr:rowOff>
    </xdr:from>
    <xdr:to>
      <xdr:col>64</xdr:col>
      <xdr:colOff>152400</xdr:colOff>
      <xdr:row>17</xdr:row>
      <xdr:rowOff>40894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25671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22,557
22,187
118.23
17,283,628
16,800,719
377,430
8,097,634
17,880,072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会計年度任用職員（パートタイム）に係る報酬等（＋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百万円）、任期の定めのない職員の基本給及びその他の手当（＋</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百万円）の増などにより、前年度と比べ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前年度から増減なしであり、類似団体内平均値を下回る水準で推移している。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6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1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25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5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経常特定財源の増などにより、前年度と比べ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ポイント改善し、類似団体内平均値を下回っている。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ポイント改善したものの、類似団体内平均値を上回る水準で推移している。主に繰出金に係る比率が高水準で推移している。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142240</xdr:rowOff>
    </xdr:from>
    <xdr:to>
      <xdr:col>82</xdr:col>
      <xdr:colOff>107950</xdr:colOff>
      <xdr:row>59</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863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59</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187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59</xdr:row>
      <xdr:rowOff>77470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18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広島中央環境衛生組合負担金の増などにより、前年度と比べ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ポイント上昇し、類似団体内平均値を上回る水準で推移している。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409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165862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50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ポイント改善し、類似団体内平均値を下回る水準で推移している。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今後、庁舎移転事業などに係る地方債の元利償還金の増加により、上昇が見込まれる。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715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77</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19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主に人件費に係る比率の上昇により、前年度と比べ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109038</xdr:rowOff>
    </xdr:from>
    <xdr:to>
      <xdr:col>82</xdr:col>
      <xdr:colOff>107950</xdr:colOff>
      <xdr:row>78</xdr:row>
      <xdr:rowOff>29029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0688"/>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109038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715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112304</xdr:rowOff>
    </xdr:from>
    <xdr:to>
      <xdr:col>73</xdr:col>
      <xdr:colOff>180975</xdr:colOff>
      <xdr:row>77</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71054"/>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112304</xdr:rowOff>
    </xdr:from>
    <xdr:to>
      <xdr:col>69</xdr:col>
      <xdr:colOff>92075</xdr:colOff>
      <xdr:row>79</xdr:row>
      <xdr:rowOff>33927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71054"/>
          <a:ext cx="889000" cy="6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121756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58238</xdr:rowOff>
    </xdr:from>
    <xdr:to>
      <xdr:col>78</xdr:col>
      <xdr:colOff>120650</xdr:colOff>
      <xdr:row>77</xdr:row>
      <xdr:rowOff>159838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144615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4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61504</xdr:rowOff>
    </xdr:from>
    <xdr:to>
      <xdr:col>69</xdr:col>
      <xdr:colOff>142875</xdr:colOff>
      <xdr:row>75</xdr:row>
      <xdr:rowOff>163103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147882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0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154577</xdr:rowOff>
    </xdr:from>
    <xdr:to>
      <xdr:col>65</xdr:col>
      <xdr:colOff>53975</xdr:colOff>
      <xdr:row>79</xdr:row>
      <xdr:rowOff>84727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69504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14935</xdr:rowOff>
    </xdr:from>
    <xdr:to>
      <xdr:col>29</xdr:col>
      <xdr:colOff>127000</xdr:colOff>
      <xdr:row>16</xdr:row>
      <xdr:rowOff>153276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5760"/>
          <a:ext cx="647700" cy="138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153276</xdr:rowOff>
    </xdr:from>
    <xdr:to>
      <xdr:col>26</xdr:col>
      <xdr:colOff>50800</xdr:colOff>
      <xdr:row>17</xdr:row>
      <xdr:rowOff>80455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4101"/>
          <a:ext cx="698500" cy="98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80455</xdr:rowOff>
    </xdr:from>
    <xdr:to>
      <xdr:col>22</xdr:col>
      <xdr:colOff>114300</xdr:colOff>
      <xdr:row>17</xdr:row>
      <xdr:rowOff>145771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2730"/>
          <a:ext cx="698500" cy="6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145771</xdr:rowOff>
    </xdr:from>
    <xdr:to>
      <xdr:col>18</xdr:col>
      <xdr:colOff>177800</xdr:colOff>
      <xdr:row>17</xdr:row>
      <xdr:rowOff>163246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8046"/>
          <a:ext cx="698500" cy="17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135585</xdr:rowOff>
    </xdr:from>
    <xdr:to>
      <xdr:col>29</xdr:col>
      <xdr:colOff>177800</xdr:colOff>
      <xdr:row>16</xdr:row>
      <xdr:rowOff>65735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4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152112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102476</xdr:rowOff>
    </xdr:from>
    <xdr:to>
      <xdr:col>26</xdr:col>
      <xdr:colOff>101600</xdr:colOff>
      <xdr:row>17</xdr:row>
      <xdr:rowOff>32626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42803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2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29655</xdr:rowOff>
    </xdr:from>
    <xdr:to>
      <xdr:col>22</xdr:col>
      <xdr:colOff>165100</xdr:colOff>
      <xdr:row>17</xdr:row>
      <xdr:rowOff>131255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1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141432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94971</xdr:rowOff>
    </xdr:from>
    <xdr:to>
      <xdr:col>19</xdr:col>
      <xdr:colOff>38100</xdr:colOff>
      <xdr:row>18</xdr:row>
      <xdr:rowOff>25121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112446</xdr:rowOff>
    </xdr:from>
    <xdr:to>
      <xdr:col>15</xdr:col>
      <xdr:colOff>101600</xdr:colOff>
      <xdr:row>18</xdr:row>
      <xdr:rowOff>42596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4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52773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4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80039</xdr:rowOff>
    </xdr:from>
    <xdr:to>
      <xdr:col>29</xdr:col>
      <xdr:colOff>127000</xdr:colOff>
      <xdr:row>35</xdr:row>
      <xdr:rowOff>157959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90389"/>
          <a:ext cx="647700" cy="77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80039</xdr:rowOff>
    </xdr:from>
    <xdr:to>
      <xdr:col>26</xdr:col>
      <xdr:colOff>50800</xdr:colOff>
      <xdr:row>35</xdr:row>
      <xdr:rowOff>208708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90389"/>
          <a:ext cx="698500" cy="128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191629</xdr:rowOff>
    </xdr:from>
    <xdr:to>
      <xdr:col>22</xdr:col>
      <xdr:colOff>114300</xdr:colOff>
      <xdr:row>35</xdr:row>
      <xdr:rowOff>208708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01979"/>
          <a:ext cx="698500" cy="1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191629</xdr:rowOff>
    </xdr:from>
    <xdr:to>
      <xdr:col>18</xdr:col>
      <xdr:colOff>177800</xdr:colOff>
      <xdr:row>35</xdr:row>
      <xdr:rowOff>282023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01979"/>
          <a:ext cx="698500" cy="90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107159</xdr:rowOff>
    </xdr:from>
    <xdr:to>
      <xdr:col>29</xdr:col>
      <xdr:colOff>177800</xdr:colOff>
      <xdr:row>35</xdr:row>
      <xdr:rowOff>208759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295136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6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29239</xdr:rowOff>
    </xdr:from>
    <xdr:to>
      <xdr:col>26</xdr:col>
      <xdr:colOff>101600</xdr:colOff>
      <xdr:row>35</xdr:row>
      <xdr:rowOff>130839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3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141016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0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157908</xdr:rowOff>
    </xdr:from>
    <xdr:to>
      <xdr:col>22</xdr:col>
      <xdr:colOff>165100</xdr:colOff>
      <xdr:row>35</xdr:row>
      <xdr:rowOff>259508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6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269685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3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140829</xdr:rowOff>
    </xdr:from>
    <xdr:to>
      <xdr:col>19</xdr:col>
      <xdr:colOff>38100</xdr:colOff>
      <xdr:row>35</xdr:row>
      <xdr:rowOff>242429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5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252606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231223</xdr:rowOff>
    </xdr:from>
    <xdr:to>
      <xdr:col>15</xdr:col>
      <xdr:colOff>101600</xdr:colOff>
      <xdr:row>35</xdr:row>
      <xdr:rowOff>332823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4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1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22,557
22,187
118.23
17,283,628
16,800,719
377,430
8,097,634
17,880,072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135369</xdr:rowOff>
    </xdr:from>
    <xdr:to>
      <xdr:col>24</xdr:col>
      <xdr:colOff>63500</xdr:colOff>
      <xdr:row>33</xdr:row>
      <xdr:rowOff>109410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1769"/>
          <a:ext cx="838200" cy="1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109410</xdr:rowOff>
    </xdr:from>
    <xdr:to>
      <xdr:col>19</xdr:col>
      <xdr:colOff>177800</xdr:colOff>
      <xdr:row>34</xdr:row>
      <xdr:rowOff>22365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67260"/>
          <a:ext cx="889000" cy="8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22365</xdr:rowOff>
    </xdr:from>
    <xdr:to>
      <xdr:col>15</xdr:col>
      <xdr:colOff>50800</xdr:colOff>
      <xdr:row>34</xdr:row>
      <xdr:rowOff>87059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51665"/>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87059</xdr:rowOff>
    </xdr:from>
    <xdr:to>
      <xdr:col>10</xdr:col>
      <xdr:colOff>114300</xdr:colOff>
      <xdr:row>34</xdr:row>
      <xdr:rowOff>109271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16359"/>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84569</xdr:rowOff>
    </xdr:from>
    <xdr:to>
      <xdr:col>24</xdr:col>
      <xdr:colOff>114300</xdr:colOff>
      <xdr:row>33</xdr:row>
      <xdr:rowOff>14719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107446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58610</xdr:rowOff>
    </xdr:from>
    <xdr:to>
      <xdr:col>20</xdr:col>
      <xdr:colOff>38100</xdr:colOff>
      <xdr:row>33</xdr:row>
      <xdr:rowOff>160210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5287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143015</xdr:rowOff>
    </xdr:from>
    <xdr:to>
      <xdr:col>15</xdr:col>
      <xdr:colOff>101600</xdr:colOff>
      <xdr:row>34</xdr:row>
      <xdr:rowOff>73165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89692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36259</xdr:rowOff>
    </xdr:from>
    <xdr:to>
      <xdr:col>10</xdr:col>
      <xdr:colOff>165100</xdr:colOff>
      <xdr:row>34</xdr:row>
      <xdr:rowOff>137859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154386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58471</xdr:rowOff>
    </xdr:from>
    <xdr:to>
      <xdr:col>6</xdr:col>
      <xdr:colOff>38100</xdr:colOff>
      <xdr:row>34</xdr:row>
      <xdr:rowOff>160071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5148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73954</xdr:rowOff>
    </xdr:from>
    <xdr:to>
      <xdr:col>24</xdr:col>
      <xdr:colOff>63500</xdr:colOff>
      <xdr:row>58</xdr:row>
      <xdr:rowOff>35771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6604"/>
          <a:ext cx="838200" cy="13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164000</xdr:rowOff>
    </xdr:from>
    <xdr:to>
      <xdr:col>19</xdr:col>
      <xdr:colOff>177800</xdr:colOff>
      <xdr:row>58</xdr:row>
      <xdr:rowOff>35771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6650"/>
          <a:ext cx="889000" cy="4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164000</xdr:rowOff>
    </xdr:from>
    <xdr:to>
      <xdr:col>15</xdr:col>
      <xdr:colOff>50800</xdr:colOff>
      <xdr:row>58</xdr:row>
      <xdr:rowOff>32601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6650"/>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32601</xdr:rowOff>
    </xdr:from>
    <xdr:to>
      <xdr:col>10</xdr:col>
      <xdr:colOff>114300</xdr:colOff>
      <xdr:row>58</xdr:row>
      <xdr:rowOff>121686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6701"/>
          <a:ext cx="889000" cy="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23154</xdr:rowOff>
    </xdr:from>
    <xdr:to>
      <xdr:col>24</xdr:col>
      <xdr:colOff>114300</xdr:colOff>
      <xdr:row>57</xdr:row>
      <xdr:rowOff>124754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156421</xdr:rowOff>
    </xdr:from>
    <xdr:to>
      <xdr:col>20</xdr:col>
      <xdr:colOff>38100</xdr:colOff>
      <xdr:row>58</xdr:row>
      <xdr:rowOff>86571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77698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113200</xdr:rowOff>
    </xdr:from>
    <xdr:to>
      <xdr:col>15</xdr:col>
      <xdr:colOff>101600</xdr:colOff>
      <xdr:row>58</xdr:row>
      <xdr:rowOff>43350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34477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153251</xdr:rowOff>
    </xdr:from>
    <xdr:to>
      <xdr:col>10</xdr:col>
      <xdr:colOff>165100</xdr:colOff>
      <xdr:row>58</xdr:row>
      <xdr:rowOff>83401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74528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70886</xdr:rowOff>
    </xdr:from>
    <xdr:to>
      <xdr:col>6</xdr:col>
      <xdr:colOff>38100</xdr:colOff>
      <xdr:row>59</xdr:row>
      <xdr:rowOff>1036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163613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70205</xdr:rowOff>
    </xdr:from>
    <xdr:to>
      <xdr:col>24</xdr:col>
      <xdr:colOff>63500</xdr:colOff>
      <xdr:row>78</xdr:row>
      <xdr:rowOff>72492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330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72492</xdr:rowOff>
    </xdr:from>
    <xdr:to>
      <xdr:col>19</xdr:col>
      <xdr:colOff>177800</xdr:colOff>
      <xdr:row>78</xdr:row>
      <xdr:rowOff>86494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5592"/>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86494</xdr:rowOff>
    </xdr:from>
    <xdr:to>
      <xdr:col>15</xdr:col>
      <xdr:colOff>50800</xdr:colOff>
      <xdr:row>78</xdr:row>
      <xdr:rowOff>94990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59594"/>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92380</xdr:rowOff>
    </xdr:from>
    <xdr:to>
      <xdr:col>10</xdr:col>
      <xdr:colOff>114300</xdr:colOff>
      <xdr:row>78</xdr:row>
      <xdr:rowOff>94990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5480"/>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19405</xdr:rowOff>
    </xdr:from>
    <xdr:to>
      <xdr:col>24</xdr:col>
      <xdr:colOff>114300</xdr:colOff>
      <xdr:row>78</xdr:row>
      <xdr:rowOff>121005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116323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21692</xdr:rowOff>
    </xdr:from>
    <xdr:to>
      <xdr:col>20</xdr:col>
      <xdr:colOff>38100</xdr:colOff>
      <xdr:row>78</xdr:row>
      <xdr:rowOff>123292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114419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35694</xdr:rowOff>
    </xdr:from>
    <xdr:to>
      <xdr:col>15</xdr:col>
      <xdr:colOff>101600</xdr:colOff>
      <xdr:row>78</xdr:row>
      <xdr:rowOff>137294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128421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44190</xdr:rowOff>
    </xdr:from>
    <xdr:to>
      <xdr:col>10</xdr:col>
      <xdr:colOff>165100</xdr:colOff>
      <xdr:row>78</xdr:row>
      <xdr:rowOff>145790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136917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41580</xdr:rowOff>
    </xdr:from>
    <xdr:to>
      <xdr:col>6</xdr:col>
      <xdr:colOff>38100</xdr:colOff>
      <xdr:row>78</xdr:row>
      <xdr:rowOff>143180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134307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330</xdr:rowOff>
    </xdr:from>
    <xdr:to>
      <xdr:col>24</xdr:col>
      <xdr:colOff>63500</xdr:colOff>
      <xdr:row>96</xdr:row>
      <xdr:rowOff>2997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59530"/>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330</xdr:rowOff>
    </xdr:from>
    <xdr:to>
      <xdr:col>19</xdr:col>
      <xdr:colOff>177800</xdr:colOff>
      <xdr:row>96</xdr:row>
      <xdr:rowOff>156845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59530"/>
          <a:ext cx="889000" cy="1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30494</xdr:rowOff>
    </xdr:from>
    <xdr:to>
      <xdr:col>15</xdr:col>
      <xdr:colOff>50800</xdr:colOff>
      <xdr:row>96</xdr:row>
      <xdr:rowOff>156845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89694"/>
          <a:ext cx="889000" cy="12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30494</xdr:rowOff>
    </xdr:from>
    <xdr:to>
      <xdr:col>10</xdr:col>
      <xdr:colOff>114300</xdr:colOff>
      <xdr:row>97</xdr:row>
      <xdr:rowOff>119213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89694"/>
          <a:ext cx="889000" cy="26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123647</xdr:rowOff>
    </xdr:from>
    <xdr:to>
      <xdr:col>24</xdr:col>
      <xdr:colOff>114300</xdr:colOff>
      <xdr:row>96</xdr:row>
      <xdr:rowOff>53797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146524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6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120980</xdr:rowOff>
    </xdr:from>
    <xdr:to>
      <xdr:col>20</xdr:col>
      <xdr:colOff>38100</xdr:colOff>
      <xdr:row>96</xdr:row>
      <xdr:rowOff>51130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67657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8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106045</xdr:rowOff>
    </xdr:from>
    <xdr:to>
      <xdr:col>15</xdr:col>
      <xdr:colOff>101600</xdr:colOff>
      <xdr:row>97</xdr:row>
      <xdr:rowOff>36195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52722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4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151144</xdr:rowOff>
    </xdr:from>
    <xdr:to>
      <xdr:col>10</xdr:col>
      <xdr:colOff>165100</xdr:colOff>
      <xdr:row>96</xdr:row>
      <xdr:rowOff>81294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97821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1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68413</xdr:rowOff>
    </xdr:from>
    <xdr:to>
      <xdr:col>6</xdr:col>
      <xdr:colOff>38100</xdr:colOff>
      <xdr:row>97</xdr:row>
      <xdr:rowOff>170013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15090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7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137040</xdr:rowOff>
    </xdr:from>
    <xdr:to>
      <xdr:col>55</xdr:col>
      <xdr:colOff>0</xdr:colOff>
      <xdr:row>35</xdr:row>
      <xdr:rowOff>138831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37790"/>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113960</xdr:rowOff>
    </xdr:from>
    <xdr:to>
      <xdr:col>50</xdr:col>
      <xdr:colOff>114300</xdr:colOff>
      <xdr:row>35</xdr:row>
      <xdr:rowOff>137040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14710"/>
          <a:ext cx="889000" cy="2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113960</xdr:rowOff>
    </xdr:from>
    <xdr:to>
      <xdr:col>45</xdr:col>
      <xdr:colOff>177800</xdr:colOff>
      <xdr:row>35</xdr:row>
      <xdr:rowOff>144135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1471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79898</xdr:rowOff>
    </xdr:from>
    <xdr:to>
      <xdr:col>41</xdr:col>
      <xdr:colOff>50800</xdr:colOff>
      <xdr:row>35</xdr:row>
      <xdr:rowOff>144135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94848"/>
          <a:ext cx="889000" cy="7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88031</xdr:rowOff>
    </xdr:from>
    <xdr:to>
      <xdr:col>55</xdr:col>
      <xdr:colOff>50800</xdr:colOff>
      <xdr:row>36</xdr:row>
      <xdr:rowOff>18181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8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66458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86240</xdr:rowOff>
    </xdr:from>
    <xdr:to>
      <xdr:col>50</xdr:col>
      <xdr:colOff>165100</xdr:colOff>
      <xdr:row>36</xdr:row>
      <xdr:rowOff>16390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7517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7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63160</xdr:rowOff>
    </xdr:from>
    <xdr:to>
      <xdr:col>46</xdr:col>
      <xdr:colOff>38100</xdr:colOff>
      <xdr:row>35</xdr:row>
      <xdr:rowOff>164760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155887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5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93335</xdr:rowOff>
    </xdr:from>
    <xdr:to>
      <xdr:col>41</xdr:col>
      <xdr:colOff>101600</xdr:colOff>
      <xdr:row>36</xdr:row>
      <xdr:rowOff>23485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14612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8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29098</xdr:rowOff>
    </xdr:from>
    <xdr:to>
      <xdr:col>36</xdr:col>
      <xdr:colOff>165100</xdr:colOff>
      <xdr:row>31</xdr:row>
      <xdr:rowOff>130698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121825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3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159573</xdr:rowOff>
    </xdr:from>
    <xdr:to>
      <xdr:col>55</xdr:col>
      <xdr:colOff>0</xdr:colOff>
      <xdr:row>53</xdr:row>
      <xdr:rowOff>60604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732073"/>
          <a:ext cx="838200" cy="4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60604</xdr:rowOff>
    </xdr:from>
    <xdr:to>
      <xdr:col>50</xdr:col>
      <xdr:colOff>114300</xdr:colOff>
      <xdr:row>56</xdr:row>
      <xdr:rowOff>114051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147454"/>
          <a:ext cx="889000" cy="5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114051</xdr:rowOff>
    </xdr:from>
    <xdr:to>
      <xdr:col>45</xdr:col>
      <xdr:colOff>177800</xdr:colOff>
      <xdr:row>57</xdr:row>
      <xdr:rowOff>112794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15251"/>
          <a:ext cx="889000" cy="1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112794</xdr:rowOff>
    </xdr:from>
    <xdr:to>
      <xdr:col>41</xdr:col>
      <xdr:colOff>50800</xdr:colOff>
      <xdr:row>57</xdr:row>
      <xdr:rowOff>144790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85444"/>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108773</xdr:rowOff>
    </xdr:from>
    <xdr:to>
      <xdr:col>55</xdr:col>
      <xdr:colOff>50800</xdr:colOff>
      <xdr:row>51</xdr:row>
      <xdr:rowOff>38923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6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61800</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63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9804</xdr:rowOff>
    </xdr:from>
    <xdr:to>
      <xdr:col>50</xdr:col>
      <xdr:colOff>165100</xdr:colOff>
      <xdr:row>53</xdr:row>
      <xdr:rowOff>111404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9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127931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87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63251</xdr:rowOff>
    </xdr:from>
    <xdr:to>
      <xdr:col>46</xdr:col>
      <xdr:colOff>38100</xdr:colOff>
      <xdr:row>56</xdr:row>
      <xdr:rowOff>164851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155978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5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61994</xdr:rowOff>
    </xdr:from>
    <xdr:to>
      <xdr:col>41</xdr:col>
      <xdr:colOff>101600</xdr:colOff>
      <xdr:row>57</xdr:row>
      <xdr:rowOff>163594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154721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93990</xdr:rowOff>
    </xdr:from>
    <xdr:to>
      <xdr:col>36</xdr:col>
      <xdr:colOff>165100</xdr:colOff>
      <xdr:row>58</xdr:row>
      <xdr:rowOff>24140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43634</xdr:rowOff>
    </xdr:from>
    <xdr:to>
      <xdr:col>55</xdr:col>
      <xdr:colOff>0</xdr:colOff>
      <xdr:row>77</xdr:row>
      <xdr:rowOff>128727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045134"/>
          <a:ext cx="838200" cy="128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128727</xdr:rowOff>
    </xdr:from>
    <xdr:to>
      <xdr:col>50</xdr:col>
      <xdr:colOff>114300</xdr:colOff>
      <xdr:row>78</xdr:row>
      <xdr:rowOff>137044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30377"/>
          <a:ext cx="889000" cy="17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119321</xdr:rowOff>
    </xdr:from>
    <xdr:to>
      <xdr:col>45</xdr:col>
      <xdr:colOff>177800</xdr:colOff>
      <xdr:row>78</xdr:row>
      <xdr:rowOff>137044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92421"/>
          <a:ext cx="889000" cy="1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74419</xdr:rowOff>
    </xdr:from>
    <xdr:to>
      <xdr:col>41</xdr:col>
      <xdr:colOff>50800</xdr:colOff>
      <xdr:row>78</xdr:row>
      <xdr:rowOff>119321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47519"/>
          <a:ext cx="8890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164284</xdr:rowOff>
    </xdr:from>
    <xdr:to>
      <xdr:col>55</xdr:col>
      <xdr:colOff>50800</xdr:colOff>
      <xdr:row>70</xdr:row>
      <xdr:rowOff>94434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19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117311</xdr:rowOff>
    </xdr:from>
    <xdr:ext cx="599010"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194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77927</xdr:rowOff>
    </xdr:from>
    <xdr:to>
      <xdr:col>50</xdr:col>
      <xdr:colOff>165100</xdr:colOff>
      <xdr:row>78</xdr:row>
      <xdr:rowOff>8077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24604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86244</xdr:rowOff>
    </xdr:from>
    <xdr:to>
      <xdr:col>46</xdr:col>
      <xdr:colOff>38100</xdr:colOff>
      <xdr:row>79</xdr:row>
      <xdr:rowOff>16394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7521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5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68521</xdr:rowOff>
    </xdr:from>
    <xdr:to>
      <xdr:col>41</xdr:col>
      <xdr:colOff>101600</xdr:colOff>
      <xdr:row>78</xdr:row>
      <xdr:rowOff>170121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161248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23619</xdr:rowOff>
    </xdr:from>
    <xdr:to>
      <xdr:col>36</xdr:col>
      <xdr:colOff>165100</xdr:colOff>
      <xdr:row>78</xdr:row>
      <xdr:rowOff>125219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116346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4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82728</xdr:rowOff>
    </xdr:from>
    <xdr:to>
      <xdr:col>55</xdr:col>
      <xdr:colOff>0</xdr:colOff>
      <xdr:row>97</xdr:row>
      <xdr:rowOff>30493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856128"/>
          <a:ext cx="838200" cy="80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82728</xdr:rowOff>
    </xdr:from>
    <xdr:to>
      <xdr:col>50</xdr:col>
      <xdr:colOff>114300</xdr:colOff>
      <xdr:row>96</xdr:row>
      <xdr:rowOff>144945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856128"/>
          <a:ext cx="889000" cy="74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144945</xdr:rowOff>
    </xdr:from>
    <xdr:to>
      <xdr:col>45</xdr:col>
      <xdr:colOff>177800</xdr:colOff>
      <xdr:row>97</xdr:row>
      <xdr:rowOff>162395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04145"/>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162395</xdr:rowOff>
    </xdr:from>
    <xdr:to>
      <xdr:col>41</xdr:col>
      <xdr:colOff>50800</xdr:colOff>
      <xdr:row>98</xdr:row>
      <xdr:rowOff>106032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93045"/>
          <a:ext cx="889000" cy="1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151143</xdr:rowOff>
    </xdr:from>
    <xdr:to>
      <xdr:col>55</xdr:col>
      <xdr:colOff>50800</xdr:colOff>
      <xdr:row>97</xdr:row>
      <xdr:rowOff>81293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129570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31928</xdr:rowOff>
    </xdr:from>
    <xdr:to>
      <xdr:col>50</xdr:col>
      <xdr:colOff>165100</xdr:colOff>
      <xdr:row>92</xdr:row>
      <xdr:rowOff>133528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80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150055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5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94145</xdr:rowOff>
    </xdr:from>
    <xdr:to>
      <xdr:col>46</xdr:col>
      <xdr:colOff>38100</xdr:colOff>
      <xdr:row>97</xdr:row>
      <xdr:rowOff>24295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15422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111595</xdr:rowOff>
    </xdr:from>
    <xdr:to>
      <xdr:col>41</xdr:col>
      <xdr:colOff>101600</xdr:colOff>
      <xdr:row>98</xdr:row>
      <xdr:rowOff>41745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32872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55232</xdr:rowOff>
    </xdr:from>
    <xdr:to>
      <xdr:col>36</xdr:col>
      <xdr:colOff>165100</xdr:colOff>
      <xdr:row>98</xdr:row>
      <xdr:rowOff>156832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147959</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75943</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733793"/>
          <a:ext cx="1269" cy="92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22620</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5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75943</xdr:rowOff>
    </xdr:from>
    <xdr:to>
      <xdr:col>86</xdr:col>
      <xdr:colOff>25400</xdr:colOff>
      <xdr:row>33</xdr:row>
      <xdr:rowOff>75943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7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32967</xdr:rowOff>
    </xdr:from>
    <xdr:to>
      <xdr:col>85</xdr:col>
      <xdr:colOff>127000</xdr:colOff>
      <xdr:row>37</xdr:row>
      <xdr:rowOff>97637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033717"/>
          <a:ext cx="838200" cy="4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139793</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83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161366</xdr:rowOff>
    </xdr:from>
    <xdr:to>
      <xdr:col>85</xdr:col>
      <xdr:colOff>177800</xdr:colOff>
      <xdr:row>38</xdr:row>
      <xdr:rowOff>91516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32967</xdr:rowOff>
    </xdr:from>
    <xdr:to>
      <xdr:col>81</xdr:col>
      <xdr:colOff>50800</xdr:colOff>
      <xdr:row>35</xdr:row>
      <xdr:rowOff>138763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033717"/>
          <a:ext cx="889000" cy="1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168887</xdr:rowOff>
    </xdr:from>
    <xdr:to>
      <xdr:col>81</xdr:col>
      <xdr:colOff>101600</xdr:colOff>
      <xdr:row>38</xdr:row>
      <xdr:rowOff>99037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90164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48900</xdr:rowOff>
    </xdr:from>
    <xdr:to>
      <xdr:col>76</xdr:col>
      <xdr:colOff>114300</xdr:colOff>
      <xdr:row>35</xdr:row>
      <xdr:rowOff>138763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5535300"/>
          <a:ext cx="889000" cy="6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9461</xdr:rowOff>
    </xdr:from>
    <xdr:to>
      <xdr:col>76</xdr:col>
      <xdr:colOff>165100</xdr:colOff>
      <xdr:row>38</xdr:row>
      <xdr:rowOff>111061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102188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161440</xdr:rowOff>
    </xdr:from>
    <xdr:to>
      <xdr:col>71</xdr:col>
      <xdr:colOff>177800</xdr:colOff>
      <xdr:row>32</xdr:row>
      <xdr:rowOff>48900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476390"/>
          <a:ext cx="889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167241</xdr:rowOff>
    </xdr:from>
    <xdr:to>
      <xdr:col>72</xdr:col>
      <xdr:colOff>38100</xdr:colOff>
      <xdr:row>38</xdr:row>
      <xdr:rowOff>97391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1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88518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0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34248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4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46837</xdr:rowOff>
    </xdr:from>
    <xdr:to>
      <xdr:col>85</xdr:col>
      <xdr:colOff>177800</xdr:colOff>
      <xdr:row>37</xdr:row>
      <xdr:rowOff>148437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69714</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24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153617</xdr:rowOff>
    </xdr:from>
    <xdr:to>
      <xdr:col>81</xdr:col>
      <xdr:colOff>101600</xdr:colOff>
      <xdr:row>35</xdr:row>
      <xdr:rowOff>83767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9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100294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7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87963</xdr:rowOff>
    </xdr:from>
    <xdr:to>
      <xdr:col>76</xdr:col>
      <xdr:colOff>165100</xdr:colOff>
      <xdr:row>36</xdr:row>
      <xdr:rowOff>18113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0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34640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586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169550</xdr:rowOff>
    </xdr:from>
    <xdr:to>
      <xdr:col>72</xdr:col>
      <xdr:colOff>38100</xdr:colOff>
      <xdr:row>32</xdr:row>
      <xdr:rowOff>99700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54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116227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525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110640</xdr:rowOff>
    </xdr:from>
    <xdr:to>
      <xdr:col>67</xdr:col>
      <xdr:colOff>101600</xdr:colOff>
      <xdr:row>32</xdr:row>
      <xdr:rowOff>40790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4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57317</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52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40912</xdr:rowOff>
    </xdr:from>
    <xdr:to>
      <xdr:col>85</xdr:col>
      <xdr:colOff>127000</xdr:colOff>
      <xdr:row>76</xdr:row>
      <xdr:rowOff>67348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071112"/>
          <a:ext cx="838200" cy="2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67348</xdr:rowOff>
    </xdr:from>
    <xdr:to>
      <xdr:col>81</xdr:col>
      <xdr:colOff>50800</xdr:colOff>
      <xdr:row>76</xdr:row>
      <xdr:rowOff>163116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97548"/>
          <a:ext cx="889000" cy="9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163116</xdr:rowOff>
    </xdr:from>
    <xdr:to>
      <xdr:col>76</xdr:col>
      <xdr:colOff>114300</xdr:colOff>
      <xdr:row>77</xdr:row>
      <xdr:rowOff>19326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93316"/>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10818</xdr:rowOff>
    </xdr:from>
    <xdr:to>
      <xdr:col>71</xdr:col>
      <xdr:colOff>177800</xdr:colOff>
      <xdr:row>77</xdr:row>
      <xdr:rowOff>19326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12468"/>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161562</xdr:rowOff>
    </xdr:from>
    <xdr:to>
      <xdr:col>85</xdr:col>
      <xdr:colOff>177800</xdr:colOff>
      <xdr:row>76</xdr:row>
      <xdr:rowOff>91712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139989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9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16548</xdr:rowOff>
    </xdr:from>
    <xdr:to>
      <xdr:col>81</xdr:col>
      <xdr:colOff>101600</xdr:colOff>
      <xdr:row>76</xdr:row>
      <xdr:rowOff>118148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109275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1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112316</xdr:rowOff>
    </xdr:from>
    <xdr:to>
      <xdr:col>76</xdr:col>
      <xdr:colOff>165100</xdr:colOff>
      <xdr:row>77</xdr:row>
      <xdr:rowOff>42466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33593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3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139976</xdr:rowOff>
    </xdr:from>
    <xdr:to>
      <xdr:col>72</xdr:col>
      <xdr:colOff>38100</xdr:colOff>
      <xdr:row>77</xdr:row>
      <xdr:rowOff>70126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61253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131468</xdr:rowOff>
    </xdr:from>
    <xdr:to>
      <xdr:col>67</xdr:col>
      <xdr:colOff>101600</xdr:colOff>
      <xdr:row>77</xdr:row>
      <xdr:rowOff>61618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52745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5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19658</xdr:rowOff>
    </xdr:from>
    <xdr:to>
      <xdr:col>85</xdr:col>
      <xdr:colOff>127000</xdr:colOff>
      <xdr:row>98</xdr:row>
      <xdr:rowOff>26205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21758"/>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141584</xdr:rowOff>
    </xdr:from>
    <xdr:to>
      <xdr:col>81</xdr:col>
      <xdr:colOff>50800</xdr:colOff>
      <xdr:row>98</xdr:row>
      <xdr:rowOff>19658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72234"/>
          <a:ext cx="889000" cy="4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115971</xdr:rowOff>
    </xdr:from>
    <xdr:to>
      <xdr:col>76</xdr:col>
      <xdr:colOff>114300</xdr:colOff>
      <xdr:row>97</xdr:row>
      <xdr:rowOff>141584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75171"/>
          <a:ext cx="889000" cy="19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115971</xdr:rowOff>
    </xdr:from>
    <xdr:to>
      <xdr:col>71</xdr:col>
      <xdr:colOff>177800</xdr:colOff>
      <xdr:row>98</xdr:row>
      <xdr:rowOff>24933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75171"/>
          <a:ext cx="889000" cy="25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146855</xdr:rowOff>
    </xdr:from>
    <xdr:to>
      <xdr:col>85</xdr:col>
      <xdr:colOff>177800</xdr:colOff>
      <xdr:row>98</xdr:row>
      <xdr:rowOff>77005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7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61782</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9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140308</xdr:rowOff>
    </xdr:from>
    <xdr:to>
      <xdr:col>81</xdr:col>
      <xdr:colOff>101600</xdr:colOff>
      <xdr:row>98</xdr:row>
      <xdr:rowOff>70458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61585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6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90784</xdr:rowOff>
    </xdr:from>
    <xdr:to>
      <xdr:col>76</xdr:col>
      <xdr:colOff>165100</xdr:colOff>
      <xdr:row>98</xdr:row>
      <xdr:rowOff>20934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2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12061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65171</xdr:rowOff>
    </xdr:from>
    <xdr:to>
      <xdr:col>72</xdr:col>
      <xdr:colOff>38100</xdr:colOff>
      <xdr:row>96</xdr:row>
      <xdr:rowOff>166771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11848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9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145583</xdr:rowOff>
    </xdr:from>
    <xdr:to>
      <xdr:col>67</xdr:col>
      <xdr:colOff>101600</xdr:colOff>
      <xdr:row>98</xdr:row>
      <xdr:rowOff>75733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66860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100061</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15161"/>
          <a:ext cx="8382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100061</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15161"/>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49261</xdr:rowOff>
    </xdr:from>
    <xdr:to>
      <xdr:col>112</xdr:col>
      <xdr:colOff>38100</xdr:colOff>
      <xdr:row>38</xdr:row>
      <xdr:rowOff>150861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141988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65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87541</xdr:rowOff>
    </xdr:from>
    <xdr:to>
      <xdr:col>116</xdr:col>
      <xdr:colOff>63500</xdr:colOff>
      <xdr:row>57</xdr:row>
      <xdr:rowOff>115697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860191"/>
          <a:ext cx="8382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77825</xdr:rowOff>
    </xdr:from>
    <xdr:to>
      <xdr:col>111</xdr:col>
      <xdr:colOff>177800</xdr:colOff>
      <xdr:row>57</xdr:row>
      <xdr:rowOff>87541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850475"/>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53137</xdr:rowOff>
    </xdr:from>
    <xdr:to>
      <xdr:col>107</xdr:col>
      <xdr:colOff>50800</xdr:colOff>
      <xdr:row>57</xdr:row>
      <xdr:rowOff>77825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25787"/>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28829</xdr:rowOff>
    </xdr:from>
    <xdr:to>
      <xdr:col>102</xdr:col>
      <xdr:colOff>114300</xdr:colOff>
      <xdr:row>57</xdr:row>
      <xdr:rowOff>53137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801479"/>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87774</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8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36741</xdr:rowOff>
    </xdr:from>
    <xdr:to>
      <xdr:col>112</xdr:col>
      <xdr:colOff>38100</xdr:colOff>
      <xdr:row>57</xdr:row>
      <xdr:rowOff>138341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154868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8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27025</xdr:rowOff>
    </xdr:from>
    <xdr:to>
      <xdr:col>107</xdr:col>
      <xdr:colOff>101600</xdr:colOff>
      <xdr:row>57</xdr:row>
      <xdr:rowOff>128625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7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145152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5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2337</xdr:rowOff>
    </xdr:from>
    <xdr:to>
      <xdr:col>102</xdr:col>
      <xdr:colOff>165100</xdr:colOff>
      <xdr:row>57</xdr:row>
      <xdr:rowOff>103937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120464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149479</xdr:rowOff>
    </xdr:from>
    <xdr:to>
      <xdr:col>98</xdr:col>
      <xdr:colOff>38100</xdr:colOff>
      <xdr:row>57</xdr:row>
      <xdr:rowOff>79629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96156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52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169464</xdr:rowOff>
    </xdr:from>
    <xdr:to>
      <xdr:col>116</xdr:col>
      <xdr:colOff>63500</xdr:colOff>
      <xdr:row>73</xdr:row>
      <xdr:rowOff>29423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13864"/>
          <a:ext cx="8382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29423</xdr:rowOff>
    </xdr:from>
    <xdr:to>
      <xdr:col>111</xdr:col>
      <xdr:colOff>177800</xdr:colOff>
      <xdr:row>73</xdr:row>
      <xdr:rowOff>105753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45273"/>
          <a:ext cx="889000" cy="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105753</xdr:rowOff>
    </xdr:from>
    <xdr:to>
      <xdr:col>107</xdr:col>
      <xdr:colOff>50800</xdr:colOff>
      <xdr:row>73</xdr:row>
      <xdr:rowOff>148296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21603"/>
          <a:ext cx="889000" cy="4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148296</xdr:rowOff>
    </xdr:from>
    <xdr:to>
      <xdr:col>102</xdr:col>
      <xdr:colOff>114300</xdr:colOff>
      <xdr:row>74</xdr:row>
      <xdr:rowOff>10678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64146"/>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118664</xdr:rowOff>
    </xdr:from>
    <xdr:to>
      <xdr:col>116</xdr:col>
      <xdr:colOff>114300</xdr:colOff>
      <xdr:row>73</xdr:row>
      <xdr:rowOff>48814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6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141541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1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150073</xdr:rowOff>
    </xdr:from>
    <xdr:to>
      <xdr:col>112</xdr:col>
      <xdr:colOff>38100</xdr:colOff>
      <xdr:row>73</xdr:row>
      <xdr:rowOff>80223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96750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54953</xdr:rowOff>
    </xdr:from>
    <xdr:to>
      <xdr:col>107</xdr:col>
      <xdr:colOff>101600</xdr:colOff>
      <xdr:row>73</xdr:row>
      <xdr:rowOff>156553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97496</xdr:rowOff>
    </xdr:from>
    <xdr:to>
      <xdr:col>102</xdr:col>
      <xdr:colOff>165100</xdr:colOff>
      <xdr:row>74</xdr:row>
      <xdr:rowOff>27646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44173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131328</xdr:rowOff>
    </xdr:from>
    <xdr:to>
      <xdr:col>98</xdr:col>
      <xdr:colOff>38100</xdr:colOff>
      <xdr:row>74</xdr:row>
      <xdr:rowOff>61478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4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78005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性質別の住民１人当たりのコストのうち、類似団体内平均値を上回っているのは人件費、扶助費、普通建設事業費、災害復旧事業費、貸付金、繰出金である。</a:t>
          </a:r>
        </a:p>
        <a:p>
          <a:r>
            <a:rPr kumimoji="1" lang="ja-JP" altLang="en-US" sz="1300">
              <a:latin typeface="ＭＳ Ｐゴシック" panose="020B0600070205080204" pitchFamily="50" charset="-128"/>
              <a:ea typeface="ＭＳ Ｐゴシック" panose="020B0600070205080204" pitchFamily="50" charset="-128"/>
            </a:rPr>
            <a:t>　令和５～６年度の庁舎移転事業の実施により、それまでに比べ普通建設事業費が大幅に増加している。</a:t>
          </a:r>
        </a:p>
        <a:p>
          <a:r>
            <a:rPr kumimoji="1" lang="ja-JP" altLang="en-US" sz="1300">
              <a:latin typeface="ＭＳ Ｐゴシック" panose="020B0600070205080204" pitchFamily="50" charset="-128"/>
              <a:ea typeface="ＭＳ Ｐゴシック" panose="020B0600070205080204" pitchFamily="50" charset="-128"/>
            </a:rPr>
            <a:t>　また、令和４年度に職員の給与削減措置を終了したことに加え、任期の定めのない職員の給与や会計年度任用職員の報酬などの見直しに伴い、前年度と比べ人件費が増加した。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22,557
22,187
118.23
17,283,628
16,800,719
377,430
8,097,634
17,880,072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71310</xdr:rowOff>
    </xdr:from>
    <xdr:to>
      <xdr:col>24</xdr:col>
      <xdr:colOff>63500</xdr:colOff>
      <xdr:row>34</xdr:row>
      <xdr:rowOff>112268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0610"/>
          <a:ext cx="8382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112268</xdr:rowOff>
    </xdr:from>
    <xdr:to>
      <xdr:col>19</xdr:col>
      <xdr:colOff>177800</xdr:colOff>
      <xdr:row>34</xdr:row>
      <xdr:rowOff>168847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1568"/>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168847</xdr:rowOff>
    </xdr:from>
    <xdr:to>
      <xdr:col>15</xdr:col>
      <xdr:colOff>50800</xdr:colOff>
      <xdr:row>35</xdr:row>
      <xdr:rowOff>36640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8147"/>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16637</xdr:rowOff>
    </xdr:from>
    <xdr:to>
      <xdr:col>10</xdr:col>
      <xdr:colOff>114300</xdr:colOff>
      <xdr:row>35</xdr:row>
      <xdr:rowOff>36640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738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20510</xdr:rowOff>
    </xdr:from>
    <xdr:to>
      <xdr:col>24</xdr:col>
      <xdr:colOff>114300</xdr:colOff>
      <xdr:row>34</xdr:row>
      <xdr:rowOff>122110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43387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61468</xdr:rowOff>
    </xdr:from>
    <xdr:to>
      <xdr:col>20</xdr:col>
      <xdr:colOff>38100</xdr:colOff>
      <xdr:row>34</xdr:row>
      <xdr:rowOff>163068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8145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118047</xdr:rowOff>
    </xdr:from>
    <xdr:to>
      <xdr:col>15</xdr:col>
      <xdr:colOff>101600</xdr:colOff>
      <xdr:row>35</xdr:row>
      <xdr:rowOff>48197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64724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157290</xdr:rowOff>
    </xdr:from>
    <xdr:to>
      <xdr:col>10</xdr:col>
      <xdr:colOff>165100</xdr:colOff>
      <xdr:row>35</xdr:row>
      <xdr:rowOff>87440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137287</xdr:rowOff>
    </xdr:from>
    <xdr:to>
      <xdr:col>6</xdr:col>
      <xdr:colOff>38100</xdr:colOff>
      <xdr:row>35</xdr:row>
      <xdr:rowOff>67437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83964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734</xdr:rowOff>
    </xdr:from>
    <xdr:to>
      <xdr:col>24</xdr:col>
      <xdr:colOff>63500</xdr:colOff>
      <xdr:row>56</xdr:row>
      <xdr:rowOff>45548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30484"/>
          <a:ext cx="838200" cy="2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45548</xdr:rowOff>
    </xdr:from>
    <xdr:to>
      <xdr:col>19</xdr:col>
      <xdr:colOff>177800</xdr:colOff>
      <xdr:row>57</xdr:row>
      <xdr:rowOff>21133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46748"/>
          <a:ext cx="889000" cy="1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16104</xdr:rowOff>
    </xdr:from>
    <xdr:to>
      <xdr:col>15</xdr:col>
      <xdr:colOff>50800</xdr:colOff>
      <xdr:row>57</xdr:row>
      <xdr:rowOff>21133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875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93203</xdr:rowOff>
    </xdr:from>
    <xdr:to>
      <xdr:col>10</xdr:col>
      <xdr:colOff>114300</xdr:colOff>
      <xdr:row>57</xdr:row>
      <xdr:rowOff>16104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2953"/>
          <a:ext cx="889000" cy="26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121384</xdr:rowOff>
    </xdr:from>
    <xdr:to>
      <xdr:col>24</xdr:col>
      <xdr:colOff>114300</xdr:colOff>
      <xdr:row>55</xdr:row>
      <xdr:rowOff>51534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144261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3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166198</xdr:rowOff>
    </xdr:from>
    <xdr:to>
      <xdr:col>20</xdr:col>
      <xdr:colOff>38100</xdr:colOff>
      <xdr:row>56</xdr:row>
      <xdr:rowOff>96348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112875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7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141783</xdr:rowOff>
    </xdr:from>
    <xdr:to>
      <xdr:col>15</xdr:col>
      <xdr:colOff>101600</xdr:colOff>
      <xdr:row>57</xdr:row>
      <xdr:rowOff>71933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88460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136754</xdr:rowOff>
    </xdr:from>
    <xdr:to>
      <xdr:col>10</xdr:col>
      <xdr:colOff>165100</xdr:colOff>
      <xdr:row>57</xdr:row>
      <xdr:rowOff>66904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83431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42403</xdr:rowOff>
    </xdr:from>
    <xdr:to>
      <xdr:col>6</xdr:col>
      <xdr:colOff>38100</xdr:colOff>
      <xdr:row>55</xdr:row>
      <xdr:rowOff>144003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135130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84335</xdr:rowOff>
    </xdr:from>
    <xdr:to>
      <xdr:col>24</xdr:col>
      <xdr:colOff>63500</xdr:colOff>
      <xdr:row>74</xdr:row>
      <xdr:rowOff>84967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71635"/>
          <a:ext cx="8382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84335</xdr:rowOff>
    </xdr:from>
    <xdr:to>
      <xdr:col>19</xdr:col>
      <xdr:colOff>177800</xdr:colOff>
      <xdr:row>75</xdr:row>
      <xdr:rowOff>156192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71635"/>
          <a:ext cx="889000" cy="2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103298</xdr:rowOff>
    </xdr:from>
    <xdr:to>
      <xdr:col>15</xdr:col>
      <xdr:colOff>50800</xdr:colOff>
      <xdr:row>75</xdr:row>
      <xdr:rowOff>156192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62048"/>
          <a:ext cx="889000" cy="5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103298</xdr:rowOff>
    </xdr:from>
    <xdr:to>
      <xdr:col>10</xdr:col>
      <xdr:colOff>114300</xdr:colOff>
      <xdr:row>77</xdr:row>
      <xdr:rowOff>70827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62048"/>
          <a:ext cx="889000" cy="3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34167</xdr:rowOff>
    </xdr:from>
    <xdr:to>
      <xdr:col>24</xdr:col>
      <xdr:colOff>114300</xdr:colOff>
      <xdr:row>74</xdr:row>
      <xdr:rowOff>135767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57044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33535</xdr:rowOff>
    </xdr:from>
    <xdr:to>
      <xdr:col>20</xdr:col>
      <xdr:colOff>38100</xdr:colOff>
      <xdr:row>74</xdr:row>
      <xdr:rowOff>135135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151662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9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105392</xdr:rowOff>
    </xdr:from>
    <xdr:to>
      <xdr:col>15</xdr:col>
      <xdr:colOff>101600</xdr:colOff>
      <xdr:row>76</xdr:row>
      <xdr:rowOff>35542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52069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3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52498</xdr:rowOff>
    </xdr:from>
    <xdr:to>
      <xdr:col>10</xdr:col>
      <xdr:colOff>165100</xdr:colOff>
      <xdr:row>75</xdr:row>
      <xdr:rowOff>154099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112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170625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20027</xdr:rowOff>
    </xdr:from>
    <xdr:to>
      <xdr:col>6</xdr:col>
      <xdr:colOff>38100</xdr:colOff>
      <xdr:row>77</xdr:row>
      <xdr:rowOff>121627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138154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9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40830</xdr:rowOff>
    </xdr:from>
    <xdr:to>
      <xdr:col>24</xdr:col>
      <xdr:colOff>63500</xdr:colOff>
      <xdr:row>98</xdr:row>
      <xdr:rowOff>67526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42930"/>
          <a:ext cx="838200" cy="2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40830</xdr:rowOff>
    </xdr:from>
    <xdr:to>
      <xdr:col>19</xdr:col>
      <xdr:colOff>177800</xdr:colOff>
      <xdr:row>98</xdr:row>
      <xdr:rowOff>80327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2930"/>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154166</xdr:rowOff>
    </xdr:from>
    <xdr:to>
      <xdr:col>15</xdr:col>
      <xdr:colOff>50800</xdr:colOff>
      <xdr:row>98</xdr:row>
      <xdr:rowOff>80327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84816"/>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154166</xdr:rowOff>
    </xdr:from>
    <xdr:to>
      <xdr:col>10</xdr:col>
      <xdr:colOff>114300</xdr:colOff>
      <xdr:row>98</xdr:row>
      <xdr:rowOff>119304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4816"/>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16726</xdr:rowOff>
    </xdr:from>
    <xdr:to>
      <xdr:col>24</xdr:col>
      <xdr:colOff>114300</xdr:colOff>
      <xdr:row>98</xdr:row>
      <xdr:rowOff>118326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166603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161480</xdr:rowOff>
    </xdr:from>
    <xdr:to>
      <xdr:col>20</xdr:col>
      <xdr:colOff>38100</xdr:colOff>
      <xdr:row>98</xdr:row>
      <xdr:rowOff>91630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82757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29527</xdr:rowOff>
    </xdr:from>
    <xdr:to>
      <xdr:col>15</xdr:col>
      <xdr:colOff>101600</xdr:colOff>
      <xdr:row>98</xdr:row>
      <xdr:rowOff>131127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122254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103366</xdr:rowOff>
    </xdr:from>
    <xdr:to>
      <xdr:col>10</xdr:col>
      <xdr:colOff>165100</xdr:colOff>
      <xdr:row>98</xdr:row>
      <xdr:rowOff>33516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24643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2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68504</xdr:rowOff>
    </xdr:from>
    <xdr:to>
      <xdr:col>6</xdr:col>
      <xdr:colOff>38100</xdr:colOff>
      <xdr:row>98</xdr:row>
      <xdr:rowOff>170104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161231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12664</xdr:rowOff>
    </xdr:from>
    <xdr:to>
      <xdr:col>55</xdr:col>
      <xdr:colOff>0</xdr:colOff>
      <xdr:row>36</xdr:row>
      <xdr:rowOff>25727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8486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25727</xdr:rowOff>
    </xdr:from>
    <xdr:to>
      <xdr:col>50</xdr:col>
      <xdr:colOff>114300</xdr:colOff>
      <xdr:row>36</xdr:row>
      <xdr:rowOff>38463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19792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38463</xdr:rowOff>
    </xdr:from>
    <xdr:to>
      <xdr:col>45</xdr:col>
      <xdr:colOff>177800</xdr:colOff>
      <xdr:row>36</xdr:row>
      <xdr:rowOff>49566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210663"/>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49566</xdr:rowOff>
    </xdr:from>
    <xdr:to>
      <xdr:col>41</xdr:col>
      <xdr:colOff>50800</xdr:colOff>
      <xdr:row>36</xdr:row>
      <xdr:rowOff>60996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217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133314</xdr:rowOff>
    </xdr:from>
    <xdr:to>
      <xdr:col>55</xdr:col>
      <xdr:colOff>50800</xdr:colOff>
      <xdr:row>36</xdr:row>
      <xdr:rowOff>63464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156191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146377</xdr:rowOff>
    </xdr:from>
    <xdr:to>
      <xdr:col>50</xdr:col>
      <xdr:colOff>165100</xdr:colOff>
      <xdr:row>36</xdr:row>
      <xdr:rowOff>76527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93054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159113</xdr:rowOff>
    </xdr:from>
    <xdr:to>
      <xdr:col>46</xdr:col>
      <xdr:colOff>38100</xdr:colOff>
      <xdr:row>36</xdr:row>
      <xdr:rowOff>89263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5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105790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3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170216</xdr:rowOff>
    </xdr:from>
    <xdr:to>
      <xdr:col>41</xdr:col>
      <xdr:colOff>101600</xdr:colOff>
      <xdr:row>36</xdr:row>
      <xdr:rowOff>100366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10196</xdr:rowOff>
    </xdr:from>
    <xdr:to>
      <xdr:col>36</xdr:col>
      <xdr:colOff>165100</xdr:colOff>
      <xdr:row>36</xdr:row>
      <xdr:rowOff>111796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128323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25686</xdr:rowOff>
    </xdr:from>
    <xdr:to>
      <xdr:col>55</xdr:col>
      <xdr:colOff>0</xdr:colOff>
      <xdr:row>58</xdr:row>
      <xdr:rowOff>57423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69786"/>
          <a:ext cx="8382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8122</xdr:rowOff>
    </xdr:from>
    <xdr:to>
      <xdr:col>50</xdr:col>
      <xdr:colOff>114300</xdr:colOff>
      <xdr:row>58</xdr:row>
      <xdr:rowOff>57423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52222"/>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167360</xdr:rowOff>
    </xdr:from>
    <xdr:to>
      <xdr:col>45</xdr:col>
      <xdr:colOff>177800</xdr:colOff>
      <xdr:row>58</xdr:row>
      <xdr:rowOff>8122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40010"/>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167360</xdr:rowOff>
    </xdr:from>
    <xdr:to>
      <xdr:col>41</xdr:col>
      <xdr:colOff>50800</xdr:colOff>
      <xdr:row>58</xdr:row>
      <xdr:rowOff>10275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40010"/>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146336</xdr:rowOff>
    </xdr:from>
    <xdr:to>
      <xdr:col>55</xdr:col>
      <xdr:colOff>50800</xdr:colOff>
      <xdr:row>58</xdr:row>
      <xdr:rowOff>76486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124763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9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6623</xdr:rowOff>
    </xdr:from>
    <xdr:to>
      <xdr:col>50</xdr:col>
      <xdr:colOff>165100</xdr:colOff>
      <xdr:row>58</xdr:row>
      <xdr:rowOff>108223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99350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4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128772</xdr:rowOff>
    </xdr:from>
    <xdr:to>
      <xdr:col>46</xdr:col>
      <xdr:colOff>38100</xdr:colOff>
      <xdr:row>58</xdr:row>
      <xdr:rowOff>58922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50049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116560</xdr:rowOff>
    </xdr:from>
    <xdr:to>
      <xdr:col>41</xdr:col>
      <xdr:colOff>101600</xdr:colOff>
      <xdr:row>58</xdr:row>
      <xdr:rowOff>46710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37837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130925</xdr:rowOff>
    </xdr:from>
    <xdr:to>
      <xdr:col>36</xdr:col>
      <xdr:colOff>165100</xdr:colOff>
      <xdr:row>58</xdr:row>
      <xdr:rowOff>61075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52202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8407</xdr:rowOff>
    </xdr:from>
    <xdr:to>
      <xdr:col>55</xdr:col>
      <xdr:colOff>0</xdr:colOff>
      <xdr:row>77</xdr:row>
      <xdr:rowOff>14770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10057"/>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128327</xdr:rowOff>
    </xdr:from>
    <xdr:to>
      <xdr:col>50</xdr:col>
      <xdr:colOff>114300</xdr:colOff>
      <xdr:row>77</xdr:row>
      <xdr:rowOff>8407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58527"/>
          <a:ext cx="889000" cy="5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128327</xdr:rowOff>
    </xdr:from>
    <xdr:to>
      <xdr:col>45</xdr:col>
      <xdr:colOff>177800</xdr:colOff>
      <xdr:row>76</xdr:row>
      <xdr:rowOff>163779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58527"/>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163779</xdr:rowOff>
    </xdr:from>
    <xdr:to>
      <xdr:col>41</xdr:col>
      <xdr:colOff>50800</xdr:colOff>
      <xdr:row>77</xdr:row>
      <xdr:rowOff>33934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93979"/>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135420</xdr:rowOff>
    </xdr:from>
    <xdr:to>
      <xdr:col>55</xdr:col>
      <xdr:colOff>50800</xdr:colOff>
      <xdr:row>77</xdr:row>
      <xdr:rowOff>65570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158297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129057</xdr:rowOff>
    </xdr:from>
    <xdr:to>
      <xdr:col>50</xdr:col>
      <xdr:colOff>165100</xdr:colOff>
      <xdr:row>77</xdr:row>
      <xdr:rowOff>59207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75734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77527</xdr:rowOff>
    </xdr:from>
    <xdr:to>
      <xdr:col>46</xdr:col>
      <xdr:colOff>38100</xdr:colOff>
      <xdr:row>77</xdr:row>
      <xdr:rowOff>7677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24204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8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112979</xdr:rowOff>
    </xdr:from>
    <xdr:to>
      <xdr:col>41</xdr:col>
      <xdr:colOff>101600</xdr:colOff>
      <xdr:row>77</xdr:row>
      <xdr:rowOff>43129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34256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154584</xdr:rowOff>
    </xdr:from>
    <xdr:to>
      <xdr:col>36</xdr:col>
      <xdr:colOff>165100</xdr:colOff>
      <xdr:row>77</xdr:row>
      <xdr:rowOff>84734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75861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44819</xdr:rowOff>
    </xdr:from>
    <xdr:to>
      <xdr:col>55</xdr:col>
      <xdr:colOff>0</xdr:colOff>
      <xdr:row>94</xdr:row>
      <xdr:rowOff>78994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989669"/>
          <a:ext cx="838200" cy="20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78994</xdr:rowOff>
    </xdr:from>
    <xdr:to>
      <xdr:col>50</xdr:col>
      <xdr:colOff>114300</xdr:colOff>
      <xdr:row>96</xdr:row>
      <xdr:rowOff>104342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195294"/>
          <a:ext cx="889000" cy="3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104342</xdr:rowOff>
    </xdr:from>
    <xdr:to>
      <xdr:col>45</xdr:col>
      <xdr:colOff>177800</xdr:colOff>
      <xdr:row>97</xdr:row>
      <xdr:rowOff>29426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63542"/>
          <a:ext cx="889000" cy="9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29426</xdr:rowOff>
    </xdr:from>
    <xdr:to>
      <xdr:col>41</xdr:col>
      <xdr:colOff>50800</xdr:colOff>
      <xdr:row>97</xdr:row>
      <xdr:rowOff>156184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60076"/>
          <a:ext cx="889000" cy="1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165469</xdr:rowOff>
    </xdr:from>
    <xdr:to>
      <xdr:col>55</xdr:col>
      <xdr:colOff>50800</xdr:colOff>
      <xdr:row>93</xdr:row>
      <xdr:rowOff>95619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93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16896</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79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28194</xdr:rowOff>
    </xdr:from>
    <xdr:to>
      <xdr:col>50</xdr:col>
      <xdr:colOff>165100</xdr:colOff>
      <xdr:row>94</xdr:row>
      <xdr:rowOff>129794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146321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53542</xdr:rowOff>
    </xdr:from>
    <xdr:to>
      <xdr:col>46</xdr:col>
      <xdr:colOff>38100</xdr:colOff>
      <xdr:row>96</xdr:row>
      <xdr:rowOff>155142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8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150076</xdr:rowOff>
    </xdr:from>
    <xdr:to>
      <xdr:col>41</xdr:col>
      <xdr:colOff>101600</xdr:colOff>
      <xdr:row>97</xdr:row>
      <xdr:rowOff>80226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71353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0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105384</xdr:rowOff>
    </xdr:from>
    <xdr:to>
      <xdr:col>36</xdr:col>
      <xdr:colOff>165100</xdr:colOff>
      <xdr:row>98</xdr:row>
      <xdr:rowOff>35534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26661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129642</xdr:rowOff>
    </xdr:from>
    <xdr:to>
      <xdr:col>85</xdr:col>
      <xdr:colOff>127000</xdr:colOff>
      <xdr:row>36</xdr:row>
      <xdr:rowOff>45745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30392"/>
          <a:ext cx="8382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45745</xdr:rowOff>
    </xdr:from>
    <xdr:to>
      <xdr:col>81</xdr:col>
      <xdr:colOff>50800</xdr:colOff>
      <xdr:row>36</xdr:row>
      <xdr:rowOff>78206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1794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78206</xdr:rowOff>
    </xdr:from>
    <xdr:to>
      <xdr:col>76</xdr:col>
      <xdr:colOff>114300</xdr:colOff>
      <xdr:row>36</xdr:row>
      <xdr:rowOff>96228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50406"/>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88455</xdr:rowOff>
    </xdr:from>
    <xdr:to>
      <xdr:col>71</xdr:col>
      <xdr:colOff>177800</xdr:colOff>
      <xdr:row>36</xdr:row>
      <xdr:rowOff>96228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6065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78842</xdr:rowOff>
    </xdr:from>
    <xdr:to>
      <xdr:col>85</xdr:col>
      <xdr:colOff>177800</xdr:colOff>
      <xdr:row>36</xdr:row>
      <xdr:rowOff>8992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101719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166395</xdr:rowOff>
    </xdr:from>
    <xdr:to>
      <xdr:col>81</xdr:col>
      <xdr:colOff>101600</xdr:colOff>
      <xdr:row>36</xdr:row>
      <xdr:rowOff>96545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113072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27406</xdr:rowOff>
    </xdr:from>
    <xdr:to>
      <xdr:col>76</xdr:col>
      <xdr:colOff>165100</xdr:colOff>
      <xdr:row>36</xdr:row>
      <xdr:rowOff>129006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145533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45428</xdr:rowOff>
    </xdr:from>
    <xdr:to>
      <xdr:col>72</xdr:col>
      <xdr:colOff>38100</xdr:colOff>
      <xdr:row>36</xdr:row>
      <xdr:rowOff>147028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163555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37655</xdr:rowOff>
    </xdr:from>
    <xdr:to>
      <xdr:col>67</xdr:col>
      <xdr:colOff>101600</xdr:colOff>
      <xdr:row>36</xdr:row>
      <xdr:rowOff>139255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155782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9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131427</xdr:rowOff>
    </xdr:from>
    <xdr:to>
      <xdr:col>85</xdr:col>
      <xdr:colOff>127000</xdr:colOff>
      <xdr:row>59</xdr:row>
      <xdr:rowOff>41315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75527"/>
          <a:ext cx="838200" cy="8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10421</xdr:rowOff>
    </xdr:from>
    <xdr:to>
      <xdr:col>81</xdr:col>
      <xdr:colOff>50800</xdr:colOff>
      <xdr:row>59</xdr:row>
      <xdr:rowOff>41315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10125971"/>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10421</xdr:rowOff>
    </xdr:from>
    <xdr:to>
      <xdr:col>76</xdr:col>
      <xdr:colOff>114300</xdr:colOff>
      <xdr:row>59</xdr:row>
      <xdr:rowOff>113585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125971"/>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167524</xdr:rowOff>
    </xdr:from>
    <xdr:to>
      <xdr:col>71</xdr:col>
      <xdr:colOff>177800</xdr:colOff>
      <xdr:row>59</xdr:row>
      <xdr:rowOff>113585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111624"/>
          <a:ext cx="889000" cy="1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80627</xdr:rowOff>
    </xdr:from>
    <xdr:to>
      <xdr:col>85</xdr:col>
      <xdr:colOff>177800</xdr:colOff>
      <xdr:row>59</xdr:row>
      <xdr:rowOff>10777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100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167004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161965</xdr:rowOff>
    </xdr:from>
    <xdr:to>
      <xdr:col>81</xdr:col>
      <xdr:colOff>101600</xdr:colOff>
      <xdr:row>59</xdr:row>
      <xdr:rowOff>92115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1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83242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131071</xdr:rowOff>
    </xdr:from>
    <xdr:to>
      <xdr:col>76</xdr:col>
      <xdr:colOff>165100</xdr:colOff>
      <xdr:row>59</xdr:row>
      <xdr:rowOff>61221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52348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62785</xdr:rowOff>
    </xdr:from>
    <xdr:to>
      <xdr:col>72</xdr:col>
      <xdr:colOff>38100</xdr:colOff>
      <xdr:row>59</xdr:row>
      <xdr:rowOff>164385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155512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116724</xdr:rowOff>
    </xdr:from>
    <xdr:to>
      <xdr:col>67</xdr:col>
      <xdr:colOff>101600</xdr:colOff>
      <xdr:row>59</xdr:row>
      <xdr:rowOff>46874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38001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75943</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591793"/>
          <a:ext cx="1269" cy="92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22620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36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75943</xdr:rowOff>
    </xdr:from>
    <xdr:to>
      <xdr:col>86</xdr:col>
      <xdr:colOff>25400</xdr:colOff>
      <xdr:row>73</xdr:row>
      <xdr:rowOff>75943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591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32967</xdr:rowOff>
    </xdr:from>
    <xdr:to>
      <xdr:col>85</xdr:col>
      <xdr:colOff>127000</xdr:colOff>
      <xdr:row>77</xdr:row>
      <xdr:rowOff>97637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2891717"/>
          <a:ext cx="838200" cy="4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138924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4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160497</xdr:rowOff>
    </xdr:from>
    <xdr:to>
      <xdr:col>85</xdr:col>
      <xdr:colOff>177800</xdr:colOff>
      <xdr:row>78</xdr:row>
      <xdr:rowOff>90647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32967</xdr:rowOff>
    </xdr:from>
    <xdr:to>
      <xdr:col>81</xdr:col>
      <xdr:colOff>50800</xdr:colOff>
      <xdr:row>75</xdr:row>
      <xdr:rowOff>138763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891717"/>
          <a:ext cx="889000" cy="1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168887</xdr:rowOff>
    </xdr:from>
    <xdr:to>
      <xdr:col>81</xdr:col>
      <xdr:colOff>101600</xdr:colOff>
      <xdr:row>78</xdr:row>
      <xdr:rowOff>99037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90164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46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48900</xdr:rowOff>
    </xdr:from>
    <xdr:to>
      <xdr:col>76</xdr:col>
      <xdr:colOff>114300</xdr:colOff>
      <xdr:row>75</xdr:row>
      <xdr:rowOff>138763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2393300"/>
          <a:ext cx="889000" cy="6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9347</xdr:rowOff>
    </xdr:from>
    <xdr:to>
      <xdr:col>76</xdr:col>
      <xdr:colOff>165100</xdr:colOff>
      <xdr:row>78</xdr:row>
      <xdr:rowOff>110947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8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102074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161440</xdr:rowOff>
    </xdr:from>
    <xdr:to>
      <xdr:col>71</xdr:col>
      <xdr:colOff>177800</xdr:colOff>
      <xdr:row>72</xdr:row>
      <xdr:rowOff>48900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334390"/>
          <a:ext cx="889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167218</xdr:rowOff>
    </xdr:from>
    <xdr:to>
      <xdr:col>72</xdr:col>
      <xdr:colOff>38100</xdr:colOff>
      <xdr:row>78</xdr:row>
      <xdr:rowOff>97368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88495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34157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0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46837</xdr:rowOff>
    </xdr:from>
    <xdr:to>
      <xdr:col>85</xdr:col>
      <xdr:colOff>177800</xdr:colOff>
      <xdr:row>77</xdr:row>
      <xdr:rowOff>148437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69714</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09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153617</xdr:rowOff>
    </xdr:from>
    <xdr:to>
      <xdr:col>81</xdr:col>
      <xdr:colOff>101600</xdr:colOff>
      <xdr:row>75</xdr:row>
      <xdr:rowOff>83767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8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100294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261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87963</xdr:rowOff>
    </xdr:from>
    <xdr:to>
      <xdr:col>76</xdr:col>
      <xdr:colOff>165100</xdr:colOff>
      <xdr:row>76</xdr:row>
      <xdr:rowOff>18114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946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34640</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27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169550</xdr:rowOff>
    </xdr:from>
    <xdr:to>
      <xdr:col>72</xdr:col>
      <xdr:colOff>38100</xdr:colOff>
      <xdr:row>72</xdr:row>
      <xdr:rowOff>99700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23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116227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211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110640</xdr:rowOff>
    </xdr:from>
    <xdr:to>
      <xdr:col>67</xdr:col>
      <xdr:colOff>101600</xdr:colOff>
      <xdr:row>72</xdr:row>
      <xdr:rowOff>40790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2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57317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05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40912</xdr:rowOff>
    </xdr:from>
    <xdr:to>
      <xdr:col>85</xdr:col>
      <xdr:colOff>127000</xdr:colOff>
      <xdr:row>96</xdr:row>
      <xdr:rowOff>67348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00112"/>
          <a:ext cx="838200" cy="2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67348</xdr:rowOff>
    </xdr:from>
    <xdr:to>
      <xdr:col>81</xdr:col>
      <xdr:colOff>50800</xdr:colOff>
      <xdr:row>96</xdr:row>
      <xdr:rowOff>163116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26548"/>
          <a:ext cx="889000" cy="9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163116</xdr:rowOff>
    </xdr:from>
    <xdr:to>
      <xdr:col>76</xdr:col>
      <xdr:colOff>114300</xdr:colOff>
      <xdr:row>97</xdr:row>
      <xdr:rowOff>19326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22316"/>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10818</xdr:rowOff>
    </xdr:from>
    <xdr:to>
      <xdr:col>71</xdr:col>
      <xdr:colOff>177800</xdr:colOff>
      <xdr:row>97</xdr:row>
      <xdr:rowOff>19326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641468"/>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161562</xdr:rowOff>
    </xdr:from>
    <xdr:to>
      <xdr:col>85</xdr:col>
      <xdr:colOff>177800</xdr:colOff>
      <xdr:row>96</xdr:row>
      <xdr:rowOff>91712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139989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2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16548</xdr:rowOff>
    </xdr:from>
    <xdr:to>
      <xdr:col>81</xdr:col>
      <xdr:colOff>101600</xdr:colOff>
      <xdr:row>96</xdr:row>
      <xdr:rowOff>118148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109275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112316</xdr:rowOff>
    </xdr:from>
    <xdr:to>
      <xdr:col>76</xdr:col>
      <xdr:colOff>165100</xdr:colOff>
      <xdr:row>97</xdr:row>
      <xdr:rowOff>42466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7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33593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139976</xdr:rowOff>
    </xdr:from>
    <xdr:to>
      <xdr:col>72</xdr:col>
      <xdr:colOff>38100</xdr:colOff>
      <xdr:row>97</xdr:row>
      <xdr:rowOff>70126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61253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9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131468</xdr:rowOff>
    </xdr:from>
    <xdr:to>
      <xdr:col>67</xdr:col>
      <xdr:colOff>101600</xdr:colOff>
      <xdr:row>97</xdr:row>
      <xdr:rowOff>61618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52745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目的別の住民１人当たりのコストのうち、類似団体内平均値を上回っているのは議会費、総務費、民生費、労働費、商工費、土木費、消防費、災害復旧費である。</a:t>
          </a:r>
        </a:p>
        <a:p>
          <a:r>
            <a:rPr kumimoji="1" lang="ja-JP" altLang="en-US" sz="1300">
              <a:latin typeface="ＭＳ Ｐゴシック" panose="020B0600070205080204" pitchFamily="50" charset="-128"/>
              <a:ea typeface="ＭＳ Ｐゴシック" panose="020B0600070205080204" pitchFamily="50" charset="-128"/>
            </a:rPr>
            <a:t>　令和５～６年度の庁舎移転事業の実施により、それまでに比べ総務費が大幅に増加している。</a:t>
          </a:r>
        </a:p>
        <a:p>
          <a:r>
            <a:rPr kumimoji="1" lang="ja-JP" altLang="en-US" sz="1300">
              <a:latin typeface="ＭＳ Ｐゴシック" panose="020B0600070205080204" pitchFamily="50" charset="-128"/>
              <a:ea typeface="ＭＳ Ｐゴシック" panose="020B0600070205080204" pitchFamily="50" charset="-128"/>
            </a:rPr>
            <a:t>　また、緊急自然災害防止対策事業などの防災対策事業の影響で、土木費が令和５年度以降大幅に増加している。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令和６年度末の財政調整基金残高は</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百万円増加したものの、標準財政規模比では</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年ぶりにマイナスに転じた。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今後の財政見通しでは財政調整基金の取り崩しが見込まれるため、事務事業の見直しなどにより、経常経費の圧縮に努める必要がある。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年間、各会計とも赤字額は生じていない。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令和５年度から水道事業が広島県水道広域連合企業団に移行したため、その他会計（黒字）が皆減している。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17283628</v>
      </c>
      <c r="BO4" s="436"/>
      <c r="BP4" s="436"/>
      <c r="BQ4" s="436"/>
      <c r="BR4" s="436"/>
      <c r="BS4" s="436"/>
      <c r="BT4" s="436"/>
      <c r="BU4" s="437"/>
      <c r="BV4" s="435">
        <v>16248620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4.7</v>
      </c>
      <c r="CU4" s="576"/>
      <c r="CV4" s="576"/>
      <c r="CW4" s="576"/>
      <c r="CX4" s="576"/>
      <c r="CY4" s="576"/>
      <c r="CZ4" s="576"/>
      <c r="DA4" s="577"/>
      <c r="DB4" s="575">
        <v>6.6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16800719</v>
      </c>
      <c r="BO5" s="407"/>
      <c r="BP5" s="407"/>
      <c r="BQ5" s="407"/>
      <c r="BR5" s="407"/>
      <c r="BS5" s="407"/>
      <c r="BT5" s="407"/>
      <c r="BU5" s="408"/>
      <c r="BV5" s="406">
        <v>15657508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94.5</v>
      </c>
      <c r="CU5" s="404"/>
      <c r="CV5" s="404"/>
      <c r="CW5" s="404"/>
      <c r="CX5" s="404"/>
      <c r="CY5" s="404"/>
      <c r="CZ5" s="404"/>
      <c r="DA5" s="405"/>
      <c r="DB5" s="403">
        <v>93.4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482909</v>
      </c>
      <c r="BO6" s="407"/>
      <c r="BP6" s="407"/>
      <c r="BQ6" s="407"/>
      <c r="BR6" s="407"/>
      <c r="BS6" s="407"/>
      <c r="BT6" s="407"/>
      <c r="BU6" s="408"/>
      <c r="BV6" s="406">
        <v>591112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94.5</v>
      </c>
      <c r="CU6" s="550"/>
      <c r="CV6" s="550"/>
      <c r="CW6" s="550"/>
      <c r="CX6" s="550"/>
      <c r="CY6" s="550"/>
      <c r="CZ6" s="550"/>
      <c r="DA6" s="551"/>
      <c r="DB6" s="549">
        <v>93.6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105479</v>
      </c>
      <c r="BO7" s="407"/>
      <c r="BP7" s="407"/>
      <c r="BQ7" s="407"/>
      <c r="BR7" s="407"/>
      <c r="BS7" s="407"/>
      <c r="BT7" s="407"/>
      <c r="BU7" s="408"/>
      <c r="BV7" s="406">
        <v>70815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8097634</v>
      </c>
      <c r="CU7" s="407"/>
      <c r="CV7" s="407"/>
      <c r="CW7" s="407"/>
      <c r="CX7" s="407"/>
      <c r="CY7" s="407"/>
      <c r="CZ7" s="407"/>
      <c r="DA7" s="408"/>
      <c r="DB7" s="406">
        <v>7905162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377430</v>
      </c>
      <c r="BO8" s="407"/>
      <c r="BP8" s="407"/>
      <c r="BQ8" s="407"/>
      <c r="BR8" s="407"/>
      <c r="BS8" s="407"/>
      <c r="BT8" s="407"/>
      <c r="BU8" s="408"/>
      <c r="BV8" s="406">
        <v>520297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0.68</v>
      </c>
      <c r="CU8" s="510"/>
      <c r="CV8" s="510"/>
      <c r="CW8" s="510"/>
      <c r="CX8" s="510"/>
      <c r="CY8" s="510"/>
      <c r="CZ8" s="510"/>
      <c r="DA8" s="511"/>
      <c r="DB8" s="509">
        <v>0.71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23993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-142867</v>
      </c>
      <c r="BO9" s="407"/>
      <c r="BP9" s="407"/>
      <c r="BQ9" s="407"/>
      <c r="BR9" s="407"/>
      <c r="BS9" s="407"/>
      <c r="BT9" s="407"/>
      <c r="BU9" s="408"/>
      <c r="BV9" s="406">
        <v>6262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12.6</v>
      </c>
      <c r="CU9" s="404"/>
      <c r="CV9" s="404"/>
      <c r="CW9" s="404"/>
      <c r="CX9" s="404"/>
      <c r="CY9" s="404"/>
      <c r="CZ9" s="404"/>
      <c r="DA9" s="405"/>
      <c r="DB9" s="403">
        <v>12.8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26426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26484</v>
      </c>
      <c r="BO10" s="407"/>
      <c r="BP10" s="407"/>
      <c r="BQ10" s="407"/>
      <c r="BR10" s="407"/>
      <c r="BS10" s="407"/>
      <c r="BT10" s="407"/>
      <c r="BU10" s="408"/>
      <c r="BV10" s="406">
        <v>124198</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22557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278000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22187</v>
      </c>
      <c r="S13" s="494"/>
      <c r="T13" s="494"/>
      <c r="U13" s="494"/>
      <c r="V13" s="495"/>
      <c r="W13" s="496" t="s">
        <v>131</v>
      </c>
      <c r="X13" s="392"/>
      <c r="Y13" s="392"/>
      <c r="Z13" s="392"/>
      <c r="AA13" s="392"/>
      <c r="AB13" s="393"/>
      <c r="AC13" s="359">
        <v>522</v>
      </c>
      <c r="AD13" s="360"/>
      <c r="AE13" s="360"/>
      <c r="AF13" s="360"/>
      <c r="AG13" s="361"/>
      <c r="AH13" s="359">
        <v>686</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-394383</v>
      </c>
      <c r="BO13" s="407"/>
      <c r="BP13" s="407"/>
      <c r="BQ13" s="407"/>
      <c r="BR13" s="407"/>
      <c r="BS13" s="407"/>
      <c r="BT13" s="407"/>
      <c r="BU13" s="408"/>
      <c r="BV13" s="406">
        <v>130460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v>
      </c>
      <c r="CU13" s="404"/>
      <c r="CV13" s="404"/>
      <c r="CW13" s="404"/>
      <c r="CX13" s="404"/>
      <c r="CY13" s="404"/>
      <c r="CZ13" s="404"/>
      <c r="DA13" s="405"/>
      <c r="DB13" s="403">
        <v>8.6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23064</v>
      </c>
      <c r="S14" s="494"/>
      <c r="T14" s="494"/>
      <c r="U14" s="494"/>
      <c r="V14" s="495"/>
      <c r="W14" s="497"/>
      <c r="X14" s="395"/>
      <c r="Y14" s="395"/>
      <c r="Z14" s="395"/>
      <c r="AA14" s="395"/>
      <c r="AB14" s="396"/>
      <c r="AC14" s="486">
        <v>4.9000000000000004</v>
      </c>
      <c r="AD14" s="487"/>
      <c r="AE14" s="487"/>
      <c r="AF14" s="487"/>
      <c r="AG14" s="488"/>
      <c r="AH14" s="486">
        <v>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45.1</v>
      </c>
      <c r="CU14" s="504"/>
      <c r="CV14" s="504"/>
      <c r="CW14" s="504"/>
      <c r="CX14" s="504"/>
      <c r="CY14" s="504"/>
      <c r="CZ14" s="504"/>
      <c r="DA14" s="505"/>
      <c r="DB14" s="503">
        <v>32.299999999999997</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22744</v>
      </c>
      <c r="S15" s="494"/>
      <c r="T15" s="494"/>
      <c r="U15" s="494"/>
      <c r="V15" s="495"/>
      <c r="W15" s="496" t="s">
        <v>137</v>
      </c>
      <c r="X15" s="392"/>
      <c r="Y15" s="392"/>
      <c r="Z15" s="392"/>
      <c r="AA15" s="392"/>
      <c r="AB15" s="393"/>
      <c r="AC15" s="359">
        <v>3192</v>
      </c>
      <c r="AD15" s="360"/>
      <c r="AE15" s="360"/>
      <c r="AF15" s="360"/>
      <c r="AG15" s="361"/>
      <c r="AH15" s="359">
        <v>3499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4423699</v>
      </c>
      <c r="BO15" s="436"/>
      <c r="BP15" s="436"/>
      <c r="BQ15" s="436"/>
      <c r="BR15" s="436"/>
      <c r="BS15" s="436"/>
      <c r="BT15" s="436"/>
      <c r="BU15" s="437"/>
      <c r="BV15" s="435">
        <v>4577625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v>
      </c>
      <c r="AD16" s="487"/>
      <c r="AE16" s="487"/>
      <c r="AF16" s="487"/>
      <c r="AG16" s="488"/>
      <c r="AH16" s="486">
        <v>30.1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6816562</v>
      </c>
      <c r="BO16" s="407"/>
      <c r="BP16" s="407"/>
      <c r="BQ16" s="407"/>
      <c r="BR16" s="407"/>
      <c r="BS16" s="407"/>
      <c r="BT16" s="407"/>
      <c r="BU16" s="408"/>
      <c r="BV16" s="406">
        <v>6548271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6918</v>
      </c>
      <c r="AD17" s="360"/>
      <c r="AE17" s="360"/>
      <c r="AF17" s="360"/>
      <c r="AG17" s="361"/>
      <c r="AH17" s="359">
        <v>7424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5668823</v>
      </c>
      <c r="BO17" s="407"/>
      <c r="BP17" s="407"/>
      <c r="BQ17" s="407"/>
      <c r="BR17" s="407"/>
      <c r="BS17" s="407"/>
      <c r="BT17" s="407"/>
      <c r="BU17" s="408"/>
      <c r="BV17" s="406">
        <v>5877632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118.23</v>
      </c>
      <c r="M18" s="459"/>
      <c r="N18" s="459"/>
      <c r="O18" s="459"/>
      <c r="P18" s="459"/>
      <c r="Q18" s="459"/>
      <c r="R18" s="460"/>
      <c r="S18" s="460"/>
      <c r="T18" s="460"/>
      <c r="U18" s="460"/>
      <c r="V18" s="461"/>
      <c r="W18" s="477"/>
      <c r="X18" s="478"/>
      <c r="Y18" s="478"/>
      <c r="Z18" s="478"/>
      <c r="AA18" s="478"/>
      <c r="AB18" s="502"/>
      <c r="AC18" s="376">
        <v>65.099999999999994</v>
      </c>
      <c r="AD18" s="377"/>
      <c r="AE18" s="377"/>
      <c r="AF18" s="377"/>
      <c r="AG18" s="462"/>
      <c r="AH18" s="376">
        <v>64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7719107</v>
      </c>
      <c r="BO18" s="407"/>
      <c r="BP18" s="407"/>
      <c r="BQ18" s="407"/>
      <c r="BR18" s="407"/>
      <c r="BS18" s="407"/>
      <c r="BT18" s="407"/>
      <c r="BU18" s="408"/>
      <c r="BV18" s="406">
        <v>7471040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203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9724704</v>
      </c>
      <c r="BO19" s="407"/>
      <c r="BP19" s="407"/>
      <c r="BQ19" s="407"/>
      <c r="BR19" s="407"/>
      <c r="BS19" s="407"/>
      <c r="BT19" s="407"/>
      <c r="BU19" s="408"/>
      <c r="BV19" s="406">
        <v>9541610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10682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17880072</v>
      </c>
      <c r="BO22" s="436"/>
      <c r="BP22" s="436"/>
      <c r="BQ22" s="436"/>
      <c r="BR22" s="436"/>
      <c r="BS22" s="436"/>
      <c r="BT22" s="436"/>
      <c r="BU22" s="437"/>
      <c r="BV22" s="435">
        <v>15400463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15810345</v>
      </c>
      <c r="BO23" s="407"/>
      <c r="BP23" s="407"/>
      <c r="BQ23" s="407"/>
      <c r="BR23" s="407"/>
      <c r="BS23" s="407"/>
      <c r="BT23" s="407"/>
      <c r="BU23" s="408"/>
      <c r="BV23" s="406">
        <v>13952446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8150</v>
      </c>
      <c r="R24" s="360"/>
      <c r="S24" s="360"/>
      <c r="T24" s="360"/>
      <c r="U24" s="360"/>
      <c r="V24" s="361"/>
      <c r="W24" s="449"/>
      <c r="X24" s="386"/>
      <c r="Y24" s="387"/>
      <c r="Z24" s="362" t="s">
        <v>162</v>
      </c>
      <c r="AA24" s="363"/>
      <c r="AB24" s="363"/>
      <c r="AC24" s="363"/>
      <c r="AD24" s="363"/>
      <c r="AE24" s="363"/>
      <c r="AF24" s="363"/>
      <c r="AG24" s="364"/>
      <c r="AH24" s="359">
        <v>222</v>
      </c>
      <c r="AI24" s="360"/>
      <c r="AJ24" s="360"/>
      <c r="AK24" s="360"/>
      <c r="AL24" s="361"/>
      <c r="AM24" s="359">
        <v>739926</v>
      </c>
      <c r="AN24" s="360"/>
      <c r="AO24" s="360"/>
      <c r="AP24" s="360"/>
      <c r="AQ24" s="360"/>
      <c r="AR24" s="361"/>
      <c r="AS24" s="359">
        <v>3333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13737722</v>
      </c>
      <c r="BO24" s="407"/>
      <c r="BP24" s="407"/>
      <c r="BQ24" s="407"/>
      <c r="BR24" s="407"/>
      <c r="BS24" s="407"/>
      <c r="BT24" s="407"/>
      <c r="BU24" s="408"/>
      <c r="BV24" s="406">
        <v>10784120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6650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2583591</v>
      </c>
      <c r="BO25" s="436"/>
      <c r="BP25" s="436"/>
      <c r="BQ25" s="436"/>
      <c r="BR25" s="436"/>
      <c r="BS25" s="436"/>
      <c r="BT25" s="436"/>
      <c r="BU25" s="437"/>
      <c r="BV25" s="435">
        <v>4403832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19470</v>
      </c>
      <c r="AN26" s="360"/>
      <c r="AO26" s="360"/>
      <c r="AP26" s="360"/>
      <c r="AQ26" s="360"/>
      <c r="AR26" s="361"/>
      <c r="AS26" s="359">
        <v>3894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4400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18516</v>
      </c>
      <c r="AN27" s="360"/>
      <c r="AO27" s="360"/>
      <c r="AP27" s="360"/>
      <c r="AQ27" s="360"/>
      <c r="AR27" s="361"/>
      <c r="AS27" s="359">
        <v>3086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434358</v>
      </c>
      <c r="BO27" s="441"/>
      <c r="BP27" s="441"/>
      <c r="BQ27" s="441"/>
      <c r="BR27" s="441"/>
      <c r="BS27" s="441"/>
      <c r="BT27" s="441"/>
      <c r="BU27" s="442"/>
      <c r="BV27" s="440">
        <v>434358</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3950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2358769</v>
      </c>
      <c r="BO28" s="436"/>
      <c r="BP28" s="436"/>
      <c r="BQ28" s="436"/>
      <c r="BR28" s="436"/>
      <c r="BS28" s="436"/>
      <c r="BT28" s="436"/>
      <c r="BU28" s="437"/>
      <c r="BV28" s="435">
        <v>2350136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12</v>
      </c>
      <c r="M29" s="360"/>
      <c r="N29" s="360"/>
      <c r="O29" s="360"/>
      <c r="P29" s="361"/>
      <c r="Q29" s="359">
        <v>3550</v>
      </c>
      <c r="R29" s="360"/>
      <c r="S29" s="360"/>
      <c r="T29" s="360"/>
      <c r="U29" s="360"/>
      <c r="V29" s="361"/>
      <c r="W29" s="450"/>
      <c r="X29" s="451"/>
      <c r="Y29" s="452"/>
      <c r="Z29" s="362" t="s">
        <v>177</v>
      </c>
      <c r="AA29" s="363"/>
      <c r="AB29" s="363"/>
      <c r="AC29" s="363"/>
      <c r="AD29" s="363"/>
      <c r="AE29" s="363"/>
      <c r="AF29" s="363"/>
      <c r="AG29" s="364"/>
      <c r="AH29" s="359">
        <v>228</v>
      </c>
      <c r="AI29" s="360"/>
      <c r="AJ29" s="360"/>
      <c r="AK29" s="360"/>
      <c r="AL29" s="361"/>
      <c r="AM29" s="359">
        <v>758442</v>
      </c>
      <c r="AN29" s="360"/>
      <c r="AO29" s="360"/>
      <c r="AP29" s="360"/>
      <c r="AQ29" s="360"/>
      <c r="AR29" s="361"/>
      <c r="AS29" s="359">
        <v>3327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475867</v>
      </c>
      <c r="BO29" s="407"/>
      <c r="BP29" s="407"/>
      <c r="BQ29" s="407"/>
      <c r="BR29" s="407"/>
      <c r="BS29" s="407"/>
      <c r="BT29" s="407"/>
      <c r="BU29" s="408"/>
      <c r="BV29" s="406">
        <v>322671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1449301</v>
      </c>
      <c r="BO30" s="441"/>
      <c r="BP30" s="441"/>
      <c r="BQ30" s="441"/>
      <c r="BR30" s="441"/>
      <c r="BS30" s="441"/>
      <c r="BT30" s="441"/>
      <c r="BU30" s="442"/>
      <c r="BV30" s="440">
        <v>1411148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竹原流通センター株式会社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貸付資金特別会計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後期高齢者医療広域連合（特別会計）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株式会社いいね竹原</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港湾事業特別会計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広島中央環境衛生組合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一般社団法人竹原観光まちづくり機構</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公共用地先行取得事業特別会計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広島県市町総合事務組合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広島県水道広域連合企業団（水道用水供給事業会計）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広島県水道広域連合企業団（工業用水道事業会計）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UB55u1wajZKSeG85MbiHA+0sARBsnia5qU9Pen/WCVt6ihZMdXOrs1Z3lts8nwmscBHLDzISo1m4tro1bpB44w==" saltValue="svPefNvc83VVpP+bdNy+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1.27</v>
      </c>
      <c r="G34" s="33">
        <v>9.84</v>
      </c>
      <c r="H34" s="33">
        <v>6.27</v>
      </c>
      <c r="I34" s="33">
        <v>6.34</v>
      </c>
      <c r="J34" s="34">
        <v>4.42</v>
      </c>
      <c r="K34" s="22"/>
      <c r="L34" s="22"/>
      <c r="M34" s="22"/>
      <c r="N34" s="22"/>
      <c r="O34" s="22"/>
      <c r="P34" s="22"/>
    </row>
    <row r="35" spans="1:16" ht="39" customHeight="1" x14ac:dyDescent="0.15">
      <c r="A35" s="22"/>
      <c r="B35" s="35"/>
      <c r="C35" s="1132" t="s">
        <v>534</v>
      </c>
      <c r="D35" s="1132"/>
      <c r="E35" s="1133"/>
      <c r="F35" s="36">
        <v>0.79</v>
      </c>
      <c r="G35" s="37">
        <v>1.58</v>
      </c>
      <c r="H35" s="37">
        <v>1.67</v>
      </c>
      <c r="I35" s="37">
        <v>1.28</v>
      </c>
      <c r="J35" s="38">
        <v>0.51</v>
      </c>
      <c r="K35" s="22"/>
      <c r="L35" s="22"/>
      <c r="M35" s="22"/>
      <c r="N35" s="22"/>
      <c r="O35" s="22"/>
      <c r="P35" s="22"/>
    </row>
    <row r="36" spans="1:16" ht="39" customHeight="1" x14ac:dyDescent="0.15">
      <c r="A36" s="22"/>
      <c r="B36" s="35"/>
      <c r="C36" s="1132" t="s">
        <v>535</v>
      </c>
      <c r="D36" s="1132"/>
      <c r="E36" s="1133"/>
      <c r="F36" s="36">
        <v>0.2</v>
      </c>
      <c r="G36" s="37">
        <v>0.22</v>
      </c>
      <c r="H36" s="37">
        <v>0.27</v>
      </c>
      <c r="I36" s="37">
        <v>0.12</v>
      </c>
      <c r="J36" s="38">
        <v>0.37</v>
      </c>
      <c r="K36" s="22"/>
      <c r="L36" s="22"/>
      <c r="M36" s="22"/>
      <c r="N36" s="22"/>
      <c r="O36" s="22"/>
      <c r="P36" s="22"/>
    </row>
    <row r="37" spans="1:16" ht="39" customHeight="1" x14ac:dyDescent="0.15">
      <c r="A37" s="22"/>
      <c r="B37" s="35"/>
      <c r="C37" s="1132" t="s">
        <v>536</v>
      </c>
      <c r="D37" s="1132"/>
      <c r="E37" s="1133"/>
      <c r="F37" s="36">
        <v>0.19</v>
      </c>
      <c r="G37" s="37">
        <v>0.25</v>
      </c>
      <c r="H37" s="37">
        <v>0.27</v>
      </c>
      <c r="I37" s="37">
        <v>0.23</v>
      </c>
      <c r="J37" s="38">
        <v>0.23</v>
      </c>
      <c r="K37" s="22"/>
      <c r="L37" s="22"/>
      <c r="M37" s="22"/>
      <c r="N37" s="22"/>
      <c r="O37" s="22"/>
      <c r="P37" s="22"/>
    </row>
    <row r="38" spans="1:16" ht="39" customHeight="1" x14ac:dyDescent="0.15">
      <c r="A38" s="22"/>
      <c r="B38" s="35"/>
      <c r="C38" s="1132" t="s">
        <v>537</v>
      </c>
      <c r="D38" s="1132"/>
      <c r="E38" s="1133"/>
      <c r="F38" s="36">
        <v>0.64</v>
      </c>
      <c r="G38" s="37">
        <v>0.28000000000000003</v>
      </c>
      <c r="H38" s="37">
        <v>0.21</v>
      </c>
      <c r="I38" s="37">
        <v>0.15</v>
      </c>
      <c r="J38" s="38">
        <v>0.02</v>
      </c>
      <c r="K38" s="22"/>
      <c r="L38" s="22"/>
      <c r="M38" s="22"/>
      <c r="N38" s="22"/>
      <c r="O38" s="22"/>
      <c r="P38" s="22"/>
    </row>
    <row r="39" spans="1:16" ht="39" customHeight="1" x14ac:dyDescent="0.15">
      <c r="A39" s="22"/>
      <c r="B39" s="35"/>
      <c r="C39" s="1132" t="s">
        <v>538</v>
      </c>
      <c r="D39" s="1132"/>
      <c r="E39" s="1133"/>
      <c r="F39" s="36">
        <v>0.01</v>
      </c>
      <c r="G39" s="37">
        <v>0.02</v>
      </c>
      <c r="H39" s="37">
        <v>0.02</v>
      </c>
      <c r="I39" s="37">
        <v>0.01</v>
      </c>
      <c r="J39" s="38">
        <v>0.01</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v>14.04</v>
      </c>
      <c r="G43" s="42">
        <v>14.77</v>
      </c>
      <c r="H43" s="42">
        <v>13.97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ABLAaYhxStyPhSRtY49NYVAOqKaWKY2ECo8Gybs2vWMMbCC0GPbgGzlGdY2x8dk14ONikCgImEZ1/li6AtEfA==" saltValue="7dpyIXnirxiu4r+23tI4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1039</v>
      </c>
      <c r="L45" s="58">
        <v>1104</v>
      </c>
      <c r="M45" s="58">
        <v>1122</v>
      </c>
      <c r="N45" s="58">
        <v>1232</v>
      </c>
      <c r="O45" s="59">
        <v>1242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326</v>
      </c>
      <c r="L48" s="62">
        <v>330</v>
      </c>
      <c r="M48" s="62">
        <v>323</v>
      </c>
      <c r="N48" s="62">
        <v>302</v>
      </c>
      <c r="O48" s="63">
        <v>306</v>
      </c>
      <c r="P48" s="46"/>
      <c r="Q48" s="46"/>
      <c r="R48" s="46"/>
      <c r="S48" s="46"/>
      <c r="T48" s="46"/>
      <c r="U48" s="46"/>
    </row>
    <row r="49" spans="1:21" ht="30.75" customHeight="1" x14ac:dyDescent="0.15">
      <c r="A49" s="46"/>
      <c r="B49" s="1163"/>
      <c r="C49" s="1164"/>
      <c r="D49" s="60"/>
      <c r="E49" s="1140" t="s">
        <v>14</v>
      </c>
      <c r="F49" s="1140"/>
      <c r="G49" s="1140"/>
      <c r="H49" s="1140"/>
      <c r="I49" s="1140"/>
      <c r="J49" s="1141"/>
      <c r="K49" s="61">
        <v>44</v>
      </c>
      <c r="L49" s="62">
        <v>48</v>
      </c>
      <c r="M49" s="62">
        <v>35</v>
      </c>
      <c r="N49" s="62">
        <v>60</v>
      </c>
      <c r="O49" s="63">
        <v>98</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1</v>
      </c>
      <c r="N51" s="62">
        <v>2</v>
      </c>
      <c r="O51" s="63">
        <v>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870</v>
      </c>
      <c r="L52" s="62">
        <v>886</v>
      </c>
      <c r="M52" s="62">
        <v>909</v>
      </c>
      <c r="N52" s="62">
        <v>946</v>
      </c>
      <c r="O52" s="63">
        <v>1069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539</v>
      </c>
      <c r="L53" s="67">
        <v>596</v>
      </c>
      <c r="M53" s="67">
        <v>572</v>
      </c>
      <c r="N53" s="67">
        <v>650</v>
      </c>
      <c r="O53" s="68">
        <v>582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XTjF6ZbBC0hp+LI+ORy1wdHvoLUs11cXpnOz4gU3B6Zigln5I6DlHQFxbft36jZ3l65mX59hD3NI+i1+uhO6g==" saltValue="AUIxDdteWwsroVQJcRsd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13558</v>
      </c>
      <c r="J41" s="331">
        <v>13771</v>
      </c>
      <c r="K41" s="331">
        <v>13879</v>
      </c>
      <c r="L41" s="331">
        <v>15400</v>
      </c>
      <c r="M41" s="332">
        <v>17880</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4770</v>
      </c>
      <c r="J43" s="334">
        <v>4429</v>
      </c>
      <c r="K43" s="334">
        <v>4147</v>
      </c>
      <c r="L43" s="334">
        <v>3839</v>
      </c>
      <c r="M43" s="335">
        <v>3754</v>
      </c>
    </row>
    <row r="44" spans="2:13" ht="27.75" customHeight="1" x14ac:dyDescent="0.15">
      <c r="B44" s="1171"/>
      <c r="C44" s="1172"/>
      <c r="D44" s="104"/>
      <c r="E44" s="1175" t="s">
        <v>34</v>
      </c>
      <c r="F44" s="1175"/>
      <c r="G44" s="1175"/>
      <c r="H44" s="1176"/>
      <c r="I44" s="333">
        <v>1738</v>
      </c>
      <c r="J44" s="334">
        <v>2201</v>
      </c>
      <c r="K44" s="334">
        <v>2172</v>
      </c>
      <c r="L44" s="334">
        <v>2154</v>
      </c>
      <c r="M44" s="335">
        <v>2061</v>
      </c>
    </row>
    <row r="45" spans="2:13" ht="27.75" customHeight="1" x14ac:dyDescent="0.15">
      <c r="B45" s="1171"/>
      <c r="C45" s="1172"/>
      <c r="D45" s="104"/>
      <c r="E45" s="1175" t="s">
        <v>35</v>
      </c>
      <c r="F45" s="1175"/>
      <c r="G45" s="1175"/>
      <c r="H45" s="1176"/>
      <c r="I45" s="333">
        <v>1224</v>
      </c>
      <c r="J45" s="334">
        <v>1232</v>
      </c>
      <c r="K45" s="334">
        <v>1169</v>
      </c>
      <c r="L45" s="334">
        <v>1312</v>
      </c>
      <c r="M45" s="335">
        <v>1177</v>
      </c>
    </row>
    <row r="46" spans="2:13" ht="27.75" customHeight="1" x14ac:dyDescent="0.15">
      <c r="B46" s="1171"/>
      <c r="C46" s="1172"/>
      <c r="D46" s="105"/>
      <c r="E46" s="1175" t="s">
        <v>36</v>
      </c>
      <c r="F46" s="1175"/>
      <c r="G46" s="1175"/>
      <c r="H46" s="1176"/>
      <c r="I46" s="333">
        <v>0</v>
      </c>
      <c r="J46" s="334">
        <v>0</v>
      </c>
      <c r="K46" s="334">
        <v>1</v>
      </c>
      <c r="L46" s="334" t="s">
        <v>487</v>
      </c>
      <c r="M46" s="335">
        <v>1</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3033</v>
      </c>
      <c r="J50" s="334">
        <v>4123</v>
      </c>
      <c r="K50" s="334">
        <v>5019</v>
      </c>
      <c r="L50" s="334">
        <v>5634</v>
      </c>
      <c r="M50" s="335">
        <v>5799</v>
      </c>
    </row>
    <row r="51" spans="2:13" ht="27.75" customHeight="1" x14ac:dyDescent="0.15">
      <c r="B51" s="1171"/>
      <c r="C51" s="1172"/>
      <c r="D51" s="104"/>
      <c r="E51" s="1175" t="s">
        <v>42</v>
      </c>
      <c r="F51" s="1175"/>
      <c r="G51" s="1175"/>
      <c r="H51" s="1176"/>
      <c r="I51" s="333">
        <v>137</v>
      </c>
      <c r="J51" s="334">
        <v>113</v>
      </c>
      <c r="K51" s="334">
        <v>83</v>
      </c>
      <c r="L51" s="334">
        <v>57</v>
      </c>
      <c r="M51" s="335">
        <v>32</v>
      </c>
    </row>
    <row r="52" spans="2:13" ht="27.75" customHeight="1" x14ac:dyDescent="0.15">
      <c r="B52" s="1173"/>
      <c r="C52" s="1174"/>
      <c r="D52" s="104"/>
      <c r="E52" s="1175" t="s">
        <v>43</v>
      </c>
      <c r="F52" s="1175"/>
      <c r="G52" s="1175"/>
      <c r="H52" s="1176"/>
      <c r="I52" s="333">
        <v>12060</v>
      </c>
      <c r="J52" s="334">
        <v>12754</v>
      </c>
      <c r="K52" s="334">
        <v>13763</v>
      </c>
      <c r="L52" s="334">
        <v>14760</v>
      </c>
      <c r="M52" s="335">
        <v>15862</v>
      </c>
    </row>
    <row r="53" spans="2:13" ht="27.75" customHeight="1" thickBot="1" x14ac:dyDescent="0.2">
      <c r="B53" s="1177" t="s">
        <v>19</v>
      </c>
      <c r="C53" s="1178"/>
      <c r="D53" s="108"/>
      <c r="E53" s="1179" t="s">
        <v>44</v>
      </c>
      <c r="F53" s="1179"/>
      <c r="G53" s="1179"/>
      <c r="H53" s="1180"/>
      <c r="I53" s="336">
        <v>6060</v>
      </c>
      <c r="J53" s="337">
        <v>4642</v>
      </c>
      <c r="K53" s="337">
        <v>2502</v>
      </c>
      <c r="L53" s="337">
        <v>2254</v>
      </c>
      <c r="M53" s="338">
        <v>3180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42/aeFVnAmG8XZoCifexcFfx2phmLPQ0PdUkJeOJlS4Gh98OQnrzYsb49Tf3GaOJcTMZuYPcF9WVUd38H1uEyg==" saltValue="rD1cMH5MzHu29W6RHr1p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1969</v>
      </c>
      <c r="G55" s="339">
        <v>2350</v>
      </c>
      <c r="H55" s="340">
        <v>2359</v>
      </c>
    </row>
    <row r="56" spans="2:8" ht="52.5" customHeight="1" x14ac:dyDescent="0.15">
      <c r="B56" s="120"/>
      <c r="C56" s="1198" t="s">
        <v>47</v>
      </c>
      <c r="D56" s="1198"/>
      <c r="E56" s="1199"/>
      <c r="F56" s="341">
        <v>222</v>
      </c>
      <c r="G56" s="341">
        <v>323</v>
      </c>
      <c r="H56" s="342">
        <v>476</v>
      </c>
    </row>
    <row r="57" spans="2:8" ht="53.25" customHeight="1" x14ac:dyDescent="0.15">
      <c r="B57" s="120"/>
      <c r="C57" s="1200" t="s">
        <v>48</v>
      </c>
      <c r="D57" s="1200"/>
      <c r="E57" s="1201"/>
      <c r="F57" s="343">
        <v>1360</v>
      </c>
      <c r="G57" s="343">
        <v>1411</v>
      </c>
      <c r="H57" s="344">
        <v>1449</v>
      </c>
    </row>
    <row r="58" spans="2:8" ht="45.75" customHeight="1" x14ac:dyDescent="0.15">
      <c r="B58" s="121"/>
      <c r="C58" s="1188" t="s">
        <v>559</v>
      </c>
      <c r="D58" s="1189"/>
      <c r="E58" s="1190"/>
      <c r="F58" s="345">
        <v>678</v>
      </c>
      <c r="G58" s="345">
        <v>688</v>
      </c>
      <c r="H58" s="346">
        <v>700</v>
      </c>
    </row>
    <row r="59" spans="2:8" ht="45.75" customHeight="1" x14ac:dyDescent="0.15">
      <c r="B59" s="121"/>
      <c r="C59" s="1188" t="s">
        <v>560</v>
      </c>
      <c r="D59" s="1189"/>
      <c r="E59" s="1190"/>
      <c r="F59" s="345">
        <v>358</v>
      </c>
      <c r="G59" s="345">
        <v>359</v>
      </c>
      <c r="H59" s="346">
        <v>359</v>
      </c>
    </row>
    <row r="60" spans="2:8" ht="45.75" customHeight="1" x14ac:dyDescent="0.15">
      <c r="B60" s="121"/>
      <c r="C60" s="1188" t="s">
        <v>561</v>
      </c>
      <c r="D60" s="1189"/>
      <c r="E60" s="1190"/>
      <c r="F60" s="345">
        <v>174</v>
      </c>
      <c r="G60" s="345">
        <v>215</v>
      </c>
      <c r="H60" s="346">
        <v>235</v>
      </c>
    </row>
    <row r="61" spans="2:8" ht="45.75" customHeight="1" x14ac:dyDescent="0.15">
      <c r="B61" s="121"/>
      <c r="C61" s="1188" t="s">
        <v>562</v>
      </c>
      <c r="D61" s="1189"/>
      <c r="E61" s="1190"/>
      <c r="F61" s="345">
        <v>91</v>
      </c>
      <c r="G61" s="345">
        <v>91</v>
      </c>
      <c r="H61" s="346">
        <v>91</v>
      </c>
    </row>
    <row r="62" spans="2:8" ht="45.75" customHeight="1" thickBot="1" x14ac:dyDescent="0.2">
      <c r="B62" s="122"/>
      <c r="C62" s="1191" t="s">
        <v>563</v>
      </c>
      <c r="D62" s="1192"/>
      <c r="E62" s="1193"/>
      <c r="F62" s="347">
        <v>32</v>
      </c>
      <c r="G62" s="347">
        <v>32</v>
      </c>
      <c r="H62" s="348">
        <v>32</v>
      </c>
    </row>
    <row r="63" spans="2:8" ht="52.5" customHeight="1" thickBot="1" x14ac:dyDescent="0.2">
      <c r="B63" s="123"/>
      <c r="C63" s="1194" t="s">
        <v>49</v>
      </c>
      <c r="D63" s="1194"/>
      <c r="E63" s="1195"/>
      <c r="F63" s="349">
        <v>3551</v>
      </c>
      <c r="G63" s="349">
        <v>4084</v>
      </c>
      <c r="H63" s="350">
        <v>4284</v>
      </c>
    </row>
    <row r="64" spans="2:8" x14ac:dyDescent="0.15"/>
  </sheetData>
  <sheetProtection algorithmName="SHA-512" hashValue="zhc0rZs8mAzV7imyIsyUFGufU6ScJMBy6uj/3e3o/NnTe2AHcgqoHEme69AOJnbJRxhQW6x7dG6yZc5ZowVvsw==" saltValue="XLCj5qWiLJcyGbAzU878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31832</v>
      </c>
      <c r="E3" s="142"/>
      <c r="F3" s="143">
        <v>76347</v>
      </c>
      <c r="G3" s="144"/>
      <c r="H3" s="145"/>
    </row>
    <row r="4" spans="1:8" x14ac:dyDescent="0.15">
      <c r="A4" s="146"/>
      <c r="B4" s="147"/>
      <c r="C4" s="148"/>
      <c r="D4" s="149">
        <v>14840</v>
      </c>
      <c r="E4" s="150"/>
      <c r="F4" s="151">
        <v>41762</v>
      </c>
      <c r="G4" s="152"/>
      <c r="H4" s="153"/>
    </row>
    <row r="5" spans="1:8" x14ac:dyDescent="0.15">
      <c r="A5" s="134" t="s">
        <v>520</v>
      </c>
      <c r="B5" s="139"/>
      <c r="C5" s="140"/>
      <c r="D5" s="141">
        <v>36031</v>
      </c>
      <c r="E5" s="142"/>
      <c r="F5" s="143">
        <v>69604</v>
      </c>
      <c r="G5" s="144"/>
      <c r="H5" s="145"/>
    </row>
    <row r="6" spans="1:8" x14ac:dyDescent="0.15">
      <c r="A6" s="146"/>
      <c r="B6" s="147"/>
      <c r="C6" s="148"/>
      <c r="D6" s="149">
        <v>22674</v>
      </c>
      <c r="E6" s="150"/>
      <c r="F6" s="151">
        <v>36247</v>
      </c>
      <c r="G6" s="152"/>
      <c r="H6" s="153"/>
    </row>
    <row r="7" spans="1:8" x14ac:dyDescent="0.15">
      <c r="A7" s="134" t="s">
        <v>521</v>
      </c>
      <c r="B7" s="139"/>
      <c r="C7" s="140"/>
      <c r="D7" s="141">
        <v>58366</v>
      </c>
      <c r="E7" s="142"/>
      <c r="F7" s="143">
        <v>68410</v>
      </c>
      <c r="G7" s="144"/>
      <c r="H7" s="145"/>
    </row>
    <row r="8" spans="1:8" x14ac:dyDescent="0.15">
      <c r="A8" s="146"/>
      <c r="B8" s="147"/>
      <c r="C8" s="148"/>
      <c r="D8" s="149">
        <v>34688</v>
      </c>
      <c r="E8" s="150"/>
      <c r="F8" s="151">
        <v>35086</v>
      </c>
      <c r="G8" s="152"/>
      <c r="H8" s="153"/>
    </row>
    <row r="9" spans="1:8" x14ac:dyDescent="0.15">
      <c r="A9" s="134" t="s">
        <v>522</v>
      </c>
      <c r="B9" s="139"/>
      <c r="C9" s="140"/>
      <c r="D9" s="141">
        <v>132880</v>
      </c>
      <c r="E9" s="142"/>
      <c r="F9" s="143">
        <v>73019</v>
      </c>
      <c r="G9" s="144"/>
      <c r="H9" s="145"/>
    </row>
    <row r="10" spans="1:8" x14ac:dyDescent="0.15">
      <c r="A10" s="146"/>
      <c r="B10" s="147"/>
      <c r="C10" s="148"/>
      <c r="D10" s="149">
        <v>103285</v>
      </c>
      <c r="E10" s="150"/>
      <c r="F10" s="151">
        <v>39427</v>
      </c>
      <c r="G10" s="152"/>
      <c r="H10" s="153"/>
    </row>
    <row r="11" spans="1:8" x14ac:dyDescent="0.15">
      <c r="A11" s="134" t="s">
        <v>523</v>
      </c>
      <c r="B11" s="139"/>
      <c r="C11" s="140"/>
      <c r="D11" s="141">
        <v>187392</v>
      </c>
      <c r="E11" s="142"/>
      <c r="F11" s="143">
        <v>76590</v>
      </c>
      <c r="G11" s="144"/>
      <c r="H11" s="145"/>
    </row>
    <row r="12" spans="1:8" x14ac:dyDescent="0.15">
      <c r="A12" s="146"/>
      <c r="B12" s="147"/>
      <c r="C12" s="154"/>
      <c r="D12" s="149">
        <v>160049</v>
      </c>
      <c r="E12" s="150"/>
      <c r="F12" s="151">
        <v>42387</v>
      </c>
      <c r="G12" s="152"/>
      <c r="H12" s="153"/>
    </row>
    <row r="13" spans="1:8" x14ac:dyDescent="0.15">
      <c r="A13" s="134"/>
      <c r="B13" s="139"/>
      <c r="C13" s="140"/>
      <c r="D13" s="141">
        <v>89300</v>
      </c>
      <c r="E13" s="142"/>
      <c r="F13" s="143">
        <v>72794</v>
      </c>
      <c r="G13" s="155"/>
      <c r="H13" s="145"/>
    </row>
    <row r="14" spans="1:8" x14ac:dyDescent="0.15">
      <c r="A14" s="146"/>
      <c r="B14" s="147"/>
      <c r="C14" s="148"/>
      <c r="D14" s="149">
        <v>67107</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1.47</v>
      </c>
      <c r="C19" s="156">
        <f>ROUND(VALUE(SUBSTITUTE(実質収支比率等に係る経年分析!G$48,"▲","-")),2)</f>
        <v>10.1</v>
      </c>
      <c r="D19" s="156">
        <f>ROUND(VALUE(SUBSTITUTE(実質収支比率等に係る経年分析!H$48,"▲","-")),2)</f>
        <v>6.56</v>
      </c>
      <c r="E19" s="156">
        <f>ROUND(VALUE(SUBSTITUTE(実質収支比率等に係る経年分析!I$48,"▲","-")),2)</f>
        <v>6.58</v>
      </c>
      <c r="F19" s="156">
        <f>ROUND(VALUE(SUBSTITUTE(実質収支比率等に係る経年分析!J$48,"▲","-")),2)</f>
        <v>4.66</v>
      </c>
    </row>
    <row r="20" spans="1:11" x14ac:dyDescent="0.15">
      <c r="A20" s="156" t="s">
        <v>53</v>
      </c>
      <c r="B20" s="156">
        <f>ROUND(VALUE(SUBSTITUTE(実質収支比率等に係る経年分析!F$47,"▲","-")),2)</f>
        <v>10.17</v>
      </c>
      <c r="C20" s="156">
        <f>ROUND(VALUE(SUBSTITUTE(実質収支比率等に係る経年分析!G$47,"▲","-")),2)</f>
        <v>16.62</v>
      </c>
      <c r="D20" s="156">
        <f>ROUND(VALUE(SUBSTITUTE(実質収支比率等に係る経年分析!H$47,"▲","-")),2)</f>
        <v>25.12</v>
      </c>
      <c r="E20" s="156">
        <f>ROUND(VALUE(SUBSTITUTE(実質収支比率等に係る経年分析!I$47,"▲","-")),2)</f>
        <v>29.73</v>
      </c>
      <c r="F20" s="156">
        <f>ROUND(VALUE(SUBSTITUTE(実質収支比率等に係る経年分析!J$47,"▲","-")),2)</f>
        <v>29.13</v>
      </c>
    </row>
    <row r="21" spans="1:11" x14ac:dyDescent="0.15">
      <c r="A21" s="156" t="s">
        <v>54</v>
      </c>
      <c r="B21" s="156">
        <f>IF(ISNUMBER(VALUE(SUBSTITUTE(実質収支比率等に係る経年分析!F$49,"▲","-"))),ROUND(VALUE(SUBSTITUTE(実質収支比率等に係る経年分析!F$49,"▲","-")),2),NA())</f>
        <v>1.66</v>
      </c>
      <c r="C21" s="156">
        <f>IF(ISNUMBER(VALUE(SUBSTITUTE(実質収支比率等に係る経年分析!G$49,"▲","-"))),ROUND(VALUE(SUBSTITUTE(実質収支比率等に係る経年分析!G$49,"▲","-")),2),NA())</f>
        <v>15.5</v>
      </c>
      <c r="D21" s="156">
        <f>IF(ISNUMBER(VALUE(SUBSTITUTE(実質収支比率等に係る経年分析!H$49,"▲","-"))),ROUND(VALUE(SUBSTITUTE(実質収支比率等に係る経年分析!H$49,"▲","-")),2),NA())</f>
        <v>-0.92</v>
      </c>
      <c r="E21" s="156">
        <f>IF(ISNUMBER(VALUE(SUBSTITUTE(実質収支比率等に係る経年分析!I$49,"▲","-"))),ROUND(VALUE(SUBSTITUTE(実質収支比率等に係る経年分析!I$49,"▲","-")),2),NA())</f>
        <v>1.65</v>
      </c>
      <c r="F21" s="156">
        <f>IF(ISNUMBER(VALUE(SUBSTITUTE(実質収支比率等に係る経年分析!J$49,"▲","-"))),ROUND(VALUE(SUBSTITUTE(実質収支比率等に係る経年分析!J$49,"▲","-")),2),NA())</f>
        <v>-4.87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14.04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14.77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13.97</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公共用地先行取得事業特別会計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貸付資金特別会計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0.28000000000000003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港湾事業特別会計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0.27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0.37</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9.84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870</v>
      </c>
      <c r="E42" s="158"/>
      <c r="F42" s="158"/>
      <c r="G42" s="158">
        <f>'実質公債費比率（分子）の構造'!L$52</f>
        <v>886</v>
      </c>
      <c r="H42" s="158"/>
      <c r="I42" s="158"/>
      <c r="J42" s="158">
        <f>'実質公債費比率（分子）の構造'!M$52</f>
        <v>909</v>
      </c>
      <c r="K42" s="158"/>
      <c r="L42" s="158"/>
      <c r="M42" s="158">
        <f>'実質公債費比率（分子）の構造'!N$52</f>
        <v>946</v>
      </c>
      <c r="N42" s="158"/>
      <c r="O42" s="158"/>
      <c r="P42" s="158">
        <f>'実質公債費比率（分子）の構造'!O$52</f>
        <v>1069</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2</v>
      </c>
      <c r="L43" s="158"/>
      <c r="M43" s="158"/>
      <c r="N43" s="158">
        <f>'実質公債費比率（分子）の構造'!O$51</f>
        <v>5</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44</v>
      </c>
      <c r="C45" s="158"/>
      <c r="D45" s="158"/>
      <c r="E45" s="158">
        <f>'実質公債費比率（分子）の構造'!L$49</f>
        <v>48</v>
      </c>
      <c r="F45" s="158"/>
      <c r="G45" s="158"/>
      <c r="H45" s="158">
        <f>'実質公債費比率（分子）の構造'!M$49</f>
        <v>35</v>
      </c>
      <c r="I45" s="158"/>
      <c r="J45" s="158"/>
      <c r="K45" s="158">
        <f>'実質公債費比率（分子）の構造'!N$49</f>
        <v>60</v>
      </c>
      <c r="L45" s="158"/>
      <c r="M45" s="158"/>
      <c r="N45" s="158">
        <f>'実質公債費比率（分子）の構造'!O$49</f>
        <v>98</v>
      </c>
      <c r="O45" s="158"/>
      <c r="P45" s="158"/>
    </row>
    <row r="46" spans="1:16" x14ac:dyDescent="0.15">
      <c r="A46" s="158" t="s">
        <v>64</v>
      </c>
      <c r="B46" s="158">
        <f>'実質公債費比率（分子）の構造'!K$48</f>
        <v>326</v>
      </c>
      <c r="C46" s="158"/>
      <c r="D46" s="158"/>
      <c r="E46" s="158">
        <f>'実質公債費比率（分子）の構造'!L$48</f>
        <v>330</v>
      </c>
      <c r="F46" s="158"/>
      <c r="G46" s="158"/>
      <c r="H46" s="158">
        <f>'実質公債費比率（分子）の構造'!M$48</f>
        <v>323</v>
      </c>
      <c r="I46" s="158"/>
      <c r="J46" s="158"/>
      <c r="K46" s="158">
        <f>'実質公債費比率（分子）の構造'!N$48</f>
        <v>302</v>
      </c>
      <c r="L46" s="158"/>
      <c r="M46" s="158"/>
      <c r="N46" s="158">
        <f>'実質公債費比率（分子）の構造'!O$48</f>
        <v>306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1039</v>
      </c>
      <c r="C49" s="158"/>
      <c r="D49" s="158"/>
      <c r="E49" s="158">
        <f>'実質公債費比率（分子）の構造'!L$45</f>
        <v>1104</v>
      </c>
      <c r="F49" s="158"/>
      <c r="G49" s="158"/>
      <c r="H49" s="158">
        <f>'実質公債費比率（分子）の構造'!M$45</f>
        <v>1122</v>
      </c>
      <c r="I49" s="158"/>
      <c r="J49" s="158"/>
      <c r="K49" s="158">
        <f>'実質公債費比率（分子）の構造'!N$45</f>
        <v>1232</v>
      </c>
      <c r="L49" s="158"/>
      <c r="M49" s="158"/>
      <c r="N49" s="158">
        <f>'実質公債費比率（分子）の構造'!O$45</f>
        <v>1242</v>
      </c>
      <c r="O49" s="158"/>
      <c r="P49" s="158"/>
    </row>
    <row r="50" spans="1:16" x14ac:dyDescent="0.15">
      <c r="A50" s="158" t="s">
        <v>67</v>
      </c>
      <c r="B50" s="158" t="e">
        <f>NA()</f>
        <v>#N/A</v>
      </c>
      <c r="C50" s="158">
        <f>IF(ISNUMBER('実質公債費比率（分子）の構造'!K$53),'実質公債費比率（分子）の構造'!K$53,NA())</f>
        <v>539</v>
      </c>
      <c r="D50" s="158" t="e">
        <f>NA()</f>
        <v>#N/A</v>
      </c>
      <c r="E50" s="158" t="e">
        <f>NA()</f>
        <v>#N/A</v>
      </c>
      <c r="F50" s="158">
        <f>IF(ISNUMBER('実質公債費比率（分子）の構造'!L$53),'実質公債費比率（分子）の構造'!L$53,NA())</f>
        <v>596</v>
      </c>
      <c r="G50" s="158" t="e">
        <f>NA()</f>
        <v>#N/A</v>
      </c>
      <c r="H50" s="158" t="e">
        <f>NA()</f>
        <v>#N/A</v>
      </c>
      <c r="I50" s="158">
        <f>IF(ISNUMBER('実質公債費比率（分子）の構造'!M$53),'実質公債費比率（分子）の構造'!M$53,NA())</f>
        <v>572</v>
      </c>
      <c r="J50" s="158" t="e">
        <f>NA()</f>
        <v>#N/A</v>
      </c>
      <c r="K50" s="158" t="e">
        <f>NA()</f>
        <v>#N/A</v>
      </c>
      <c r="L50" s="158">
        <f>IF(ISNUMBER('実質公債費比率（分子）の構造'!N$53),'実質公債費比率（分子）の構造'!N$53,NA())</f>
        <v>650</v>
      </c>
      <c r="M50" s="158" t="e">
        <f>NA()</f>
        <v>#N/A</v>
      </c>
      <c r="N50" s="158" t="e">
        <f>NA()</f>
        <v>#N/A</v>
      </c>
      <c r="O50" s="158">
        <f>IF(ISNUMBER('実質公債費比率（分子）の構造'!O$53),'実質公債費比率（分子）の構造'!O$53,NA())</f>
        <v>582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12060</v>
      </c>
      <c r="E56" s="157"/>
      <c r="F56" s="157"/>
      <c r="G56" s="157">
        <f>'将来負担比率（分子）の構造'!J$52</f>
        <v>12754</v>
      </c>
      <c r="H56" s="157"/>
      <c r="I56" s="157"/>
      <c r="J56" s="157">
        <f>'将来負担比率（分子）の構造'!K$52</f>
        <v>13763</v>
      </c>
      <c r="K56" s="157"/>
      <c r="L56" s="157"/>
      <c r="M56" s="157">
        <f>'将来負担比率（分子）の構造'!L$52</f>
        <v>14760</v>
      </c>
      <c r="N56" s="157"/>
      <c r="O56" s="157"/>
      <c r="P56" s="157">
        <f>'将来負担比率（分子）の構造'!M$52</f>
        <v>15862</v>
      </c>
    </row>
    <row r="57" spans="1:16" x14ac:dyDescent="0.15">
      <c r="A57" s="157" t="s">
        <v>42</v>
      </c>
      <c r="B57" s="157"/>
      <c r="C57" s="157"/>
      <c r="D57" s="157">
        <f>'将来負担比率（分子）の構造'!I$51</f>
        <v>137</v>
      </c>
      <c r="E57" s="157"/>
      <c r="F57" s="157"/>
      <c r="G57" s="157">
        <f>'将来負担比率（分子）の構造'!J$51</f>
        <v>113</v>
      </c>
      <c r="H57" s="157"/>
      <c r="I57" s="157"/>
      <c r="J57" s="157">
        <f>'将来負担比率（分子）の構造'!K$51</f>
        <v>83</v>
      </c>
      <c r="K57" s="157"/>
      <c r="L57" s="157"/>
      <c r="M57" s="157">
        <f>'将来負担比率（分子）の構造'!L$51</f>
        <v>57</v>
      </c>
      <c r="N57" s="157"/>
      <c r="O57" s="157"/>
      <c r="P57" s="157">
        <f>'将来負担比率（分子）の構造'!M$51</f>
        <v>32</v>
      </c>
    </row>
    <row r="58" spans="1:16" x14ac:dyDescent="0.15">
      <c r="A58" s="157" t="s">
        <v>41</v>
      </c>
      <c r="B58" s="157"/>
      <c r="C58" s="157"/>
      <c r="D58" s="157">
        <f>'将来負担比率（分子）の構造'!I$50</f>
        <v>3033</v>
      </c>
      <c r="E58" s="157"/>
      <c r="F58" s="157"/>
      <c r="G58" s="157">
        <f>'将来負担比率（分子）の構造'!J$50</f>
        <v>4123</v>
      </c>
      <c r="H58" s="157"/>
      <c r="I58" s="157"/>
      <c r="J58" s="157">
        <f>'将来負担比率（分子）の構造'!K$50</f>
        <v>5019</v>
      </c>
      <c r="K58" s="157"/>
      <c r="L58" s="157"/>
      <c r="M58" s="157">
        <f>'将来負担比率（分子）の構造'!L$50</f>
        <v>5634</v>
      </c>
      <c r="N58" s="157"/>
      <c r="O58" s="157"/>
      <c r="P58" s="157">
        <f>'将来負担比率（分子）の構造'!M$50</f>
        <v>5799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f>'将来負担比率（分子）の構造'!J$46</f>
        <v>0</v>
      </c>
      <c r="F61" s="157"/>
      <c r="G61" s="157"/>
      <c r="H61" s="157">
        <f>'将来負担比率（分子）の構造'!K$46</f>
        <v>1</v>
      </c>
      <c r="I61" s="157"/>
      <c r="J61" s="157"/>
      <c r="K61" s="157" t="str">
        <f>'将来負担比率（分子）の構造'!L$46</f>
        <v>-</v>
      </c>
      <c r="L61" s="157"/>
      <c r="M61" s="157"/>
      <c r="N61" s="157">
        <f>'将来負担比率（分子）の構造'!M$46</f>
        <v>1</v>
      </c>
      <c r="O61" s="157"/>
      <c r="P61" s="157"/>
    </row>
    <row r="62" spans="1:16" x14ac:dyDescent="0.15">
      <c r="A62" s="157" t="s">
        <v>35</v>
      </c>
      <c r="B62" s="157">
        <f>'将来負担比率（分子）の構造'!I$45</f>
        <v>1224</v>
      </c>
      <c r="C62" s="157"/>
      <c r="D62" s="157"/>
      <c r="E62" s="157">
        <f>'将来負担比率（分子）の構造'!J$45</f>
        <v>1232</v>
      </c>
      <c r="F62" s="157"/>
      <c r="G62" s="157"/>
      <c r="H62" s="157">
        <f>'将来負担比率（分子）の構造'!K$45</f>
        <v>1169</v>
      </c>
      <c r="I62" s="157"/>
      <c r="J62" s="157"/>
      <c r="K62" s="157">
        <f>'将来負担比率（分子）の構造'!L$45</f>
        <v>1312</v>
      </c>
      <c r="L62" s="157"/>
      <c r="M62" s="157"/>
      <c r="N62" s="157">
        <f>'将来負担比率（分子）の構造'!M$45</f>
        <v>1177</v>
      </c>
      <c r="O62" s="157"/>
      <c r="P62" s="157"/>
    </row>
    <row r="63" spans="1:16" x14ac:dyDescent="0.15">
      <c r="A63" s="157" t="s">
        <v>34</v>
      </c>
      <c r="B63" s="157">
        <f>'将来負担比率（分子）の構造'!I$44</f>
        <v>1738</v>
      </c>
      <c r="C63" s="157"/>
      <c r="D63" s="157"/>
      <c r="E63" s="157">
        <f>'将来負担比率（分子）の構造'!J$44</f>
        <v>2201</v>
      </c>
      <c r="F63" s="157"/>
      <c r="G63" s="157"/>
      <c r="H63" s="157">
        <f>'将来負担比率（分子）の構造'!K$44</f>
        <v>2172</v>
      </c>
      <c r="I63" s="157"/>
      <c r="J63" s="157"/>
      <c r="K63" s="157">
        <f>'将来負担比率（分子）の構造'!L$44</f>
        <v>2154</v>
      </c>
      <c r="L63" s="157"/>
      <c r="M63" s="157"/>
      <c r="N63" s="157">
        <f>'将来負担比率（分子）の構造'!M$44</f>
        <v>2061</v>
      </c>
      <c r="O63" s="157"/>
      <c r="P63" s="157"/>
    </row>
    <row r="64" spans="1:16" x14ac:dyDescent="0.15">
      <c r="A64" s="157" t="s">
        <v>33</v>
      </c>
      <c r="B64" s="157">
        <f>'将来負担比率（分子）の構造'!I$43</f>
        <v>4770</v>
      </c>
      <c r="C64" s="157"/>
      <c r="D64" s="157"/>
      <c r="E64" s="157">
        <f>'将来負担比率（分子）の構造'!J$43</f>
        <v>4429</v>
      </c>
      <c r="F64" s="157"/>
      <c r="G64" s="157"/>
      <c r="H64" s="157">
        <f>'将来負担比率（分子）の構造'!K$43</f>
        <v>4147</v>
      </c>
      <c r="I64" s="157"/>
      <c r="J64" s="157"/>
      <c r="K64" s="157">
        <f>'将来負担比率（分子）の構造'!L$43</f>
        <v>3839</v>
      </c>
      <c r="L64" s="157"/>
      <c r="M64" s="157"/>
      <c r="N64" s="157">
        <f>'将来負担比率（分子）の構造'!M$43</f>
        <v>3754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13558</v>
      </c>
      <c r="C66" s="157"/>
      <c r="D66" s="157"/>
      <c r="E66" s="157">
        <f>'将来負担比率（分子）の構造'!J$41</f>
        <v>13771</v>
      </c>
      <c r="F66" s="157"/>
      <c r="G66" s="157"/>
      <c r="H66" s="157">
        <f>'将来負担比率（分子）の構造'!K$41</f>
        <v>13879</v>
      </c>
      <c r="I66" s="157"/>
      <c r="J66" s="157"/>
      <c r="K66" s="157">
        <f>'将来負担比率（分子）の構造'!L$41</f>
        <v>15400</v>
      </c>
      <c r="L66" s="157"/>
      <c r="M66" s="157"/>
      <c r="N66" s="157">
        <f>'将来負担比率（分子）の構造'!M$41</f>
        <v>17880</v>
      </c>
      <c r="O66" s="157"/>
      <c r="P66" s="157"/>
    </row>
    <row r="67" spans="1:16" x14ac:dyDescent="0.15">
      <c r="A67" s="157" t="s">
        <v>71</v>
      </c>
      <c r="B67" s="157" t="e">
        <f>NA()</f>
        <v>#N/A</v>
      </c>
      <c r="C67" s="157">
        <f>IF(ISNUMBER('将来負担比率（分子）の構造'!I$53), IF('将来負担比率（分子）の構造'!I$53 &lt; 0, 0, '将来負担比率（分子）の構造'!I$53), NA())</f>
        <v>6060</v>
      </c>
      <c r="D67" s="157" t="e">
        <f>NA()</f>
        <v>#N/A</v>
      </c>
      <c r="E67" s="157" t="e">
        <f>NA()</f>
        <v>#N/A</v>
      </c>
      <c r="F67" s="157">
        <f>IF(ISNUMBER('将来負担比率（分子）の構造'!J$53), IF('将来負担比率（分子）の構造'!J$53 &lt; 0, 0, '将来負担比率（分子）の構造'!J$53), NA())</f>
        <v>4642</v>
      </c>
      <c r="G67" s="157" t="e">
        <f>NA()</f>
        <v>#N/A</v>
      </c>
      <c r="H67" s="157" t="e">
        <f>NA()</f>
        <v>#N/A</v>
      </c>
      <c r="I67" s="157">
        <f>IF(ISNUMBER('将来負担比率（分子）の構造'!K$53), IF('将来負担比率（分子）の構造'!K$53 &lt; 0, 0, '将来負担比率（分子）の構造'!K$53), NA())</f>
        <v>2502</v>
      </c>
      <c r="J67" s="157" t="e">
        <f>NA()</f>
        <v>#N/A</v>
      </c>
      <c r="K67" s="157" t="e">
        <f>NA()</f>
        <v>#N/A</v>
      </c>
      <c r="L67" s="157">
        <f>IF(ISNUMBER('将来負担比率（分子）の構造'!L$53), IF('将来負担比率（分子）の構造'!L$53 &lt; 0, 0, '将来負担比率（分子）の構造'!L$53), NA())</f>
        <v>2254</v>
      </c>
      <c r="M67" s="157" t="e">
        <f>NA()</f>
        <v>#N/A</v>
      </c>
      <c r="N67" s="157" t="e">
        <f>NA()</f>
        <v>#N/A</v>
      </c>
      <c r="O67" s="157">
        <f>IF(ISNUMBER('将来負担比率（分子）の構造'!M$53), IF('将来負担比率（分子）の構造'!M$53 &lt; 0, 0, '将来負担比率（分子）の構造'!M$53), NA())</f>
        <v>3180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1969</v>
      </c>
      <c r="C72" s="161">
        <f>基金残高に係る経年分析!G55</f>
        <v>2350</v>
      </c>
      <c r="D72" s="161">
        <f>基金残高に係る経年分析!H55</f>
        <v>2359</v>
      </c>
    </row>
    <row r="73" spans="1:16" x14ac:dyDescent="0.15">
      <c r="A73" s="160" t="s">
        <v>74</v>
      </c>
      <c r="B73" s="161">
        <f>基金残高に係る経年分析!F56</f>
        <v>222</v>
      </c>
      <c r="C73" s="161">
        <f>基金残高に係る経年分析!G56</f>
        <v>323</v>
      </c>
      <c r="D73" s="161">
        <f>基金残高に係る経年分析!H56</f>
        <v>476</v>
      </c>
    </row>
    <row r="74" spans="1:16" x14ac:dyDescent="0.15">
      <c r="A74" s="160" t="s">
        <v>75</v>
      </c>
      <c r="B74" s="161">
        <f>基金残高に係る経年分析!F57</f>
        <v>1360</v>
      </c>
      <c r="C74" s="161">
        <f>基金残高に係る経年分析!G57</f>
        <v>1411</v>
      </c>
      <c r="D74" s="161">
        <f>基金残高に係る経年分析!H57</f>
        <v>1449</v>
      </c>
    </row>
  </sheetData>
  <sheetProtection algorithmName="SHA-512" hashValue="JS2W9391PuLXt6bq7LFmFz7M1bTOE2u4WIEksQLt5iFvuiUjA9Ed8SYnpKkipi/1MLlf5N1VFS7LeIwkmupJWw==" saltValue="PNdyMIt+TXpo+qVVkUtS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4794867</v>
      </c>
      <c r="S5" s="661"/>
      <c r="T5" s="661"/>
      <c r="U5" s="661"/>
      <c r="V5" s="661"/>
      <c r="W5" s="661"/>
      <c r="X5" s="661"/>
      <c r="Y5" s="689"/>
      <c r="Z5" s="702">
        <v>27.7</v>
      </c>
      <c r="AA5" s="702"/>
      <c r="AB5" s="702"/>
      <c r="AC5" s="702"/>
      <c r="AD5" s="703">
        <v>4794867</v>
      </c>
      <c r="AE5" s="703"/>
      <c r="AF5" s="703"/>
      <c r="AG5" s="703"/>
      <c r="AH5" s="703"/>
      <c r="AI5" s="703"/>
      <c r="AJ5" s="703"/>
      <c r="AK5" s="703"/>
      <c r="AL5" s="690">
        <v>58.7</v>
      </c>
      <c r="AM5" s="672"/>
      <c r="AN5" s="672"/>
      <c r="AO5" s="691"/>
      <c r="AP5" s="663" t="s">
        <v>216</v>
      </c>
      <c r="AQ5" s="664"/>
      <c r="AR5" s="664"/>
      <c r="AS5" s="664"/>
      <c r="AT5" s="664"/>
      <c r="AU5" s="664"/>
      <c r="AV5" s="664"/>
      <c r="AW5" s="664"/>
      <c r="AX5" s="664"/>
      <c r="AY5" s="664"/>
      <c r="AZ5" s="664"/>
      <c r="BA5" s="664"/>
      <c r="BB5" s="664"/>
      <c r="BC5" s="664"/>
      <c r="BD5" s="664"/>
      <c r="BE5" s="664"/>
      <c r="BF5" s="665"/>
      <c r="BG5" s="608">
        <v>4785411</v>
      </c>
      <c r="BH5" s="609"/>
      <c r="BI5" s="609"/>
      <c r="BJ5" s="609"/>
      <c r="BK5" s="609"/>
      <c r="BL5" s="609"/>
      <c r="BM5" s="609"/>
      <c r="BN5" s="610"/>
      <c r="BO5" s="646">
        <v>99.8</v>
      </c>
      <c r="BP5" s="646"/>
      <c r="BQ5" s="646"/>
      <c r="BR5" s="646"/>
      <c r="BS5" s="647">
        <v>28665</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95083</v>
      </c>
      <c r="S6" s="609"/>
      <c r="T6" s="609"/>
      <c r="U6" s="609"/>
      <c r="V6" s="609"/>
      <c r="W6" s="609"/>
      <c r="X6" s="609"/>
      <c r="Y6" s="610"/>
      <c r="Z6" s="646">
        <v>0.6</v>
      </c>
      <c r="AA6" s="646"/>
      <c r="AB6" s="646"/>
      <c r="AC6" s="646"/>
      <c r="AD6" s="647">
        <v>95083</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4785411</v>
      </c>
      <c r="BH6" s="609"/>
      <c r="BI6" s="609"/>
      <c r="BJ6" s="609"/>
      <c r="BK6" s="609"/>
      <c r="BL6" s="609"/>
      <c r="BM6" s="609"/>
      <c r="BN6" s="610"/>
      <c r="BO6" s="646">
        <v>99.8</v>
      </c>
      <c r="BP6" s="646"/>
      <c r="BQ6" s="646"/>
      <c r="BR6" s="646"/>
      <c r="BS6" s="647">
        <v>28665</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143434</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143434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1628</v>
      </c>
      <c r="S7" s="609"/>
      <c r="T7" s="609"/>
      <c r="U7" s="609"/>
      <c r="V7" s="609"/>
      <c r="W7" s="609"/>
      <c r="X7" s="609"/>
      <c r="Y7" s="610"/>
      <c r="Z7" s="646">
        <v>0</v>
      </c>
      <c r="AA7" s="646"/>
      <c r="AB7" s="646"/>
      <c r="AC7" s="646"/>
      <c r="AD7" s="647">
        <v>1628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1123952</v>
      </c>
      <c r="BH7" s="609"/>
      <c r="BI7" s="609"/>
      <c r="BJ7" s="609"/>
      <c r="BK7" s="609"/>
      <c r="BL7" s="609"/>
      <c r="BM7" s="609"/>
      <c r="BN7" s="610"/>
      <c r="BO7" s="646">
        <v>23.4</v>
      </c>
      <c r="BP7" s="646"/>
      <c r="BQ7" s="646"/>
      <c r="BR7" s="646"/>
      <c r="BS7" s="647">
        <v>28665</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4319079</v>
      </c>
      <c r="CS7" s="609"/>
      <c r="CT7" s="609"/>
      <c r="CU7" s="609"/>
      <c r="CV7" s="609"/>
      <c r="CW7" s="609"/>
      <c r="CX7" s="609"/>
      <c r="CY7" s="610"/>
      <c r="CZ7" s="646">
        <v>25.7</v>
      </c>
      <c r="DA7" s="646"/>
      <c r="DB7" s="646"/>
      <c r="DC7" s="646"/>
      <c r="DD7" s="614">
        <v>2302135</v>
      </c>
      <c r="DE7" s="609"/>
      <c r="DF7" s="609"/>
      <c r="DG7" s="609"/>
      <c r="DH7" s="609"/>
      <c r="DI7" s="609"/>
      <c r="DJ7" s="609"/>
      <c r="DK7" s="609"/>
      <c r="DL7" s="609"/>
      <c r="DM7" s="609"/>
      <c r="DN7" s="609"/>
      <c r="DO7" s="609"/>
      <c r="DP7" s="610"/>
      <c r="DQ7" s="614">
        <v>1697918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23882</v>
      </c>
      <c r="S8" s="609"/>
      <c r="T8" s="609"/>
      <c r="U8" s="609"/>
      <c r="V8" s="609"/>
      <c r="W8" s="609"/>
      <c r="X8" s="609"/>
      <c r="Y8" s="610"/>
      <c r="Z8" s="646">
        <v>0.1</v>
      </c>
      <c r="AA8" s="646"/>
      <c r="AB8" s="646"/>
      <c r="AC8" s="646"/>
      <c r="AD8" s="647">
        <v>23882</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35082</v>
      </c>
      <c r="BH8" s="609"/>
      <c r="BI8" s="609"/>
      <c r="BJ8" s="609"/>
      <c r="BK8" s="609"/>
      <c r="BL8" s="609"/>
      <c r="BM8" s="609"/>
      <c r="BN8" s="610"/>
      <c r="BO8" s="646">
        <v>0.7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5188736</v>
      </c>
      <c r="CS8" s="609"/>
      <c r="CT8" s="609"/>
      <c r="CU8" s="609"/>
      <c r="CV8" s="609"/>
      <c r="CW8" s="609"/>
      <c r="CX8" s="609"/>
      <c r="CY8" s="610"/>
      <c r="CZ8" s="646">
        <v>30.9</v>
      </c>
      <c r="DA8" s="646"/>
      <c r="DB8" s="646"/>
      <c r="DC8" s="646"/>
      <c r="DD8" s="614">
        <v>20336</v>
      </c>
      <c r="DE8" s="609"/>
      <c r="DF8" s="609"/>
      <c r="DG8" s="609"/>
      <c r="DH8" s="609"/>
      <c r="DI8" s="609"/>
      <c r="DJ8" s="609"/>
      <c r="DK8" s="609"/>
      <c r="DL8" s="609"/>
      <c r="DM8" s="609"/>
      <c r="DN8" s="609"/>
      <c r="DO8" s="609"/>
      <c r="DP8" s="610"/>
      <c r="DQ8" s="614">
        <v>3027341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30842</v>
      </c>
      <c r="S9" s="609"/>
      <c r="T9" s="609"/>
      <c r="U9" s="609"/>
      <c r="V9" s="609"/>
      <c r="W9" s="609"/>
      <c r="X9" s="609"/>
      <c r="Y9" s="610"/>
      <c r="Z9" s="646">
        <v>0.2</v>
      </c>
      <c r="AA9" s="646"/>
      <c r="AB9" s="646"/>
      <c r="AC9" s="646"/>
      <c r="AD9" s="647">
        <v>30842</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917333</v>
      </c>
      <c r="BH9" s="609"/>
      <c r="BI9" s="609"/>
      <c r="BJ9" s="609"/>
      <c r="BK9" s="609"/>
      <c r="BL9" s="609"/>
      <c r="BM9" s="609"/>
      <c r="BN9" s="610"/>
      <c r="BO9" s="646">
        <v>19.100000000000001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940246</v>
      </c>
      <c r="CS9" s="609"/>
      <c r="CT9" s="609"/>
      <c r="CU9" s="609"/>
      <c r="CV9" s="609"/>
      <c r="CW9" s="609"/>
      <c r="CX9" s="609"/>
      <c r="CY9" s="610"/>
      <c r="CZ9" s="646">
        <v>5.6</v>
      </c>
      <c r="DA9" s="646"/>
      <c r="DB9" s="646"/>
      <c r="DC9" s="646"/>
      <c r="DD9" s="614">
        <v>5850</v>
      </c>
      <c r="DE9" s="609"/>
      <c r="DF9" s="609"/>
      <c r="DG9" s="609"/>
      <c r="DH9" s="609"/>
      <c r="DI9" s="609"/>
      <c r="DJ9" s="609"/>
      <c r="DK9" s="609"/>
      <c r="DL9" s="609"/>
      <c r="DM9" s="609"/>
      <c r="DN9" s="609"/>
      <c r="DO9" s="609"/>
      <c r="DP9" s="610"/>
      <c r="DQ9" s="614">
        <v>778416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76505</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41484</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11484</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618683</v>
      </c>
      <c r="S11" s="609"/>
      <c r="T11" s="609"/>
      <c r="U11" s="609"/>
      <c r="V11" s="609"/>
      <c r="W11" s="609"/>
      <c r="X11" s="609"/>
      <c r="Y11" s="610"/>
      <c r="Z11" s="611">
        <v>3.6</v>
      </c>
      <c r="AA11" s="612"/>
      <c r="AB11" s="612"/>
      <c r="AC11" s="613"/>
      <c r="AD11" s="614">
        <v>618683</v>
      </c>
      <c r="AE11" s="609"/>
      <c r="AF11" s="609"/>
      <c r="AG11" s="609"/>
      <c r="AH11" s="609"/>
      <c r="AI11" s="609"/>
      <c r="AJ11" s="609"/>
      <c r="AK11" s="610"/>
      <c r="AL11" s="611">
        <v>7.6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95032</v>
      </c>
      <c r="BH11" s="609"/>
      <c r="BI11" s="609"/>
      <c r="BJ11" s="609"/>
      <c r="BK11" s="609"/>
      <c r="BL11" s="609"/>
      <c r="BM11" s="609"/>
      <c r="BN11" s="610"/>
      <c r="BO11" s="646">
        <v>2</v>
      </c>
      <c r="BP11" s="646"/>
      <c r="BQ11" s="646"/>
      <c r="BR11" s="646"/>
      <c r="BS11" s="647">
        <v>28665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225241</v>
      </c>
      <c r="CS11" s="609"/>
      <c r="CT11" s="609"/>
      <c r="CU11" s="609"/>
      <c r="CV11" s="609"/>
      <c r="CW11" s="609"/>
      <c r="CX11" s="609"/>
      <c r="CY11" s="610"/>
      <c r="CZ11" s="646">
        <v>1.3</v>
      </c>
      <c r="DA11" s="646"/>
      <c r="DB11" s="646"/>
      <c r="DC11" s="646"/>
      <c r="DD11" s="614">
        <v>57153</v>
      </c>
      <c r="DE11" s="609"/>
      <c r="DF11" s="609"/>
      <c r="DG11" s="609"/>
      <c r="DH11" s="609"/>
      <c r="DI11" s="609"/>
      <c r="DJ11" s="609"/>
      <c r="DK11" s="609"/>
      <c r="DL11" s="609"/>
      <c r="DM11" s="609"/>
      <c r="DN11" s="609"/>
      <c r="DO11" s="609"/>
      <c r="DP11" s="610"/>
      <c r="DQ11" s="614">
        <v>120531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21333</v>
      </c>
      <c r="S12" s="609"/>
      <c r="T12" s="609"/>
      <c r="U12" s="609"/>
      <c r="V12" s="609"/>
      <c r="W12" s="609"/>
      <c r="X12" s="609"/>
      <c r="Y12" s="610"/>
      <c r="Z12" s="646">
        <v>0.1</v>
      </c>
      <c r="AA12" s="646"/>
      <c r="AB12" s="646"/>
      <c r="AC12" s="646"/>
      <c r="AD12" s="647">
        <v>21333</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3399647</v>
      </c>
      <c r="BH12" s="609"/>
      <c r="BI12" s="609"/>
      <c r="BJ12" s="609"/>
      <c r="BK12" s="609"/>
      <c r="BL12" s="609"/>
      <c r="BM12" s="609"/>
      <c r="BN12" s="610"/>
      <c r="BO12" s="646">
        <v>70.900000000000006</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441173</v>
      </c>
      <c r="CS12" s="609"/>
      <c r="CT12" s="609"/>
      <c r="CU12" s="609"/>
      <c r="CV12" s="609"/>
      <c r="CW12" s="609"/>
      <c r="CX12" s="609"/>
      <c r="CY12" s="610"/>
      <c r="CZ12" s="646">
        <v>2.6</v>
      </c>
      <c r="DA12" s="646"/>
      <c r="DB12" s="646"/>
      <c r="DC12" s="646"/>
      <c r="DD12" s="614">
        <v>25779</v>
      </c>
      <c r="DE12" s="609"/>
      <c r="DF12" s="609"/>
      <c r="DG12" s="609"/>
      <c r="DH12" s="609"/>
      <c r="DI12" s="609"/>
      <c r="DJ12" s="609"/>
      <c r="DK12" s="609"/>
      <c r="DL12" s="609"/>
      <c r="DM12" s="609"/>
      <c r="DN12" s="609"/>
      <c r="DO12" s="609"/>
      <c r="DP12" s="610"/>
      <c r="DQ12" s="614">
        <v>221979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3394183</v>
      </c>
      <c r="BH13" s="609"/>
      <c r="BI13" s="609"/>
      <c r="BJ13" s="609"/>
      <c r="BK13" s="609"/>
      <c r="BL13" s="609"/>
      <c r="BM13" s="609"/>
      <c r="BN13" s="610"/>
      <c r="BO13" s="646">
        <v>70.8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2503173</v>
      </c>
      <c r="CS13" s="609"/>
      <c r="CT13" s="609"/>
      <c r="CU13" s="609"/>
      <c r="CV13" s="609"/>
      <c r="CW13" s="609"/>
      <c r="CX13" s="609"/>
      <c r="CY13" s="610"/>
      <c r="CZ13" s="646">
        <v>14.9</v>
      </c>
      <c r="DA13" s="646"/>
      <c r="DB13" s="646"/>
      <c r="DC13" s="646"/>
      <c r="DD13" s="614">
        <v>1607196</v>
      </c>
      <c r="DE13" s="609"/>
      <c r="DF13" s="609"/>
      <c r="DG13" s="609"/>
      <c r="DH13" s="609"/>
      <c r="DI13" s="609"/>
      <c r="DJ13" s="609"/>
      <c r="DK13" s="609"/>
      <c r="DL13" s="609"/>
      <c r="DM13" s="609"/>
      <c r="DN13" s="609"/>
      <c r="DO13" s="609"/>
      <c r="DP13" s="610"/>
      <c r="DQ13" s="614">
        <v>737670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95982</v>
      </c>
      <c r="BH14" s="609"/>
      <c r="BI14" s="609"/>
      <c r="BJ14" s="609"/>
      <c r="BK14" s="609"/>
      <c r="BL14" s="609"/>
      <c r="BM14" s="609"/>
      <c r="BN14" s="610"/>
      <c r="BO14" s="646">
        <v>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581167</v>
      </c>
      <c r="CS14" s="609"/>
      <c r="CT14" s="609"/>
      <c r="CU14" s="609"/>
      <c r="CV14" s="609"/>
      <c r="CW14" s="609"/>
      <c r="CX14" s="609"/>
      <c r="CY14" s="610"/>
      <c r="CZ14" s="646">
        <v>3.5</v>
      </c>
      <c r="DA14" s="646"/>
      <c r="DB14" s="646"/>
      <c r="DC14" s="646"/>
      <c r="DD14" s="614">
        <v>30996</v>
      </c>
      <c r="DE14" s="609"/>
      <c r="DF14" s="609"/>
      <c r="DG14" s="609"/>
      <c r="DH14" s="609"/>
      <c r="DI14" s="609"/>
      <c r="DJ14" s="609"/>
      <c r="DK14" s="609"/>
      <c r="DL14" s="609"/>
      <c r="DM14" s="609"/>
      <c r="DN14" s="609"/>
      <c r="DO14" s="609"/>
      <c r="DP14" s="610"/>
      <c r="DQ14" s="614">
        <v>512054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15161</v>
      </c>
      <c r="S15" s="609"/>
      <c r="T15" s="609"/>
      <c r="U15" s="609"/>
      <c r="V15" s="609"/>
      <c r="W15" s="609"/>
      <c r="X15" s="609"/>
      <c r="Y15" s="610"/>
      <c r="Z15" s="646">
        <v>0.1</v>
      </c>
      <c r="AA15" s="646"/>
      <c r="AB15" s="646"/>
      <c r="AC15" s="646"/>
      <c r="AD15" s="647">
        <v>15161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165830</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964542</v>
      </c>
      <c r="CS15" s="609"/>
      <c r="CT15" s="609"/>
      <c r="CU15" s="609"/>
      <c r="CV15" s="609"/>
      <c r="CW15" s="609"/>
      <c r="CX15" s="609"/>
      <c r="CY15" s="610"/>
      <c r="CZ15" s="646">
        <v>5.7</v>
      </c>
      <c r="DA15" s="646"/>
      <c r="DB15" s="646"/>
      <c r="DC15" s="646"/>
      <c r="DD15" s="614">
        <v>177548</v>
      </c>
      <c r="DE15" s="609"/>
      <c r="DF15" s="609"/>
      <c r="DG15" s="609"/>
      <c r="DH15" s="609"/>
      <c r="DI15" s="609"/>
      <c r="DJ15" s="609"/>
      <c r="DK15" s="609"/>
      <c r="DL15" s="609"/>
      <c r="DM15" s="609"/>
      <c r="DN15" s="609"/>
      <c r="DO15" s="609"/>
      <c r="DP15" s="610"/>
      <c r="DQ15" s="614">
        <v>746748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65894</v>
      </c>
      <c r="S16" s="609"/>
      <c r="T16" s="609"/>
      <c r="U16" s="609"/>
      <c r="V16" s="609"/>
      <c r="W16" s="609"/>
      <c r="X16" s="609"/>
      <c r="Y16" s="610"/>
      <c r="Z16" s="646">
        <v>0.4</v>
      </c>
      <c r="AA16" s="646"/>
      <c r="AB16" s="646"/>
      <c r="AC16" s="646"/>
      <c r="AD16" s="647">
        <v>65894</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210684</v>
      </c>
      <c r="CS16" s="609"/>
      <c r="CT16" s="609"/>
      <c r="CU16" s="609"/>
      <c r="CV16" s="609"/>
      <c r="CW16" s="609"/>
      <c r="CX16" s="609"/>
      <c r="CY16" s="610"/>
      <c r="CZ16" s="646">
        <v>1.3</v>
      </c>
      <c r="DA16" s="646"/>
      <c r="DB16" s="646"/>
      <c r="DC16" s="646"/>
      <c r="DD16" s="614" t="s">
        <v>122</v>
      </c>
      <c r="DE16" s="609"/>
      <c r="DF16" s="609"/>
      <c r="DG16" s="609"/>
      <c r="DH16" s="609"/>
      <c r="DI16" s="609"/>
      <c r="DJ16" s="609"/>
      <c r="DK16" s="609"/>
      <c r="DL16" s="609"/>
      <c r="DM16" s="609"/>
      <c r="DN16" s="609"/>
      <c r="DO16" s="609"/>
      <c r="DP16" s="610"/>
      <c r="DQ16" s="614">
        <v>14510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109304</v>
      </c>
      <c r="S17" s="609"/>
      <c r="T17" s="609"/>
      <c r="U17" s="609"/>
      <c r="V17" s="609"/>
      <c r="W17" s="609"/>
      <c r="X17" s="609"/>
      <c r="Y17" s="610"/>
      <c r="Z17" s="646">
        <v>0.6</v>
      </c>
      <c r="AA17" s="646"/>
      <c r="AB17" s="646"/>
      <c r="AC17" s="646"/>
      <c r="AD17" s="647">
        <v>109304</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1241760</v>
      </c>
      <c r="CS17" s="609"/>
      <c r="CT17" s="609"/>
      <c r="CU17" s="609"/>
      <c r="CV17" s="609"/>
      <c r="CW17" s="609"/>
      <c r="CX17" s="609"/>
      <c r="CY17" s="610"/>
      <c r="CZ17" s="646">
        <v>7.4</v>
      </c>
      <c r="DA17" s="646"/>
      <c r="DB17" s="646"/>
      <c r="DC17" s="646"/>
      <c r="DD17" s="614" t="s">
        <v>122</v>
      </c>
      <c r="DE17" s="609"/>
      <c r="DF17" s="609"/>
      <c r="DG17" s="609"/>
      <c r="DH17" s="609"/>
      <c r="DI17" s="609"/>
      <c r="DJ17" s="609"/>
      <c r="DK17" s="609"/>
      <c r="DL17" s="609"/>
      <c r="DM17" s="609"/>
      <c r="DN17" s="609"/>
      <c r="DO17" s="609"/>
      <c r="DP17" s="610"/>
      <c r="DQ17" s="614">
        <v>1229710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13807</v>
      </c>
      <c r="S18" s="609"/>
      <c r="T18" s="609"/>
      <c r="U18" s="609"/>
      <c r="V18" s="609"/>
      <c r="W18" s="609"/>
      <c r="X18" s="609"/>
      <c r="Y18" s="610"/>
      <c r="Z18" s="646">
        <v>0.1</v>
      </c>
      <c r="AA18" s="646"/>
      <c r="AB18" s="646"/>
      <c r="AC18" s="646"/>
      <c r="AD18" s="647">
        <v>13807</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90156</v>
      </c>
      <c r="S19" s="609"/>
      <c r="T19" s="609"/>
      <c r="U19" s="609"/>
      <c r="V19" s="609"/>
      <c r="W19" s="609"/>
      <c r="X19" s="609"/>
      <c r="Y19" s="610"/>
      <c r="Z19" s="646">
        <v>0.5</v>
      </c>
      <c r="AA19" s="646"/>
      <c r="AB19" s="646"/>
      <c r="AC19" s="646"/>
      <c r="AD19" s="647">
        <v>90156</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9456</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5341</v>
      </c>
      <c r="S20" s="609"/>
      <c r="T20" s="609"/>
      <c r="U20" s="609"/>
      <c r="V20" s="609"/>
      <c r="W20" s="609"/>
      <c r="X20" s="609"/>
      <c r="Y20" s="610"/>
      <c r="Z20" s="646">
        <v>0</v>
      </c>
      <c r="AA20" s="646"/>
      <c r="AB20" s="646"/>
      <c r="AC20" s="646"/>
      <c r="AD20" s="647">
        <v>5341</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9456</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16800719</v>
      </c>
      <c r="CS20" s="609"/>
      <c r="CT20" s="609"/>
      <c r="CU20" s="609"/>
      <c r="CV20" s="609"/>
      <c r="CW20" s="609"/>
      <c r="CX20" s="609"/>
      <c r="CY20" s="610"/>
      <c r="CZ20" s="646">
        <v>100</v>
      </c>
      <c r="DA20" s="646"/>
      <c r="DB20" s="646"/>
      <c r="DC20" s="646"/>
      <c r="DD20" s="614">
        <v>4226993</v>
      </c>
      <c r="DE20" s="609"/>
      <c r="DF20" s="609"/>
      <c r="DG20" s="609"/>
      <c r="DH20" s="609"/>
      <c r="DI20" s="609"/>
      <c r="DJ20" s="609"/>
      <c r="DK20" s="609"/>
      <c r="DL20" s="609"/>
      <c r="DM20" s="609"/>
      <c r="DN20" s="609"/>
      <c r="DO20" s="609"/>
      <c r="DP20" s="610"/>
      <c r="DQ20" s="614">
        <v>9241795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2948707</v>
      </c>
      <c r="S21" s="609"/>
      <c r="T21" s="609"/>
      <c r="U21" s="609"/>
      <c r="V21" s="609"/>
      <c r="W21" s="609"/>
      <c r="X21" s="609"/>
      <c r="Y21" s="610"/>
      <c r="Z21" s="646">
        <v>17.100000000000001</v>
      </c>
      <c r="AA21" s="646"/>
      <c r="AB21" s="646"/>
      <c r="AC21" s="646"/>
      <c r="AD21" s="647">
        <v>2392862</v>
      </c>
      <c r="AE21" s="647"/>
      <c r="AF21" s="647"/>
      <c r="AG21" s="647"/>
      <c r="AH21" s="647"/>
      <c r="AI21" s="647"/>
      <c r="AJ21" s="647"/>
      <c r="AK21" s="647"/>
      <c r="AL21" s="611">
        <v>29.3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9456</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2392862</v>
      </c>
      <c r="S22" s="609"/>
      <c r="T22" s="609"/>
      <c r="U22" s="609"/>
      <c r="V22" s="609"/>
      <c r="W22" s="609"/>
      <c r="X22" s="609"/>
      <c r="Y22" s="610"/>
      <c r="Z22" s="646">
        <v>13.8</v>
      </c>
      <c r="AA22" s="646"/>
      <c r="AB22" s="646"/>
      <c r="AC22" s="646"/>
      <c r="AD22" s="647">
        <v>2392862</v>
      </c>
      <c r="AE22" s="647"/>
      <c r="AF22" s="647"/>
      <c r="AG22" s="647"/>
      <c r="AH22" s="647"/>
      <c r="AI22" s="647"/>
      <c r="AJ22" s="647"/>
      <c r="AK22" s="647"/>
      <c r="AL22" s="611">
        <v>29.3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555845</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6506551</v>
      </c>
      <c r="CS24" s="661"/>
      <c r="CT24" s="661"/>
      <c r="CU24" s="661"/>
      <c r="CV24" s="661"/>
      <c r="CW24" s="661"/>
      <c r="CX24" s="661"/>
      <c r="CY24" s="689"/>
      <c r="CZ24" s="690">
        <v>38.700000000000003</v>
      </c>
      <c r="DA24" s="672"/>
      <c r="DB24" s="672"/>
      <c r="DC24" s="692"/>
      <c r="DD24" s="688">
        <v>4477564</v>
      </c>
      <c r="DE24" s="661"/>
      <c r="DF24" s="661"/>
      <c r="DG24" s="661"/>
      <c r="DH24" s="661"/>
      <c r="DI24" s="661"/>
      <c r="DJ24" s="661"/>
      <c r="DK24" s="689"/>
      <c r="DL24" s="688">
        <v>4133722</v>
      </c>
      <c r="DM24" s="661"/>
      <c r="DN24" s="661"/>
      <c r="DO24" s="661"/>
      <c r="DP24" s="661"/>
      <c r="DQ24" s="661"/>
      <c r="DR24" s="661"/>
      <c r="DS24" s="661"/>
      <c r="DT24" s="661"/>
      <c r="DU24" s="661"/>
      <c r="DV24" s="689"/>
      <c r="DW24" s="690">
        <v>50.6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8725384</v>
      </c>
      <c r="S25" s="609"/>
      <c r="T25" s="609"/>
      <c r="U25" s="609"/>
      <c r="V25" s="609"/>
      <c r="W25" s="609"/>
      <c r="X25" s="609"/>
      <c r="Y25" s="610"/>
      <c r="Z25" s="646">
        <v>50.5</v>
      </c>
      <c r="AA25" s="646"/>
      <c r="AB25" s="646"/>
      <c r="AC25" s="646"/>
      <c r="AD25" s="647">
        <v>8169539</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2646865</v>
      </c>
      <c r="CS25" s="621"/>
      <c r="CT25" s="621"/>
      <c r="CU25" s="621"/>
      <c r="CV25" s="621"/>
      <c r="CW25" s="621"/>
      <c r="CX25" s="621"/>
      <c r="CY25" s="622"/>
      <c r="CZ25" s="611">
        <v>15.8</v>
      </c>
      <c r="DA25" s="623"/>
      <c r="DB25" s="623"/>
      <c r="DC25" s="624"/>
      <c r="DD25" s="614">
        <v>2283246</v>
      </c>
      <c r="DE25" s="621"/>
      <c r="DF25" s="621"/>
      <c r="DG25" s="621"/>
      <c r="DH25" s="621"/>
      <c r="DI25" s="621"/>
      <c r="DJ25" s="621"/>
      <c r="DK25" s="622"/>
      <c r="DL25" s="614">
        <v>2263913</v>
      </c>
      <c r="DM25" s="621"/>
      <c r="DN25" s="621"/>
      <c r="DO25" s="621"/>
      <c r="DP25" s="621"/>
      <c r="DQ25" s="621"/>
      <c r="DR25" s="621"/>
      <c r="DS25" s="621"/>
      <c r="DT25" s="621"/>
      <c r="DU25" s="621"/>
      <c r="DV25" s="622"/>
      <c r="DW25" s="611">
        <v>27.7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1590</v>
      </c>
      <c r="S26" s="609"/>
      <c r="T26" s="609"/>
      <c r="U26" s="609"/>
      <c r="V26" s="609"/>
      <c r="W26" s="609"/>
      <c r="X26" s="609"/>
      <c r="Y26" s="610"/>
      <c r="Z26" s="646">
        <v>0</v>
      </c>
      <c r="AA26" s="646"/>
      <c r="AB26" s="646"/>
      <c r="AC26" s="646"/>
      <c r="AD26" s="647">
        <v>1590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1426664</v>
      </c>
      <c r="CS26" s="609"/>
      <c r="CT26" s="609"/>
      <c r="CU26" s="609"/>
      <c r="CV26" s="609"/>
      <c r="CW26" s="609"/>
      <c r="CX26" s="609"/>
      <c r="CY26" s="610"/>
      <c r="CZ26" s="611">
        <v>8.5</v>
      </c>
      <c r="DA26" s="623"/>
      <c r="DB26" s="623"/>
      <c r="DC26" s="624"/>
      <c r="DD26" s="614">
        <v>1215229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199870</v>
      </c>
      <c r="S27" s="609"/>
      <c r="T27" s="609"/>
      <c r="U27" s="609"/>
      <c r="V27" s="609"/>
      <c r="W27" s="609"/>
      <c r="X27" s="609"/>
      <c r="Y27" s="610"/>
      <c r="Z27" s="646">
        <v>1.2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4794867</v>
      </c>
      <c r="BH27" s="609"/>
      <c r="BI27" s="609"/>
      <c r="BJ27" s="609"/>
      <c r="BK27" s="609"/>
      <c r="BL27" s="609"/>
      <c r="BM27" s="609"/>
      <c r="BN27" s="610"/>
      <c r="BO27" s="646">
        <v>100</v>
      </c>
      <c r="BP27" s="646"/>
      <c r="BQ27" s="646"/>
      <c r="BR27" s="646"/>
      <c r="BS27" s="647">
        <v>28665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2617926</v>
      </c>
      <c r="CS27" s="621"/>
      <c r="CT27" s="621"/>
      <c r="CU27" s="621"/>
      <c r="CV27" s="621"/>
      <c r="CW27" s="621"/>
      <c r="CX27" s="621"/>
      <c r="CY27" s="622"/>
      <c r="CZ27" s="611">
        <v>15.6</v>
      </c>
      <c r="DA27" s="623"/>
      <c r="DB27" s="623"/>
      <c r="DC27" s="624"/>
      <c r="DD27" s="614">
        <v>964608</v>
      </c>
      <c r="DE27" s="621"/>
      <c r="DF27" s="621"/>
      <c r="DG27" s="621"/>
      <c r="DH27" s="621"/>
      <c r="DI27" s="621"/>
      <c r="DJ27" s="621"/>
      <c r="DK27" s="622"/>
      <c r="DL27" s="614">
        <v>640099</v>
      </c>
      <c r="DM27" s="621"/>
      <c r="DN27" s="621"/>
      <c r="DO27" s="621"/>
      <c r="DP27" s="621"/>
      <c r="DQ27" s="621"/>
      <c r="DR27" s="621"/>
      <c r="DS27" s="621"/>
      <c r="DT27" s="621"/>
      <c r="DU27" s="621"/>
      <c r="DV27" s="622"/>
      <c r="DW27" s="611">
        <v>7.8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181642</v>
      </c>
      <c r="S28" s="609"/>
      <c r="T28" s="609"/>
      <c r="U28" s="609"/>
      <c r="V28" s="609"/>
      <c r="W28" s="609"/>
      <c r="X28" s="609"/>
      <c r="Y28" s="610"/>
      <c r="Z28" s="646">
        <v>1.1000000000000001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1241760</v>
      </c>
      <c r="CS28" s="609"/>
      <c r="CT28" s="609"/>
      <c r="CU28" s="609"/>
      <c r="CV28" s="609"/>
      <c r="CW28" s="609"/>
      <c r="CX28" s="609"/>
      <c r="CY28" s="610"/>
      <c r="CZ28" s="611">
        <v>7.4</v>
      </c>
      <c r="DA28" s="623"/>
      <c r="DB28" s="623"/>
      <c r="DC28" s="624"/>
      <c r="DD28" s="614">
        <v>1229710</v>
      </c>
      <c r="DE28" s="609"/>
      <c r="DF28" s="609"/>
      <c r="DG28" s="609"/>
      <c r="DH28" s="609"/>
      <c r="DI28" s="609"/>
      <c r="DJ28" s="609"/>
      <c r="DK28" s="610"/>
      <c r="DL28" s="614">
        <v>1229710</v>
      </c>
      <c r="DM28" s="609"/>
      <c r="DN28" s="609"/>
      <c r="DO28" s="609"/>
      <c r="DP28" s="609"/>
      <c r="DQ28" s="609"/>
      <c r="DR28" s="609"/>
      <c r="DS28" s="609"/>
      <c r="DT28" s="609"/>
      <c r="DU28" s="609"/>
      <c r="DV28" s="610"/>
      <c r="DW28" s="611">
        <v>15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78244</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1236899</v>
      </c>
      <c r="CS29" s="621"/>
      <c r="CT29" s="621"/>
      <c r="CU29" s="621"/>
      <c r="CV29" s="621"/>
      <c r="CW29" s="621"/>
      <c r="CX29" s="621"/>
      <c r="CY29" s="622"/>
      <c r="CZ29" s="611">
        <v>7.4</v>
      </c>
      <c r="DA29" s="623"/>
      <c r="DB29" s="623"/>
      <c r="DC29" s="624"/>
      <c r="DD29" s="614">
        <v>1224849</v>
      </c>
      <c r="DE29" s="621"/>
      <c r="DF29" s="621"/>
      <c r="DG29" s="621"/>
      <c r="DH29" s="621"/>
      <c r="DI29" s="621"/>
      <c r="DJ29" s="621"/>
      <c r="DK29" s="622"/>
      <c r="DL29" s="614">
        <v>1224849</v>
      </c>
      <c r="DM29" s="621"/>
      <c r="DN29" s="621"/>
      <c r="DO29" s="621"/>
      <c r="DP29" s="621"/>
      <c r="DQ29" s="621"/>
      <c r="DR29" s="621"/>
      <c r="DS29" s="621"/>
      <c r="DT29" s="621"/>
      <c r="DU29" s="621"/>
      <c r="DV29" s="622"/>
      <c r="DW29" s="611">
        <v>15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2252977</v>
      </c>
      <c r="S30" s="609"/>
      <c r="T30" s="609"/>
      <c r="U30" s="609"/>
      <c r="V30" s="609"/>
      <c r="W30" s="609"/>
      <c r="X30" s="609"/>
      <c r="Y30" s="610"/>
      <c r="Z30" s="646">
        <v>13</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1156591</v>
      </c>
      <c r="CS30" s="609"/>
      <c r="CT30" s="609"/>
      <c r="CU30" s="609"/>
      <c r="CV30" s="609"/>
      <c r="CW30" s="609"/>
      <c r="CX30" s="609"/>
      <c r="CY30" s="610"/>
      <c r="CZ30" s="611">
        <v>6.9</v>
      </c>
      <c r="DA30" s="623"/>
      <c r="DB30" s="623"/>
      <c r="DC30" s="624"/>
      <c r="DD30" s="614">
        <v>1144541</v>
      </c>
      <c r="DE30" s="609"/>
      <c r="DF30" s="609"/>
      <c r="DG30" s="609"/>
      <c r="DH30" s="609"/>
      <c r="DI30" s="609"/>
      <c r="DJ30" s="609"/>
      <c r="DK30" s="610"/>
      <c r="DL30" s="614">
        <v>1144541</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99.5</v>
      </c>
      <c r="BH31" s="671"/>
      <c r="BI31" s="671"/>
      <c r="BJ31" s="671"/>
      <c r="BK31" s="671"/>
      <c r="BL31" s="671"/>
      <c r="BM31" s="672">
        <v>98.8</v>
      </c>
      <c r="BN31" s="671"/>
      <c r="BO31" s="671"/>
      <c r="BP31" s="671"/>
      <c r="BQ31" s="673"/>
      <c r="BR31" s="670">
        <v>99.5</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80308</v>
      </c>
      <c r="CS31" s="621"/>
      <c r="CT31" s="621"/>
      <c r="CU31" s="621"/>
      <c r="CV31" s="621"/>
      <c r="CW31" s="621"/>
      <c r="CX31" s="621"/>
      <c r="CY31" s="622"/>
      <c r="CZ31" s="611">
        <v>0.5</v>
      </c>
      <c r="DA31" s="623"/>
      <c r="DB31" s="623"/>
      <c r="DC31" s="624"/>
      <c r="DD31" s="614">
        <v>80308</v>
      </c>
      <c r="DE31" s="621"/>
      <c r="DF31" s="621"/>
      <c r="DG31" s="621"/>
      <c r="DH31" s="621"/>
      <c r="DI31" s="621"/>
      <c r="DJ31" s="621"/>
      <c r="DK31" s="622"/>
      <c r="DL31" s="614">
        <v>80308</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984686</v>
      </c>
      <c r="S32" s="609"/>
      <c r="T32" s="609"/>
      <c r="U32" s="609"/>
      <c r="V32" s="609"/>
      <c r="W32" s="609"/>
      <c r="X32" s="609"/>
      <c r="Y32" s="610"/>
      <c r="Z32" s="646">
        <v>5.7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97.5</v>
      </c>
      <c r="BN32" s="621"/>
      <c r="BO32" s="621"/>
      <c r="BP32" s="621"/>
      <c r="BQ32" s="644"/>
      <c r="BR32" s="679">
        <v>99.4</v>
      </c>
      <c r="BS32" s="621"/>
      <c r="BT32" s="621"/>
      <c r="BU32" s="621"/>
      <c r="BV32" s="621"/>
      <c r="BW32" s="621"/>
      <c r="BX32" s="612">
        <v>97.5</v>
      </c>
      <c r="BY32" s="621"/>
      <c r="BZ32" s="621"/>
      <c r="CA32" s="621"/>
      <c r="CB32" s="644"/>
      <c r="CD32" s="631"/>
      <c r="CE32" s="632"/>
      <c r="CF32" s="605" t="s">
        <v>304</v>
      </c>
      <c r="CG32" s="606"/>
      <c r="CH32" s="606"/>
      <c r="CI32" s="606"/>
      <c r="CJ32" s="606"/>
      <c r="CK32" s="606"/>
      <c r="CL32" s="606"/>
      <c r="CM32" s="606"/>
      <c r="CN32" s="606"/>
      <c r="CO32" s="606"/>
      <c r="CP32" s="606"/>
      <c r="CQ32" s="607"/>
      <c r="CR32" s="608">
        <v>4861</v>
      </c>
      <c r="CS32" s="609"/>
      <c r="CT32" s="609"/>
      <c r="CU32" s="609"/>
      <c r="CV32" s="609"/>
      <c r="CW32" s="609"/>
      <c r="CX32" s="609"/>
      <c r="CY32" s="610"/>
      <c r="CZ32" s="611">
        <v>0</v>
      </c>
      <c r="DA32" s="623"/>
      <c r="DB32" s="623"/>
      <c r="DC32" s="624"/>
      <c r="DD32" s="614">
        <v>4861</v>
      </c>
      <c r="DE32" s="609"/>
      <c r="DF32" s="609"/>
      <c r="DG32" s="609"/>
      <c r="DH32" s="609"/>
      <c r="DI32" s="609"/>
      <c r="DJ32" s="609"/>
      <c r="DK32" s="610"/>
      <c r="DL32" s="614">
        <v>4861</v>
      </c>
      <c r="DM32" s="609"/>
      <c r="DN32" s="609"/>
      <c r="DO32" s="609"/>
      <c r="DP32" s="609"/>
      <c r="DQ32" s="609"/>
      <c r="DR32" s="609"/>
      <c r="DS32" s="609"/>
      <c r="DT32" s="609"/>
      <c r="DU32" s="609"/>
      <c r="DV32" s="610"/>
      <c r="DW32" s="611">
        <v>0.1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69888</v>
      </c>
      <c r="S33" s="609"/>
      <c r="T33" s="609"/>
      <c r="U33" s="609"/>
      <c r="V33" s="609"/>
      <c r="W33" s="609"/>
      <c r="X33" s="609"/>
      <c r="Y33" s="610"/>
      <c r="Z33" s="646">
        <v>0.4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99.6</v>
      </c>
      <c r="BH33" s="593"/>
      <c r="BI33" s="593"/>
      <c r="BJ33" s="593"/>
      <c r="BK33" s="593"/>
      <c r="BL33" s="593"/>
      <c r="BM33" s="639">
        <v>99.2</v>
      </c>
      <c r="BN33" s="593"/>
      <c r="BO33" s="593"/>
      <c r="BP33" s="593"/>
      <c r="BQ33" s="656"/>
      <c r="BR33" s="669">
        <v>99.6</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5856491</v>
      </c>
      <c r="CS33" s="621"/>
      <c r="CT33" s="621"/>
      <c r="CU33" s="621"/>
      <c r="CV33" s="621"/>
      <c r="CW33" s="621"/>
      <c r="CX33" s="621"/>
      <c r="CY33" s="622"/>
      <c r="CZ33" s="611">
        <v>34.9</v>
      </c>
      <c r="DA33" s="623"/>
      <c r="DB33" s="623"/>
      <c r="DC33" s="624"/>
      <c r="DD33" s="614">
        <v>4354131</v>
      </c>
      <c r="DE33" s="621"/>
      <c r="DF33" s="621"/>
      <c r="DG33" s="621"/>
      <c r="DH33" s="621"/>
      <c r="DI33" s="621"/>
      <c r="DJ33" s="621"/>
      <c r="DK33" s="622"/>
      <c r="DL33" s="614">
        <v>3585385</v>
      </c>
      <c r="DM33" s="621"/>
      <c r="DN33" s="621"/>
      <c r="DO33" s="621"/>
      <c r="DP33" s="621"/>
      <c r="DQ33" s="621"/>
      <c r="DR33" s="621"/>
      <c r="DS33" s="621"/>
      <c r="DT33" s="621"/>
      <c r="DU33" s="621"/>
      <c r="DV33" s="622"/>
      <c r="DW33" s="611">
        <v>43.9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153008</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2055582</v>
      </c>
      <c r="CS34" s="609"/>
      <c r="CT34" s="609"/>
      <c r="CU34" s="609"/>
      <c r="CV34" s="609"/>
      <c r="CW34" s="609"/>
      <c r="CX34" s="609"/>
      <c r="CY34" s="610"/>
      <c r="CZ34" s="611">
        <v>12.2</v>
      </c>
      <c r="DA34" s="623"/>
      <c r="DB34" s="623"/>
      <c r="DC34" s="624"/>
      <c r="DD34" s="614">
        <v>1295505</v>
      </c>
      <c r="DE34" s="609"/>
      <c r="DF34" s="609"/>
      <c r="DG34" s="609"/>
      <c r="DH34" s="609"/>
      <c r="DI34" s="609"/>
      <c r="DJ34" s="609"/>
      <c r="DK34" s="610"/>
      <c r="DL34" s="614">
        <v>1041972</v>
      </c>
      <c r="DM34" s="609"/>
      <c r="DN34" s="609"/>
      <c r="DO34" s="609"/>
      <c r="DP34" s="609"/>
      <c r="DQ34" s="609"/>
      <c r="DR34" s="609"/>
      <c r="DS34" s="609"/>
      <c r="DT34" s="609"/>
      <c r="DU34" s="609"/>
      <c r="DV34" s="610"/>
      <c r="DW34" s="611">
        <v>12.8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355777</v>
      </c>
      <c r="S35" s="609"/>
      <c r="T35" s="609"/>
      <c r="U35" s="609"/>
      <c r="V35" s="609"/>
      <c r="W35" s="609"/>
      <c r="X35" s="609"/>
      <c r="Y35" s="610"/>
      <c r="Z35" s="646">
        <v>2.1</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172527</v>
      </c>
      <c r="CS35" s="621"/>
      <c r="CT35" s="621"/>
      <c r="CU35" s="621"/>
      <c r="CV35" s="621"/>
      <c r="CW35" s="621"/>
      <c r="CX35" s="621"/>
      <c r="CY35" s="622"/>
      <c r="CZ35" s="611">
        <v>1</v>
      </c>
      <c r="DA35" s="623"/>
      <c r="DB35" s="623"/>
      <c r="DC35" s="624"/>
      <c r="DD35" s="614">
        <v>98949</v>
      </c>
      <c r="DE35" s="621"/>
      <c r="DF35" s="621"/>
      <c r="DG35" s="621"/>
      <c r="DH35" s="621"/>
      <c r="DI35" s="621"/>
      <c r="DJ35" s="621"/>
      <c r="DK35" s="622"/>
      <c r="DL35" s="614">
        <v>97669</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330963</v>
      </c>
      <c r="S36" s="609"/>
      <c r="T36" s="609"/>
      <c r="U36" s="609"/>
      <c r="V36" s="609"/>
      <c r="W36" s="609"/>
      <c r="X36" s="609"/>
      <c r="Y36" s="610"/>
      <c r="Z36" s="646">
        <v>1.9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1814023</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2218</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1750734</v>
      </c>
      <c r="CS36" s="609"/>
      <c r="CT36" s="609"/>
      <c r="CU36" s="609"/>
      <c r="CV36" s="609"/>
      <c r="CW36" s="609"/>
      <c r="CX36" s="609"/>
      <c r="CY36" s="610"/>
      <c r="CZ36" s="611">
        <v>10.4</v>
      </c>
      <c r="DA36" s="623"/>
      <c r="DB36" s="623"/>
      <c r="DC36" s="624"/>
      <c r="DD36" s="614">
        <v>1612271</v>
      </c>
      <c r="DE36" s="609"/>
      <c r="DF36" s="609"/>
      <c r="DG36" s="609"/>
      <c r="DH36" s="609"/>
      <c r="DI36" s="609"/>
      <c r="DJ36" s="609"/>
      <c r="DK36" s="610"/>
      <c r="DL36" s="614">
        <v>1314562</v>
      </c>
      <c r="DM36" s="609"/>
      <c r="DN36" s="609"/>
      <c r="DO36" s="609"/>
      <c r="DP36" s="609"/>
      <c r="DQ36" s="609"/>
      <c r="DR36" s="609"/>
      <c r="DS36" s="609"/>
      <c r="DT36" s="609"/>
      <c r="DU36" s="609"/>
      <c r="DV36" s="610"/>
      <c r="DW36" s="611">
        <v>16.100000000000001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313399</v>
      </c>
      <c r="S37" s="609"/>
      <c r="T37" s="609"/>
      <c r="U37" s="609"/>
      <c r="V37" s="609"/>
      <c r="W37" s="609"/>
      <c r="X37" s="609"/>
      <c r="Y37" s="610"/>
      <c r="Z37" s="646">
        <v>1.8</v>
      </c>
      <c r="AA37" s="646"/>
      <c r="AB37" s="646"/>
      <c r="AC37" s="646"/>
      <c r="AD37" s="647">
        <v>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362219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-51282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382544</v>
      </c>
      <c r="CS37" s="621"/>
      <c r="CT37" s="621"/>
      <c r="CU37" s="621"/>
      <c r="CV37" s="621"/>
      <c r="CW37" s="621"/>
      <c r="CX37" s="621"/>
      <c r="CY37" s="622"/>
      <c r="CZ37" s="611">
        <v>2.2999999999999998</v>
      </c>
      <c r="DA37" s="623"/>
      <c r="DB37" s="623"/>
      <c r="DC37" s="624"/>
      <c r="DD37" s="614">
        <v>382544</v>
      </c>
      <c r="DE37" s="621"/>
      <c r="DF37" s="621"/>
      <c r="DG37" s="621"/>
      <c r="DH37" s="621"/>
      <c r="DI37" s="621"/>
      <c r="DJ37" s="621"/>
      <c r="DK37" s="622"/>
      <c r="DL37" s="614">
        <v>382252</v>
      </c>
      <c r="DM37" s="621"/>
      <c r="DN37" s="621"/>
      <c r="DO37" s="621"/>
      <c r="DP37" s="621"/>
      <c r="DQ37" s="621"/>
      <c r="DR37" s="621"/>
      <c r="DS37" s="621"/>
      <c r="DT37" s="621"/>
      <c r="DU37" s="621"/>
      <c r="DV37" s="622"/>
      <c r="DW37" s="611">
        <v>4.7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3636200</v>
      </c>
      <c r="S38" s="609"/>
      <c r="T38" s="609"/>
      <c r="U38" s="609"/>
      <c r="V38" s="609"/>
      <c r="W38" s="609"/>
      <c r="X38" s="609"/>
      <c r="Y38" s="610"/>
      <c r="Z38" s="646">
        <v>21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14975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3062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1436829</v>
      </c>
      <c r="CS38" s="609"/>
      <c r="CT38" s="609"/>
      <c r="CU38" s="609"/>
      <c r="CV38" s="609"/>
      <c r="CW38" s="609"/>
      <c r="CX38" s="609"/>
      <c r="CY38" s="610"/>
      <c r="CZ38" s="611">
        <v>8.6</v>
      </c>
      <c r="DA38" s="623"/>
      <c r="DB38" s="623"/>
      <c r="DC38" s="624"/>
      <c r="DD38" s="614">
        <v>1186608</v>
      </c>
      <c r="DE38" s="609"/>
      <c r="DF38" s="609"/>
      <c r="DG38" s="609"/>
      <c r="DH38" s="609"/>
      <c r="DI38" s="609"/>
      <c r="DJ38" s="609"/>
      <c r="DK38" s="610"/>
      <c r="DL38" s="614">
        <v>1131182</v>
      </c>
      <c r="DM38" s="609"/>
      <c r="DN38" s="609"/>
      <c r="DO38" s="609"/>
      <c r="DP38" s="609"/>
      <c r="DQ38" s="609"/>
      <c r="DR38" s="609"/>
      <c r="DS38" s="609"/>
      <c r="DT38" s="609"/>
      <c r="DU38" s="609"/>
      <c r="DV38" s="610"/>
      <c r="DW38" s="611">
        <v>13.8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4259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279979</v>
      </c>
      <c r="CS39" s="621"/>
      <c r="CT39" s="621"/>
      <c r="CU39" s="621"/>
      <c r="CV39" s="621"/>
      <c r="CW39" s="621"/>
      <c r="CX39" s="621"/>
      <c r="CY39" s="622"/>
      <c r="CZ39" s="611">
        <v>1.7</v>
      </c>
      <c r="DA39" s="623"/>
      <c r="DB39" s="623"/>
      <c r="DC39" s="624"/>
      <c r="DD39" s="614">
        <v>160798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160840</v>
      </c>
      <c r="CS40" s="609"/>
      <c r="CT40" s="609"/>
      <c r="CU40" s="609"/>
      <c r="CV40" s="609"/>
      <c r="CW40" s="609"/>
      <c r="CX40" s="609"/>
      <c r="CY40" s="610"/>
      <c r="CZ40" s="611">
        <v>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17283628</v>
      </c>
      <c r="S41" s="633"/>
      <c r="T41" s="633"/>
      <c r="U41" s="633"/>
      <c r="V41" s="633"/>
      <c r="W41" s="633"/>
      <c r="X41" s="633"/>
      <c r="Y41" s="636"/>
      <c r="Z41" s="637">
        <v>100</v>
      </c>
      <c r="AA41" s="637"/>
      <c r="AB41" s="637"/>
      <c r="AC41" s="637"/>
      <c r="AD41" s="638">
        <v>8171130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267422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1169407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500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4437677</v>
      </c>
      <c r="CS42" s="621"/>
      <c r="CT42" s="621"/>
      <c r="CU42" s="621"/>
      <c r="CV42" s="621"/>
      <c r="CW42" s="621"/>
      <c r="CX42" s="621"/>
      <c r="CY42" s="622"/>
      <c r="CZ42" s="611">
        <v>26.4</v>
      </c>
      <c r="DA42" s="623"/>
      <c r="DB42" s="623"/>
      <c r="DC42" s="624"/>
      <c r="DD42" s="614">
        <v>410100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101090</v>
      </c>
      <c r="CS43" s="621"/>
      <c r="CT43" s="621"/>
      <c r="CU43" s="621"/>
      <c r="CV43" s="621"/>
      <c r="CW43" s="621"/>
      <c r="CX43" s="621"/>
      <c r="CY43" s="622"/>
      <c r="CZ43" s="611">
        <v>0.6</v>
      </c>
      <c r="DA43" s="623"/>
      <c r="DB43" s="623"/>
      <c r="DC43" s="624"/>
      <c r="DD43" s="614">
        <v>13090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4226993</v>
      </c>
      <c r="CS44" s="609"/>
      <c r="CT44" s="609"/>
      <c r="CU44" s="609"/>
      <c r="CV44" s="609"/>
      <c r="CW44" s="609"/>
      <c r="CX44" s="609"/>
      <c r="CY44" s="610"/>
      <c r="CZ44" s="611">
        <v>25.2</v>
      </c>
      <c r="DA44" s="612"/>
      <c r="DB44" s="612"/>
      <c r="DC44" s="613"/>
      <c r="DD44" s="614">
        <v>395590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536084</v>
      </c>
      <c r="CS45" s="621"/>
      <c r="CT45" s="621"/>
      <c r="CU45" s="621"/>
      <c r="CV45" s="621"/>
      <c r="CW45" s="621"/>
      <c r="CX45" s="621"/>
      <c r="CY45" s="622"/>
      <c r="CZ45" s="611">
        <v>3.2</v>
      </c>
      <c r="DA45" s="623"/>
      <c r="DB45" s="623"/>
      <c r="DC45" s="624"/>
      <c r="DD45" s="614">
        <v>10518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3610228</v>
      </c>
      <c r="CS46" s="609"/>
      <c r="CT46" s="609"/>
      <c r="CU46" s="609"/>
      <c r="CV46" s="609"/>
      <c r="CW46" s="609"/>
      <c r="CX46" s="609"/>
      <c r="CY46" s="610"/>
      <c r="CZ46" s="611">
        <v>21.5</v>
      </c>
      <c r="DA46" s="612"/>
      <c r="DB46" s="612"/>
      <c r="DC46" s="613"/>
      <c r="DD46" s="614">
        <v>380513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210684</v>
      </c>
      <c r="CS47" s="621"/>
      <c r="CT47" s="621"/>
      <c r="CU47" s="621"/>
      <c r="CV47" s="621"/>
      <c r="CW47" s="621"/>
      <c r="CX47" s="621"/>
      <c r="CY47" s="622"/>
      <c r="CZ47" s="611">
        <v>1.3</v>
      </c>
      <c r="DA47" s="623"/>
      <c r="DB47" s="623"/>
      <c r="DC47" s="624"/>
      <c r="DD47" s="614">
        <v>14510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16800719</v>
      </c>
      <c r="CS49" s="593"/>
      <c r="CT49" s="593"/>
      <c r="CU49" s="593"/>
      <c r="CV49" s="593"/>
      <c r="CW49" s="593"/>
      <c r="CX49" s="593"/>
      <c r="CY49" s="594"/>
      <c r="CZ49" s="595">
        <v>100</v>
      </c>
      <c r="DA49" s="596"/>
      <c r="DB49" s="596"/>
      <c r="DC49" s="597"/>
      <c r="DD49" s="598">
        <v>9241795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Z8Gpe+GyQxGpdPuPQcRrC6rJyMjL2Vvh43XWS3YbXH9L7Hzeod3K+z4jCMnu20BAc6Lc5jr+QrwC/gQBBrEGg==" saltValue="1JBRGzIlAV5s9C13OIvR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17224</v>
      </c>
      <c r="R7" s="1090"/>
      <c r="S7" s="1090"/>
      <c r="T7" s="1090"/>
      <c r="U7" s="1090"/>
      <c r="V7" s="1090">
        <v>16760</v>
      </c>
      <c r="W7" s="1090"/>
      <c r="X7" s="1090"/>
      <c r="Y7" s="1090"/>
      <c r="Z7" s="1090"/>
      <c r="AA7" s="1090">
        <f>Q7-V7</f>
        <v>464</v>
      </c>
      <c r="AB7" s="1090"/>
      <c r="AC7" s="1090"/>
      <c r="AD7" s="1090"/>
      <c r="AE7" s="1091"/>
      <c r="AF7" s="1092">
        <v>359</v>
      </c>
      <c r="AG7" s="1093"/>
      <c r="AH7" s="1093"/>
      <c r="AI7" s="1093"/>
      <c r="AJ7" s="1094"/>
      <c r="AK7" s="1095">
        <v>4</v>
      </c>
      <c r="AL7" s="1096"/>
      <c r="AM7" s="1096"/>
      <c r="AN7" s="1096"/>
      <c r="AO7" s="1096"/>
      <c r="AP7" s="1096">
        <v>17880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557</v>
      </c>
      <c r="BS7" s="1086" t="s">
        <v>548</v>
      </c>
      <c r="BT7" s="1087"/>
      <c r="BU7" s="1087"/>
      <c r="BV7" s="1087"/>
      <c r="BW7" s="1087"/>
      <c r="BX7" s="1087"/>
      <c r="BY7" s="1087"/>
      <c r="BZ7" s="1087"/>
      <c r="CA7" s="1087"/>
      <c r="CB7" s="1087"/>
      <c r="CC7" s="1087"/>
      <c r="CD7" s="1087"/>
      <c r="CE7" s="1087"/>
      <c r="CF7" s="1087"/>
      <c r="CG7" s="1099"/>
      <c r="CH7" s="1083">
        <v>4</v>
      </c>
      <c r="CI7" s="1084"/>
      <c r="CJ7" s="1084"/>
      <c r="CK7" s="1084"/>
      <c r="CL7" s="1085"/>
      <c r="CM7" s="1083">
        <v>113</v>
      </c>
      <c r="CN7" s="1084"/>
      <c r="CO7" s="1084"/>
      <c r="CP7" s="1084"/>
      <c r="CQ7" s="1085"/>
      <c r="CR7" s="1083">
        <v>27</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5</v>
      </c>
      <c r="R8" s="1026"/>
      <c r="S8" s="1026"/>
      <c r="T8" s="1026"/>
      <c r="U8" s="1026"/>
      <c r="V8" s="1026">
        <v>5</v>
      </c>
      <c r="W8" s="1026"/>
      <c r="X8" s="1026"/>
      <c r="Y8" s="1026"/>
      <c r="Z8" s="1026"/>
      <c r="AA8" s="1026">
        <f>Q8-V8</f>
        <v>0</v>
      </c>
      <c r="AB8" s="1026"/>
      <c r="AC8" s="1026"/>
      <c r="AD8" s="1026"/>
      <c r="AE8" s="1027"/>
      <c r="AF8" s="1022" t="s">
        <v>122</v>
      </c>
      <c r="AG8" s="1023"/>
      <c r="AH8" s="1023"/>
      <c r="AI8" s="1023"/>
      <c r="AJ8" s="1024"/>
      <c r="AK8" s="1067" t="s">
        <v>551</v>
      </c>
      <c r="AL8" s="1068"/>
      <c r="AM8" s="1068"/>
      <c r="AN8" s="1068"/>
      <c r="AO8" s="1068"/>
      <c r="AP8" s="1068" t="s">
        <v>551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t="s">
        <v>557</v>
      </c>
      <c r="BS8" s="979" t="s">
        <v>549</v>
      </c>
      <c r="BT8" s="980"/>
      <c r="BU8" s="980"/>
      <c r="BV8" s="980"/>
      <c r="BW8" s="980"/>
      <c r="BX8" s="980"/>
      <c r="BY8" s="980"/>
      <c r="BZ8" s="980"/>
      <c r="CA8" s="980"/>
      <c r="CB8" s="980"/>
      <c r="CC8" s="980"/>
      <c r="CD8" s="980"/>
      <c r="CE8" s="980"/>
      <c r="CF8" s="980"/>
      <c r="CG8" s="1001"/>
      <c r="CH8" s="976">
        <v>2</v>
      </c>
      <c r="CI8" s="977"/>
      <c r="CJ8" s="977"/>
      <c r="CK8" s="977"/>
      <c r="CL8" s="978"/>
      <c r="CM8" s="976">
        <v>25</v>
      </c>
      <c r="CN8" s="977"/>
      <c r="CO8" s="977"/>
      <c r="CP8" s="977"/>
      <c r="CQ8" s="978"/>
      <c r="CR8" s="976">
        <v>1</v>
      </c>
      <c r="CS8" s="977"/>
      <c r="CT8" s="977"/>
      <c r="CU8" s="977"/>
      <c r="CV8" s="978"/>
      <c r="CW8" s="976" t="s">
        <v>551</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59</v>
      </c>
      <c r="R9" s="1026"/>
      <c r="S9" s="1026"/>
      <c r="T9" s="1026"/>
      <c r="U9" s="1026"/>
      <c r="V9" s="1026">
        <v>40</v>
      </c>
      <c r="W9" s="1026"/>
      <c r="X9" s="1026"/>
      <c r="Y9" s="1026"/>
      <c r="Z9" s="1026"/>
      <c r="AA9" s="1026">
        <f t="shared" ref="AA9:AA10" si="0">Q9-V9</f>
        <v>19</v>
      </c>
      <c r="AB9" s="1026"/>
      <c r="AC9" s="1026"/>
      <c r="AD9" s="1026"/>
      <c r="AE9" s="1027"/>
      <c r="AF9" s="1022">
        <v>19</v>
      </c>
      <c r="AG9" s="1023"/>
      <c r="AH9" s="1023"/>
      <c r="AI9" s="1023"/>
      <c r="AJ9" s="1024"/>
      <c r="AK9" s="1067" t="s">
        <v>551</v>
      </c>
      <c r="AL9" s="1068"/>
      <c r="AM9" s="1068"/>
      <c r="AN9" s="1068"/>
      <c r="AO9" s="1068"/>
      <c r="AP9" s="1068" t="s">
        <v>551</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550</v>
      </c>
      <c r="BT9" s="980"/>
      <c r="BU9" s="980"/>
      <c r="BV9" s="980"/>
      <c r="BW9" s="980"/>
      <c r="BX9" s="980"/>
      <c r="BY9" s="980"/>
      <c r="BZ9" s="980"/>
      <c r="CA9" s="980"/>
      <c r="CB9" s="980"/>
      <c r="CC9" s="980"/>
      <c r="CD9" s="980"/>
      <c r="CE9" s="980"/>
      <c r="CF9" s="980"/>
      <c r="CG9" s="1001"/>
      <c r="CH9" s="976">
        <v>-9</v>
      </c>
      <c r="CI9" s="977"/>
      <c r="CJ9" s="977"/>
      <c r="CK9" s="977"/>
      <c r="CL9" s="978"/>
      <c r="CM9" s="976">
        <v>12</v>
      </c>
      <c r="CN9" s="977"/>
      <c r="CO9" s="977"/>
      <c r="CP9" s="977"/>
      <c r="CQ9" s="978"/>
      <c r="CR9" s="976">
        <v>20</v>
      </c>
      <c r="CS9" s="977"/>
      <c r="CT9" s="977"/>
      <c r="CU9" s="977"/>
      <c r="CV9" s="978"/>
      <c r="CW9" s="976" t="s">
        <v>551</v>
      </c>
      <c r="CX9" s="977"/>
      <c r="CY9" s="977"/>
      <c r="CZ9" s="977"/>
      <c r="DA9" s="978"/>
      <c r="DB9" s="976" t="s">
        <v>551</v>
      </c>
      <c r="DC9" s="977"/>
      <c r="DD9" s="977"/>
      <c r="DE9" s="977"/>
      <c r="DF9" s="978"/>
      <c r="DG9" s="976" t="s">
        <v>551</v>
      </c>
      <c r="DH9" s="977"/>
      <c r="DI9" s="977"/>
      <c r="DJ9" s="977"/>
      <c r="DK9" s="978"/>
      <c r="DL9" s="976" t="s">
        <v>551</v>
      </c>
      <c r="DM9" s="977"/>
      <c r="DN9" s="977"/>
      <c r="DO9" s="977"/>
      <c r="DP9" s="978"/>
      <c r="DQ9" s="976" t="s">
        <v>551</v>
      </c>
      <c r="DR9" s="977"/>
      <c r="DS9" s="977"/>
      <c r="DT9" s="977"/>
      <c r="DU9" s="978"/>
      <c r="DV9" s="979"/>
      <c r="DW9" s="980"/>
      <c r="DX9" s="980"/>
      <c r="DY9" s="980"/>
      <c r="DZ9" s="981"/>
      <c r="EA9" s="217"/>
    </row>
    <row r="10" spans="1:131" s="218" customFormat="1" ht="26.25" customHeight="1" x14ac:dyDescent="0.15">
      <c r="A10" s="221">
        <v>4</v>
      </c>
      <c r="B10" s="1017" t="s">
        <v>377</v>
      </c>
      <c r="C10" s="1018"/>
      <c r="D10" s="1018"/>
      <c r="E10" s="1018"/>
      <c r="F10" s="1018"/>
      <c r="G10" s="1018"/>
      <c r="H10" s="1018"/>
      <c r="I10" s="1018"/>
      <c r="J10" s="1018"/>
      <c r="K10" s="1018"/>
      <c r="L10" s="1018"/>
      <c r="M10" s="1018"/>
      <c r="N10" s="1018"/>
      <c r="O10" s="1018"/>
      <c r="P10" s="1019"/>
      <c r="Q10" s="1025">
        <v>118</v>
      </c>
      <c r="R10" s="1026"/>
      <c r="S10" s="1026"/>
      <c r="T10" s="1026"/>
      <c r="U10" s="1026"/>
      <c r="V10" s="1026">
        <v>118</v>
      </c>
      <c r="W10" s="1026"/>
      <c r="X10" s="1026"/>
      <c r="Y10" s="1026"/>
      <c r="Z10" s="1026"/>
      <c r="AA10" s="1026">
        <f t="shared" si="0"/>
        <v>0</v>
      </c>
      <c r="AB10" s="1026"/>
      <c r="AC10" s="1026"/>
      <c r="AD10" s="1026"/>
      <c r="AE10" s="1027"/>
      <c r="AF10" s="1022" t="s">
        <v>122</v>
      </c>
      <c r="AG10" s="1023"/>
      <c r="AH10" s="1023"/>
      <c r="AI10" s="1023"/>
      <c r="AJ10" s="1024"/>
      <c r="AK10" s="1067">
        <v>118</v>
      </c>
      <c r="AL10" s="1068"/>
      <c r="AM10" s="1068"/>
      <c r="AN10" s="1068"/>
      <c r="AO10" s="1068"/>
      <c r="AP10" s="1068" t="s">
        <v>551</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379</v>
      </c>
      <c r="B23" s="924" t="s">
        <v>380</v>
      </c>
      <c r="C23" s="925"/>
      <c r="D23" s="925"/>
      <c r="E23" s="925"/>
      <c r="F23" s="925"/>
      <c r="G23" s="925"/>
      <c r="H23" s="925"/>
      <c r="I23" s="925"/>
      <c r="J23" s="925"/>
      <c r="K23" s="925"/>
      <c r="L23" s="925"/>
      <c r="M23" s="925"/>
      <c r="N23" s="925"/>
      <c r="O23" s="925"/>
      <c r="P23" s="935"/>
      <c r="Q23" s="1054">
        <v>17284</v>
      </c>
      <c r="R23" s="1048"/>
      <c r="S23" s="1048"/>
      <c r="T23" s="1048"/>
      <c r="U23" s="1048"/>
      <c r="V23" s="1048">
        <v>16801</v>
      </c>
      <c r="W23" s="1048"/>
      <c r="X23" s="1048"/>
      <c r="Y23" s="1048"/>
      <c r="Z23" s="1048"/>
      <c r="AA23" s="1048">
        <f>Q23-V23</f>
        <v>483</v>
      </c>
      <c r="AB23" s="1048"/>
      <c r="AC23" s="1048"/>
      <c r="AD23" s="1048"/>
      <c r="AE23" s="1055"/>
      <c r="AF23" s="1056">
        <v>377</v>
      </c>
      <c r="AG23" s="1048"/>
      <c r="AH23" s="1048"/>
      <c r="AI23" s="1048"/>
      <c r="AJ23" s="1057"/>
      <c r="AK23" s="1058"/>
      <c r="AL23" s="1059"/>
      <c r="AM23" s="1059"/>
      <c r="AN23" s="1059"/>
      <c r="AO23" s="1059"/>
      <c r="AP23" s="1048">
        <f>SUM(AP7:AT22)</f>
        <v>17880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391</v>
      </c>
      <c r="C28" s="1035"/>
      <c r="D28" s="1035"/>
      <c r="E28" s="1035"/>
      <c r="F28" s="1035"/>
      <c r="G28" s="1035"/>
      <c r="H28" s="1035"/>
      <c r="I28" s="1035"/>
      <c r="J28" s="1035"/>
      <c r="K28" s="1035"/>
      <c r="L28" s="1035"/>
      <c r="M28" s="1035"/>
      <c r="N28" s="1035"/>
      <c r="O28" s="1035"/>
      <c r="P28" s="1036"/>
      <c r="Q28" s="1037">
        <v>2930</v>
      </c>
      <c r="R28" s="1038"/>
      <c r="S28" s="1038"/>
      <c r="T28" s="1038"/>
      <c r="U28" s="1038"/>
      <c r="V28" s="1038">
        <v>2928</v>
      </c>
      <c r="W28" s="1038"/>
      <c r="X28" s="1038"/>
      <c r="Y28" s="1038"/>
      <c r="Z28" s="1038"/>
      <c r="AA28" s="1038">
        <f>Q28-V28</f>
        <v>2</v>
      </c>
      <c r="AB28" s="1038"/>
      <c r="AC28" s="1038"/>
      <c r="AD28" s="1038"/>
      <c r="AE28" s="1039"/>
      <c r="AF28" s="1040">
        <v>2</v>
      </c>
      <c r="AG28" s="1038"/>
      <c r="AH28" s="1038"/>
      <c r="AI28" s="1038"/>
      <c r="AJ28" s="1041"/>
      <c r="AK28" s="1029">
        <v>267</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392</v>
      </c>
      <c r="C29" s="1018"/>
      <c r="D29" s="1018"/>
      <c r="E29" s="1018"/>
      <c r="F29" s="1018"/>
      <c r="G29" s="1018"/>
      <c r="H29" s="1018"/>
      <c r="I29" s="1018"/>
      <c r="J29" s="1018"/>
      <c r="K29" s="1018"/>
      <c r="L29" s="1018"/>
      <c r="M29" s="1018"/>
      <c r="N29" s="1018"/>
      <c r="O29" s="1018"/>
      <c r="P29" s="1019"/>
      <c r="Q29" s="1025">
        <v>3428</v>
      </c>
      <c r="R29" s="1026"/>
      <c r="S29" s="1026"/>
      <c r="T29" s="1026"/>
      <c r="U29" s="1026"/>
      <c r="V29" s="1026">
        <v>3386</v>
      </c>
      <c r="W29" s="1026"/>
      <c r="X29" s="1026"/>
      <c r="Y29" s="1026"/>
      <c r="Z29" s="1026"/>
      <c r="AA29" s="1026">
        <f>Q29-V29</f>
        <v>42</v>
      </c>
      <c r="AB29" s="1026"/>
      <c r="AC29" s="1026"/>
      <c r="AD29" s="1026"/>
      <c r="AE29" s="1027"/>
      <c r="AF29" s="1022">
        <v>42</v>
      </c>
      <c r="AG29" s="1023"/>
      <c r="AH29" s="1023"/>
      <c r="AI29" s="1023"/>
      <c r="AJ29" s="1024"/>
      <c r="AK29" s="967">
        <v>507</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393</v>
      </c>
      <c r="C30" s="1018"/>
      <c r="D30" s="1018"/>
      <c r="E30" s="1018"/>
      <c r="F30" s="1018"/>
      <c r="G30" s="1018"/>
      <c r="H30" s="1018"/>
      <c r="I30" s="1018"/>
      <c r="J30" s="1018"/>
      <c r="K30" s="1018"/>
      <c r="L30" s="1018"/>
      <c r="M30" s="1018"/>
      <c r="N30" s="1018"/>
      <c r="O30" s="1018"/>
      <c r="P30" s="1019"/>
      <c r="Q30" s="1025">
        <v>574</v>
      </c>
      <c r="R30" s="1026"/>
      <c r="S30" s="1026"/>
      <c r="T30" s="1026"/>
      <c r="U30" s="1026"/>
      <c r="V30" s="1026">
        <v>573</v>
      </c>
      <c r="W30" s="1026"/>
      <c r="X30" s="1026"/>
      <c r="Y30" s="1026"/>
      <c r="Z30" s="1026"/>
      <c r="AA30" s="1026">
        <f t="shared" ref="AA30" si="1">Q30-V30</f>
        <v>1</v>
      </c>
      <c r="AB30" s="1026"/>
      <c r="AC30" s="1026"/>
      <c r="AD30" s="1026"/>
      <c r="AE30" s="1027"/>
      <c r="AF30" s="1022">
        <v>1</v>
      </c>
      <c r="AG30" s="1023"/>
      <c r="AH30" s="1023"/>
      <c r="AI30" s="1023"/>
      <c r="AJ30" s="1024"/>
      <c r="AK30" s="967">
        <v>662</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394</v>
      </c>
      <c r="C31" s="1018"/>
      <c r="D31" s="1018"/>
      <c r="E31" s="1018"/>
      <c r="F31" s="1018"/>
      <c r="G31" s="1018"/>
      <c r="H31" s="1018"/>
      <c r="I31" s="1018"/>
      <c r="J31" s="1018"/>
      <c r="K31" s="1018"/>
      <c r="L31" s="1018"/>
      <c r="M31" s="1018"/>
      <c r="N31" s="1018"/>
      <c r="O31" s="1018"/>
      <c r="P31" s="1019"/>
      <c r="Q31" s="1025">
        <v>575</v>
      </c>
      <c r="R31" s="1026"/>
      <c r="S31" s="1026"/>
      <c r="T31" s="1026"/>
      <c r="U31" s="1026"/>
      <c r="V31" s="1026">
        <v>575</v>
      </c>
      <c r="W31" s="1026"/>
      <c r="X31" s="1026"/>
      <c r="Y31" s="1026"/>
      <c r="Z31" s="1026"/>
      <c r="AA31" s="1026">
        <f t="shared" ref="AA31" si="2">Q31-V31</f>
        <v>0</v>
      </c>
      <c r="AB31" s="1026"/>
      <c r="AC31" s="1026"/>
      <c r="AD31" s="1026"/>
      <c r="AE31" s="1027"/>
      <c r="AF31" s="1022">
        <v>30</v>
      </c>
      <c r="AG31" s="1023"/>
      <c r="AH31" s="1023"/>
      <c r="AI31" s="1023"/>
      <c r="AJ31" s="1024"/>
      <c r="AK31" s="967">
        <v>362</v>
      </c>
      <c r="AL31" s="958"/>
      <c r="AM31" s="958"/>
      <c r="AN31" s="958"/>
      <c r="AO31" s="958"/>
      <c r="AP31" s="958">
        <v>5073</v>
      </c>
      <c r="AQ31" s="958"/>
      <c r="AR31" s="958"/>
      <c r="AS31" s="958"/>
      <c r="AT31" s="958"/>
      <c r="AU31" s="958">
        <v>3754</v>
      </c>
      <c r="AV31" s="958"/>
      <c r="AW31" s="958"/>
      <c r="AX31" s="958"/>
      <c r="AY31" s="958"/>
      <c r="AZ31" s="1028" t="s">
        <v>551</v>
      </c>
      <c r="BA31" s="1028"/>
      <c r="BB31" s="1028"/>
      <c r="BC31" s="1028"/>
      <c r="BD31" s="1028"/>
      <c r="BE31" s="959" t="s">
        <v>395</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379</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76</v>
      </c>
      <c r="AG63" s="946"/>
      <c r="AH63" s="946"/>
      <c r="AI63" s="946"/>
      <c r="AJ63" s="1009"/>
      <c r="AK63" s="1010"/>
      <c r="AL63" s="950"/>
      <c r="AM63" s="950"/>
      <c r="AN63" s="950"/>
      <c r="AO63" s="950"/>
      <c r="AP63" s="946">
        <f>SUM(AP28:AT62)</f>
        <v>5073</v>
      </c>
      <c r="AQ63" s="946"/>
      <c r="AR63" s="946"/>
      <c r="AS63" s="946"/>
      <c r="AT63" s="946"/>
      <c r="AU63" s="946">
        <f>SUM(AU28:AY62)</f>
        <v>3754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552</v>
      </c>
      <c r="C68" s="973"/>
      <c r="D68" s="973"/>
      <c r="E68" s="973"/>
      <c r="F68" s="973"/>
      <c r="G68" s="973"/>
      <c r="H68" s="973"/>
      <c r="I68" s="973"/>
      <c r="J68" s="973"/>
      <c r="K68" s="973"/>
      <c r="L68" s="973"/>
      <c r="M68" s="973"/>
      <c r="N68" s="973"/>
      <c r="O68" s="973"/>
      <c r="P68" s="974"/>
      <c r="Q68" s="975">
        <v>1693</v>
      </c>
      <c r="R68" s="969">
        <v>1693</v>
      </c>
      <c r="S68" s="969">
        <v>1693</v>
      </c>
      <c r="T68" s="969">
        <v>1693</v>
      </c>
      <c r="U68" s="969">
        <v>1693</v>
      </c>
      <c r="V68" s="969">
        <v>1693</v>
      </c>
      <c r="W68" s="969">
        <v>1693</v>
      </c>
      <c r="X68" s="969">
        <v>1693</v>
      </c>
      <c r="Y68" s="969">
        <v>1693</v>
      </c>
      <c r="Z68" s="969">
        <v>1693</v>
      </c>
      <c r="AA68" s="969">
        <f>Q68-V68</f>
        <v>0</v>
      </c>
      <c r="AB68" s="969"/>
      <c r="AC68" s="969"/>
      <c r="AD68" s="969"/>
      <c r="AE68" s="969"/>
      <c r="AF68" s="969" t="s">
        <v>551</v>
      </c>
      <c r="AG68" s="969"/>
      <c r="AH68" s="969"/>
      <c r="AI68" s="969"/>
      <c r="AJ68" s="969"/>
      <c r="AK68" s="969">
        <v>130</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553</v>
      </c>
      <c r="C69" s="962"/>
      <c r="D69" s="962"/>
      <c r="E69" s="962"/>
      <c r="F69" s="962"/>
      <c r="G69" s="962"/>
      <c r="H69" s="962"/>
      <c r="I69" s="962"/>
      <c r="J69" s="962"/>
      <c r="K69" s="962"/>
      <c r="L69" s="962"/>
      <c r="M69" s="962"/>
      <c r="N69" s="962"/>
      <c r="O69" s="962"/>
      <c r="P69" s="963"/>
      <c r="Q69" s="964">
        <v>475317</v>
      </c>
      <c r="R69" s="958">
        <v>475317</v>
      </c>
      <c r="S69" s="958">
        <v>475317</v>
      </c>
      <c r="T69" s="958">
        <v>475317</v>
      </c>
      <c r="U69" s="958">
        <v>475317</v>
      </c>
      <c r="V69" s="958">
        <v>471522</v>
      </c>
      <c r="W69" s="958">
        <v>471522</v>
      </c>
      <c r="X69" s="958">
        <v>471522</v>
      </c>
      <c r="Y69" s="958">
        <v>471522</v>
      </c>
      <c r="Z69" s="958">
        <v>471522</v>
      </c>
      <c r="AA69" s="958">
        <f>Q69-V69</f>
        <v>3795</v>
      </c>
      <c r="AB69" s="958"/>
      <c r="AC69" s="958"/>
      <c r="AD69" s="958"/>
      <c r="AE69" s="958"/>
      <c r="AF69" s="958">
        <v>3795</v>
      </c>
      <c r="AG69" s="958"/>
      <c r="AH69" s="958"/>
      <c r="AI69" s="958"/>
      <c r="AJ69" s="958"/>
      <c r="AK69" s="958">
        <v>1144</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554</v>
      </c>
      <c r="C70" s="962"/>
      <c r="D70" s="962"/>
      <c r="E70" s="962"/>
      <c r="F70" s="962"/>
      <c r="G70" s="962"/>
      <c r="H70" s="962"/>
      <c r="I70" s="962"/>
      <c r="J70" s="962"/>
      <c r="K70" s="962"/>
      <c r="L70" s="962"/>
      <c r="M70" s="962"/>
      <c r="N70" s="962"/>
      <c r="O70" s="962"/>
      <c r="P70" s="963"/>
      <c r="Q70" s="964">
        <v>4024</v>
      </c>
      <c r="R70" s="958"/>
      <c r="S70" s="958"/>
      <c r="T70" s="958"/>
      <c r="U70" s="958"/>
      <c r="V70" s="958">
        <v>4024</v>
      </c>
      <c r="W70" s="958"/>
      <c r="X70" s="958"/>
      <c r="Y70" s="958"/>
      <c r="Z70" s="958"/>
      <c r="AA70" s="958">
        <f t="shared" ref="AA70:AA73" si="3">Q70-V70</f>
        <v>0</v>
      </c>
      <c r="AB70" s="958"/>
      <c r="AC70" s="958"/>
      <c r="AD70" s="958"/>
      <c r="AE70" s="958"/>
      <c r="AF70" s="958" t="s">
        <v>551</v>
      </c>
      <c r="AG70" s="958"/>
      <c r="AH70" s="958"/>
      <c r="AI70" s="958"/>
      <c r="AJ70" s="958"/>
      <c r="AK70" s="958" t="s">
        <v>551</v>
      </c>
      <c r="AL70" s="958"/>
      <c r="AM70" s="958"/>
      <c r="AN70" s="958"/>
      <c r="AO70" s="958"/>
      <c r="AP70" s="958">
        <v>16242</v>
      </c>
      <c r="AQ70" s="958"/>
      <c r="AR70" s="958"/>
      <c r="AS70" s="958"/>
      <c r="AT70" s="958"/>
      <c r="AU70" s="958">
        <v>2052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558</v>
      </c>
      <c r="C71" s="962"/>
      <c r="D71" s="962"/>
      <c r="E71" s="962"/>
      <c r="F71" s="962"/>
      <c r="G71" s="962"/>
      <c r="H71" s="962"/>
      <c r="I71" s="962"/>
      <c r="J71" s="962"/>
      <c r="K71" s="962"/>
      <c r="L71" s="962"/>
      <c r="M71" s="962"/>
      <c r="N71" s="962"/>
      <c r="O71" s="962"/>
      <c r="P71" s="963"/>
      <c r="Q71" s="964">
        <v>5013</v>
      </c>
      <c r="R71" s="958"/>
      <c r="S71" s="958"/>
      <c r="T71" s="958"/>
      <c r="U71" s="958"/>
      <c r="V71" s="958">
        <v>4979</v>
      </c>
      <c r="W71" s="958"/>
      <c r="X71" s="958"/>
      <c r="Y71" s="958"/>
      <c r="Z71" s="958"/>
      <c r="AA71" s="958">
        <f t="shared" si="3"/>
        <v>34</v>
      </c>
      <c r="AB71" s="958"/>
      <c r="AC71" s="958"/>
      <c r="AD71" s="958"/>
      <c r="AE71" s="958"/>
      <c r="AF71" s="958">
        <v>34</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564</v>
      </c>
      <c r="C72" s="962"/>
      <c r="D72" s="962"/>
      <c r="E72" s="962"/>
      <c r="F72" s="962"/>
      <c r="G72" s="962"/>
      <c r="H72" s="962"/>
      <c r="I72" s="962"/>
      <c r="J72" s="962"/>
      <c r="K72" s="962"/>
      <c r="L72" s="962"/>
      <c r="M72" s="962"/>
      <c r="N72" s="962"/>
      <c r="O72" s="962"/>
      <c r="P72" s="963"/>
      <c r="Q72" s="964">
        <v>28484</v>
      </c>
      <c r="R72" s="958"/>
      <c r="S72" s="958"/>
      <c r="T72" s="958"/>
      <c r="U72" s="958"/>
      <c r="V72" s="958">
        <v>26108</v>
      </c>
      <c r="W72" s="958"/>
      <c r="X72" s="958"/>
      <c r="Y72" s="958"/>
      <c r="Z72" s="958"/>
      <c r="AA72" s="958">
        <f t="shared" si="3"/>
        <v>2376</v>
      </c>
      <c r="AB72" s="958"/>
      <c r="AC72" s="958"/>
      <c r="AD72" s="958"/>
      <c r="AE72" s="958"/>
      <c r="AF72" s="958">
        <v>33444</v>
      </c>
      <c r="AG72" s="958"/>
      <c r="AH72" s="958"/>
      <c r="AI72" s="958"/>
      <c r="AJ72" s="958"/>
      <c r="AK72" s="958" t="s">
        <v>551</v>
      </c>
      <c r="AL72" s="958"/>
      <c r="AM72" s="958"/>
      <c r="AN72" s="958"/>
      <c r="AO72" s="958"/>
      <c r="AP72" s="958">
        <v>52772</v>
      </c>
      <c r="AQ72" s="958"/>
      <c r="AR72" s="958"/>
      <c r="AS72" s="958"/>
      <c r="AT72" s="958"/>
      <c r="AU72" s="958" t="s">
        <v>551</v>
      </c>
      <c r="AV72" s="958"/>
      <c r="AW72" s="958"/>
      <c r="AX72" s="958"/>
      <c r="AY72" s="958"/>
      <c r="AZ72" s="959" t="s">
        <v>556</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555</v>
      </c>
      <c r="C73" s="962"/>
      <c r="D73" s="962"/>
      <c r="E73" s="962"/>
      <c r="F73" s="962"/>
      <c r="G73" s="962"/>
      <c r="H73" s="962"/>
      <c r="I73" s="962"/>
      <c r="J73" s="962"/>
      <c r="K73" s="962"/>
      <c r="L73" s="962"/>
      <c r="M73" s="962"/>
      <c r="N73" s="962"/>
      <c r="O73" s="962"/>
      <c r="P73" s="963"/>
      <c r="Q73" s="964">
        <v>2686</v>
      </c>
      <c r="R73" s="958"/>
      <c r="S73" s="958"/>
      <c r="T73" s="958"/>
      <c r="U73" s="958"/>
      <c r="V73" s="958">
        <v>2395</v>
      </c>
      <c r="W73" s="958"/>
      <c r="X73" s="958"/>
      <c r="Y73" s="958"/>
      <c r="Z73" s="958"/>
      <c r="AA73" s="958">
        <f t="shared" si="3"/>
        <v>291</v>
      </c>
      <c r="AB73" s="958"/>
      <c r="AC73" s="958"/>
      <c r="AD73" s="958"/>
      <c r="AE73" s="958"/>
      <c r="AF73" s="958">
        <v>3807</v>
      </c>
      <c r="AG73" s="958"/>
      <c r="AH73" s="958"/>
      <c r="AI73" s="958"/>
      <c r="AJ73" s="958"/>
      <c r="AK73" s="958" t="s">
        <v>551</v>
      </c>
      <c r="AL73" s="958"/>
      <c r="AM73" s="958"/>
      <c r="AN73" s="958"/>
      <c r="AO73" s="958"/>
      <c r="AP73" s="958">
        <v>10260</v>
      </c>
      <c r="AQ73" s="958"/>
      <c r="AR73" s="958"/>
      <c r="AS73" s="958"/>
      <c r="AT73" s="958"/>
      <c r="AU73" s="958">
        <v>9</v>
      </c>
      <c r="AV73" s="958"/>
      <c r="AW73" s="958"/>
      <c r="AX73" s="958"/>
      <c r="AY73" s="958"/>
      <c r="AZ73" s="959" t="s">
        <v>556</v>
      </c>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379</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41080</v>
      </c>
      <c r="AG88" s="946"/>
      <c r="AH88" s="946"/>
      <c r="AI88" s="946"/>
      <c r="AJ88" s="946"/>
      <c r="AK88" s="950"/>
      <c r="AL88" s="950"/>
      <c r="AM88" s="950"/>
      <c r="AN88" s="950"/>
      <c r="AO88" s="950"/>
      <c r="AP88" s="946">
        <f>SUM(AP68:AT87)</f>
        <v>79274</v>
      </c>
      <c r="AQ88" s="946"/>
      <c r="AR88" s="946"/>
      <c r="AS88" s="946"/>
      <c r="AT88" s="946"/>
      <c r="AU88" s="946">
        <f>SUM(AU68:AY87)</f>
        <v>2061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48</v>
      </c>
      <c r="CS102" s="940"/>
      <c r="CT102" s="940"/>
      <c r="CU102" s="940"/>
      <c r="CV102" s="941"/>
      <c r="CW102" s="939">
        <f t="shared" ref="CW102" si="4">SUM(CW7:DA88)</f>
        <v>0</v>
      </c>
      <c r="CX102" s="940"/>
      <c r="CY102" s="940"/>
      <c r="CZ102" s="940"/>
      <c r="DA102" s="941"/>
      <c r="DB102" s="939">
        <f t="shared" ref="DB102" si="5">SUM(DB7:DF88)</f>
        <v>0</v>
      </c>
      <c r="DC102" s="940"/>
      <c r="DD102" s="940"/>
      <c r="DE102" s="940"/>
      <c r="DF102" s="941"/>
      <c r="DG102" s="939">
        <f t="shared" ref="DG102" si="6">SUM(DG7:DK88)</f>
        <v>0</v>
      </c>
      <c r="DH102" s="940"/>
      <c r="DI102" s="940"/>
      <c r="DJ102" s="940"/>
      <c r="DK102" s="941"/>
      <c r="DL102" s="939">
        <f t="shared" ref="DL102" si="7">SUM(DL7:DP88)</f>
        <v>0</v>
      </c>
      <c r="DM102" s="940"/>
      <c r="DN102" s="940"/>
      <c r="DO102" s="940"/>
      <c r="DP102" s="941"/>
      <c r="DQ102" s="939">
        <f t="shared" ref="DQ102" si="8">SUM(DQ7:DU88)</f>
        <v>0</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1121883</v>
      </c>
      <c r="AB110" s="876"/>
      <c r="AC110" s="876"/>
      <c r="AD110" s="876"/>
      <c r="AE110" s="877"/>
      <c r="AF110" s="878">
        <v>1232340</v>
      </c>
      <c r="AG110" s="876"/>
      <c r="AH110" s="876"/>
      <c r="AI110" s="876"/>
      <c r="AJ110" s="877"/>
      <c r="AK110" s="878">
        <v>1241760</v>
      </c>
      <c r="AL110" s="876"/>
      <c r="AM110" s="876"/>
      <c r="AN110" s="876"/>
      <c r="AO110" s="877"/>
      <c r="AP110" s="879">
        <v>17.600000000000001</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13879034</v>
      </c>
      <c r="BR110" s="829"/>
      <c r="BS110" s="829"/>
      <c r="BT110" s="829"/>
      <c r="BU110" s="829"/>
      <c r="BV110" s="829">
        <v>15400463</v>
      </c>
      <c r="BW110" s="829"/>
      <c r="BX110" s="829"/>
      <c r="BY110" s="829"/>
      <c r="BZ110" s="829"/>
      <c r="CA110" s="829">
        <v>17880072</v>
      </c>
      <c r="CB110" s="829"/>
      <c r="CC110" s="829"/>
      <c r="CD110" s="829"/>
      <c r="CE110" s="829"/>
      <c r="CF110" s="853">
        <v>254</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4146667</v>
      </c>
      <c r="BR112" s="804"/>
      <c r="BS112" s="804"/>
      <c r="BT112" s="804"/>
      <c r="BU112" s="804"/>
      <c r="BV112" s="804">
        <v>3838653</v>
      </c>
      <c r="BW112" s="804"/>
      <c r="BX112" s="804"/>
      <c r="BY112" s="804"/>
      <c r="BZ112" s="804"/>
      <c r="CA112" s="804">
        <v>3754003</v>
      </c>
      <c r="CB112" s="804"/>
      <c r="CC112" s="804"/>
      <c r="CD112" s="804"/>
      <c r="CE112" s="804"/>
      <c r="CF112" s="862">
        <v>53.3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323265</v>
      </c>
      <c r="AB113" s="906"/>
      <c r="AC113" s="906"/>
      <c r="AD113" s="906"/>
      <c r="AE113" s="907"/>
      <c r="AF113" s="908">
        <v>301934</v>
      </c>
      <c r="AG113" s="906"/>
      <c r="AH113" s="906"/>
      <c r="AI113" s="906"/>
      <c r="AJ113" s="907"/>
      <c r="AK113" s="908">
        <v>305886</v>
      </c>
      <c r="AL113" s="906"/>
      <c r="AM113" s="906"/>
      <c r="AN113" s="906"/>
      <c r="AO113" s="907"/>
      <c r="AP113" s="909">
        <v>4.3</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2171700</v>
      </c>
      <c r="BR113" s="804"/>
      <c r="BS113" s="804"/>
      <c r="BT113" s="804"/>
      <c r="BU113" s="804"/>
      <c r="BV113" s="804">
        <v>2153581</v>
      </c>
      <c r="BW113" s="804"/>
      <c r="BX113" s="804"/>
      <c r="BY113" s="804"/>
      <c r="BZ113" s="804"/>
      <c r="CA113" s="804">
        <v>2060938</v>
      </c>
      <c r="CB113" s="804"/>
      <c r="CC113" s="804"/>
      <c r="CD113" s="804"/>
      <c r="CE113" s="804"/>
      <c r="CF113" s="862">
        <v>29.3</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35144</v>
      </c>
      <c r="AB114" s="767"/>
      <c r="AC114" s="767"/>
      <c r="AD114" s="767"/>
      <c r="AE114" s="768"/>
      <c r="AF114" s="769">
        <v>59682</v>
      </c>
      <c r="AG114" s="767"/>
      <c r="AH114" s="767"/>
      <c r="AI114" s="767"/>
      <c r="AJ114" s="768"/>
      <c r="AK114" s="769">
        <v>98497</v>
      </c>
      <c r="AL114" s="767"/>
      <c r="AM114" s="767"/>
      <c r="AN114" s="767"/>
      <c r="AO114" s="768"/>
      <c r="AP114" s="811">
        <v>1.4</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1169421</v>
      </c>
      <c r="BR114" s="804"/>
      <c r="BS114" s="804"/>
      <c r="BT114" s="804"/>
      <c r="BU114" s="804"/>
      <c r="BV114" s="804">
        <v>1312032</v>
      </c>
      <c r="BW114" s="804"/>
      <c r="BX114" s="804"/>
      <c r="BY114" s="804"/>
      <c r="BZ114" s="804"/>
      <c r="CA114" s="804">
        <v>1177330</v>
      </c>
      <c r="CB114" s="804"/>
      <c r="CC114" s="804"/>
      <c r="CD114" s="804"/>
      <c r="CE114" s="804"/>
      <c r="CF114" s="862">
        <v>16.7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890</v>
      </c>
      <c r="BR115" s="804"/>
      <c r="BS115" s="804"/>
      <c r="BT115" s="804"/>
      <c r="BU115" s="804"/>
      <c r="BV115" s="804" t="s">
        <v>122</v>
      </c>
      <c r="BW115" s="804"/>
      <c r="BX115" s="804"/>
      <c r="BY115" s="804"/>
      <c r="BZ115" s="804"/>
      <c r="CA115" s="804">
        <v>628</v>
      </c>
      <c r="CB115" s="804"/>
      <c r="CC115" s="804"/>
      <c r="CD115" s="804"/>
      <c r="CE115" s="804"/>
      <c r="CF115" s="862">
        <v>0</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1104</v>
      </c>
      <c r="AB116" s="767"/>
      <c r="AC116" s="767"/>
      <c r="AD116" s="767"/>
      <c r="AE116" s="768"/>
      <c r="AF116" s="769">
        <v>1995</v>
      </c>
      <c r="AG116" s="767"/>
      <c r="AH116" s="767"/>
      <c r="AI116" s="767"/>
      <c r="AJ116" s="768"/>
      <c r="AK116" s="769">
        <v>4861</v>
      </c>
      <c r="AL116" s="767"/>
      <c r="AM116" s="767"/>
      <c r="AN116" s="767"/>
      <c r="AO116" s="768"/>
      <c r="AP116" s="811">
        <v>0.1</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1481396</v>
      </c>
      <c r="AB117" s="890"/>
      <c r="AC117" s="890"/>
      <c r="AD117" s="890"/>
      <c r="AE117" s="891"/>
      <c r="AF117" s="892">
        <v>1595951</v>
      </c>
      <c r="AG117" s="890"/>
      <c r="AH117" s="890"/>
      <c r="AI117" s="890"/>
      <c r="AJ117" s="891"/>
      <c r="AK117" s="892">
        <v>1651004</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21367712</v>
      </c>
      <c r="BR119" s="832"/>
      <c r="BS119" s="832"/>
      <c r="BT119" s="832"/>
      <c r="BU119" s="832"/>
      <c r="BV119" s="832">
        <v>22704729</v>
      </c>
      <c r="BW119" s="832"/>
      <c r="BX119" s="832"/>
      <c r="BY119" s="832"/>
      <c r="BZ119" s="832"/>
      <c r="CA119" s="832">
        <v>24872971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5019287</v>
      </c>
      <c r="BR120" s="829"/>
      <c r="BS120" s="829"/>
      <c r="BT120" s="829"/>
      <c r="BU120" s="829"/>
      <c r="BV120" s="829">
        <v>5633722</v>
      </c>
      <c r="BW120" s="829"/>
      <c r="BX120" s="829"/>
      <c r="BY120" s="829"/>
      <c r="BZ120" s="829"/>
      <c r="CA120" s="829">
        <v>5799306</v>
      </c>
      <c r="CB120" s="829"/>
      <c r="CC120" s="829"/>
      <c r="CD120" s="829"/>
      <c r="CE120" s="829"/>
      <c r="CF120" s="853">
        <v>82.4</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4079971</v>
      </c>
      <c r="DH120" s="829"/>
      <c r="DI120" s="829"/>
      <c r="DJ120" s="829"/>
      <c r="DK120" s="829"/>
      <c r="DL120" s="829">
        <v>3838653</v>
      </c>
      <c r="DM120" s="829"/>
      <c r="DN120" s="829"/>
      <c r="DO120" s="829"/>
      <c r="DP120" s="829"/>
      <c r="DQ120" s="829">
        <v>3754003</v>
      </c>
      <c r="DR120" s="829"/>
      <c r="DS120" s="829"/>
      <c r="DT120" s="829"/>
      <c r="DU120" s="829"/>
      <c r="DV120" s="830">
        <v>53.3</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83480</v>
      </c>
      <c r="BR121" s="804"/>
      <c r="BS121" s="804"/>
      <c r="BT121" s="804"/>
      <c r="BU121" s="804"/>
      <c r="BV121" s="804">
        <v>56991</v>
      </c>
      <c r="BW121" s="804"/>
      <c r="BX121" s="804"/>
      <c r="BY121" s="804"/>
      <c r="BZ121" s="804"/>
      <c r="CA121" s="804">
        <v>31784</v>
      </c>
      <c r="CB121" s="804"/>
      <c r="CC121" s="804"/>
      <c r="CD121" s="804"/>
      <c r="CE121" s="804"/>
      <c r="CF121" s="862">
        <v>0.5</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13763273</v>
      </c>
      <c r="BR122" s="832"/>
      <c r="BS122" s="832"/>
      <c r="BT122" s="832"/>
      <c r="BU122" s="832"/>
      <c r="BV122" s="832">
        <v>14759564</v>
      </c>
      <c r="BW122" s="832"/>
      <c r="BX122" s="832"/>
      <c r="BY122" s="832"/>
      <c r="BZ122" s="832"/>
      <c r="CA122" s="832">
        <v>15861593</v>
      </c>
      <c r="CB122" s="832"/>
      <c r="CC122" s="832"/>
      <c r="CD122" s="832"/>
      <c r="CE122" s="832"/>
      <c r="CF122" s="833">
        <v>225.3</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18866040</v>
      </c>
      <c r="BR123" s="820"/>
      <c r="BS123" s="820"/>
      <c r="BT123" s="820"/>
      <c r="BU123" s="820"/>
      <c r="BV123" s="820">
        <v>20450277</v>
      </c>
      <c r="BW123" s="820"/>
      <c r="BX123" s="820"/>
      <c r="BY123" s="820"/>
      <c r="BZ123" s="820"/>
      <c r="CA123" s="820">
        <v>21692683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36</v>
      </c>
      <c r="BR124" s="818"/>
      <c r="BS124" s="818"/>
      <c r="BT124" s="818"/>
      <c r="BU124" s="818"/>
      <c r="BV124" s="818">
        <v>32.299999999999997</v>
      </c>
      <c r="BW124" s="818"/>
      <c r="BX124" s="818"/>
      <c r="BY124" s="818"/>
      <c r="BZ124" s="818"/>
      <c r="CA124" s="818">
        <v>45.1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66696</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12297</v>
      </c>
      <c r="AB128" s="788"/>
      <c r="AC128" s="788"/>
      <c r="AD128" s="788"/>
      <c r="AE128" s="789"/>
      <c r="AF128" s="790">
        <v>8733</v>
      </c>
      <c r="AG128" s="788"/>
      <c r="AH128" s="788"/>
      <c r="AI128" s="788"/>
      <c r="AJ128" s="789"/>
      <c r="AK128" s="790">
        <v>12050</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13.72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v>890</v>
      </c>
      <c r="DH128" s="778"/>
      <c r="DI128" s="778"/>
      <c r="DJ128" s="778"/>
      <c r="DK128" s="778"/>
      <c r="DL128" s="778" t="s">
        <v>122</v>
      </c>
      <c r="DM128" s="778"/>
      <c r="DN128" s="778"/>
      <c r="DO128" s="778"/>
      <c r="DP128" s="778"/>
      <c r="DQ128" s="778">
        <v>628</v>
      </c>
      <c r="DR128" s="778"/>
      <c r="DS128" s="778"/>
      <c r="DT128" s="778"/>
      <c r="DU128" s="778"/>
      <c r="DV128" s="779">
        <v>0</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7839391</v>
      </c>
      <c r="AB129" s="767"/>
      <c r="AC129" s="767"/>
      <c r="AD129" s="767"/>
      <c r="AE129" s="768"/>
      <c r="AF129" s="769">
        <v>7905162</v>
      </c>
      <c r="AG129" s="767"/>
      <c r="AH129" s="767"/>
      <c r="AI129" s="767"/>
      <c r="AJ129" s="768"/>
      <c r="AK129" s="769">
        <v>8097634</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18.72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897193</v>
      </c>
      <c r="AB130" s="767"/>
      <c r="AC130" s="767"/>
      <c r="AD130" s="767"/>
      <c r="AE130" s="768"/>
      <c r="AF130" s="769">
        <v>937099</v>
      </c>
      <c r="AG130" s="767"/>
      <c r="AH130" s="767"/>
      <c r="AI130" s="767"/>
      <c r="AJ130" s="768"/>
      <c r="AK130" s="769">
        <v>1056945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6942198</v>
      </c>
      <c r="AB131" s="751"/>
      <c r="AC131" s="751"/>
      <c r="AD131" s="751"/>
      <c r="AE131" s="752"/>
      <c r="AF131" s="753">
        <v>6968063</v>
      </c>
      <c r="AG131" s="751"/>
      <c r="AH131" s="751"/>
      <c r="AI131" s="751"/>
      <c r="AJ131" s="752"/>
      <c r="AK131" s="753">
        <v>7040689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45.1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8.2381113300000006</v>
      </c>
      <c r="AB132" s="732"/>
      <c r="AC132" s="732"/>
      <c r="AD132" s="732"/>
      <c r="AE132" s="733"/>
      <c r="AF132" s="734">
        <v>9.3299816609999997</v>
      </c>
      <c r="AG132" s="732"/>
      <c r="AH132" s="732"/>
      <c r="AI132" s="732"/>
      <c r="AJ132" s="733"/>
      <c r="AK132" s="734">
        <v>8.2663642720000006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8.3000000000000007</v>
      </c>
      <c r="AB133" s="711"/>
      <c r="AC133" s="711"/>
      <c r="AD133" s="711"/>
      <c r="AE133" s="712"/>
      <c r="AF133" s="710">
        <v>8.6</v>
      </c>
      <c r="AG133" s="711"/>
      <c r="AH133" s="711"/>
      <c r="AI133" s="711"/>
      <c r="AJ133" s="712"/>
      <c r="AK133" s="710">
        <v>8.6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hs0xOIbodkTPVO+unTpOYE+r+ieHNjo8vqJzEeMXAhY7bQMe/0Keb7S883VHM0Iy4aL+L9Aqf8pc80WW8rS9A==" saltValue="NQTvcyJiyHZGJCacxpk1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Kx/P49rPrsZO0Mlgv9GoeOoDaRKKKWqch+dOBRZ4lPU6NFTVmijZH14pjoDIX+7MaqmzryPb6iqGpaFa58eWA==" saltValue="2SmKqxC/kriU3n7zkPQy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7QNKaLKz5rqGf/6P9eH+tYBp6qa0xRW3l9ryjhVpRz5U2MJf4c+qK3fDDzpSbHQ0OiOkdUnwNmluS/QuNTB8A==" saltValue="PqprK/342fiJc3RzmmfG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2646865</v>
      </c>
      <c r="AP9" s="262">
        <v>117341</v>
      </c>
      <c r="AQ9" s="263">
        <v>98214</v>
      </c>
      <c r="AR9" s="264">
        <v>19.5</v>
      </c>
    </row>
    <row r="10" spans="1:46" ht="13.5" customHeight="1" x14ac:dyDescent="0.15">
      <c r="A10" s="247"/>
      <c r="AK10" s="1117" t="s">
        <v>485</v>
      </c>
      <c r="AL10" s="1118"/>
      <c r="AM10" s="1118"/>
      <c r="AN10" s="1119"/>
      <c r="AO10" s="265">
        <v>8287</v>
      </c>
      <c r="AP10" s="265">
        <v>367</v>
      </c>
      <c r="AQ10" s="266">
        <v>8330</v>
      </c>
      <c r="AR10" s="267">
        <v>-95.6</v>
      </c>
    </row>
    <row r="11" spans="1:46" ht="13.5" customHeight="1" x14ac:dyDescent="0.15">
      <c r="A11" s="247"/>
      <c r="AK11" s="1117" t="s">
        <v>486</v>
      </c>
      <c r="AL11" s="1118"/>
      <c r="AM11" s="1118"/>
      <c r="AN11" s="1119"/>
      <c r="AO11" s="265" t="s">
        <v>487</v>
      </c>
      <c r="AP11" s="265" t="s">
        <v>487</v>
      </c>
      <c r="AQ11" s="266">
        <v>2236</v>
      </c>
      <c r="AR11" s="267" t="s">
        <v>487</v>
      </c>
    </row>
    <row r="12" spans="1:46" ht="13.5" customHeight="1" x14ac:dyDescent="0.15">
      <c r="A12" s="247"/>
      <c r="AK12" s="1117" t="s">
        <v>488</v>
      </c>
      <c r="AL12" s="1118"/>
      <c r="AM12" s="1118"/>
      <c r="AN12" s="1119"/>
      <c r="AO12" s="265" t="s">
        <v>487</v>
      </c>
      <c r="AP12" s="265" t="s">
        <v>487</v>
      </c>
      <c r="AQ12" s="266">
        <v>12</v>
      </c>
      <c r="AR12" s="267" t="s">
        <v>487</v>
      </c>
    </row>
    <row r="13" spans="1:46" ht="13.5" customHeight="1" x14ac:dyDescent="0.15">
      <c r="A13" s="247"/>
      <c r="AK13" s="1117" t="s">
        <v>489</v>
      </c>
      <c r="AL13" s="1118"/>
      <c r="AM13" s="1118"/>
      <c r="AN13" s="1119"/>
      <c r="AO13" s="265">
        <v>101407</v>
      </c>
      <c r="AP13" s="265">
        <v>4496</v>
      </c>
      <c r="AQ13" s="266">
        <v>3111</v>
      </c>
      <c r="AR13" s="267">
        <v>44.5</v>
      </c>
    </row>
    <row r="14" spans="1:46" ht="13.5" customHeight="1" x14ac:dyDescent="0.15">
      <c r="A14" s="247"/>
      <c r="AK14" s="1117" t="s">
        <v>490</v>
      </c>
      <c r="AL14" s="1118"/>
      <c r="AM14" s="1118"/>
      <c r="AN14" s="1119"/>
      <c r="AO14" s="265">
        <v>101090</v>
      </c>
      <c r="AP14" s="265">
        <v>4482</v>
      </c>
      <c r="AQ14" s="266">
        <v>1882</v>
      </c>
      <c r="AR14" s="267">
        <v>138.19999999999999</v>
      </c>
    </row>
    <row r="15" spans="1:46" ht="13.5" customHeight="1" x14ac:dyDescent="0.15">
      <c r="A15" s="247"/>
      <c r="AK15" s="1120" t="s">
        <v>491</v>
      </c>
      <c r="AL15" s="1121"/>
      <c r="AM15" s="1121"/>
      <c r="AN15" s="1122"/>
      <c r="AO15" s="265">
        <v>-171693</v>
      </c>
      <c r="AP15" s="265">
        <v>-7612</v>
      </c>
      <c r="AQ15" s="266">
        <v>-6411</v>
      </c>
      <c r="AR15" s="267">
        <v>18.7</v>
      </c>
    </row>
    <row r="16" spans="1:46" x14ac:dyDescent="0.15">
      <c r="A16" s="247"/>
      <c r="AK16" s="1120" t="s">
        <v>177</v>
      </c>
      <c r="AL16" s="1121"/>
      <c r="AM16" s="1121"/>
      <c r="AN16" s="1122"/>
      <c r="AO16" s="265">
        <v>2685956</v>
      </c>
      <c r="AP16" s="265">
        <v>119074</v>
      </c>
      <c r="AQ16" s="266">
        <v>107373</v>
      </c>
      <c r="AR16" s="267">
        <v>10.9</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10.11</v>
      </c>
      <c r="AP21" s="278">
        <v>9.17</v>
      </c>
      <c r="AQ21" s="279">
        <v>0.94</v>
      </c>
      <c r="AS21" s="280"/>
      <c r="AT21" s="276"/>
    </row>
    <row r="22" spans="1:46" s="248" customFormat="1" x14ac:dyDescent="0.15">
      <c r="A22" s="276"/>
      <c r="AK22" s="1123" t="s">
        <v>497</v>
      </c>
      <c r="AL22" s="1124"/>
      <c r="AM22" s="1124"/>
      <c r="AN22" s="1125"/>
      <c r="AO22" s="281">
        <v>100.5</v>
      </c>
      <c r="AP22" s="282">
        <v>97.5</v>
      </c>
      <c r="AQ22" s="283">
        <v>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1241760</v>
      </c>
      <c r="AP32" s="291">
        <v>55050</v>
      </c>
      <c r="AQ32" s="292">
        <v>55954</v>
      </c>
      <c r="AR32" s="293">
        <v>-1.6</v>
      </c>
    </row>
    <row r="33" spans="1:46" ht="13.5" customHeight="1" x14ac:dyDescent="0.15">
      <c r="A33" s="247"/>
      <c r="AK33" s="1107" t="s">
        <v>502</v>
      </c>
      <c r="AL33" s="1108"/>
      <c r="AM33" s="1108"/>
      <c r="AN33" s="1109"/>
      <c r="AO33" s="291" t="s">
        <v>487</v>
      </c>
      <c r="AP33" s="291" t="s">
        <v>487</v>
      </c>
      <c r="AQ33" s="292" t="s">
        <v>487</v>
      </c>
      <c r="AR33" s="293" t="s">
        <v>487</v>
      </c>
    </row>
    <row r="34" spans="1:46" ht="27" customHeight="1" x14ac:dyDescent="0.15">
      <c r="A34" s="247"/>
      <c r="AK34" s="1107" t="s">
        <v>503</v>
      </c>
      <c r="AL34" s="1108"/>
      <c r="AM34" s="1108"/>
      <c r="AN34" s="1109"/>
      <c r="AO34" s="291" t="s">
        <v>487</v>
      </c>
      <c r="AP34" s="291" t="s">
        <v>487</v>
      </c>
      <c r="AQ34" s="292">
        <v>1</v>
      </c>
      <c r="AR34" s="293" t="s">
        <v>487</v>
      </c>
    </row>
    <row r="35" spans="1:46" ht="27" customHeight="1" x14ac:dyDescent="0.15">
      <c r="A35" s="247"/>
      <c r="AK35" s="1107" t="s">
        <v>504</v>
      </c>
      <c r="AL35" s="1108"/>
      <c r="AM35" s="1108"/>
      <c r="AN35" s="1109"/>
      <c r="AO35" s="291">
        <v>305886</v>
      </c>
      <c r="AP35" s="291">
        <v>13561</v>
      </c>
      <c r="AQ35" s="292">
        <v>17691</v>
      </c>
      <c r="AR35" s="293">
        <v>-23.3</v>
      </c>
    </row>
    <row r="36" spans="1:46" ht="27" customHeight="1" x14ac:dyDescent="0.15">
      <c r="A36" s="247"/>
      <c r="AK36" s="1107" t="s">
        <v>505</v>
      </c>
      <c r="AL36" s="1108"/>
      <c r="AM36" s="1108"/>
      <c r="AN36" s="1109"/>
      <c r="AO36" s="291">
        <v>98497</v>
      </c>
      <c r="AP36" s="291">
        <v>4367</v>
      </c>
      <c r="AQ36" s="292">
        <v>2603</v>
      </c>
      <c r="AR36" s="293">
        <v>67.8</v>
      </c>
    </row>
    <row r="37" spans="1:46" ht="13.5" customHeight="1" x14ac:dyDescent="0.15">
      <c r="A37" s="247"/>
      <c r="AK37" s="1107" t="s">
        <v>506</v>
      </c>
      <c r="AL37" s="1108"/>
      <c r="AM37" s="1108"/>
      <c r="AN37" s="1109"/>
      <c r="AO37" s="291" t="s">
        <v>487</v>
      </c>
      <c r="AP37" s="291" t="s">
        <v>487</v>
      </c>
      <c r="AQ37" s="292">
        <v>579</v>
      </c>
      <c r="AR37" s="293" t="s">
        <v>487</v>
      </c>
    </row>
    <row r="38" spans="1:46" ht="27" customHeight="1" x14ac:dyDescent="0.15">
      <c r="A38" s="247"/>
      <c r="AK38" s="1110" t="s">
        <v>507</v>
      </c>
      <c r="AL38" s="1111"/>
      <c r="AM38" s="1111"/>
      <c r="AN38" s="1112"/>
      <c r="AO38" s="294">
        <v>4861</v>
      </c>
      <c r="AP38" s="294">
        <v>215</v>
      </c>
      <c r="AQ38" s="295">
        <v>4</v>
      </c>
      <c r="AR38" s="283">
        <v>5275</v>
      </c>
      <c r="AS38" s="290"/>
    </row>
    <row r="39" spans="1:46" x14ac:dyDescent="0.15">
      <c r="A39" s="247"/>
      <c r="AK39" s="1110" t="s">
        <v>508</v>
      </c>
      <c r="AL39" s="1111"/>
      <c r="AM39" s="1111"/>
      <c r="AN39" s="1112"/>
      <c r="AO39" s="291">
        <v>-12050</v>
      </c>
      <c r="AP39" s="291">
        <v>-534</v>
      </c>
      <c r="AQ39" s="292">
        <v>-4663</v>
      </c>
      <c r="AR39" s="293">
        <v>-88.5</v>
      </c>
      <c r="AS39" s="290"/>
    </row>
    <row r="40" spans="1:46" ht="27" customHeight="1" x14ac:dyDescent="0.15">
      <c r="A40" s="247"/>
      <c r="AK40" s="1107" t="s">
        <v>509</v>
      </c>
      <c r="AL40" s="1108"/>
      <c r="AM40" s="1108"/>
      <c r="AN40" s="1109"/>
      <c r="AO40" s="291">
        <v>-1056945</v>
      </c>
      <c r="AP40" s="291">
        <v>-46857</v>
      </c>
      <c r="AQ40" s="292">
        <v>-48945</v>
      </c>
      <c r="AR40" s="293">
        <v>-4.3</v>
      </c>
      <c r="AS40" s="290"/>
    </row>
    <row r="41" spans="1:46" x14ac:dyDescent="0.15">
      <c r="A41" s="247"/>
      <c r="AK41" s="1113" t="s">
        <v>287</v>
      </c>
      <c r="AL41" s="1114"/>
      <c r="AM41" s="1114"/>
      <c r="AN41" s="1115"/>
      <c r="AO41" s="291">
        <v>582009</v>
      </c>
      <c r="AP41" s="291">
        <v>25802</v>
      </c>
      <c r="AQ41" s="292">
        <v>23225</v>
      </c>
      <c r="AR41" s="293">
        <v>11.1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781258</v>
      </c>
      <c r="AN51" s="313">
        <v>31832</v>
      </c>
      <c r="AO51" s="314">
        <v>-40.9</v>
      </c>
      <c r="AP51" s="315">
        <v>76347</v>
      </c>
      <c r="AQ51" s="316">
        <v>2.4</v>
      </c>
      <c r="AR51" s="317">
        <v>-43.3</v>
      </c>
    </row>
    <row r="52" spans="1:44" x14ac:dyDescent="0.15">
      <c r="A52" s="247"/>
      <c r="AK52" s="318"/>
      <c r="AL52" s="319" t="s">
        <v>519</v>
      </c>
      <c r="AM52" s="320">
        <v>364216</v>
      </c>
      <c r="AN52" s="321">
        <v>14840</v>
      </c>
      <c r="AO52" s="322">
        <v>103</v>
      </c>
      <c r="AP52" s="323">
        <v>41762</v>
      </c>
      <c r="AQ52" s="324">
        <v>0.5</v>
      </c>
      <c r="AR52" s="325">
        <v>102.5</v>
      </c>
    </row>
    <row r="53" spans="1:44" x14ac:dyDescent="0.15">
      <c r="A53" s="247"/>
      <c r="AK53" s="303" t="s">
        <v>520</v>
      </c>
      <c r="AL53" s="304"/>
      <c r="AM53" s="312">
        <v>867306</v>
      </c>
      <c r="AN53" s="313">
        <v>36031</v>
      </c>
      <c r="AO53" s="314">
        <v>13.2</v>
      </c>
      <c r="AP53" s="315">
        <v>69604</v>
      </c>
      <c r="AQ53" s="316">
        <v>-8.8000000000000007</v>
      </c>
      <c r="AR53" s="317">
        <v>22</v>
      </c>
    </row>
    <row r="54" spans="1:44" x14ac:dyDescent="0.15">
      <c r="A54" s="247"/>
      <c r="AK54" s="318"/>
      <c r="AL54" s="319" t="s">
        <v>519</v>
      </c>
      <c r="AM54" s="320">
        <v>545788</v>
      </c>
      <c r="AN54" s="321">
        <v>22674</v>
      </c>
      <c r="AO54" s="322">
        <v>52.8</v>
      </c>
      <c r="AP54" s="323">
        <v>36247</v>
      </c>
      <c r="AQ54" s="324">
        <v>-13.2</v>
      </c>
      <c r="AR54" s="325">
        <v>66</v>
      </c>
    </row>
    <row r="55" spans="1:44" x14ac:dyDescent="0.15">
      <c r="A55" s="247"/>
      <c r="AK55" s="303" t="s">
        <v>521</v>
      </c>
      <c r="AL55" s="304"/>
      <c r="AM55" s="312">
        <v>1376610</v>
      </c>
      <c r="AN55" s="313">
        <v>58366</v>
      </c>
      <c r="AO55" s="314">
        <v>62</v>
      </c>
      <c r="AP55" s="315">
        <v>68410</v>
      </c>
      <c r="AQ55" s="316">
        <v>-1.7</v>
      </c>
      <c r="AR55" s="317">
        <v>63.7</v>
      </c>
    </row>
    <row r="56" spans="1:44" x14ac:dyDescent="0.15">
      <c r="A56" s="247"/>
      <c r="AK56" s="318"/>
      <c r="AL56" s="319" t="s">
        <v>519</v>
      </c>
      <c r="AM56" s="320">
        <v>818155</v>
      </c>
      <c r="AN56" s="321">
        <v>34688</v>
      </c>
      <c r="AO56" s="322">
        <v>53</v>
      </c>
      <c r="AP56" s="323">
        <v>35086</v>
      </c>
      <c r="AQ56" s="324">
        <v>-3.2</v>
      </c>
      <c r="AR56" s="325">
        <v>56.2</v>
      </c>
    </row>
    <row r="57" spans="1:44" x14ac:dyDescent="0.15">
      <c r="A57" s="247"/>
      <c r="AK57" s="303" t="s">
        <v>522</v>
      </c>
      <c r="AL57" s="304"/>
      <c r="AM57" s="312">
        <v>3064743</v>
      </c>
      <c r="AN57" s="313">
        <v>132880</v>
      </c>
      <c r="AO57" s="314">
        <v>127.7</v>
      </c>
      <c r="AP57" s="315">
        <v>73019</v>
      </c>
      <c r="AQ57" s="316">
        <v>6.7</v>
      </c>
      <c r="AR57" s="317">
        <v>121</v>
      </c>
    </row>
    <row r="58" spans="1:44" x14ac:dyDescent="0.15">
      <c r="A58" s="247"/>
      <c r="AK58" s="318"/>
      <c r="AL58" s="319" t="s">
        <v>519</v>
      </c>
      <c r="AM58" s="320">
        <v>2382175</v>
      </c>
      <c r="AN58" s="321">
        <v>103285</v>
      </c>
      <c r="AO58" s="322">
        <v>197.8</v>
      </c>
      <c r="AP58" s="323">
        <v>39427</v>
      </c>
      <c r="AQ58" s="324">
        <v>12.4</v>
      </c>
      <c r="AR58" s="325">
        <v>185.4</v>
      </c>
    </row>
    <row r="59" spans="1:44" x14ac:dyDescent="0.15">
      <c r="A59" s="247"/>
      <c r="AK59" s="303" t="s">
        <v>523</v>
      </c>
      <c r="AL59" s="304"/>
      <c r="AM59" s="312">
        <v>4226993</v>
      </c>
      <c r="AN59" s="313">
        <v>187392</v>
      </c>
      <c r="AO59" s="314">
        <v>41</v>
      </c>
      <c r="AP59" s="315">
        <v>76590</v>
      </c>
      <c r="AQ59" s="316">
        <v>4.9000000000000004</v>
      </c>
      <c r="AR59" s="317">
        <v>36.1</v>
      </c>
    </row>
    <row r="60" spans="1:44" x14ac:dyDescent="0.15">
      <c r="A60" s="247"/>
      <c r="AK60" s="318"/>
      <c r="AL60" s="319" t="s">
        <v>519</v>
      </c>
      <c r="AM60" s="320">
        <v>3610228</v>
      </c>
      <c r="AN60" s="321">
        <v>160049</v>
      </c>
      <c r="AO60" s="322">
        <v>55</v>
      </c>
      <c r="AP60" s="323">
        <v>42387</v>
      </c>
      <c r="AQ60" s="324">
        <v>7.5</v>
      </c>
      <c r="AR60" s="325">
        <v>47.5</v>
      </c>
    </row>
    <row r="61" spans="1:44" x14ac:dyDescent="0.15">
      <c r="A61" s="247"/>
      <c r="AK61" s="303" t="s">
        <v>524</v>
      </c>
      <c r="AL61" s="326"/>
      <c r="AM61" s="312">
        <v>2063382</v>
      </c>
      <c r="AN61" s="313">
        <v>89300</v>
      </c>
      <c r="AO61" s="314">
        <v>40.6</v>
      </c>
      <c r="AP61" s="315">
        <v>72794</v>
      </c>
      <c r="AQ61" s="327">
        <v>0.7</v>
      </c>
      <c r="AR61" s="317">
        <v>39.9</v>
      </c>
    </row>
    <row r="62" spans="1:44" x14ac:dyDescent="0.15">
      <c r="A62" s="247"/>
      <c r="AK62" s="318"/>
      <c r="AL62" s="319" t="s">
        <v>519</v>
      </c>
      <c r="AM62" s="320">
        <v>1544112</v>
      </c>
      <c r="AN62" s="321">
        <v>67107</v>
      </c>
      <c r="AO62" s="322">
        <v>92.3</v>
      </c>
      <c r="AP62" s="323">
        <v>38982</v>
      </c>
      <c r="AQ62" s="324">
        <v>0.8</v>
      </c>
      <c r="AR62" s="325">
        <v>91.5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H30h2snCe4ASrkCfihuOqnrkZkOkPVooj3kDXnCd6bYnjOZUs6/c/E4VfKi2i4ZBtdgOGxku0t6/yCSWNJyWg==" saltValue="G1g9oomePfx5YF6a6Fh0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nVgUGxT7R8+n7G57inHVbLUC7CsqixhuZT3cCDZ6yO0QCZi5UgCpCs7KOgfHWF7oRkRUAF1zhjItKmmCIN13bg==" saltValue="uaJD7hb2CftawNjmVxD+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Yh2meLMHAZuA6p+N3QP/WEeDJfjY8fZsdPM4ZXNLhwmC8zmfdmZ4MuTp/ALlqbnQeUelngoaVEK3gIYNakgQ+g==" saltValue="kBXtIeAAmLnl0pWZPQhb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10.17</v>
      </c>
      <c r="G47" s="12">
        <v>16.62</v>
      </c>
      <c r="H47" s="12">
        <v>25.12</v>
      </c>
      <c r="I47" s="12">
        <v>29.73</v>
      </c>
      <c r="J47" s="13">
        <v>29.13</v>
      </c>
    </row>
    <row r="48" spans="2:10" ht="57.75" customHeight="1" x14ac:dyDescent="0.15">
      <c r="B48" s="14"/>
      <c r="C48" s="1128" t="s">
        <v>4</v>
      </c>
      <c r="D48" s="1128"/>
      <c r="E48" s="1129"/>
      <c r="F48" s="15">
        <v>1.47</v>
      </c>
      <c r="G48" s="16">
        <v>10.1</v>
      </c>
      <c r="H48" s="16">
        <v>6.56</v>
      </c>
      <c r="I48" s="16">
        <v>6.58</v>
      </c>
      <c r="J48" s="17">
        <v>4.66</v>
      </c>
    </row>
    <row r="49" spans="2:10" ht="57.75" customHeight="1" thickBot="1" x14ac:dyDescent="0.2">
      <c r="B49" s="18"/>
      <c r="C49" s="1130" t="s">
        <v>5</v>
      </c>
      <c r="D49" s="1130"/>
      <c r="E49" s="1131"/>
      <c r="F49" s="19">
        <v>1.66</v>
      </c>
      <c r="G49" s="20">
        <v>15.5</v>
      </c>
      <c r="H49" s="20" t="s">
        <v>531</v>
      </c>
      <c r="I49" s="20">
        <v>1.65</v>
      </c>
      <c r="J49" s="21" t="s">
        <v>532</v>
      </c>
    </row>
    <row r="50" spans="2:10" x14ac:dyDescent="0.15"/>
  </sheetData>
  <sheetProtection algorithmName="SHA-512" hashValue="0LMx3hz44DikL7uFDHi6noZKAter1NCZaRZgvLEqcHayokSXYUKSLOjmysjAE6qYBcYP7fFD+HPWZHMuGO8gTw==" saltValue="lyOjgW8WrK8wdPAHATob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dcterms:created xsi:type="dcterms:W3CDTF">2026-02-23T08:28:34Z</dcterms:created>
  <dcterms:modified xsi:type="dcterms:W3CDTF">2026-03-19T02:09:45Z</dcterms:modified>
  <cp:category/>
</cp:coreProperties>
</file>