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T:\040地域政策局\030市町行財政課\030財政G\R7年度\地方財政状況調査\70 財政状況資料集\01_通常分\05_県→総務省、市町（ＨＰ掲載も）\掲載データ\"/>
    </mc:Choice>
  </mc:AlternateContent>
  <xr:revisionPtr revIDLastSave="0" documentId="13_ncr:1_{2FB825F0-6557-4C1F-94F8-2CC9E46BB807}" xr6:coauthVersionLast="47" xr6:coauthVersionMax="47"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BE39" i="10"/>
  <c r="AM39" i="10"/>
  <c r="U39" i="10"/>
  <c r="C39" i="10"/>
  <c r="BE38" i="10"/>
  <c r="AM38" i="10"/>
  <c r="C38" i="10"/>
  <c r="BE37" i="10"/>
  <c r="AM37" i="10"/>
  <c r="BE36" i="10"/>
  <c r="AM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U34" i="10"/>
  <c r="U35" i="10" s="1"/>
  <c r="U36" i="10" s="1"/>
  <c r="U37" i="10" s="1"/>
  <c r="U38" i="10" s="1"/>
  <c r="AM34" i="10" l="1"/>
  <c r="AM35" i="10" l="1"/>
  <c r="BE34" i="10"/>
  <c r="BW34" i="10"/>
  <c r="BW35" i="10" s="1"/>
  <c r="BW36" i="10" s="1"/>
  <c r="BW37" i="10" s="1"/>
  <c r="BW38" i="10" s="1"/>
  <c r="BW39" i="10" s="1"/>
  <c r="CO34" i="10" l="1"/>
  <c r="CO35" i="10" s="1"/>
  <c r="CO36" i="10" s="1"/>
  <c r="CO37" i="10" s="1"/>
  <c r="CO38" i="10" s="1"/>
  <c r="CO39" i="10" s="1"/>
  <c r="CO40" i="10" s="1"/>
  <c r="CO41" i="10" s="1"/>
  <c r="CO42" i="10" s="1"/>
</calcChain>
</file>

<file path=xl/sharedStrings.xml><?xml version="1.0" encoding="utf-8"?>
<sst xmlns="http://schemas.openxmlformats.org/spreadsheetml/2006/main" count="1096" uniqueCount="578">
  <si>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</si>
  <si>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</si>
  <si>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</si>
  <si>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</si>
  <si>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</si>
  <si>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</si>
  <si>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</si>
  <si>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</si>
  <si>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</si>
  <si>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</si>
  <si>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</si>
  <si>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</si>
  <si>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</si>
  <si>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</si>
  <si>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</si>
  <si>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</si>
  <si>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</si>
  <si>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</si>
  <si>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</si>
  <si>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</si>
  <si>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</si>
  <si>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</si>
  <si>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</si>
  <si>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</si>
  <si>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</si>
  <si>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</si>
  <si>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</si>
  <si>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</si>
  <si>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</si>
  <si>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</si>
  <si>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</si>
  <si>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</si>
  <si>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</si>
  <si>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</si>
  <si>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</si>
  <si>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</si>
  <si>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</si>
  <si>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</si>
  <si>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</si>
  <si>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</si>
  <si>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</si>
  <si>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</si>
  <si>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</si>
  <si>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</si>
  <si>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</si>
  <si>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</si>
  <si>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</si>
  <si>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</si>
  <si>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</si>
  <si>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</si>
  <si>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</si>
  <si>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</si>
  <si>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</si>
  <si>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</si>
  <si>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</si>
  <si>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</si>
  <si>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</si>
  <si>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</si>
  <si>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</si>
  <si>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</si>
  <si>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</si>
  <si>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</si>
  <si>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</si>
  <si>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</si>
  <si>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</si>
  <si>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</si>
  <si>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</si>
  <si>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</si>
  <si>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</si>
  <si>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</si>
  <si>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</si>
  <si>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</si>
  <si>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</si>
  <si>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</si>
  <si>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</si>
  <si>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</si>
  <si>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</si>
  <si>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</si>
  <si>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</si>
  <si>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</si>
  <si>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</si>
  <si>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</si>
  <si>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</si>
  <si>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</si>
  <si>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</si>
  <si>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</si>
  <si>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</si>
  <si>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</si>
  <si>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</si>
  <si>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</si>
  <si>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</si>
  <si>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</si>
  <si>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</si>
  <si>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</si>
  <si>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庄原市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</si>
  <si>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</si>
  <si>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</si>
  <si>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</si>
  <si>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</si>
  <si>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</si>
  <si>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</si>
  <si>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</si>
  <si>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</si>
  <si>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</si>
  <si>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</si>
  <si>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</si>
  <si>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</si>
  <si>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</si>
  <si>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</si>
  <si>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</si>
  <si>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</si>
  <si>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</si>
  <si>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</si>
  <si>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</si>
  <si>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</si>
  <si>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</si>
  <si>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</si>
  <si>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</si>
  <si>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</si>
  <si>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</si>
  <si>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</si>
  <si>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</si>
  <si>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</si>
  <si>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</si>
  <si>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</si>
  <si>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</si>
  <si>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</si>
  <si>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</si>
  <si>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</si>
  <si>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</si>
  <si>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</si>
  <si>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</si>
  <si>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</si>
  <si>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</si>
  <si>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</si>
  <si>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</si>
  <si>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</si>
  <si>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</si>
  <si>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</si>
  <si>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</si>
  <si>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</si>
  <si>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</si>
  <si>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</si>
  <si>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</si>
  <si>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</si>
  <si>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</si>
  <si>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</si>
  <si>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</si>
  <si>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</si>
  <si>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</si>
  <si>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</si>
  <si>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</si>
  <si>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</si>
  <si>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</si>
  <si>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</si>
  <si>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</si>
  <si>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</si>
  <si>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</si>
  <si>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</si>
  <si>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</si>
  <si>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</si>
  <si>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</si>
  <si>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</si>
  <si>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</si>
  <si>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</si>
  <si>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</si>
  <si>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</si>
  <si>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</si>
  <si>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</si>
  <si>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</si>
  <si>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</si>
  <si>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</si>
  <si>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</si>
  <si>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</si>
  <si>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</si>
  <si>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</si>
  <si>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</si>
  <si>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</si>
  <si>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</si>
  <si>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</si>
  <si>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</si>
  <si>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</si>
  <si>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</si>
  <si>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</si>
  <si>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</si>
  <si>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</si>
  <si>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</si>
  <si>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</si>
  <si>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</si>
  <si>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</si>
  <si>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</si>
  <si>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</si>
  <si>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</si>
  <si>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</si>
  <si>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</si>
  <si>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</si>
  <si>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</si>
  <si>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</si>
  <si>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</si>
  <si>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</si>
  <si>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</si>
  <si>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</si>
  <si>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</si>
  <si>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広島県庄原市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</si>
  <si>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</si>
  <si>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</si>
  <si>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</si>
  <si>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</si>
  <si>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</si>
  <si>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</si>
  <si>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</si>
  <si>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</si>
  <si>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</si>
  <si>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</si>
  <si>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</si>
  <si>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</si>
  <si>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</si>
  <si>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</si>
  <si>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</si>
  <si>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</si>
  <si>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</si>
  <si>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</si>
  <si>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</si>
  <si>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</si>
  <si>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</si>
  <si>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</si>
  <si>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</si>
  <si>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</si>
  <si>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</si>
  <si>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</si>
  <si>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</si>
  <si>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</si>
  <si>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</si>
  <si>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</si>
  <si>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</si>
  <si>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</si>
  <si>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</si>
  <si>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</si>
  <si>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</si>
  <si>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</si>
  <si>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</si>
  <si>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</si>
  <si>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</si>
  <si>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</si>
  <si>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</si>
  <si>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</si>
  <si>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</si>
  <si>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</si>
  <si>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</si>
  <si>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</si>
  <si>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</si>
  <si>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</si>
  <si>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</si>
  <si>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</si>
  <si>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</si>
  <si>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</si>
  <si>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</si>
  <si>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</si>
  <si>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</si>
  <si>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</si>
  <si>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</si>
  <si>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</si>
  <si>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</si>
  <si>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</si>
  <si>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</si>
  <si>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</si>
  <si>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</si>
  <si>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</si>
  <si>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</si>
  <si>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</si>
  <si>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</si>
  <si>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</si>
  <si>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</si>
  <si>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</si>
  <si>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</si>
  <si>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</si>
  <si>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</si>
  <si>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</si>
  <si>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</si>
  <si>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</si>
  <si>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</si>
  <si>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</si>
  <si>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</si>
  <si>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</si>
  <si>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</si>
  <si>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</si>
  <si>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</si>
  <si>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</si>
  <si>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</si>
  <si>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</si>
  <si>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</si>
  <si>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</si>
  <si>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</si>
  <si>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</si>
  <si>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</si>
  <si>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</si>
  <si>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</si>
  <si>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</si>
  <si>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</si>
  <si>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</si>
  <si>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</si>
  <si>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</si>
  <si>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</si>
  <si>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</si>
  <si>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</si>
  <si>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</si>
  <si>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</si>
  <si>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</si>
  <si>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</si>
  <si>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</si>
  <si>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</si>
  <si>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</si>
  <si>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</si>
  <si>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</si>
  <si>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</si>
  <si>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</si>
  <si>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</si>
  <si>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</si>
  <si>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</si>
  <si>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</si>
  <si>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</si>
  <si>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</si>
  <si>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</si>
  <si>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</si>
  <si>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</si>
  <si>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</si>
  <si>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</si>
  <si>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</si>
  <si>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</si>
  <si>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</si>
  <si>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</si>
  <si>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</si>
  <si>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</si>
  <si>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</si>
  <si>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</si>
  <si>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</si>
  <si>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</si>
  <si>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</si>
  <si>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</si>
  <si>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</si>
  <si>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</si>
  <si>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</si>
  <si>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</si>
  <si>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</si>
  <si>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</si>
  <si>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</si>
  <si>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</si>
  <si>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</si>
  <si>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</si>
  <si>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</si>
  <si>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</si>
  <si>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</si>
  <si>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</si>
  <si>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</si>
  <si>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広島県庄原市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</si>
  <si>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</si>
  <si>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</si>
  <si>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</si>
  <si>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</si>
  <si>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</si>
  <si>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</si>
  <si>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</si>
  <si>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</si>
  <si>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</si>
  <si>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</si>
  <si>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</si>
  <si>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</si>
  <si>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</si>
  <si>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</si>
  <si>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</si>
  <si>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</si>
  <si>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</si>
  <si>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</si>
  <si>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</si>
  <si>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</si>
  <si>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住宅資金特別会計</t>
    <phoneticPr fontId="5"/>
  </si>
  <si>
    <t>歯科診療所特別会計</t>
    <phoneticPr fontId="5"/>
  </si>
  <si>
    <t>休日診療センター特別会計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</si>
  <si>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</si>
  <si>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</si>
  <si>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</si>
  <si>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</si>
  <si>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</si>
  <si>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</si>
  <si>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</si>
  <si>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</si>
  <si>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</si>
  <si>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</si>
  <si>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</si>
  <si>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</si>
  <si>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</si>
  <si>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</si>
  <si>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国民健康保険特別会計（直診勘定）</t>
    <phoneticPr fontId="5"/>
  </si>
  <si>
    <t>後期高齢者医療特別会計</t>
    <phoneticPr fontId="5"/>
  </si>
  <si>
    <t>介護保険特別会計</t>
    <phoneticPr fontId="5"/>
  </si>
  <si>
    <t>介護保険サービス事業特別会計</t>
    <phoneticPr fontId="5"/>
  </si>
  <si>
    <t>国民健康保険病院事業会計</t>
    <phoneticPr fontId="5"/>
  </si>
  <si>
    <t>法適用企業</t>
    <phoneticPr fontId="5"/>
  </si>
  <si>
    <t>下水道事業会計</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</si>
  <si>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</si>
  <si>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</si>
  <si>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</si>
  <si>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</si>
  <si>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</si>
  <si>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</si>
  <si>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</si>
  <si>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</si>
  <si>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</si>
  <si>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</si>
  <si>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</si>
  <si>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</si>
  <si>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</si>
  <si>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</si>
  <si>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</si>
  <si>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</si>
  <si>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</si>
  <si>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</si>
  <si>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</si>
  <si>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</si>
  <si>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</si>
  <si>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</si>
  <si>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</si>
  <si>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</si>
  <si>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</si>
  <si>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</si>
  <si>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</si>
  <si>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</si>
  <si>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</si>
  <si>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</si>
  <si>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</si>
  <si>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</si>
  <si>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</si>
  <si>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</si>
  <si>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</si>
  <si>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</si>
  <si>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</si>
  <si>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</si>
  <si>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</si>
  <si>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</si>
  <si>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</si>
  <si>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</si>
  <si>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</si>
  <si>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</si>
  <si>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</si>
  <si>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</si>
  <si>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</si>
  <si>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</si>
  <si>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</si>
  <si>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</si>
  <si>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</si>
  <si>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</si>
  <si>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</si>
  <si>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</si>
  <si>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</si>
  <si>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</si>
  <si>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</si>
  <si>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</si>
  <si>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</si>
  <si>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</si>
  <si>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</si>
  <si>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</si>
  <si>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</si>
  <si>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</si>
  <si>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</si>
  <si>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</si>
  <si>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</si>
  <si>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</si>
  <si>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</si>
  <si>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</si>
  <si>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</si>
  <si>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</si>
  <si>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</si>
  <si>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</si>
  <si>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</si>
  <si>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</si>
  <si>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</si>
  <si>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</si>
  <si>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</si>
  <si>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</si>
  <si>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</si>
  <si>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</si>
  <si>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</si>
  <si>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</si>
  <si>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</si>
  <si>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</si>
  <si>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</si>
  <si>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</si>
  <si>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</si>
  <si>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</si>
  <si>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</si>
  <si>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</si>
  <si>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</si>
  <si>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</si>
  <si>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</si>
  <si>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</si>
  <si>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</si>
  <si>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</si>
  <si>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</si>
  <si>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</si>
  <si>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</si>
  <si>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</si>
  <si>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</si>
  <si>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</si>
  <si>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</si>
  <si>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</si>
  <si>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</si>
  <si>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</si>
  <si>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</si>
  <si>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</si>
  <si>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</si>
  <si>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</si>
  <si>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</si>
  <si>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</si>
  <si>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</si>
  <si>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</si>
  <si>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</si>
  <si>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</si>
  <si>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</si>
  <si>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</si>
  <si>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</si>
  <si>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</si>
  <si>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</si>
  <si>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</si>
  <si>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</si>
  <si>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</si>
  <si>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</si>
  <si>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</si>
  <si>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</si>
  <si>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</si>
  <si>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</si>
  <si>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</si>
  <si>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</si>
  <si>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</si>
  <si>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</si>
  <si>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</si>
  <si>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</si>
  <si>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1.72</t>
  </si>
  <si>
    <t>▲ 2.28</t>
  </si>
  <si>
    <t>▲ 3.06</t>
  </si>
  <si>
    <t>▲ 2.43</t>
  </si>
  <si>
    <t>国民健康保険病院事業会計</t>
  </si>
  <si>
    <t>一般会計</t>
  </si>
  <si>
    <t>介護保険特別会計</t>
  </si>
  <si>
    <t>下水道事業会計</t>
  </si>
  <si>
    <t>国民健康保険特別会計</t>
  </si>
  <si>
    <t>後期高齢者医療特別会計</t>
  </si>
  <si>
    <t>宅地造成事業特別会計</t>
  </si>
  <si>
    <t>国民健康保険特別会計（直診勘定）</t>
  </si>
  <si>
    <t>その他会計（赤字）</t>
  </si>
  <si>
    <t>その他会計（黒字）</t>
  </si>
  <si>
    <t>R02</t>
    <phoneticPr fontId="5"/>
  </si>
  <si>
    <t>R03</t>
    <phoneticPr fontId="5"/>
  </si>
  <si>
    <t>R04</t>
    <phoneticPr fontId="5"/>
  </si>
  <si>
    <t>R05</t>
    <phoneticPr fontId="5"/>
  </si>
  <si>
    <t>R06</t>
    <phoneticPr fontId="5"/>
  </si>
  <si>
    <t>地域振興基金</t>
    <rPh sb="0" eb="2">
      <t>チイキ</t>
    </rPh>
    <rPh sb="2" eb="4">
      <t>シンコウ</t>
    </rPh>
    <rPh sb="4" eb="6">
      <t>キキン</t>
    </rPh>
    <phoneticPr fontId="5"/>
  </si>
  <si>
    <t>森林環境整備基金</t>
    <rPh sb="0" eb="2">
      <t>シンリン</t>
    </rPh>
    <rPh sb="2" eb="4">
      <t>カンキョウ</t>
    </rPh>
    <rPh sb="4" eb="6">
      <t>セイビ</t>
    </rPh>
    <rPh sb="6" eb="8">
      <t>キキン</t>
    </rPh>
    <phoneticPr fontId="5"/>
  </si>
  <si>
    <t>過疎地域持続的発展基金</t>
    <rPh sb="0" eb="2">
      <t>カソ</t>
    </rPh>
    <rPh sb="2" eb="4">
      <t>チイキ</t>
    </rPh>
    <rPh sb="4" eb="7">
      <t>ジゾクテキ</t>
    </rPh>
    <rPh sb="7" eb="9">
      <t>ハッテン</t>
    </rPh>
    <rPh sb="9" eb="11">
      <t>キキン</t>
    </rPh>
    <phoneticPr fontId="5"/>
  </si>
  <si>
    <t>ふるさと応援寄附基金</t>
    <rPh sb="4" eb="6">
      <t>オウエン</t>
    </rPh>
    <rPh sb="6" eb="8">
      <t>キフ</t>
    </rPh>
    <rPh sb="8" eb="10">
      <t>キキン</t>
    </rPh>
    <phoneticPr fontId="2"/>
  </si>
  <si>
    <t>企業版ふるさと納税基金</t>
    <rPh sb="0" eb="2">
      <t>キギョウ</t>
    </rPh>
    <rPh sb="2" eb="3">
      <t>バン</t>
    </rPh>
    <rPh sb="7" eb="9">
      <t>ノウゼイ</t>
    </rPh>
    <rPh sb="9" eb="11">
      <t>キキン</t>
    </rPh>
    <phoneticPr fontId="5"/>
  </si>
  <si>
    <t>庄原市土地開発公社</t>
    <rPh sb="0" eb="3">
      <t>ショウバラシ</t>
    </rPh>
    <rPh sb="3" eb="5">
      <t>トチ</t>
    </rPh>
    <rPh sb="5" eb="7">
      <t>カイハツ</t>
    </rPh>
    <rPh sb="7" eb="9">
      <t>コウシャ</t>
    </rPh>
    <phoneticPr fontId="35"/>
  </si>
  <si>
    <t>㈱グリーンウィンズさとやま</t>
  </si>
  <si>
    <t>庄原市総合サービス㈱</t>
    <rPh sb="0" eb="3">
      <t>ショウバラシ</t>
    </rPh>
    <rPh sb="3" eb="5">
      <t>ソウゴウ</t>
    </rPh>
    <phoneticPr fontId="35"/>
  </si>
  <si>
    <t>西城町産業振興開発㈱</t>
    <rPh sb="0" eb="3">
      <t>サイジョウチョウ</t>
    </rPh>
    <rPh sb="3" eb="5">
      <t>サンギョウ</t>
    </rPh>
    <rPh sb="5" eb="7">
      <t>シンコウ</t>
    </rPh>
    <rPh sb="7" eb="9">
      <t>カイハツ</t>
    </rPh>
    <phoneticPr fontId="35"/>
  </si>
  <si>
    <t>㈱ニュー東城</t>
    <rPh sb="4" eb="6">
      <t>トウジョウ</t>
    </rPh>
    <phoneticPr fontId="35"/>
  </si>
  <si>
    <t>㈱緑の村</t>
    <rPh sb="1" eb="2">
      <t>ミドリ</t>
    </rPh>
    <rPh sb="3" eb="4">
      <t>ムラ</t>
    </rPh>
    <phoneticPr fontId="35"/>
  </si>
  <si>
    <t>㈱里山総領</t>
    <rPh sb="1" eb="3">
      <t>サトヤマ</t>
    </rPh>
    <rPh sb="3" eb="5">
      <t>ソウリョウ</t>
    </rPh>
    <phoneticPr fontId="35"/>
  </si>
  <si>
    <t>㈱庄原市農林振興公社</t>
    <rPh sb="1" eb="4">
      <t>ショウバラシ</t>
    </rPh>
    <rPh sb="4" eb="6">
      <t>ノウリン</t>
    </rPh>
    <rPh sb="6" eb="8">
      <t>シンコウ</t>
    </rPh>
    <rPh sb="8" eb="10">
      <t>コウシャ</t>
    </rPh>
    <phoneticPr fontId="35"/>
  </si>
  <si>
    <t>庄原さとやまペレット㈱</t>
    <rPh sb="0" eb="2">
      <t>ショウバラ</t>
    </rPh>
    <phoneticPr fontId="35"/>
  </si>
  <si>
    <t>備北地区消防組合</t>
    <rPh sb="0" eb="1">
      <t>ビ</t>
    </rPh>
    <rPh sb="1" eb="2">
      <t>ホク</t>
    </rPh>
    <rPh sb="2" eb="4">
      <t>チク</t>
    </rPh>
    <rPh sb="4" eb="6">
      <t>ショウボウ</t>
    </rPh>
    <rPh sb="6" eb="8">
      <t>クミアイ</t>
    </rPh>
    <phoneticPr fontId="2"/>
  </si>
  <si>
    <t>広島県市町総合事務組合</t>
    <rPh sb="0" eb="3">
      <t>ヒロシマケン</t>
    </rPh>
    <rPh sb="3" eb="4">
      <t>シ</t>
    </rPh>
    <rPh sb="4" eb="5">
      <t>マチ</t>
    </rPh>
    <rPh sb="5" eb="7">
      <t>ソウゴウ</t>
    </rPh>
    <rPh sb="7" eb="9">
      <t>ジム</t>
    </rPh>
    <rPh sb="9" eb="11">
      <t>クミアイ</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</si>
  <si>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</si>
  <si>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</si>
  <si>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広島県水道広域連合企業団（工業用水道事業会計）</t>
  </si>
  <si>
    <t>-</t>
    <phoneticPr fontId="2"/>
  </si>
  <si>
    <t>法適用企業</t>
    <rPh sb="0" eb="1">
      <t>ホウ</t>
    </rPh>
    <rPh sb="1" eb="3">
      <t>テキヨウ</t>
    </rPh>
    <rPh sb="3" eb="5">
      <t>キギョウ</t>
    </rPh>
    <phoneticPr fontId="2"/>
  </si>
  <si>
    <t>-</t>
    <phoneticPr fontId="2"/>
  </si>
  <si>
    <t>広島県水道広域連合企業団（水道用水供給事業会計）</t>
    <rPh sb="15" eb="19">
      <t>ヨウスイキョウキュウ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</si>
</sst>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846C-4E5F-BB4C-900FFAEB51A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148521</c:v>
                </c:pt>
                <c:pt idx="1">
                  <c:v>156034</c:v>
                </c:pt>
                <c:pt idx="2">
                  <c:v>156284</c:v>
                </c:pt>
                <c:pt idx="3">
                  <c:v>113716</c:v>
                </c:pt>
                <c:pt idx="4">
                  <c:v>140147</c:v>
                </c:pt>
              </c:numCache>
            </c:numRef>
          </c:val>
          <c:smooth val="0"/>
          <c:extLst>
            <c:ext xmlns:c16="http://schemas.microsoft.com/office/drawing/2014/chart" uri="{C3380CC4-5D6E-409C-BE32-E72D297353CC}">
              <c16:uniqueId val="{00000001-846C-4E5F-BB4C-900FFAEB51A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2.81</c:v>
                </c:pt>
                <c:pt idx="1">
                  <c:v>6.81</c:v>
                </c:pt>
                <c:pt idx="2">
                  <c:v>4.68</c:v>
                </c:pt>
                <c:pt idx="3">
                  <c:v>2.69</c:v>
                </c:pt>
                <c:pt idx="4">
                  <c:v>2.42</c:v>
                </c:pt>
              </c:numCache>
            </c:numRef>
          </c:val>
          <c:extLst>
            <c:ext xmlns:c16="http://schemas.microsoft.com/office/drawing/2014/chart" uri="{C3380CC4-5D6E-409C-BE32-E72D297353CC}">
              <c16:uniqueId val="{00000000-FB55-4401-9AEB-422542EDCA3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20.85</c:v>
                </c:pt>
                <c:pt idx="1">
                  <c:v>20.97</c:v>
                </c:pt>
                <c:pt idx="2">
                  <c:v>25.01</c:v>
                </c:pt>
                <c:pt idx="3">
                  <c:v>26.14</c:v>
                </c:pt>
                <c:pt idx="4">
                  <c:v>24.93</c:v>
                </c:pt>
              </c:numCache>
            </c:numRef>
          </c:val>
          <c:extLst>
            <c:ext xmlns:c16="http://schemas.microsoft.com/office/drawing/2014/chart" uri="{C3380CC4-5D6E-409C-BE32-E72D297353CC}">
              <c16:uniqueId val="{00000001-FB55-4401-9AEB-422542EDCA3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-1.72</c:v>
                </c:pt>
                <c:pt idx="1">
                  <c:v>6.48</c:v>
                </c:pt>
                <c:pt idx="2">
                  <c:v>-2.2799999999999998</c:v>
                </c:pt>
                <c:pt idx="3">
                  <c:v>-3.06</c:v>
                </c:pt>
                <c:pt idx="4">
                  <c:v>-2.4300000000000002</c:v>
                </c:pt>
              </c:numCache>
            </c:numRef>
          </c:val>
          <c:smooth val="0"/>
          <c:extLst>
            <c:ext xmlns:c16="http://schemas.microsoft.com/office/drawing/2014/chart" uri="{C3380CC4-5D6E-409C-BE32-E72D297353CC}">
              <c16:uniqueId val="{00000002-FB55-4401-9AEB-422542EDCA3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8.27</c:v>
                </c:pt>
                <c:pt idx="2">
                  <c:v>#N/A</c:v>
                </c:pt>
                <c:pt idx="3">
                  <c:v>8.07</c:v>
                </c:pt>
                <c:pt idx="4">
                  <c:v>#N/A</c:v>
                </c:pt>
                <c:pt idx="5">
                  <c:v>8.57</c:v>
                </c:pt>
                <c:pt idx="6">
                  <c:v>#N/A</c:v>
                </c:pt>
                <c:pt idx="7">
                  <c:v>0.23</c:v>
                </c:pt>
                <c:pt idx="8">
                  <c:v>#N/A</c:v>
                </c:pt>
                <c:pt idx="9">
                  <c:v>0</c:v>
                </c:pt>
              </c:numCache>
            </c:numRef>
          </c:val>
          <c:extLst>
            <c:ext xmlns:c16="http://schemas.microsoft.com/office/drawing/2014/chart" uri="{C3380CC4-5D6E-409C-BE32-E72D297353CC}">
              <c16:uniqueId val="{00000000-9B1E-4408-8FF5-FF122556B7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B1E-4408-8FF5-FF122556B7B5}"/>
            </c:ext>
          </c:extLst>
        </c:ser>
        <c:ser>
          <c:idx val="2"/>
          <c:order val="2"/>
          <c:tx>
            <c:strRef>
              <c:f>データシート!$A$29</c:f>
              <c:strCache>
                <c:ptCount val="1"/>
                <c:pt idx="0">
                  <c:v>国民健康保険特別会計（直診勘定）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B1E-4408-8FF5-FF122556B7B5}"/>
            </c:ext>
          </c:extLst>
        </c:ser>
        <c:ser>
          <c:idx val="3"/>
          <c:order val="3"/>
          <c:tx>
            <c:strRef>
              <c:f>データシート!$A$30</c:f>
              <c:strCache>
                <c:ptCount val="1"/>
                <c:pt idx="0">
                  <c:v>宅地造成事業特別会計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B1E-4408-8FF5-FF122556B7B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4-9B1E-4408-8FF5-FF122556B7B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0.28999999999999998</c:v>
                </c:pt>
                <c:pt idx="2">
                  <c:v>#N/A</c:v>
                </c:pt>
                <c:pt idx="3">
                  <c:v>0.16</c:v>
                </c:pt>
                <c:pt idx="4">
                  <c:v>#N/A</c:v>
                </c:pt>
                <c:pt idx="5">
                  <c:v>0.17</c:v>
                </c:pt>
                <c:pt idx="6">
                  <c:v>#N/A</c:v>
                </c:pt>
                <c:pt idx="7">
                  <c:v>0.24</c:v>
                </c:pt>
                <c:pt idx="8">
                  <c:v>#N/A</c:v>
                </c:pt>
                <c:pt idx="9">
                  <c:v>0.09</c:v>
                </c:pt>
              </c:numCache>
            </c:numRef>
          </c:val>
          <c:extLst>
            <c:ext xmlns:c16="http://schemas.microsoft.com/office/drawing/2014/chart" uri="{C3380CC4-5D6E-409C-BE32-E72D297353CC}">
              <c16:uniqueId val="{00000005-9B1E-4408-8FF5-FF122556B7B5}"/>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0.16</c:v>
                </c:pt>
                <c:pt idx="2">
                  <c:v>#N/A</c:v>
                </c:pt>
                <c:pt idx="3">
                  <c:v>0.21</c:v>
                </c:pt>
                <c:pt idx="4">
                  <c:v>#N/A</c:v>
                </c:pt>
                <c:pt idx="5">
                  <c:v>0.26</c:v>
                </c:pt>
                <c:pt idx="6">
                  <c:v>#N/A</c:v>
                </c:pt>
                <c:pt idx="7">
                  <c:v>0.3</c:v>
                </c:pt>
                <c:pt idx="8">
                  <c:v>#N/A</c:v>
                </c:pt>
                <c:pt idx="9">
                  <c:v>0.37</c:v>
                </c:pt>
              </c:numCache>
            </c:numRef>
          </c:val>
          <c:extLst>
            <c:ext xmlns:c16="http://schemas.microsoft.com/office/drawing/2014/chart" uri="{C3380CC4-5D6E-409C-BE32-E72D297353CC}">
              <c16:uniqueId val="{00000006-9B1E-4408-8FF5-FF122556B7B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0.57999999999999996</c:v>
                </c:pt>
                <c:pt idx="2">
                  <c:v>#N/A</c:v>
                </c:pt>
                <c:pt idx="3">
                  <c:v>0.93</c:v>
                </c:pt>
                <c:pt idx="4">
                  <c:v>#N/A</c:v>
                </c:pt>
                <c:pt idx="5">
                  <c:v>0.94</c:v>
                </c:pt>
                <c:pt idx="6">
                  <c:v>#N/A</c:v>
                </c:pt>
                <c:pt idx="7">
                  <c:v>1.07</c:v>
                </c:pt>
                <c:pt idx="8">
                  <c:v>#N/A</c:v>
                </c:pt>
                <c:pt idx="9">
                  <c:v>0.88</c:v>
                </c:pt>
              </c:numCache>
            </c:numRef>
          </c:val>
          <c:extLst>
            <c:ext xmlns:c16="http://schemas.microsoft.com/office/drawing/2014/chart" uri="{C3380CC4-5D6E-409C-BE32-E72D297353CC}">
              <c16:uniqueId val="{00000007-9B1E-4408-8FF5-FF122556B7B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2.81</c:v>
                </c:pt>
                <c:pt idx="2">
                  <c:v>#N/A</c:v>
                </c:pt>
                <c:pt idx="3">
                  <c:v>6.81</c:v>
                </c:pt>
                <c:pt idx="4">
                  <c:v>#N/A</c:v>
                </c:pt>
                <c:pt idx="5">
                  <c:v>4.67</c:v>
                </c:pt>
                <c:pt idx="6">
                  <c:v>#N/A</c:v>
                </c:pt>
                <c:pt idx="7">
                  <c:v>2.69</c:v>
                </c:pt>
                <c:pt idx="8">
                  <c:v>#N/A</c:v>
                </c:pt>
                <c:pt idx="9">
                  <c:v>2.42</c:v>
                </c:pt>
              </c:numCache>
            </c:numRef>
          </c:val>
          <c:extLst>
            <c:ext xmlns:c16="http://schemas.microsoft.com/office/drawing/2014/chart" uri="{C3380CC4-5D6E-409C-BE32-E72D297353CC}">
              <c16:uniqueId val="{00000008-9B1E-4408-8FF5-FF122556B7B5}"/>
            </c:ext>
          </c:extLst>
        </c:ser>
        <c:ser>
          <c:idx val="9"/>
          <c:order val="9"/>
          <c:tx>
            <c:strRef>
              <c:f>データシート!$A$36</c:f>
              <c:strCache>
                <c:ptCount val="1"/>
                <c:pt idx="0">
                  <c:v>国民健康保険病院事業会計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3.8</c:v>
                </c:pt>
                <c:pt idx="2">
                  <c:v>#N/A</c:v>
                </c:pt>
                <c:pt idx="3">
                  <c:v>4.66</c:v>
                </c:pt>
                <c:pt idx="4">
                  <c:v>#N/A</c:v>
                </c:pt>
                <c:pt idx="5">
                  <c:v>5.62</c:v>
                </c:pt>
                <c:pt idx="6">
                  <c:v>#N/A</c:v>
                </c:pt>
                <c:pt idx="7">
                  <c:v>6.22</c:v>
                </c:pt>
                <c:pt idx="8">
                  <c:v>#N/A</c:v>
                </c:pt>
                <c:pt idx="9">
                  <c:v>6.63</c:v>
                </c:pt>
              </c:numCache>
            </c:numRef>
          </c:val>
          <c:extLst>
            <c:ext xmlns:c16="http://schemas.microsoft.com/office/drawing/2014/chart" uri="{C3380CC4-5D6E-409C-BE32-E72D297353CC}">
              <c16:uniqueId val="{00000009-9B1E-4408-8FF5-FF122556B7B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3566</c:v>
                </c:pt>
                <c:pt idx="5">
                  <c:v>3653</c:v>
                </c:pt>
                <c:pt idx="8">
                  <c:v>3715</c:v>
                </c:pt>
                <c:pt idx="11">
                  <c:v>3678</c:v>
                </c:pt>
                <c:pt idx="14">
                  <c:v>3765</c:v>
                </c:pt>
              </c:numCache>
            </c:numRef>
          </c:val>
          <c:extLst>
            <c:ext xmlns:c16="http://schemas.microsoft.com/office/drawing/2014/chart" uri="{C3380CC4-5D6E-409C-BE32-E72D297353CC}">
              <c16:uniqueId val="{00000000-B119-447F-A1C1-A036EC1F7E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119-447F-A1C1-A036EC1F7E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80</c:v>
                </c:pt>
                <c:pt idx="3">
                  <c:v>67</c:v>
                </c:pt>
                <c:pt idx="6">
                  <c:v>68</c:v>
                </c:pt>
                <c:pt idx="9">
                  <c:v>62</c:v>
                </c:pt>
                <c:pt idx="12">
                  <c:v>63</c:v>
                </c:pt>
              </c:numCache>
            </c:numRef>
          </c:val>
          <c:extLst>
            <c:ext xmlns:c16="http://schemas.microsoft.com/office/drawing/2014/chart" uri="{C3380CC4-5D6E-409C-BE32-E72D297353CC}">
              <c16:uniqueId val="{00000002-B119-447F-A1C1-A036EC1F7E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c:v>
                </c:pt>
                <c:pt idx="3">
                  <c:v>3</c:v>
                </c:pt>
                <c:pt idx="6">
                  <c:v>0</c:v>
                </c:pt>
                <c:pt idx="9">
                  <c:v>188</c:v>
                </c:pt>
                <c:pt idx="12">
                  <c:v>178</c:v>
                </c:pt>
              </c:numCache>
            </c:numRef>
          </c:val>
          <c:extLst>
            <c:ext xmlns:c16="http://schemas.microsoft.com/office/drawing/2014/chart" uri="{C3380CC4-5D6E-409C-BE32-E72D297353CC}">
              <c16:uniqueId val="{00000003-B119-447F-A1C1-A036EC1F7E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862</c:v>
                </c:pt>
                <c:pt idx="3">
                  <c:v>874</c:v>
                </c:pt>
                <c:pt idx="6">
                  <c:v>873</c:v>
                </c:pt>
                <c:pt idx="9">
                  <c:v>680</c:v>
                </c:pt>
                <c:pt idx="12">
                  <c:v>628</c:v>
                </c:pt>
              </c:numCache>
            </c:numRef>
          </c:val>
          <c:extLst>
            <c:ext xmlns:c16="http://schemas.microsoft.com/office/drawing/2014/chart" uri="{C3380CC4-5D6E-409C-BE32-E72D297353CC}">
              <c16:uniqueId val="{00000004-B119-447F-A1C1-A036EC1F7E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19-447F-A1C1-A036EC1F7E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119-447F-A1C1-A036EC1F7E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4200</c:v>
                </c:pt>
                <c:pt idx="3">
                  <c:v>4306</c:v>
                </c:pt>
                <c:pt idx="6">
                  <c:v>4490</c:v>
                </c:pt>
                <c:pt idx="9">
                  <c:v>4358</c:v>
                </c:pt>
                <c:pt idx="12">
                  <c:v>4508</c:v>
                </c:pt>
              </c:numCache>
            </c:numRef>
          </c:val>
          <c:extLst>
            <c:ext xmlns:c16="http://schemas.microsoft.com/office/drawing/2014/chart" uri="{C3380CC4-5D6E-409C-BE32-E72D297353CC}">
              <c16:uniqueId val="{00000007-B119-447F-A1C1-A036EC1F7E9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1583</c:v>
                </c:pt>
                <c:pt idx="2">
                  <c:v>#N/A</c:v>
                </c:pt>
                <c:pt idx="3">
                  <c:v>#N/A</c:v>
                </c:pt>
                <c:pt idx="4">
                  <c:v>1597</c:v>
                </c:pt>
                <c:pt idx="5">
                  <c:v>#N/A</c:v>
                </c:pt>
                <c:pt idx="6">
                  <c:v>#N/A</c:v>
                </c:pt>
                <c:pt idx="7">
                  <c:v>1716</c:v>
                </c:pt>
                <c:pt idx="8">
                  <c:v>#N/A</c:v>
                </c:pt>
                <c:pt idx="9">
                  <c:v>#N/A</c:v>
                </c:pt>
                <c:pt idx="10">
                  <c:v>1610</c:v>
                </c:pt>
                <c:pt idx="11">
                  <c:v>#N/A</c:v>
                </c:pt>
                <c:pt idx="12">
                  <c:v>#N/A</c:v>
                </c:pt>
                <c:pt idx="13">
                  <c:v>1612</c:v>
                </c:pt>
                <c:pt idx="14">
                  <c:v>#N/A</c:v>
                </c:pt>
              </c:numCache>
            </c:numRef>
          </c:val>
          <c:smooth val="0"/>
          <c:extLst>
            <c:ext xmlns:c16="http://schemas.microsoft.com/office/drawing/2014/chart" uri="{C3380CC4-5D6E-409C-BE32-E72D297353CC}">
              <c16:uniqueId val="{00000008-B119-447F-A1C1-A036EC1F7E9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32920</c:v>
                </c:pt>
                <c:pt idx="5">
                  <c:v>31654</c:v>
                </c:pt>
                <c:pt idx="8">
                  <c:v>31841</c:v>
                </c:pt>
                <c:pt idx="11">
                  <c:v>30390</c:v>
                </c:pt>
                <c:pt idx="14">
                  <c:v>29317</c:v>
                </c:pt>
              </c:numCache>
            </c:numRef>
          </c:val>
          <c:extLst>
            <c:ext xmlns:c16="http://schemas.microsoft.com/office/drawing/2014/chart" uri="{C3380CC4-5D6E-409C-BE32-E72D297353CC}">
              <c16:uniqueId val="{00000000-C17D-4B49-A610-9D1F06CE3DC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186</c:v>
                </c:pt>
                <c:pt idx="5">
                  <c:v>95</c:v>
                </c:pt>
                <c:pt idx="8">
                  <c:v>73</c:v>
                </c:pt>
                <c:pt idx="11">
                  <c:v>100</c:v>
                </c:pt>
                <c:pt idx="14">
                  <c:v>229</c:v>
                </c:pt>
              </c:numCache>
            </c:numRef>
          </c:val>
          <c:extLst>
            <c:ext xmlns:c16="http://schemas.microsoft.com/office/drawing/2014/chart" uri="{C3380CC4-5D6E-409C-BE32-E72D297353CC}">
              <c16:uniqueId val="{00000001-C17D-4B49-A610-9D1F06CE3DC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4676</c:v>
                </c:pt>
                <c:pt idx="5">
                  <c:v>4940</c:v>
                </c:pt>
                <c:pt idx="8">
                  <c:v>5696</c:v>
                </c:pt>
                <c:pt idx="11">
                  <c:v>6104</c:v>
                </c:pt>
                <c:pt idx="14">
                  <c:v>6115</c:v>
                </c:pt>
              </c:numCache>
            </c:numRef>
          </c:val>
          <c:extLst>
            <c:ext xmlns:c16="http://schemas.microsoft.com/office/drawing/2014/chart" uri="{C3380CC4-5D6E-409C-BE32-E72D297353CC}">
              <c16:uniqueId val="{00000002-C17D-4B49-A610-9D1F06CE3DC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17D-4B49-A610-9D1F06CE3DC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17D-4B49-A610-9D1F06CE3DC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7D-4B49-A610-9D1F06CE3DC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3769</c:v>
                </c:pt>
                <c:pt idx="3">
                  <c:v>3798</c:v>
                </c:pt>
                <c:pt idx="6">
                  <c:v>3815</c:v>
                </c:pt>
                <c:pt idx="9">
                  <c:v>3981</c:v>
                </c:pt>
                <c:pt idx="12">
                  <c:v>3318</c:v>
                </c:pt>
              </c:numCache>
            </c:numRef>
          </c:val>
          <c:extLst>
            <c:ext xmlns:c16="http://schemas.microsoft.com/office/drawing/2014/chart" uri="{C3380CC4-5D6E-409C-BE32-E72D297353CC}">
              <c16:uniqueId val="{00000006-C17D-4B49-A610-9D1F06CE3DC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c:v>
                </c:pt>
                <c:pt idx="3">
                  <c:v>0</c:v>
                </c:pt>
                <c:pt idx="6">
                  <c:v>0</c:v>
                </c:pt>
                <c:pt idx="9">
                  <c:v>1242</c:v>
                </c:pt>
                <c:pt idx="12">
                  <c:v>1266</c:v>
                </c:pt>
              </c:numCache>
            </c:numRef>
          </c:val>
          <c:extLst>
            <c:ext xmlns:c16="http://schemas.microsoft.com/office/drawing/2014/chart" uri="{C3380CC4-5D6E-409C-BE32-E72D297353CC}">
              <c16:uniqueId val="{00000007-C17D-4B49-A610-9D1F06CE3DC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8967</c:v>
                </c:pt>
                <c:pt idx="3">
                  <c:v>8514</c:v>
                </c:pt>
                <c:pt idx="6">
                  <c:v>8105</c:v>
                </c:pt>
                <c:pt idx="9">
                  <c:v>5929</c:v>
                </c:pt>
                <c:pt idx="12">
                  <c:v>5492</c:v>
                </c:pt>
              </c:numCache>
            </c:numRef>
          </c:val>
          <c:extLst>
            <c:ext xmlns:c16="http://schemas.microsoft.com/office/drawing/2014/chart" uri="{C3380CC4-5D6E-409C-BE32-E72D297353CC}">
              <c16:uniqueId val="{00000008-C17D-4B49-A610-9D1F06CE3DC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622</c:v>
                </c:pt>
                <c:pt idx="3">
                  <c:v>563</c:v>
                </c:pt>
                <c:pt idx="6">
                  <c:v>505</c:v>
                </c:pt>
                <c:pt idx="9">
                  <c:v>449</c:v>
                </c:pt>
                <c:pt idx="12">
                  <c:v>394</c:v>
                </c:pt>
              </c:numCache>
            </c:numRef>
          </c:val>
          <c:extLst>
            <c:ext xmlns:c16="http://schemas.microsoft.com/office/drawing/2014/chart" uri="{C3380CC4-5D6E-409C-BE32-E72D297353CC}">
              <c16:uniqueId val="{00000009-C17D-4B49-A610-9D1F06CE3DC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38631</c:v>
                </c:pt>
                <c:pt idx="3">
                  <c:v>38569</c:v>
                </c:pt>
                <c:pt idx="6">
                  <c:v>37091</c:v>
                </c:pt>
                <c:pt idx="9">
                  <c:v>35371</c:v>
                </c:pt>
                <c:pt idx="12">
                  <c:v>34845</c:v>
                </c:pt>
              </c:numCache>
            </c:numRef>
          </c:val>
          <c:extLst>
            <c:ext xmlns:c16="http://schemas.microsoft.com/office/drawing/2014/chart" uri="{C3380CC4-5D6E-409C-BE32-E72D297353CC}">
              <c16:uniqueId val="{0000000A-C17D-4B49-A610-9D1F06CE3DC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14211</c:v>
                </c:pt>
                <c:pt idx="2">
                  <c:v>#N/A</c:v>
                </c:pt>
                <c:pt idx="3">
                  <c:v>#N/A</c:v>
                </c:pt>
                <c:pt idx="4">
                  <c:v>14756</c:v>
                </c:pt>
                <c:pt idx="5">
                  <c:v>#N/A</c:v>
                </c:pt>
                <c:pt idx="6">
                  <c:v>#N/A</c:v>
                </c:pt>
                <c:pt idx="7">
                  <c:v>11906</c:v>
                </c:pt>
                <c:pt idx="8">
                  <c:v>#N/A</c:v>
                </c:pt>
                <c:pt idx="9">
                  <c:v>#N/A</c:v>
                </c:pt>
                <c:pt idx="10">
                  <c:v>10378</c:v>
                </c:pt>
                <c:pt idx="11">
                  <c:v>#N/A</c:v>
                </c:pt>
                <c:pt idx="12">
                  <c:v>#N/A</c:v>
                </c:pt>
                <c:pt idx="13">
                  <c:v>9652</c:v>
                </c:pt>
                <c:pt idx="14">
                  <c:v>#N/A</c:v>
                </c:pt>
              </c:numCache>
            </c:numRef>
          </c:val>
          <c:smooth val="0"/>
          <c:extLst>
            <c:ext xmlns:c16="http://schemas.microsoft.com/office/drawing/2014/chart" uri="{C3380CC4-5D6E-409C-BE32-E72D297353CC}">
              <c16:uniqueId val="{0000000B-C17D-4B49-A610-9D1F06CE3DC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4459</c:v>
                </c:pt>
                <c:pt idx="1">
                  <c:v>4679</c:v>
                </c:pt>
                <c:pt idx="2">
                  <c:v>4529</c:v>
                </c:pt>
              </c:numCache>
            </c:numRef>
          </c:val>
          <c:extLst>
            <c:ext xmlns:c16="http://schemas.microsoft.com/office/drawing/2014/chart" uri="{C3380CC4-5D6E-409C-BE32-E72D297353CC}">
              <c16:uniqueId val="{00000000-AFCD-4E8C-9AC5-4844536DD55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c:v>
                </c:pt>
                <c:pt idx="1">
                  <c:v>72</c:v>
                </c:pt>
                <c:pt idx="2">
                  <c:v>128</c:v>
                </c:pt>
              </c:numCache>
            </c:numRef>
          </c:val>
          <c:extLst>
            <c:ext xmlns:c16="http://schemas.microsoft.com/office/drawing/2014/chart" uri="{C3380CC4-5D6E-409C-BE32-E72D297353CC}">
              <c16:uniqueId val="{00000001-AFCD-4E8C-9AC5-4844536DD55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2784</c:v>
                </c:pt>
                <c:pt idx="1">
                  <c:v>2842</c:v>
                </c:pt>
                <c:pt idx="2">
                  <c:v>3229</c:v>
                </c:pt>
              </c:numCache>
            </c:numRef>
          </c:val>
          <c:extLst>
            <c:ext xmlns:c16="http://schemas.microsoft.com/office/drawing/2014/chart" uri="{C3380CC4-5D6E-409C-BE32-E72D297353CC}">
              <c16:uniqueId val="{00000002-AFCD-4E8C-9AC5-4844536DD55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財政計画に沿った市債発行額の抑制等の取り組みにより、令和６年度の実質公債費比率は</a:t>
          </a:r>
          <a:r>
            <a:rPr kumimoji="1" lang="en-US" altLang="ja-JP" sz="1400">
              <a:solidFill>
                <a:sysClr val="windowText" lastClr="000000"/>
              </a:solidFill>
              <a:latin typeface="ＭＳ ゴシック" pitchFamily="49" charset="-128"/>
              <a:ea typeface="ＭＳ ゴシック" pitchFamily="49" charset="-128"/>
            </a:rPr>
            <a:t>11.5</a:t>
          </a:r>
          <a:r>
            <a:rPr kumimoji="1" lang="ja-JP" altLang="en-US" sz="1400">
              <a:solidFill>
                <a:sysClr val="windowText" lastClr="000000"/>
              </a:solidFill>
              <a:latin typeface="ＭＳ ゴシック" pitchFamily="49" charset="-128"/>
              <a:ea typeface="ＭＳ ゴシック" pitchFamily="49" charset="-128"/>
            </a:rPr>
            <a:t>％と昨年度とほぼ同水準となった。</a:t>
          </a:r>
        </a:p>
        <a:p>
          <a:r>
            <a:rPr kumimoji="1" lang="ja-JP" altLang="en-US" sz="1400">
              <a:solidFill>
                <a:sysClr val="windowText" lastClr="000000"/>
              </a:solidFill>
              <a:latin typeface="ＭＳ ゴシック" pitchFamily="49" charset="-128"/>
              <a:ea typeface="ＭＳ ゴシック" pitchFamily="49" charset="-128"/>
            </a:rPr>
            <a:t>　また、市債残高も毎年度着実に減少している。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さらに、地方交付税措置率の高い過疎債・辺地債・合併特例債などの財政運営に有利な地方債の発行により、実質公債費比率の分子となる額も減少傾向にある。</a:t>
          </a:r>
        </a:p>
        <a:p>
          <a:r>
            <a:rPr kumimoji="1" lang="ja-JP" altLang="en-US" sz="1400">
              <a:solidFill>
                <a:sysClr val="windowText" lastClr="000000"/>
              </a:solidFill>
              <a:latin typeface="ＭＳ ゴシック" pitchFamily="49" charset="-128"/>
              <a:ea typeface="ＭＳ ゴシック" pitchFamily="49" charset="-128"/>
            </a:rPr>
            <a:t>　今後も庄原市長期総合計画に基づき事業を実施するにあたり、財政計画に沿った起債事業の必要性・緊急性の検証によって市債発行額を抑制し、健全な財政運営をめざす。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基準財政需要額算入見込額が</a:t>
          </a:r>
          <a:r>
            <a:rPr kumimoji="1" lang="en-US" altLang="ja-JP" sz="1400">
              <a:solidFill>
                <a:sysClr val="windowText" lastClr="000000"/>
              </a:solidFill>
              <a:latin typeface="ＭＳ ゴシック" pitchFamily="49" charset="-128"/>
              <a:ea typeface="ＭＳ ゴシック" pitchFamily="49" charset="-128"/>
            </a:rPr>
            <a:t>1,073</a:t>
          </a:r>
          <a:r>
            <a:rPr kumimoji="1" lang="ja-JP" altLang="en-US" sz="1400">
              <a:solidFill>
                <a:sysClr val="windowText" lastClr="000000"/>
              </a:solidFill>
              <a:latin typeface="ＭＳ ゴシック" pitchFamily="49" charset="-128"/>
              <a:ea typeface="ＭＳ ゴシック" pitchFamily="49" charset="-128"/>
            </a:rPr>
            <a:t>百万円減額する一方で、財政計画に基づく計画的な地方債の発行により、一般会計等に係る地方債の現在高は前年度比</a:t>
          </a:r>
          <a:r>
            <a:rPr kumimoji="1" lang="en-US" altLang="ja-JP" sz="1400">
              <a:solidFill>
                <a:sysClr val="windowText" lastClr="000000"/>
              </a:solidFill>
              <a:latin typeface="ＭＳ ゴシック" pitchFamily="49" charset="-128"/>
              <a:ea typeface="ＭＳ ゴシック" pitchFamily="49" charset="-128"/>
            </a:rPr>
            <a:t>526</a:t>
          </a:r>
          <a:r>
            <a:rPr kumimoji="1" lang="ja-JP" altLang="en-US" sz="1400">
              <a:solidFill>
                <a:sysClr val="windowText" lastClr="000000"/>
              </a:solidFill>
              <a:latin typeface="ＭＳ ゴシック" pitchFamily="49" charset="-128"/>
              <a:ea typeface="ＭＳ ゴシック" pitchFamily="49" charset="-128"/>
            </a:rPr>
            <a:t>百万円の減少となったことなどから、将来負担比率の分子は</a:t>
          </a:r>
          <a:r>
            <a:rPr kumimoji="1" lang="en-US" altLang="ja-JP" sz="1400">
              <a:solidFill>
                <a:sysClr val="windowText" lastClr="000000"/>
              </a:solidFill>
              <a:latin typeface="ＭＳ ゴシック" pitchFamily="49" charset="-128"/>
              <a:ea typeface="ＭＳ ゴシック" pitchFamily="49" charset="-128"/>
            </a:rPr>
            <a:t>726</a:t>
          </a:r>
          <a:r>
            <a:rPr kumimoji="1" lang="ja-JP" altLang="en-US" sz="1400">
              <a:solidFill>
                <a:sysClr val="windowText" lastClr="000000"/>
              </a:solidFill>
              <a:latin typeface="ＭＳ ゴシック" pitchFamily="49" charset="-128"/>
              <a:ea typeface="ＭＳ ゴシック" pitchFamily="49" charset="-128"/>
            </a:rPr>
            <a:t>百万円の減となっている。</a:t>
          </a:r>
        </a:p>
        <a:p>
          <a:r>
            <a:rPr kumimoji="1" lang="ja-JP" altLang="en-US" sz="1400">
              <a:solidFill>
                <a:sysClr val="windowText" lastClr="000000"/>
              </a:solidFill>
              <a:latin typeface="ＭＳ ゴシック" pitchFamily="49" charset="-128"/>
              <a:ea typeface="ＭＳ ゴシック" pitchFamily="49" charset="-128"/>
            </a:rPr>
            <a:t>　今後、財政計画の着実な実施による計画的な市債発行を図ることで比率の低下に努める。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広島県庄原市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主な基金の取崩は、財政調整基金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百万円、過疎地域持続的発展基金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百万円、ふるさと応援寄附基金２百万円などとなっている。</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一方、積立額は過疎地域持続的発展基金へ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百万円、地域振興基金へ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百万円、森林環境整備基金へ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百万円、減債基金へ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百万円などにより、全体では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ついては、旧合併特例債の終了や過疎地域の持続的発展の支援に関する特別措置法の失効により、交付税措置率の高い起債の発行ができなくなる可能性など、予測される不確定事項を考慮して対応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地域振興基金については、活用方針により、計画的な活用に努める。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今後も引き続き有利な市債の発行に務めるとともに、財政推計に基づく歳入歳出のバランスを勘案し、借入のみによらず基金の活用を視野に入れた財政運営を検討する。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地域振興基金・・・市民の連帯の強化と地域振興のための事業の費用に充てるため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過疎地域持続的発展基金・・・過疎地域持続的発展特別事業に要する経費の財源に充てるため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森林環境整備基金・・・森林の整備及びその促進に関する施策に要する経費に充てるため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ふるさと応援寄附基金・・・寄附金を財源として事業を行うことにより、住民参加型の地方自治を推進し、美しく輝くふるさとづくりに資する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企業版ふるさと納税基金・・・法人から受領した寄付金を、ひと・まち・しごと創生寄附活用事業に要する費用に充てるため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過疎地域持続的発展基金・・・各種事業への充当に係る取り崩し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百万円、積立額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森林環境整備基金・・・各種事業への充当に係る取り崩し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百万円、積立額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ふるさと応援寄附基金・・・各種事業への充当に係る取り崩し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百万円、積立額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　</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企業版ふるさと納税基金・・・大型寄附による積立額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れまで普通建設事業に優先的に充当してきた旧合併特例債が令和６年度で終了し、今後も有利な市債の発行に努めることは当然であるため、財政推計に基づく歳入歳出のバランスを勘案し、借入のみによらず基金の活用を視野に入れた財政運営を検討す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歳計余剰金として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百万円を積み立てたものの、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百万円を取り崩したことなどから、前年度比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百万円の減額となった。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の保有残高については、各種法令や財政指標等による適正な保有額の定めはない。しかし、自然災害への緊急対応及び将来予測される社会保障費の増加に対応するための財源として、一定の基金残高の保有は必要不可欠であることから、標準財政規模の概ね</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％の額を最低限必要とする基金残高として積み立ててきた。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については、旧合併特例債の終了や過疎地域の持続的発展の支援に関する特別措置法の失効により、交付税措置率の高い起債の発行ができなくなる可能性など、予測される不確定事項を考慮して対応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令和７年度普通交付税に係る臨時財政対策債償還基金費分として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百万円を取り崩したことにより、前年度比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令和２年度決算に伴う歳計剰余金を減債基金へ積立て、令和３年１月に一部の地方債を繰上償還した。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今後も必要に応じた活用を検討していく。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31,198
30,628
1,246.49
33,812,249
33,224,125
440,512
18,168,846
34,844,844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前年度と同数値の</a:t>
          </a:r>
          <a:r>
            <a:rPr kumimoji="1" lang="en-US" altLang="ja-JP" sz="1300">
              <a:latin typeface="ＭＳ Ｐゴシック" panose="020B0600070205080204" pitchFamily="50" charset="-128"/>
              <a:ea typeface="ＭＳ Ｐゴシック" panose="020B0600070205080204" pitchFamily="50" charset="-128"/>
            </a:rPr>
            <a:t>0.26</a:t>
          </a:r>
          <a:r>
            <a:rPr kumimoji="1" lang="ja-JP" altLang="en-US" sz="1300">
              <a:latin typeface="ＭＳ Ｐゴシック" panose="020B0600070205080204" pitchFamily="50" charset="-128"/>
              <a:ea typeface="ＭＳ Ｐゴシック" panose="020B0600070205080204" pitchFamily="50" charset="-128"/>
            </a:rPr>
            <a:t>となり、依然として類似団体平均を下回っている。　　　</a:t>
          </a:r>
        </a:p>
        <a:p>
          <a:r>
            <a:rPr kumimoji="1" lang="ja-JP" altLang="en-US" sz="1300">
              <a:latin typeface="ＭＳ Ｐゴシック" panose="020B0600070205080204" pitchFamily="50" charset="-128"/>
              <a:ea typeface="ＭＳ Ｐゴシック" panose="020B0600070205080204" pitchFamily="50" charset="-128"/>
            </a:rPr>
            <a:t>　人口減少や過疎化などの影響により大幅な税収等の増加は見込めず、急激な改善は難しい状況にある。　</a:t>
          </a:r>
        </a:p>
        <a:p>
          <a:r>
            <a:rPr kumimoji="1" lang="ja-JP" altLang="en-US" sz="1300">
              <a:latin typeface="ＭＳ Ｐゴシック" panose="020B0600070205080204" pitchFamily="50" charset="-128"/>
              <a:ea typeface="ＭＳ Ｐゴシック" panose="020B0600070205080204" pitchFamily="50" charset="-128"/>
            </a:rPr>
            <a:t>　令和３年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月に改訂した「第２期持続可能な財政運営プラン ～後期実施計画～」に基づく一般会計繰出金の削減や地方債繰上償還などによる歳出削減、税収の徴収率の向上や新たな財源確保などによる歳入確保の効果を検証したうえで、令和８年度に次期プランを作成し改善に向けた取り組みを進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20320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6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20320</xdr:rowOff>
    </xdr:from>
    <xdr:to>
      <xdr:col>19</xdr:col>
      <xdr:colOff>133350</xdr:colOff>
      <xdr:row>44</xdr:row>
      <xdr:rowOff>20320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20320</xdr:rowOff>
    </xdr:from>
    <xdr:to>
      <xdr:col>15</xdr:col>
      <xdr:colOff>82550</xdr:colOff>
      <xdr:row>44</xdr:row>
      <xdr:rowOff>20320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20320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113047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8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140970</xdr:rowOff>
    </xdr:from>
    <xdr:to>
      <xdr:col>19</xdr:col>
      <xdr:colOff>184150</xdr:colOff>
      <xdr:row>44</xdr:row>
      <xdr:rowOff>71120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55897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140970</xdr:rowOff>
    </xdr:from>
    <xdr:to>
      <xdr:col>15</xdr:col>
      <xdr:colOff>133350</xdr:colOff>
      <xdr:row>44</xdr:row>
      <xdr:rowOff>71120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55897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140970</xdr:rowOff>
    </xdr:from>
    <xdr:to>
      <xdr:col>11</xdr:col>
      <xdr:colOff>82550</xdr:colOff>
      <xdr:row>44</xdr:row>
      <xdr:rowOff>71120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55897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97.7</a:t>
          </a:r>
          <a:r>
            <a:rPr kumimoji="1" lang="ja-JP" altLang="en-US" sz="1300">
              <a:latin typeface="ＭＳ Ｐゴシック" panose="020B0600070205080204" pitchFamily="50" charset="-128"/>
              <a:ea typeface="ＭＳ Ｐゴシック" panose="020B0600070205080204" pitchFamily="50" charset="-128"/>
            </a:rPr>
            <a:t>％となった。これは、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普通交付税の増などにより経常一般財源等が増額（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百万円）となったものの、人件費が職員給改定などにより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％に増加したことで、経常経費充当一般財源が増額（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百万円）となったたためである。</a:t>
          </a:r>
        </a:p>
        <a:p>
          <a:r>
            <a:rPr kumimoji="1" lang="ja-JP" altLang="en-US" sz="1300">
              <a:latin typeface="ＭＳ Ｐゴシック" panose="020B0600070205080204" pitchFamily="50" charset="-128"/>
              <a:ea typeface="ＭＳ Ｐゴシック" panose="020B0600070205080204" pitchFamily="50" charset="-128"/>
            </a:rPr>
            <a:t>　依然、類似団体の平均値を上回っているため、義務的経費の抑制、一般財源による歳入確保に努め、経常収支比率の低下を図る。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84909</xdr:rowOff>
    </xdr:from>
    <xdr:to>
      <xdr:col>23</xdr:col>
      <xdr:colOff>133350</xdr:colOff>
      <xdr:row>61</xdr:row>
      <xdr:rowOff>91803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543359"/>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53884</xdr:rowOff>
    </xdr:from>
    <xdr:to>
      <xdr:col>19</xdr:col>
      <xdr:colOff>133350</xdr:colOff>
      <xdr:row>61</xdr:row>
      <xdr:rowOff>91803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12334"/>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80554</xdr:rowOff>
    </xdr:from>
    <xdr:to>
      <xdr:col>15</xdr:col>
      <xdr:colOff>82550</xdr:colOff>
      <xdr:row>61</xdr:row>
      <xdr:rowOff>53884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6755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80554</xdr:rowOff>
    </xdr:from>
    <xdr:to>
      <xdr:col>11</xdr:col>
      <xdr:colOff>31750</xdr:colOff>
      <xdr:row>61</xdr:row>
      <xdr:rowOff>43543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67554"/>
          <a:ext cx="8890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34109</xdr:rowOff>
    </xdr:from>
    <xdr:to>
      <xdr:col>23</xdr:col>
      <xdr:colOff>184150</xdr:colOff>
      <xdr:row>61</xdr:row>
      <xdr:rowOff>135709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6186</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64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41003</xdr:rowOff>
    </xdr:from>
    <xdr:to>
      <xdr:col>19</xdr:col>
      <xdr:colOff>184150</xdr:colOff>
      <xdr:row>61</xdr:row>
      <xdr:rowOff>142603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127380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85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3084</xdr:rowOff>
    </xdr:from>
    <xdr:to>
      <xdr:col>15</xdr:col>
      <xdr:colOff>133350</xdr:colOff>
      <xdr:row>61</xdr:row>
      <xdr:rowOff>104684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89461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4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29754</xdr:rowOff>
    </xdr:from>
    <xdr:to>
      <xdr:col>11</xdr:col>
      <xdr:colOff>82550</xdr:colOff>
      <xdr:row>60</xdr:row>
      <xdr:rowOff>131354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116131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0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164193</xdr:rowOff>
    </xdr:from>
    <xdr:to>
      <xdr:col>7</xdr:col>
      <xdr:colOff>31750</xdr:colOff>
      <xdr:row>61</xdr:row>
      <xdr:rowOff>94343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79120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3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[295,235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人件費については、給与改定などによ</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％増となった。</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また、物件費については、基幹業務システムの統一・標準化に伴う増額（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百万円）などがあったが、除雪に係る委託費等を物件費から維持補修費に計上した事による減（△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百万円）などにより、物件費全体では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％減となった。</a:t>
          </a:r>
        </a:p>
        <a:p>
          <a:r>
            <a:rPr kumimoji="1" lang="ja-JP" altLang="en-US" sz="1300">
              <a:latin typeface="ＭＳ Ｐゴシック" panose="020B0600070205080204" pitchFamily="50" charset="-128"/>
              <a:ea typeface="ＭＳ Ｐゴシック" panose="020B0600070205080204" pitchFamily="50" charset="-128"/>
            </a:rPr>
            <a:t>　なお、施設の維持管理業務の大半を法人等への委託や指定管理者制度の活用を行っていることから物件費が高止まりしていることに加え、人口減少の影響により、人口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人当たりの決算額が多額となっている。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57220</xdr:rowOff>
    </xdr:from>
    <xdr:to>
      <xdr:col>23</xdr:col>
      <xdr:colOff>133350</xdr:colOff>
      <xdr:row>81</xdr:row>
      <xdr:rowOff>64891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44670"/>
          <a:ext cx="838200" cy="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56781</xdr:rowOff>
    </xdr:from>
    <xdr:to>
      <xdr:col>19</xdr:col>
      <xdr:colOff>133350</xdr:colOff>
      <xdr:row>81</xdr:row>
      <xdr:rowOff>57220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44231"/>
          <a:ext cx="889000" cy="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53449</xdr:rowOff>
    </xdr:from>
    <xdr:to>
      <xdr:col>15</xdr:col>
      <xdr:colOff>82550</xdr:colOff>
      <xdr:row>81</xdr:row>
      <xdr:rowOff>56781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40899"/>
          <a:ext cx="889000" cy="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51932</xdr:rowOff>
    </xdr:from>
    <xdr:to>
      <xdr:col>11</xdr:col>
      <xdr:colOff>31750</xdr:colOff>
      <xdr:row>81</xdr:row>
      <xdr:rowOff>53449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9382"/>
          <a:ext cx="889000" cy="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14091</xdr:rowOff>
    </xdr:from>
    <xdr:to>
      <xdr:col>23</xdr:col>
      <xdr:colOff>184150</xdr:colOff>
      <xdr:row>81</xdr:row>
      <xdr:rowOff>115691</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0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62368</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4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6420</xdr:rowOff>
    </xdr:from>
    <xdr:to>
      <xdr:col>19</xdr:col>
      <xdr:colOff>184150</xdr:colOff>
      <xdr:row>81</xdr:row>
      <xdr:rowOff>108020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9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92797</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8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5981</xdr:rowOff>
    </xdr:from>
    <xdr:to>
      <xdr:col>15</xdr:col>
      <xdr:colOff>133350</xdr:colOff>
      <xdr:row>81</xdr:row>
      <xdr:rowOff>107581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9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92358</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9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2649</xdr:rowOff>
    </xdr:from>
    <xdr:to>
      <xdr:col>11</xdr:col>
      <xdr:colOff>82550</xdr:colOff>
      <xdr:row>81</xdr:row>
      <xdr:rowOff>104249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9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89026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6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1132</xdr:rowOff>
    </xdr:from>
    <xdr:to>
      <xdr:col>7</xdr:col>
      <xdr:colOff>31750</xdr:colOff>
      <xdr:row>81</xdr:row>
      <xdr:rowOff>102732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87509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74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類似団体平均とほぼ同値となっている。</a:t>
          </a:r>
        </a:p>
        <a:p>
          <a:r>
            <a:rPr kumimoji="1" lang="ja-JP" altLang="en-US" sz="1300">
              <a:latin typeface="ＭＳ Ｐゴシック" panose="020B0600070205080204" pitchFamily="50" charset="-128"/>
              <a:ea typeface="ＭＳ Ｐゴシック" panose="020B0600070205080204" pitchFamily="50" charset="-128"/>
            </a:rPr>
            <a:t>　今後も、給料体系の見直し等を通じ引き続き縮減に努める。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117021</xdr:rowOff>
    </xdr:from>
    <xdr:to>
      <xdr:col>81</xdr:col>
      <xdr:colOff>44450</xdr:colOff>
      <xdr:row>85</xdr:row>
      <xdr:rowOff>31750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518821"/>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117021</xdr:rowOff>
    </xdr:from>
    <xdr:to>
      <xdr:col>77</xdr:col>
      <xdr:colOff>44450</xdr:colOff>
      <xdr:row>84</xdr:row>
      <xdr:rowOff>168729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5188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151493</xdr:rowOff>
    </xdr:from>
    <xdr:to>
      <xdr:col>72</xdr:col>
      <xdr:colOff>203200</xdr:colOff>
      <xdr:row>84</xdr:row>
      <xdr:rowOff>168729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5532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151493</xdr:rowOff>
    </xdr:from>
    <xdr:to>
      <xdr:col>68</xdr:col>
      <xdr:colOff>152400</xdr:colOff>
      <xdr:row>85</xdr:row>
      <xdr:rowOff>83457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55329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66221</xdr:rowOff>
    </xdr:from>
    <xdr:to>
      <xdr:col>77</xdr:col>
      <xdr:colOff>95250</xdr:colOff>
      <xdr:row>84</xdr:row>
      <xdr:rowOff>167821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6548</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236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100693</xdr:rowOff>
    </xdr:from>
    <xdr:to>
      <xdr:col>68</xdr:col>
      <xdr:colOff>203200</xdr:colOff>
      <xdr:row>85</xdr:row>
      <xdr:rowOff>30843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41020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市の面積が広大で、類似団体と比較して、支所を多く配置しなくてはいけないことから、平均を上回っている。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69384</xdr:rowOff>
    </xdr:from>
    <xdr:to>
      <xdr:col>81</xdr:col>
      <xdr:colOff>44450</xdr:colOff>
      <xdr:row>62</xdr:row>
      <xdr:rowOff>89493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699284"/>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28363</xdr:rowOff>
    </xdr:from>
    <xdr:to>
      <xdr:col>77</xdr:col>
      <xdr:colOff>44450</xdr:colOff>
      <xdr:row>62</xdr:row>
      <xdr:rowOff>89493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658263"/>
          <a:ext cx="889000" cy="6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12277</xdr:rowOff>
    </xdr:from>
    <xdr:to>
      <xdr:col>72</xdr:col>
      <xdr:colOff>203200</xdr:colOff>
      <xdr:row>62</xdr:row>
      <xdr:rowOff>28363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6421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157183</xdr:rowOff>
    </xdr:from>
    <xdr:to>
      <xdr:col>68</xdr:col>
      <xdr:colOff>152400</xdr:colOff>
      <xdr:row>62</xdr:row>
      <xdr:rowOff>12277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615633"/>
          <a:ext cx="889000" cy="2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6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162111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62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38693</xdr:rowOff>
    </xdr:from>
    <xdr:to>
      <xdr:col>77</xdr:col>
      <xdr:colOff>95250</xdr:colOff>
      <xdr:row>62</xdr:row>
      <xdr:rowOff>140293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6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125070</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754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149013</xdr:rowOff>
    </xdr:from>
    <xdr:to>
      <xdr:col>73</xdr:col>
      <xdr:colOff>44450</xdr:colOff>
      <xdr:row>62</xdr:row>
      <xdr:rowOff>79163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63940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132927</xdr:rowOff>
    </xdr:from>
    <xdr:to>
      <xdr:col>68</xdr:col>
      <xdr:colOff>203200</xdr:colOff>
      <xdr:row>62</xdr:row>
      <xdr:rowOff>63077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47854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106383</xdr:rowOff>
    </xdr:from>
    <xdr:to>
      <xdr:col>64</xdr:col>
      <xdr:colOff>152400</xdr:colOff>
      <xdr:row>62</xdr:row>
      <xdr:rowOff>36533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6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21310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51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ポイント増となり、依然として類似団体を上回っている。</a:t>
          </a:r>
        </a:p>
        <a:p>
          <a:r>
            <a:rPr kumimoji="1" lang="ja-JP" altLang="en-US" sz="1300">
              <a:latin typeface="ＭＳ Ｐゴシック" panose="020B0600070205080204" pitchFamily="50" charset="-128"/>
              <a:ea typeface="ＭＳ Ｐゴシック" panose="020B0600070205080204" pitchFamily="50" charset="-128"/>
            </a:rPr>
            <a:t>　今後も財政計画に沿った計画的な市債発行に努めることにより、実質公債費比率の着実な低減を図る。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66252</xdr:rowOff>
    </xdr:from>
    <xdr:to>
      <xdr:col>81</xdr:col>
      <xdr:colOff>44450</xdr:colOff>
      <xdr:row>37</xdr:row>
      <xdr:rowOff>68263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409902"/>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64241</xdr:rowOff>
    </xdr:from>
    <xdr:to>
      <xdr:col>77</xdr:col>
      <xdr:colOff>44450</xdr:colOff>
      <xdr:row>37</xdr:row>
      <xdr:rowOff>66252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40789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58208</xdr:rowOff>
    </xdr:from>
    <xdr:to>
      <xdr:col>72</xdr:col>
      <xdr:colOff>203200</xdr:colOff>
      <xdr:row>37</xdr:row>
      <xdr:rowOff>64241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401858"/>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58208</xdr:rowOff>
    </xdr:from>
    <xdr:to>
      <xdr:col>68</xdr:col>
      <xdr:colOff>152400</xdr:colOff>
      <xdr:row>37</xdr:row>
      <xdr:rowOff>76306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401858"/>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17463</xdr:rowOff>
    </xdr:from>
    <xdr:to>
      <xdr:col>81</xdr:col>
      <xdr:colOff>95250</xdr:colOff>
      <xdr:row>37</xdr:row>
      <xdr:rowOff>119063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160990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3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15452</xdr:rowOff>
    </xdr:from>
    <xdr:to>
      <xdr:col>77</xdr:col>
      <xdr:colOff>95250</xdr:colOff>
      <xdr:row>37</xdr:row>
      <xdr:rowOff>117052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5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101829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45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13441</xdr:rowOff>
    </xdr:from>
    <xdr:to>
      <xdr:col>73</xdr:col>
      <xdr:colOff>44450</xdr:colOff>
      <xdr:row>37</xdr:row>
      <xdr:rowOff>115041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99818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4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7408</xdr:rowOff>
    </xdr:from>
    <xdr:to>
      <xdr:col>68</xdr:col>
      <xdr:colOff>203200</xdr:colOff>
      <xdr:row>37</xdr:row>
      <xdr:rowOff>109008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93785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3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25506</xdr:rowOff>
    </xdr:from>
    <xdr:to>
      <xdr:col>64</xdr:col>
      <xdr:colOff>152400</xdr:colOff>
      <xdr:row>37</xdr:row>
      <xdr:rowOff>127106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111883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5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昨年度に比べて</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ポイント改善したが、依然として類似団体を上回っている。</a:t>
          </a:r>
        </a:p>
        <a:p>
          <a:r>
            <a:rPr kumimoji="1" lang="ja-JP" altLang="en-US" sz="1300">
              <a:latin typeface="ＭＳ Ｐゴシック" panose="020B0600070205080204" pitchFamily="50" charset="-128"/>
              <a:ea typeface="ＭＳ Ｐゴシック" panose="020B0600070205080204" pitchFamily="50" charset="-128"/>
            </a:rPr>
            <a:t>　今後も財政計画に沿った計画的な市債発行に努めることにより、将来負担比率の着実な低減を図る。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7267</xdr:rowOff>
    </xdr:from>
    <xdr:to>
      <xdr:col>81</xdr:col>
      <xdr:colOff>44450</xdr:colOff>
      <xdr:row>19</xdr:row>
      <xdr:rowOff>87700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26481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87700</xdr:rowOff>
    </xdr:from>
    <xdr:to>
      <xdr:col>77</xdr:col>
      <xdr:colOff>44450</xdr:colOff>
      <xdr:row>20</xdr:row>
      <xdr:rowOff>66393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345250"/>
          <a:ext cx="889000" cy="15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66393</xdr:rowOff>
    </xdr:from>
    <xdr:to>
      <xdr:col>72</xdr:col>
      <xdr:colOff>203200</xdr:colOff>
      <xdr:row>21</xdr:row>
      <xdr:rowOff>116134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495393"/>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116134</xdr:rowOff>
    </xdr:from>
    <xdr:to>
      <xdr:col>68</xdr:col>
      <xdr:colOff>152400</xdr:colOff>
      <xdr:row>21</xdr:row>
      <xdr:rowOff>125518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716584"/>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127917</xdr:rowOff>
    </xdr:from>
    <xdr:to>
      <xdr:col>81</xdr:col>
      <xdr:colOff>95250</xdr:colOff>
      <xdr:row>19</xdr:row>
      <xdr:rowOff>58067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21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99994</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18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36900</xdr:rowOff>
    </xdr:from>
    <xdr:to>
      <xdr:col>77</xdr:col>
      <xdr:colOff>95250</xdr:colOff>
      <xdr:row>19</xdr:row>
      <xdr:rowOff>138500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2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123277</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380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15593</xdr:rowOff>
    </xdr:from>
    <xdr:to>
      <xdr:col>73</xdr:col>
      <xdr:colOff>44450</xdr:colOff>
      <xdr:row>20</xdr:row>
      <xdr:rowOff>117193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44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101970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530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65334</xdr:rowOff>
    </xdr:from>
    <xdr:to>
      <xdr:col>68</xdr:col>
      <xdr:colOff>203200</xdr:colOff>
      <xdr:row>21</xdr:row>
      <xdr:rowOff>166934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6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151711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75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74718</xdr:rowOff>
    </xdr:from>
    <xdr:to>
      <xdr:col>64</xdr:col>
      <xdr:colOff>152400</xdr:colOff>
      <xdr:row>22</xdr:row>
      <xdr:rowOff>4868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67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161095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761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31,198
30,628
1,246.49
33,812,249
33,224,125
440,512
18,168,846
34,844,844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経常経費における人件費は低くなっている。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49276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0776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30988</xdr:rowOff>
    </xdr:from>
    <xdr:to>
      <xdr:col>19</xdr:col>
      <xdr:colOff>187325</xdr:colOff>
      <xdr:row>36</xdr:row>
      <xdr:rowOff>35560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031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30988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849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58420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84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169926</xdr:rowOff>
    </xdr:from>
    <xdr:to>
      <xdr:col>24</xdr:col>
      <xdr:colOff>76200</xdr:colOff>
      <xdr:row>36</xdr:row>
      <xdr:rowOff>100076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151638</xdr:rowOff>
    </xdr:from>
    <xdr:to>
      <xdr:col>15</xdr:col>
      <xdr:colOff>149225</xdr:colOff>
      <xdr:row>36</xdr:row>
      <xdr:rowOff>81788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91965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類似団体と同水準ではあるが、ごみ処理事業の大部分を直営で行っているため、その維持管理経費が多額となる傾向にある。</a:t>
          </a:r>
        </a:p>
        <a:p>
          <a:r>
            <a:rPr kumimoji="1" lang="ja-JP" altLang="en-US" sz="1300">
              <a:latin typeface="ＭＳ Ｐゴシック" panose="020B0600070205080204" pitchFamily="50" charset="-128"/>
              <a:ea typeface="ＭＳ Ｐゴシック" panose="020B0600070205080204" pitchFamily="50" charset="-128"/>
            </a:rPr>
            <a:t>　また、旧市町毎にある公共施設・保育所等の維持管理経費、小中学生の通学にかかる経費、指定管理者制度の活用による影響に加え、労務単価の高騰などが大きな要因である。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123190</xdr:rowOff>
    </xdr:from>
    <xdr:to>
      <xdr:col>82</xdr:col>
      <xdr:colOff>107950</xdr:colOff>
      <xdr:row>17</xdr:row>
      <xdr:rowOff>123190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37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77470</xdr:rowOff>
    </xdr:from>
    <xdr:to>
      <xdr:col>78</xdr:col>
      <xdr:colOff>69850</xdr:colOff>
      <xdr:row>17</xdr:row>
      <xdr:rowOff>123190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92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77470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930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17</xdr:row>
      <xdr:rowOff>39370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93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72390</xdr:rowOff>
    </xdr:from>
    <xdr:to>
      <xdr:col>82</xdr:col>
      <xdr:colOff>158750</xdr:colOff>
      <xdr:row>18</xdr:row>
      <xdr:rowOff>2540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44467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72390</xdr:rowOff>
    </xdr:from>
    <xdr:to>
      <xdr:col>78</xdr:col>
      <xdr:colOff>120650</xdr:colOff>
      <xdr:row>18</xdr:row>
      <xdr:rowOff>2540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158767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7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26670</xdr:rowOff>
    </xdr:from>
    <xdr:to>
      <xdr:col>74</xdr:col>
      <xdr:colOff>31750</xdr:colOff>
      <xdr:row>17</xdr:row>
      <xdr:rowOff>128270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113047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児童数の減により前年度と比較して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ポイント減となったものの、</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依然として経常経費における扶助費が類似団体平均を上回って</a:t>
          </a:r>
          <a:r>
            <a:rPr kumimoji="1" lang="ja-JP" altLang="en-US" sz="1300">
              <a:latin typeface="ＭＳ Ｐゴシック" panose="020B0600070205080204" pitchFamily="50" charset="-128"/>
              <a:ea typeface="ＭＳ Ｐゴシック" panose="020B0600070205080204" pitchFamily="50" charset="-128"/>
            </a:rPr>
            <a:t>いる。</a:t>
          </a:r>
        </a:p>
        <a:p>
          <a:r>
            <a:rPr kumimoji="1" lang="ja-JP" altLang="en-US" sz="1300">
              <a:latin typeface="ＭＳ Ｐゴシック" panose="020B0600070205080204" pitchFamily="50" charset="-128"/>
              <a:ea typeface="ＭＳ Ｐゴシック" panose="020B0600070205080204" pitchFamily="50" charset="-128"/>
            </a:rPr>
            <a:t>　これは、人口減少による影響を受けつつも、自立支援事業や生活保護扶助事業等の増額による影響により、扶助費が高止まりとなっていることが要因である。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15422</xdr:rowOff>
    </xdr:from>
    <xdr:to>
      <xdr:col>24</xdr:col>
      <xdr:colOff>25400</xdr:colOff>
      <xdr:row>57</xdr:row>
      <xdr:rowOff>58965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880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48078</xdr:rowOff>
    </xdr:from>
    <xdr:to>
      <xdr:col>19</xdr:col>
      <xdr:colOff>187325</xdr:colOff>
      <xdr:row>57</xdr:row>
      <xdr:rowOff>58965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207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26307</xdr:rowOff>
    </xdr:from>
    <xdr:to>
      <xdr:col>15</xdr:col>
      <xdr:colOff>98425</xdr:colOff>
      <xdr:row>57</xdr:row>
      <xdr:rowOff>48078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98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26307</xdr:rowOff>
    </xdr:from>
    <xdr:to>
      <xdr:col>11</xdr:col>
      <xdr:colOff>9525</xdr:colOff>
      <xdr:row>57</xdr:row>
      <xdr:rowOff>80735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989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108149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8165</xdr:rowOff>
    </xdr:from>
    <xdr:to>
      <xdr:col>20</xdr:col>
      <xdr:colOff>38100</xdr:colOff>
      <xdr:row>57</xdr:row>
      <xdr:rowOff>109765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94542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168728</xdr:rowOff>
    </xdr:from>
    <xdr:to>
      <xdr:col>15</xdr:col>
      <xdr:colOff>149225</xdr:colOff>
      <xdr:row>57</xdr:row>
      <xdr:rowOff>98878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83655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146957</xdr:rowOff>
    </xdr:from>
    <xdr:to>
      <xdr:col>11</xdr:col>
      <xdr:colOff>60325</xdr:colOff>
      <xdr:row>57</xdr:row>
      <xdr:rowOff>77107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61884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29935</xdr:rowOff>
    </xdr:from>
    <xdr:to>
      <xdr:col>6</xdr:col>
      <xdr:colOff>171450</xdr:colOff>
      <xdr:row>57</xdr:row>
      <xdr:rowOff>131535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116312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病院事業、下水道事業、介護保険事業、後期高齢者医療事業などの特別会計への多額の繰出金が必要となっている。一般会計繰出方針に沿った繰出しを行い、特別会計の健全化を進め、繰出金の適正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114300</xdr:rowOff>
    </xdr:from>
    <xdr:to>
      <xdr:col>82</xdr:col>
      <xdr:colOff>107950</xdr:colOff>
      <xdr:row>56</xdr:row>
      <xdr:rowOff>165100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15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56</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139700</xdr:rowOff>
    </xdr:from>
    <xdr:to>
      <xdr:col>73</xdr:col>
      <xdr:colOff>180975</xdr:colOff>
      <xdr:row>56</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40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139700</xdr:rowOff>
    </xdr:from>
    <xdr:to>
      <xdr:col>69</xdr:col>
      <xdr:colOff>92075</xdr:colOff>
      <xdr:row>57</xdr:row>
      <xdr:rowOff>19050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40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63500</xdr:rowOff>
    </xdr:from>
    <xdr:to>
      <xdr:col>82</xdr:col>
      <xdr:colOff>158750</xdr:colOff>
      <xdr:row>56</xdr:row>
      <xdr:rowOff>165100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80027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88900</xdr:rowOff>
    </xdr:from>
    <xdr:to>
      <xdr:col>69</xdr:col>
      <xdr:colOff>142875</xdr:colOff>
      <xdr:row>57</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139700</xdr:rowOff>
    </xdr:from>
    <xdr:to>
      <xdr:col>65</xdr:col>
      <xdr:colOff>53975</xdr:colOff>
      <xdr:row>57</xdr:row>
      <xdr:rowOff>69850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80027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自治振興区への補助交付金、市立病院や消防組合への負担金などが多数・多額となっている。また、高齢化の進展などにより今後も社会保障関係経費の増加傾向が続くと見込まれる。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106426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43178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88138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4135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69850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9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78994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906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27703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114571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任意の繰上償還と財政計画の着実な実施により、段階的に市債残高が減少している。実質公債費率も平成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年度をピークに減少に転じており、平成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年度決算から</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％を下回り、令和６年度決算では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115570</xdr:rowOff>
    </xdr:from>
    <xdr:to>
      <xdr:col>24</xdr:col>
      <xdr:colOff>25400</xdr:colOff>
      <xdr:row>75</xdr:row>
      <xdr:rowOff>117475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7432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117475</xdr:rowOff>
    </xdr:from>
    <xdr:to>
      <xdr:col>19</xdr:col>
      <xdr:colOff>187325</xdr:colOff>
      <xdr:row>75</xdr:row>
      <xdr:rowOff>119380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762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88900</xdr:rowOff>
    </xdr:from>
    <xdr:to>
      <xdr:col>15</xdr:col>
      <xdr:colOff>98425</xdr:colOff>
      <xdr:row>75</xdr:row>
      <xdr:rowOff>119380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476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88900</xdr:rowOff>
    </xdr:from>
    <xdr:to>
      <xdr:col>11</xdr:col>
      <xdr:colOff>9525</xdr:colOff>
      <xdr:row>75</xdr:row>
      <xdr:rowOff>98425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476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64770</xdr:rowOff>
    </xdr:from>
    <xdr:to>
      <xdr:col>24</xdr:col>
      <xdr:colOff>76200</xdr:colOff>
      <xdr:row>75</xdr:row>
      <xdr:rowOff>166370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36847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9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66675</xdr:rowOff>
    </xdr:from>
    <xdr:to>
      <xdr:col>20</xdr:col>
      <xdr:colOff>38100</xdr:colOff>
      <xdr:row>75</xdr:row>
      <xdr:rowOff>168275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153052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11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68580</xdr:rowOff>
    </xdr:from>
    <xdr:to>
      <xdr:col>15</xdr:col>
      <xdr:colOff>149225</xdr:colOff>
      <xdr:row>75</xdr:row>
      <xdr:rowOff>170180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154957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1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38100</xdr:rowOff>
    </xdr:from>
    <xdr:to>
      <xdr:col>11</xdr:col>
      <xdr:colOff>60325</xdr:colOff>
      <xdr:row>75</xdr:row>
      <xdr:rowOff>139700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124477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47625</xdr:rowOff>
    </xdr:from>
    <xdr:to>
      <xdr:col>6</xdr:col>
      <xdr:colOff>171450</xdr:colOff>
      <xdr:row>75</xdr:row>
      <xdr:rowOff>149225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134002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9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社会保障関係経費の増加、物価や労務単価の上昇傾向等に伴い、全体で増加傾向にあったが、令和</a:t>
          </a:r>
          <a:r>
            <a:rPr kumimoji="1" lang="ja-JP" altLang="en-US" sz="1300">
              <a:latin typeface="ＭＳ Ｐゴシック" panose="020B0600070205080204" pitchFamily="50" charset="-128"/>
              <a:ea typeface="ＭＳ Ｐゴシック" panose="020B0600070205080204" pitchFamily="50" charset="-128"/>
            </a:rPr>
            <a:t>６年度決算では前年度と比較して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ポイント減となっている。</a:t>
          </a:r>
        </a:p>
        <a:p>
          <a:r>
            <a:rPr kumimoji="1" lang="ja-JP" altLang="en-US" sz="1300">
              <a:latin typeface="ＭＳ Ｐゴシック" panose="020B0600070205080204" pitchFamily="50" charset="-128"/>
              <a:ea typeface="ＭＳ Ｐゴシック" panose="020B0600070205080204" pitchFamily="50" charset="-128"/>
            </a:rPr>
            <a:t>　本市の財政状況を総合的に勘案しながら、事業の緊急性と優先度等を考慮すると共に、必要な事業規模及び費用対効果を十分に精査し、計画的に事業を進める必要がある。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163576</xdr:rowOff>
    </xdr:from>
    <xdr:to>
      <xdr:col>82</xdr:col>
      <xdr:colOff>107950</xdr:colOff>
      <xdr:row>76</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1937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113285</xdr:rowOff>
    </xdr:from>
    <xdr:to>
      <xdr:col>78</xdr:col>
      <xdr:colOff>69850</xdr:colOff>
      <xdr:row>76</xdr:row>
      <xdr:rowOff>168148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43485"/>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165863</xdr:rowOff>
    </xdr:from>
    <xdr:to>
      <xdr:col>73</xdr:col>
      <xdr:colOff>180975</xdr:colOff>
      <xdr:row>76</xdr:row>
      <xdr:rowOff>113285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24613"/>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165863</xdr:rowOff>
    </xdr:from>
    <xdr:to>
      <xdr:col>69</xdr:col>
      <xdr:colOff>92075</xdr:colOff>
      <xdr:row>76</xdr:row>
      <xdr:rowOff>149861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24613"/>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129303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8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117348</xdr:rowOff>
    </xdr:from>
    <xdr:to>
      <xdr:col>78</xdr:col>
      <xdr:colOff>120650</xdr:colOff>
      <xdr:row>77</xdr:row>
      <xdr:rowOff>47498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57675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62485</xdr:rowOff>
    </xdr:from>
    <xdr:to>
      <xdr:col>74</xdr:col>
      <xdr:colOff>31750</xdr:colOff>
      <xdr:row>76</xdr:row>
      <xdr:rowOff>164085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2811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115062</xdr:rowOff>
    </xdr:from>
    <xdr:to>
      <xdr:col>69</xdr:col>
      <xdr:colOff>142875</xdr:colOff>
      <xdr:row>76</xdr:row>
      <xdr:rowOff>45213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55389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103864</xdr:rowOff>
    </xdr:from>
    <xdr:to>
      <xdr:col>29</xdr:col>
      <xdr:colOff>127000</xdr:colOff>
      <xdr:row>16</xdr:row>
      <xdr:rowOff>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723239"/>
          <a:ext cx="647700" cy="67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xdr:rowOff>
    </xdr:from>
    <xdr:to>
      <xdr:col>26</xdr:col>
      <xdr:colOff>50800</xdr:colOff>
      <xdr:row>16</xdr:row>
      <xdr:rowOff>86528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790828"/>
          <a:ext cx="698500" cy="86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68317</xdr:rowOff>
    </xdr:from>
    <xdr:to>
      <xdr:col>22</xdr:col>
      <xdr:colOff>114300</xdr:colOff>
      <xdr:row>16</xdr:row>
      <xdr:rowOff>86528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2859142"/>
          <a:ext cx="698500" cy="18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68317</xdr:rowOff>
    </xdr:from>
    <xdr:to>
      <xdr:col>18</xdr:col>
      <xdr:colOff>177800</xdr:colOff>
      <xdr:row>16</xdr:row>
      <xdr:rowOff>121075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859142"/>
          <a:ext cx="698500" cy="52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53064</xdr:rowOff>
    </xdr:from>
    <xdr:to>
      <xdr:col>29</xdr:col>
      <xdr:colOff>177800</xdr:colOff>
      <xdr:row>15</xdr:row>
      <xdr:rowOff>154664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672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69591</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5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120653</xdr:rowOff>
    </xdr:from>
    <xdr:to>
      <xdr:col>26</xdr:col>
      <xdr:colOff>101600</xdr:colOff>
      <xdr:row>16</xdr:row>
      <xdr:rowOff>50803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740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60980</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0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35728</xdr:rowOff>
    </xdr:from>
    <xdr:to>
      <xdr:col>22</xdr:col>
      <xdr:colOff>165100</xdr:colOff>
      <xdr:row>16</xdr:row>
      <xdr:rowOff>137328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826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147505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595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17517</xdr:rowOff>
    </xdr:from>
    <xdr:to>
      <xdr:col>19</xdr:col>
      <xdr:colOff>38100</xdr:colOff>
      <xdr:row>16</xdr:row>
      <xdr:rowOff>119117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08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129294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57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70275</xdr:rowOff>
    </xdr:from>
    <xdr:to>
      <xdr:col>15</xdr:col>
      <xdr:colOff>101600</xdr:colOff>
      <xdr:row>17</xdr:row>
      <xdr:rowOff>425</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61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10602</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317414</xdr:rowOff>
    </xdr:from>
    <xdr:to>
      <xdr:col>29</xdr:col>
      <xdr:colOff>127000</xdr:colOff>
      <xdr:row>37</xdr:row>
      <xdr:rowOff>322015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442114"/>
          <a:ext cx="647700" cy="4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317737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42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314472</xdr:rowOff>
    </xdr:from>
    <xdr:to>
      <xdr:col>26</xdr:col>
      <xdr:colOff>50800</xdr:colOff>
      <xdr:row>37</xdr:row>
      <xdr:rowOff>322015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439172"/>
          <a:ext cx="698500" cy="7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314472</xdr:rowOff>
    </xdr:from>
    <xdr:to>
      <xdr:col>22</xdr:col>
      <xdr:colOff>114300</xdr:colOff>
      <xdr:row>37</xdr:row>
      <xdr:rowOff>329866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439172"/>
          <a:ext cx="698500" cy="15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329866</xdr:rowOff>
    </xdr:from>
    <xdr:to>
      <xdr:col>18</xdr:col>
      <xdr:colOff>177800</xdr:colOff>
      <xdr:row>37</xdr:row>
      <xdr:rowOff>335088</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454566"/>
          <a:ext cx="698500" cy="5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266614</xdr:rowOff>
    </xdr:from>
    <xdr:to>
      <xdr:col>29</xdr:col>
      <xdr:colOff>177800</xdr:colOff>
      <xdr:row>38</xdr:row>
      <xdr:rowOff>25314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391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111691</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3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271215</xdr:rowOff>
    </xdr:from>
    <xdr:to>
      <xdr:col>26</xdr:col>
      <xdr:colOff>101600</xdr:colOff>
      <xdr:row>38</xdr:row>
      <xdr:rowOff>29915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395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40092</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16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263672</xdr:rowOff>
    </xdr:from>
    <xdr:to>
      <xdr:col>22</xdr:col>
      <xdr:colOff>165100</xdr:colOff>
      <xdr:row>38</xdr:row>
      <xdr:rowOff>22372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388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32549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157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279066</xdr:rowOff>
    </xdr:from>
    <xdr:to>
      <xdr:col>19</xdr:col>
      <xdr:colOff>38100</xdr:colOff>
      <xdr:row>38</xdr:row>
      <xdr:rowOff>37766</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03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47943</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17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284288</xdr:rowOff>
    </xdr:from>
    <xdr:to>
      <xdr:col>15</xdr:col>
      <xdr:colOff>101600</xdr:colOff>
      <xdr:row>38</xdr:row>
      <xdr:rowOff>42988</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08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53165</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177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31,198
30,628
1,246.49
33,812,249
33,224,125
440,512
18,168,846
34,844,844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151467</xdr:rowOff>
    </xdr:from>
    <xdr:to>
      <xdr:col>24</xdr:col>
      <xdr:colOff>63500</xdr:colOff>
      <xdr:row>35</xdr:row>
      <xdr:rowOff>64186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80767"/>
          <a:ext cx="838200" cy="8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64186</xdr:rowOff>
    </xdr:from>
    <xdr:to>
      <xdr:col>19</xdr:col>
      <xdr:colOff>177800</xdr:colOff>
      <xdr:row>35</xdr:row>
      <xdr:rowOff>135553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64936"/>
          <a:ext cx="889000" cy="7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116470</xdr:rowOff>
    </xdr:from>
    <xdr:to>
      <xdr:col>15</xdr:col>
      <xdr:colOff>50800</xdr:colOff>
      <xdr:row>35</xdr:row>
      <xdr:rowOff>135553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17220"/>
          <a:ext cx="889000" cy="1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116470</xdr:rowOff>
    </xdr:from>
    <xdr:to>
      <xdr:col>10</xdr:col>
      <xdr:colOff>114300</xdr:colOff>
      <xdr:row>36</xdr:row>
      <xdr:rowOff>2159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17220"/>
          <a:ext cx="889000" cy="5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100667</xdr:rowOff>
    </xdr:from>
    <xdr:to>
      <xdr:col>24</xdr:col>
      <xdr:colOff>114300</xdr:colOff>
      <xdr:row>35</xdr:row>
      <xdr:rowOff>30817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2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123544</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8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13386</xdr:rowOff>
    </xdr:from>
    <xdr:to>
      <xdr:col>20</xdr:col>
      <xdr:colOff>38100</xdr:colOff>
      <xdr:row>35</xdr:row>
      <xdr:rowOff>114986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1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131513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8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84753</xdr:rowOff>
    </xdr:from>
    <xdr:to>
      <xdr:col>15</xdr:col>
      <xdr:colOff>101600</xdr:colOff>
      <xdr:row>36</xdr:row>
      <xdr:rowOff>14903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8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31430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6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65670</xdr:rowOff>
    </xdr:from>
    <xdr:to>
      <xdr:col>10</xdr:col>
      <xdr:colOff>165100</xdr:colOff>
      <xdr:row>35</xdr:row>
      <xdr:rowOff>167270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12347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4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122809</xdr:rowOff>
    </xdr:from>
    <xdr:to>
      <xdr:col>6</xdr:col>
      <xdr:colOff>38100</xdr:colOff>
      <xdr:row>36</xdr:row>
      <xdr:rowOff>52959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2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69486</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98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107900</xdr:rowOff>
    </xdr:from>
    <xdr:to>
      <xdr:col>24</xdr:col>
      <xdr:colOff>63500</xdr:colOff>
      <xdr:row>58</xdr:row>
      <xdr:rowOff>108480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2000"/>
          <a:ext cx="838200" cy="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107217</xdr:rowOff>
    </xdr:from>
    <xdr:to>
      <xdr:col>19</xdr:col>
      <xdr:colOff>177800</xdr:colOff>
      <xdr:row>58</xdr:row>
      <xdr:rowOff>108480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51317"/>
          <a:ext cx="889000" cy="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107217</xdr:rowOff>
    </xdr:from>
    <xdr:to>
      <xdr:col>15</xdr:col>
      <xdr:colOff>50800</xdr:colOff>
      <xdr:row>58</xdr:row>
      <xdr:rowOff>110683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1317"/>
          <a:ext cx="889000" cy="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110683</xdr:rowOff>
    </xdr:from>
    <xdr:to>
      <xdr:col>10</xdr:col>
      <xdr:colOff>114300</xdr:colOff>
      <xdr:row>58</xdr:row>
      <xdr:rowOff>111065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4783"/>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57100</xdr:rowOff>
    </xdr:from>
    <xdr:to>
      <xdr:col>24</xdr:col>
      <xdr:colOff>114300</xdr:colOff>
      <xdr:row>58</xdr:row>
      <xdr:rowOff>158700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16477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89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57680</xdr:rowOff>
    </xdr:from>
    <xdr:to>
      <xdr:col>20</xdr:col>
      <xdr:colOff>38100</xdr:colOff>
      <xdr:row>58</xdr:row>
      <xdr:rowOff>159280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4357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7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56417</xdr:rowOff>
    </xdr:from>
    <xdr:to>
      <xdr:col>15</xdr:col>
      <xdr:colOff>101600</xdr:colOff>
      <xdr:row>58</xdr:row>
      <xdr:rowOff>158017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3094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7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59883</xdr:rowOff>
    </xdr:from>
    <xdr:to>
      <xdr:col>10</xdr:col>
      <xdr:colOff>165100</xdr:colOff>
      <xdr:row>58</xdr:row>
      <xdr:rowOff>161483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6560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7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60265</xdr:rowOff>
    </xdr:from>
    <xdr:to>
      <xdr:col>6</xdr:col>
      <xdr:colOff>38100</xdr:colOff>
      <xdr:row>58</xdr:row>
      <xdr:rowOff>161865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6942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7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67311</xdr:rowOff>
    </xdr:from>
    <xdr:to>
      <xdr:col>24</xdr:col>
      <xdr:colOff>63500</xdr:colOff>
      <xdr:row>79</xdr:row>
      <xdr:rowOff>6401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68961"/>
          <a:ext cx="838200" cy="28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6401</xdr:rowOff>
    </xdr:from>
    <xdr:to>
      <xdr:col>19</xdr:col>
      <xdr:colOff>177800</xdr:colOff>
      <xdr:row>79</xdr:row>
      <xdr:rowOff>12370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50951"/>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12370</xdr:rowOff>
    </xdr:from>
    <xdr:to>
      <xdr:col>15</xdr:col>
      <xdr:colOff>50800</xdr:colOff>
      <xdr:row>79</xdr:row>
      <xdr:rowOff>15596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56920"/>
          <a:ext cx="889000" cy="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12739</xdr:rowOff>
    </xdr:from>
    <xdr:to>
      <xdr:col>10</xdr:col>
      <xdr:colOff>114300</xdr:colOff>
      <xdr:row>79</xdr:row>
      <xdr:rowOff>15596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57289"/>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16511</xdr:rowOff>
    </xdr:from>
    <xdr:to>
      <xdr:col>24</xdr:col>
      <xdr:colOff>114300</xdr:colOff>
      <xdr:row>77</xdr:row>
      <xdr:rowOff>118111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1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39388</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6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127051</xdr:rowOff>
    </xdr:from>
    <xdr:to>
      <xdr:col>20</xdr:col>
      <xdr:colOff>38100</xdr:colOff>
      <xdr:row>79</xdr:row>
      <xdr:rowOff>57201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0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48328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9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133020</xdr:rowOff>
    </xdr:from>
    <xdr:to>
      <xdr:col>15</xdr:col>
      <xdr:colOff>101600</xdr:colOff>
      <xdr:row>79</xdr:row>
      <xdr:rowOff>63170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54297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9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136246</xdr:rowOff>
    </xdr:from>
    <xdr:to>
      <xdr:col>10</xdr:col>
      <xdr:colOff>165100</xdr:colOff>
      <xdr:row>79</xdr:row>
      <xdr:rowOff>66396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0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57523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0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133389</xdr:rowOff>
    </xdr:from>
    <xdr:to>
      <xdr:col>6</xdr:col>
      <xdr:colOff>38100</xdr:colOff>
      <xdr:row>79</xdr:row>
      <xdr:rowOff>63539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0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54666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9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55742</xdr:rowOff>
    </xdr:from>
    <xdr:to>
      <xdr:col>24</xdr:col>
      <xdr:colOff>63500</xdr:colOff>
      <xdr:row>95</xdr:row>
      <xdr:rowOff>69421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43492"/>
          <a:ext cx="838200" cy="1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69421</xdr:rowOff>
    </xdr:from>
    <xdr:to>
      <xdr:col>19</xdr:col>
      <xdr:colOff>177800</xdr:colOff>
      <xdr:row>95</xdr:row>
      <xdr:rowOff>147282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57171"/>
          <a:ext cx="889000" cy="7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60787</xdr:rowOff>
    </xdr:from>
    <xdr:to>
      <xdr:col>15</xdr:col>
      <xdr:colOff>50800</xdr:colOff>
      <xdr:row>95</xdr:row>
      <xdr:rowOff>147282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348537"/>
          <a:ext cx="889000" cy="8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60787</xdr:rowOff>
    </xdr:from>
    <xdr:to>
      <xdr:col>10</xdr:col>
      <xdr:colOff>114300</xdr:colOff>
      <xdr:row>96</xdr:row>
      <xdr:rowOff>103284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48537"/>
          <a:ext cx="889000" cy="21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4942</xdr:rowOff>
    </xdr:from>
    <xdr:to>
      <xdr:col>24</xdr:col>
      <xdr:colOff>114300</xdr:colOff>
      <xdr:row>95</xdr:row>
      <xdr:rowOff>106542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9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27819</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14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18621</xdr:rowOff>
    </xdr:from>
    <xdr:to>
      <xdr:col>20</xdr:col>
      <xdr:colOff>38100</xdr:colOff>
      <xdr:row>95</xdr:row>
      <xdr:rowOff>120221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0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136748</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081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96482</xdr:rowOff>
    </xdr:from>
    <xdr:to>
      <xdr:col>15</xdr:col>
      <xdr:colOff>101600</xdr:colOff>
      <xdr:row>96</xdr:row>
      <xdr:rowOff>26632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8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43159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159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9987</xdr:rowOff>
    </xdr:from>
    <xdr:to>
      <xdr:col>10</xdr:col>
      <xdr:colOff>165100</xdr:colOff>
      <xdr:row>95</xdr:row>
      <xdr:rowOff>111587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9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128114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07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52484</xdr:rowOff>
    </xdr:from>
    <xdr:to>
      <xdr:col>6</xdr:col>
      <xdr:colOff>38100</xdr:colOff>
      <xdr:row>96</xdr:row>
      <xdr:rowOff>154084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1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170611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28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74581</xdr:rowOff>
    </xdr:from>
    <xdr:to>
      <xdr:col>55</xdr:col>
      <xdr:colOff>0</xdr:colOff>
      <xdr:row>36</xdr:row>
      <xdr:rowOff>118607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46781"/>
          <a:ext cx="838200" cy="4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99679</xdr:rowOff>
    </xdr:from>
    <xdr:to>
      <xdr:col>50</xdr:col>
      <xdr:colOff>114300</xdr:colOff>
      <xdr:row>36</xdr:row>
      <xdr:rowOff>118607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71879"/>
          <a:ext cx="889000" cy="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99679</xdr:rowOff>
    </xdr:from>
    <xdr:to>
      <xdr:col>45</xdr:col>
      <xdr:colOff>177800</xdr:colOff>
      <xdr:row>36</xdr:row>
      <xdr:rowOff>124119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71879"/>
          <a:ext cx="889000" cy="2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159954</xdr:rowOff>
    </xdr:from>
    <xdr:to>
      <xdr:col>41</xdr:col>
      <xdr:colOff>50800</xdr:colOff>
      <xdr:row>36</xdr:row>
      <xdr:rowOff>124119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89254"/>
          <a:ext cx="889000" cy="30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23781</xdr:rowOff>
    </xdr:from>
    <xdr:to>
      <xdr:col>55</xdr:col>
      <xdr:colOff>50800</xdr:colOff>
      <xdr:row>36</xdr:row>
      <xdr:rowOff>125381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9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46658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4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67807</xdr:rowOff>
    </xdr:from>
    <xdr:to>
      <xdr:col>50</xdr:col>
      <xdr:colOff>165100</xdr:colOff>
      <xdr:row>36</xdr:row>
      <xdr:rowOff>169407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4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14484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1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48879</xdr:rowOff>
    </xdr:from>
    <xdr:to>
      <xdr:col>46</xdr:col>
      <xdr:colOff>38100</xdr:colOff>
      <xdr:row>36</xdr:row>
      <xdr:rowOff>150479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2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167006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96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73319</xdr:rowOff>
    </xdr:from>
    <xdr:to>
      <xdr:col>41</xdr:col>
      <xdr:colOff>101600</xdr:colOff>
      <xdr:row>37</xdr:row>
      <xdr:rowOff>3469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4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19996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2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109154</xdr:rowOff>
    </xdr:from>
    <xdr:to>
      <xdr:col>36</xdr:col>
      <xdr:colOff>165100</xdr:colOff>
      <xdr:row>35</xdr:row>
      <xdr:rowOff>39304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3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55831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713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13298</xdr:rowOff>
    </xdr:from>
    <xdr:to>
      <xdr:col>55</xdr:col>
      <xdr:colOff>0</xdr:colOff>
      <xdr:row>55</xdr:row>
      <xdr:rowOff>134141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443048"/>
          <a:ext cx="838200" cy="12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110969</xdr:rowOff>
    </xdr:from>
    <xdr:to>
      <xdr:col>50</xdr:col>
      <xdr:colOff>114300</xdr:colOff>
      <xdr:row>55</xdr:row>
      <xdr:rowOff>134141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369269"/>
          <a:ext cx="889000" cy="19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110969</xdr:rowOff>
    </xdr:from>
    <xdr:to>
      <xdr:col>45</xdr:col>
      <xdr:colOff>177800</xdr:colOff>
      <xdr:row>54</xdr:row>
      <xdr:rowOff>112113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369269"/>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112113</xdr:rowOff>
    </xdr:from>
    <xdr:to>
      <xdr:col>41</xdr:col>
      <xdr:colOff>50800</xdr:colOff>
      <xdr:row>54</xdr:row>
      <xdr:rowOff>146462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370413"/>
          <a:ext cx="889000" cy="3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133948</xdr:rowOff>
    </xdr:from>
    <xdr:to>
      <xdr:col>55</xdr:col>
      <xdr:colOff>50800</xdr:colOff>
      <xdr:row>55</xdr:row>
      <xdr:rowOff>64098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39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156825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24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83341</xdr:rowOff>
    </xdr:from>
    <xdr:to>
      <xdr:col>50</xdr:col>
      <xdr:colOff>165100</xdr:colOff>
      <xdr:row>56</xdr:row>
      <xdr:rowOff>13491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1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30018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288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60169</xdr:rowOff>
    </xdr:from>
    <xdr:to>
      <xdr:col>46</xdr:col>
      <xdr:colOff>38100</xdr:colOff>
      <xdr:row>54</xdr:row>
      <xdr:rowOff>161769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31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6846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09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61313</xdr:rowOff>
    </xdr:from>
    <xdr:to>
      <xdr:col>41</xdr:col>
      <xdr:colOff>101600</xdr:colOff>
      <xdr:row>54</xdr:row>
      <xdr:rowOff>162913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31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7990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09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95662</xdr:rowOff>
    </xdr:from>
    <xdr:to>
      <xdr:col>36</xdr:col>
      <xdr:colOff>165100</xdr:colOff>
      <xdr:row>55</xdr:row>
      <xdr:rowOff>25812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35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42339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129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28339</xdr:rowOff>
    </xdr:from>
    <xdr:to>
      <xdr:col>55</xdr:col>
      <xdr:colOff>0</xdr:colOff>
      <xdr:row>79</xdr:row>
      <xdr:rowOff>37026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72889"/>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28339</xdr:rowOff>
    </xdr:from>
    <xdr:to>
      <xdr:col>50</xdr:col>
      <xdr:colOff>114300</xdr:colOff>
      <xdr:row>79</xdr:row>
      <xdr:rowOff>37919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72889"/>
          <a:ext cx="889000" cy="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121901</xdr:rowOff>
    </xdr:from>
    <xdr:to>
      <xdr:col>45</xdr:col>
      <xdr:colOff>177800</xdr:colOff>
      <xdr:row>79</xdr:row>
      <xdr:rowOff>37919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95001"/>
          <a:ext cx="889000" cy="8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102133</xdr:rowOff>
    </xdr:from>
    <xdr:to>
      <xdr:col>41</xdr:col>
      <xdr:colOff>50800</xdr:colOff>
      <xdr:row>78</xdr:row>
      <xdr:rowOff>121901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75233"/>
          <a:ext cx="889000" cy="1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157676</xdr:rowOff>
    </xdr:from>
    <xdr:to>
      <xdr:col>55</xdr:col>
      <xdr:colOff>50800</xdr:colOff>
      <xdr:row>79</xdr:row>
      <xdr:rowOff>87826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3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72603</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4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148989</xdr:rowOff>
    </xdr:from>
    <xdr:to>
      <xdr:col>50</xdr:col>
      <xdr:colOff>165100</xdr:colOff>
      <xdr:row>79</xdr:row>
      <xdr:rowOff>79139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2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70266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1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158569</xdr:rowOff>
    </xdr:from>
    <xdr:to>
      <xdr:col>46</xdr:col>
      <xdr:colOff>38100</xdr:colOff>
      <xdr:row>79</xdr:row>
      <xdr:rowOff>88719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3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79846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2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71101</xdr:rowOff>
    </xdr:from>
    <xdr:to>
      <xdr:col>41</xdr:col>
      <xdr:colOff>101600</xdr:colOff>
      <xdr:row>79</xdr:row>
      <xdr:rowOff>1251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4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163828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3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51333</xdr:rowOff>
    </xdr:from>
    <xdr:to>
      <xdr:col>36</xdr:col>
      <xdr:colOff>165100</xdr:colOff>
      <xdr:row>78</xdr:row>
      <xdr:rowOff>152933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2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144060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1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30927</xdr:rowOff>
    </xdr:from>
    <xdr:to>
      <xdr:col>55</xdr:col>
      <xdr:colOff>0</xdr:colOff>
      <xdr:row>95</xdr:row>
      <xdr:rowOff>7392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147227"/>
          <a:ext cx="838200" cy="14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104381</xdr:rowOff>
    </xdr:from>
    <xdr:to>
      <xdr:col>50</xdr:col>
      <xdr:colOff>114300</xdr:colOff>
      <xdr:row>95</xdr:row>
      <xdr:rowOff>7392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049231"/>
          <a:ext cx="889000" cy="24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104381</xdr:rowOff>
    </xdr:from>
    <xdr:to>
      <xdr:col>45</xdr:col>
      <xdr:colOff>177800</xdr:colOff>
      <xdr:row>93</xdr:row>
      <xdr:rowOff>144272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049231"/>
          <a:ext cx="8890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144272</xdr:rowOff>
    </xdr:from>
    <xdr:to>
      <xdr:col>41</xdr:col>
      <xdr:colOff>50800</xdr:colOff>
      <xdr:row>94</xdr:row>
      <xdr:rowOff>24102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089122"/>
          <a:ext cx="889000" cy="5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151577</xdr:rowOff>
    </xdr:from>
    <xdr:to>
      <xdr:col>55</xdr:col>
      <xdr:colOff>50800</xdr:colOff>
      <xdr:row>94</xdr:row>
      <xdr:rowOff>81727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09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3004</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594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128042</xdr:rowOff>
    </xdr:from>
    <xdr:to>
      <xdr:col>50</xdr:col>
      <xdr:colOff>165100</xdr:colOff>
      <xdr:row>95</xdr:row>
      <xdr:rowOff>58192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24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74719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01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53581</xdr:rowOff>
    </xdr:from>
    <xdr:to>
      <xdr:col>46</xdr:col>
      <xdr:colOff>38100</xdr:colOff>
      <xdr:row>93</xdr:row>
      <xdr:rowOff>155181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599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258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577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93472</xdr:rowOff>
    </xdr:from>
    <xdr:to>
      <xdr:col>41</xdr:col>
      <xdr:colOff>101600</xdr:colOff>
      <xdr:row>94</xdr:row>
      <xdr:rowOff>23622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03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40149</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5813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144752</xdr:rowOff>
    </xdr:from>
    <xdr:to>
      <xdr:col>36</xdr:col>
      <xdr:colOff>165100</xdr:colOff>
      <xdr:row>94</xdr:row>
      <xdr:rowOff>74902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08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91429</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586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72436</xdr:rowOff>
    </xdr:from>
    <xdr:to>
      <xdr:col>85</xdr:col>
      <xdr:colOff>127000</xdr:colOff>
      <xdr:row>38</xdr:row>
      <xdr:rowOff>42078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416086"/>
          <a:ext cx="838200" cy="14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72436</xdr:rowOff>
    </xdr:from>
    <xdr:to>
      <xdr:col>81</xdr:col>
      <xdr:colOff>50800</xdr:colOff>
      <xdr:row>37</xdr:row>
      <xdr:rowOff>163550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416086"/>
          <a:ext cx="889000" cy="9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137450</xdr:rowOff>
    </xdr:from>
    <xdr:to>
      <xdr:col>76</xdr:col>
      <xdr:colOff>114300</xdr:colOff>
      <xdr:row>37</xdr:row>
      <xdr:rowOff>163550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481100"/>
          <a:ext cx="889000" cy="2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137450</xdr:rowOff>
    </xdr:from>
    <xdr:to>
      <xdr:col>71</xdr:col>
      <xdr:colOff>177800</xdr:colOff>
      <xdr:row>38</xdr:row>
      <xdr:rowOff>15966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481100"/>
          <a:ext cx="889000" cy="4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162728</xdr:rowOff>
    </xdr:from>
    <xdr:to>
      <xdr:col>85</xdr:col>
      <xdr:colOff>177800</xdr:colOff>
      <xdr:row>38</xdr:row>
      <xdr:rowOff>92878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0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14155</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35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21636</xdr:rowOff>
    </xdr:from>
    <xdr:to>
      <xdr:col>81</xdr:col>
      <xdr:colOff>101600</xdr:colOff>
      <xdr:row>37</xdr:row>
      <xdr:rowOff>123236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36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139763</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81795" y="6140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112749</xdr:rowOff>
    </xdr:from>
    <xdr:to>
      <xdr:col>76</xdr:col>
      <xdr:colOff>165100</xdr:colOff>
      <xdr:row>38</xdr:row>
      <xdr:rowOff>42900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4563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59426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23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86650</xdr:rowOff>
    </xdr:from>
    <xdr:to>
      <xdr:col>72</xdr:col>
      <xdr:colOff>38100</xdr:colOff>
      <xdr:row>38</xdr:row>
      <xdr:rowOff>16800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33327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20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136615</xdr:rowOff>
    </xdr:from>
    <xdr:to>
      <xdr:col>67</xdr:col>
      <xdr:colOff>101600</xdr:colOff>
      <xdr:row>38</xdr:row>
      <xdr:rowOff>66765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8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83292</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25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152282</xdr:rowOff>
    </xdr:from>
    <xdr:to>
      <xdr:col>85</xdr:col>
      <xdr:colOff>127000</xdr:colOff>
      <xdr:row>76</xdr:row>
      <xdr:rowOff>163375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182482"/>
          <a:ext cx="838200" cy="1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163375</xdr:rowOff>
    </xdr:from>
    <xdr:to>
      <xdr:col>81</xdr:col>
      <xdr:colOff>50800</xdr:colOff>
      <xdr:row>76</xdr:row>
      <xdr:rowOff>167729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193575"/>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167729</xdr:rowOff>
    </xdr:from>
    <xdr:to>
      <xdr:col>76</xdr:col>
      <xdr:colOff>114300</xdr:colOff>
      <xdr:row>76</xdr:row>
      <xdr:rowOff>169630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197929"/>
          <a:ext cx="889000" cy="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169630</xdr:rowOff>
    </xdr:from>
    <xdr:to>
      <xdr:col>71</xdr:col>
      <xdr:colOff>177800</xdr:colOff>
      <xdr:row>77</xdr:row>
      <xdr:rowOff>30118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99830"/>
          <a:ext cx="889000" cy="3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101482</xdr:rowOff>
    </xdr:from>
    <xdr:to>
      <xdr:col>85</xdr:col>
      <xdr:colOff>177800</xdr:colOff>
      <xdr:row>77</xdr:row>
      <xdr:rowOff>31632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3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124359</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983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112575</xdr:rowOff>
    </xdr:from>
    <xdr:to>
      <xdr:col>81</xdr:col>
      <xdr:colOff>101600</xdr:colOff>
      <xdr:row>77</xdr:row>
      <xdr:rowOff>42725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4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59251</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18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116929</xdr:rowOff>
    </xdr:from>
    <xdr:to>
      <xdr:col>76</xdr:col>
      <xdr:colOff>165100</xdr:colOff>
      <xdr:row>77</xdr:row>
      <xdr:rowOff>47079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4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63606</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22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118830</xdr:rowOff>
    </xdr:from>
    <xdr:to>
      <xdr:col>72</xdr:col>
      <xdr:colOff>38100</xdr:colOff>
      <xdr:row>77</xdr:row>
      <xdr:rowOff>48980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4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65508</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2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150768</xdr:rowOff>
    </xdr:from>
    <xdr:to>
      <xdr:col>67</xdr:col>
      <xdr:colOff>101600</xdr:colOff>
      <xdr:row>77</xdr:row>
      <xdr:rowOff>80918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8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97445</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95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153848</xdr:rowOff>
    </xdr:from>
    <xdr:to>
      <xdr:col>85</xdr:col>
      <xdr:colOff>127000</xdr:colOff>
      <xdr:row>99</xdr:row>
      <xdr:rowOff>11196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55948"/>
          <a:ext cx="838200" cy="2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11196</xdr:rowOff>
    </xdr:from>
    <xdr:to>
      <xdr:col>81</xdr:col>
      <xdr:colOff>50800</xdr:colOff>
      <xdr:row>99</xdr:row>
      <xdr:rowOff>15032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84746"/>
          <a:ext cx="889000" cy="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5693</xdr:rowOff>
    </xdr:from>
    <xdr:to>
      <xdr:col>76</xdr:col>
      <xdr:colOff>114300</xdr:colOff>
      <xdr:row>99</xdr:row>
      <xdr:rowOff>15032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79243"/>
          <a:ext cx="889000" cy="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5693</xdr:rowOff>
    </xdr:from>
    <xdr:to>
      <xdr:col>71</xdr:col>
      <xdr:colOff>177800</xdr:colOff>
      <xdr:row>99</xdr:row>
      <xdr:rowOff>19532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79243"/>
          <a:ext cx="889000" cy="1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103048</xdr:rowOff>
    </xdr:from>
    <xdr:to>
      <xdr:col>85</xdr:col>
      <xdr:colOff>177800</xdr:colOff>
      <xdr:row>99</xdr:row>
      <xdr:rowOff>33198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0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131846</xdr:rowOff>
    </xdr:from>
    <xdr:to>
      <xdr:col>81</xdr:col>
      <xdr:colOff>101600</xdr:colOff>
      <xdr:row>99</xdr:row>
      <xdr:rowOff>61996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3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53123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2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135682</xdr:rowOff>
    </xdr:from>
    <xdr:to>
      <xdr:col>76</xdr:col>
      <xdr:colOff>165100</xdr:colOff>
      <xdr:row>99</xdr:row>
      <xdr:rowOff>65832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3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56959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3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126343</xdr:rowOff>
    </xdr:from>
    <xdr:to>
      <xdr:col>72</xdr:col>
      <xdr:colOff>38100</xdr:colOff>
      <xdr:row>99</xdr:row>
      <xdr:rowOff>56493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2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47620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2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140182</xdr:rowOff>
    </xdr:from>
    <xdr:to>
      <xdr:col>67</xdr:col>
      <xdr:colOff>101600</xdr:colOff>
      <xdr:row>99</xdr:row>
      <xdr:rowOff>70332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4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61459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3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137479</xdr:rowOff>
    </xdr:from>
    <xdr:to>
      <xdr:col>116</xdr:col>
      <xdr:colOff>63500</xdr:colOff>
      <xdr:row>39</xdr:row>
      <xdr:rowOff>67234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652579"/>
          <a:ext cx="838200" cy="10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67234</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753784"/>
          <a:ext cx="889000" cy="3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96789</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3339"/>
          <a:ext cx="889000" cy="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96789</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783339"/>
          <a:ext cx="889000" cy="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86679</xdr:rowOff>
    </xdr:from>
    <xdr:to>
      <xdr:col>116</xdr:col>
      <xdr:colOff>114300</xdr:colOff>
      <xdr:row>39</xdr:row>
      <xdr:rowOff>16829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0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65106</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8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16434</xdr:rowOff>
    </xdr:from>
    <xdr:to>
      <xdr:col>112</xdr:col>
      <xdr:colOff>38100</xdr:colOff>
      <xdr:row>39</xdr:row>
      <xdr:rowOff>118034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0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109161</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4017" y="6795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45989</xdr:rowOff>
    </xdr:from>
    <xdr:to>
      <xdr:col>102</xdr:col>
      <xdr:colOff>165100</xdr:colOff>
      <xdr:row>39</xdr:row>
      <xdr:rowOff>147589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138716</xdr:rowOff>
    </xdr:from>
    <xdr:ext cx="313932"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88333" y="68252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15578</xdr:rowOff>
    </xdr:from>
    <xdr:to>
      <xdr:col>116</xdr:col>
      <xdr:colOff>63500</xdr:colOff>
      <xdr:row>59</xdr:row>
      <xdr:rowOff>15814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31128"/>
          <a:ext cx="83820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13970</xdr:rowOff>
    </xdr:from>
    <xdr:to>
      <xdr:col>111</xdr:col>
      <xdr:colOff>177800</xdr:colOff>
      <xdr:row>59</xdr:row>
      <xdr:rowOff>15814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29520"/>
          <a:ext cx="889000" cy="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13551</xdr:rowOff>
    </xdr:from>
    <xdr:to>
      <xdr:col>107</xdr:col>
      <xdr:colOff>50800</xdr:colOff>
      <xdr:row>59</xdr:row>
      <xdr:rowOff>13970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29101"/>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12302</xdr:rowOff>
    </xdr:from>
    <xdr:to>
      <xdr:col>102</xdr:col>
      <xdr:colOff>114300</xdr:colOff>
      <xdr:row>59</xdr:row>
      <xdr:rowOff>13551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27852"/>
          <a:ext cx="889000" cy="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136228</xdr:rowOff>
    </xdr:from>
    <xdr:to>
      <xdr:col>116</xdr:col>
      <xdr:colOff>114300</xdr:colOff>
      <xdr:row>59</xdr:row>
      <xdr:rowOff>66378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8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136464</xdr:rowOff>
    </xdr:from>
    <xdr:to>
      <xdr:col>112</xdr:col>
      <xdr:colOff>38100</xdr:colOff>
      <xdr:row>59</xdr:row>
      <xdr:rowOff>66614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8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57741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7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134620</xdr:rowOff>
    </xdr:from>
    <xdr:to>
      <xdr:col>107</xdr:col>
      <xdr:colOff>101600</xdr:colOff>
      <xdr:row>59</xdr:row>
      <xdr:rowOff>64770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55897</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134201</xdr:rowOff>
    </xdr:from>
    <xdr:to>
      <xdr:col>102</xdr:col>
      <xdr:colOff>165100</xdr:colOff>
      <xdr:row>59</xdr:row>
      <xdr:rowOff>64351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7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55478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7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132952</xdr:rowOff>
    </xdr:from>
    <xdr:to>
      <xdr:col>98</xdr:col>
      <xdr:colOff>38100</xdr:colOff>
      <xdr:row>59</xdr:row>
      <xdr:rowOff>63102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7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54229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6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113964</xdr:rowOff>
    </xdr:from>
    <xdr:to>
      <xdr:col>116</xdr:col>
      <xdr:colOff>63500</xdr:colOff>
      <xdr:row>73</xdr:row>
      <xdr:rowOff>153112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458364"/>
          <a:ext cx="838200" cy="21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113964</xdr:rowOff>
    </xdr:from>
    <xdr:to>
      <xdr:col>111</xdr:col>
      <xdr:colOff>177800</xdr:colOff>
      <xdr:row>73</xdr:row>
      <xdr:rowOff>12636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458364"/>
          <a:ext cx="889000" cy="7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12636</xdr:rowOff>
    </xdr:from>
    <xdr:to>
      <xdr:col>107</xdr:col>
      <xdr:colOff>50800</xdr:colOff>
      <xdr:row>73</xdr:row>
      <xdr:rowOff>50660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528486"/>
          <a:ext cx="889000" cy="3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50660</xdr:rowOff>
    </xdr:from>
    <xdr:to>
      <xdr:col>102</xdr:col>
      <xdr:colOff>114300</xdr:colOff>
      <xdr:row>73</xdr:row>
      <xdr:rowOff>88417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566510"/>
          <a:ext cx="889000" cy="3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102312</xdr:rowOff>
    </xdr:from>
    <xdr:to>
      <xdr:col>116</xdr:col>
      <xdr:colOff>114300</xdr:colOff>
      <xdr:row>74</xdr:row>
      <xdr:rowOff>32462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61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125189</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46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63164</xdr:rowOff>
    </xdr:from>
    <xdr:to>
      <xdr:col>112</xdr:col>
      <xdr:colOff>38100</xdr:colOff>
      <xdr:row>72</xdr:row>
      <xdr:rowOff>164764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40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9841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18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133286</xdr:rowOff>
    </xdr:from>
    <xdr:to>
      <xdr:col>107</xdr:col>
      <xdr:colOff>101600</xdr:colOff>
      <xdr:row>73</xdr:row>
      <xdr:rowOff>63436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4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79963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25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171310</xdr:rowOff>
    </xdr:from>
    <xdr:to>
      <xdr:col>102</xdr:col>
      <xdr:colOff>165100</xdr:colOff>
      <xdr:row>73</xdr:row>
      <xdr:rowOff>101460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5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117987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29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37617</xdr:rowOff>
    </xdr:from>
    <xdr:to>
      <xdr:col>98</xdr:col>
      <xdr:colOff>38100</xdr:colOff>
      <xdr:row>73</xdr:row>
      <xdr:rowOff>139217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55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155744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32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市民一人当たり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千円となり、昨年度と比較し増額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％となった。人口が減る中で増額となった主な要因は、普通建設事業費の増で、小学校施設整備事業の増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百万円、子育て支援施設整備事業の増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百万円などで前年度比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百万円の増となっている。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また、公債費では、市民一人当たり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千円となっており、昨年度比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千円の増額となっており、類似団体平均と比べて一人当たりのコストが高い状況にある。</a:t>
          </a:r>
        </a:p>
        <a:p>
          <a:r>
            <a:rPr kumimoji="1" lang="ja-JP" altLang="en-US" sz="1300">
              <a:latin typeface="ＭＳ Ｐゴシック" panose="020B0600070205080204" pitchFamily="50" charset="-128"/>
              <a:ea typeface="ＭＳ Ｐゴシック" panose="020B0600070205080204" pitchFamily="50" charset="-128"/>
            </a:rPr>
            <a:t>　財政計画に沿った市債発行額の抑制等の取り組みにより令和６年度の実質公債費比率は</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31,198
30,628
1,246.49
33,812,249
33,224,125
440,512
18,168,846
34,844,844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80264</xdr:rowOff>
    </xdr:from>
    <xdr:to>
      <xdr:col>24</xdr:col>
      <xdr:colOff>63500</xdr:colOff>
      <xdr:row>36</xdr:row>
      <xdr:rowOff>125413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81014"/>
          <a:ext cx="838200" cy="21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125413</xdr:rowOff>
    </xdr:from>
    <xdr:to>
      <xdr:col>19</xdr:col>
      <xdr:colOff>177800</xdr:colOff>
      <xdr:row>37</xdr:row>
      <xdr:rowOff>1397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97613"/>
          <a:ext cx="889000" cy="4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1397</xdr:rowOff>
    </xdr:from>
    <xdr:to>
      <xdr:col>15</xdr:col>
      <xdr:colOff>50800</xdr:colOff>
      <xdr:row>37</xdr:row>
      <xdr:rowOff>50165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45047"/>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50165</xdr:rowOff>
    </xdr:from>
    <xdr:to>
      <xdr:col>10</xdr:col>
      <xdr:colOff>114300</xdr:colOff>
      <xdr:row>37</xdr:row>
      <xdr:rowOff>81407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93815"/>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29464</xdr:rowOff>
    </xdr:from>
    <xdr:to>
      <xdr:col>24</xdr:col>
      <xdr:colOff>114300</xdr:colOff>
      <xdr:row>35</xdr:row>
      <xdr:rowOff>131064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3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52341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8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74613</xdr:rowOff>
    </xdr:from>
    <xdr:to>
      <xdr:col>20</xdr:col>
      <xdr:colOff>38100</xdr:colOff>
      <xdr:row>37</xdr:row>
      <xdr:rowOff>4763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4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21290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2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122047</xdr:rowOff>
    </xdr:from>
    <xdr:to>
      <xdr:col>15</xdr:col>
      <xdr:colOff>101600</xdr:colOff>
      <xdr:row>37</xdr:row>
      <xdr:rowOff>52197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9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68724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170815</xdr:rowOff>
    </xdr:from>
    <xdr:to>
      <xdr:col>10</xdr:col>
      <xdr:colOff>165100</xdr:colOff>
      <xdr:row>37</xdr:row>
      <xdr:rowOff>100965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117492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1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30607</xdr:rowOff>
    </xdr:from>
    <xdr:to>
      <xdr:col>6</xdr:col>
      <xdr:colOff>38100</xdr:colOff>
      <xdr:row>37</xdr:row>
      <xdr:rowOff>132207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7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148734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4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36206</xdr:rowOff>
    </xdr:from>
    <xdr:to>
      <xdr:col>24</xdr:col>
      <xdr:colOff>63500</xdr:colOff>
      <xdr:row>58</xdr:row>
      <xdr:rowOff>61533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80306"/>
          <a:ext cx="838200" cy="2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6436</xdr:rowOff>
    </xdr:from>
    <xdr:to>
      <xdr:col>19</xdr:col>
      <xdr:colOff>177800</xdr:colOff>
      <xdr:row>58</xdr:row>
      <xdr:rowOff>61533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50536"/>
          <a:ext cx="889000" cy="5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6436</xdr:rowOff>
    </xdr:from>
    <xdr:to>
      <xdr:col>15</xdr:col>
      <xdr:colOff>50800</xdr:colOff>
      <xdr:row>58</xdr:row>
      <xdr:rowOff>50531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50536"/>
          <a:ext cx="889000" cy="4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126201</xdr:rowOff>
    </xdr:from>
    <xdr:to>
      <xdr:col>10</xdr:col>
      <xdr:colOff>114300</xdr:colOff>
      <xdr:row>58</xdr:row>
      <xdr:rowOff>50531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98851"/>
          <a:ext cx="889000" cy="9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156856</xdr:rowOff>
    </xdr:from>
    <xdr:to>
      <xdr:col>24</xdr:col>
      <xdr:colOff>114300</xdr:colOff>
      <xdr:row>58</xdr:row>
      <xdr:rowOff>87006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116233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1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10733</xdr:rowOff>
    </xdr:from>
    <xdr:to>
      <xdr:col>20</xdr:col>
      <xdr:colOff>38100</xdr:colOff>
      <xdr:row>58</xdr:row>
      <xdr:rowOff>112333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103460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4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127086</xdr:rowOff>
    </xdr:from>
    <xdr:to>
      <xdr:col>15</xdr:col>
      <xdr:colOff>101600</xdr:colOff>
      <xdr:row>58</xdr:row>
      <xdr:rowOff>57236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9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73763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74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171181</xdr:rowOff>
    </xdr:from>
    <xdr:to>
      <xdr:col>10</xdr:col>
      <xdr:colOff>165100</xdr:colOff>
      <xdr:row>58</xdr:row>
      <xdr:rowOff>101331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4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92458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36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75401</xdr:rowOff>
    </xdr:from>
    <xdr:to>
      <xdr:col>6</xdr:col>
      <xdr:colOff>38100</xdr:colOff>
      <xdr:row>58</xdr:row>
      <xdr:rowOff>5551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4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168128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40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81104</xdr:rowOff>
    </xdr:from>
    <xdr:to>
      <xdr:col>24</xdr:col>
      <xdr:colOff>63500</xdr:colOff>
      <xdr:row>76</xdr:row>
      <xdr:rowOff>121222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11304"/>
          <a:ext cx="838200" cy="4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121222</xdr:rowOff>
    </xdr:from>
    <xdr:to>
      <xdr:col>19</xdr:col>
      <xdr:colOff>177800</xdr:colOff>
      <xdr:row>76</xdr:row>
      <xdr:rowOff>150947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51422"/>
          <a:ext cx="889000" cy="2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142477</xdr:rowOff>
    </xdr:from>
    <xdr:to>
      <xdr:col>15</xdr:col>
      <xdr:colOff>50800</xdr:colOff>
      <xdr:row>76</xdr:row>
      <xdr:rowOff>150947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72677"/>
          <a:ext cx="889000" cy="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142477</xdr:rowOff>
    </xdr:from>
    <xdr:to>
      <xdr:col>10</xdr:col>
      <xdr:colOff>114300</xdr:colOff>
      <xdr:row>77</xdr:row>
      <xdr:rowOff>62773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72677"/>
          <a:ext cx="889000" cy="9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30304</xdr:rowOff>
    </xdr:from>
    <xdr:to>
      <xdr:col>24</xdr:col>
      <xdr:colOff>114300</xdr:colOff>
      <xdr:row>76</xdr:row>
      <xdr:rowOff>131904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6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53181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1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70422</xdr:rowOff>
    </xdr:from>
    <xdr:to>
      <xdr:col>20</xdr:col>
      <xdr:colOff>38100</xdr:colOff>
      <xdr:row>77</xdr:row>
      <xdr:rowOff>572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0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17100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7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100147</xdr:rowOff>
    </xdr:from>
    <xdr:to>
      <xdr:col>15</xdr:col>
      <xdr:colOff>101600</xdr:colOff>
      <xdr:row>77</xdr:row>
      <xdr:rowOff>30297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3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46824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0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91677</xdr:rowOff>
    </xdr:from>
    <xdr:to>
      <xdr:col>10</xdr:col>
      <xdr:colOff>165100</xdr:colOff>
      <xdr:row>77</xdr:row>
      <xdr:rowOff>21827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2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38353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97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11973</xdr:rowOff>
    </xdr:from>
    <xdr:to>
      <xdr:col>6</xdr:col>
      <xdr:colOff>38100</xdr:colOff>
      <xdr:row>77</xdr:row>
      <xdr:rowOff>113573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1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130100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8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65408</xdr:rowOff>
    </xdr:from>
    <xdr:to>
      <xdr:col>24</xdr:col>
      <xdr:colOff>63500</xdr:colOff>
      <xdr:row>99</xdr:row>
      <xdr:rowOff>72075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38958"/>
          <a:ext cx="8382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71138</xdr:rowOff>
    </xdr:from>
    <xdr:to>
      <xdr:col>19</xdr:col>
      <xdr:colOff>177800</xdr:colOff>
      <xdr:row>99</xdr:row>
      <xdr:rowOff>72075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44688"/>
          <a:ext cx="8890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56911</xdr:rowOff>
    </xdr:from>
    <xdr:to>
      <xdr:col>15</xdr:col>
      <xdr:colOff>50800</xdr:colOff>
      <xdr:row>99</xdr:row>
      <xdr:rowOff>71138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30461"/>
          <a:ext cx="889000" cy="1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56911</xdr:rowOff>
    </xdr:from>
    <xdr:to>
      <xdr:col>10</xdr:col>
      <xdr:colOff>114300</xdr:colOff>
      <xdr:row>99</xdr:row>
      <xdr:rowOff>58555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30461"/>
          <a:ext cx="889000" cy="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14608</xdr:rowOff>
    </xdr:from>
    <xdr:to>
      <xdr:col>24</xdr:col>
      <xdr:colOff>114300</xdr:colOff>
      <xdr:row>99</xdr:row>
      <xdr:rowOff>116208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8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145435</xdr:rowOff>
    </xdr:from>
    <xdr:ext cx="599010"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7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21275</xdr:rowOff>
    </xdr:from>
    <xdr:to>
      <xdr:col>20</xdr:col>
      <xdr:colOff>38100</xdr:colOff>
      <xdr:row>99</xdr:row>
      <xdr:rowOff>122875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9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139402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7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20338</xdr:rowOff>
    </xdr:from>
    <xdr:to>
      <xdr:col>15</xdr:col>
      <xdr:colOff>101600</xdr:colOff>
      <xdr:row>99</xdr:row>
      <xdr:rowOff>121938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138465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6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6111</xdr:rowOff>
    </xdr:from>
    <xdr:to>
      <xdr:col>10</xdr:col>
      <xdr:colOff>165100</xdr:colOff>
      <xdr:row>99</xdr:row>
      <xdr:rowOff>107711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7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124238</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19795" y="1675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7755</xdr:rowOff>
    </xdr:from>
    <xdr:to>
      <xdr:col>6</xdr:col>
      <xdr:colOff>38100</xdr:colOff>
      <xdr:row>99</xdr:row>
      <xdr:rowOff>109355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8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125882</xdr:rowOff>
    </xdr:from>
    <xdr:ext cx="599010"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30795" y="16756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71773</xdr:rowOff>
    </xdr:from>
    <xdr:to>
      <xdr:col>55</xdr:col>
      <xdr:colOff>0</xdr:colOff>
      <xdr:row>35</xdr:row>
      <xdr:rowOff>90061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072523"/>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426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90061</xdr:rowOff>
    </xdr:from>
    <xdr:to>
      <xdr:col>50</xdr:col>
      <xdr:colOff>114300</xdr:colOff>
      <xdr:row>35</xdr:row>
      <xdr:rowOff>104104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090811"/>
          <a:ext cx="889000" cy="1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53284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56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104104</xdr:rowOff>
    </xdr:from>
    <xdr:to>
      <xdr:col>45</xdr:col>
      <xdr:colOff>177800</xdr:colOff>
      <xdr:row>35</xdr:row>
      <xdr:rowOff>119126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104854"/>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40548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119126</xdr:rowOff>
    </xdr:from>
    <xdr:to>
      <xdr:col>41</xdr:col>
      <xdr:colOff>50800</xdr:colOff>
      <xdr:row>35</xdr:row>
      <xdr:rowOff>135455</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119876"/>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54264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20973</xdr:rowOff>
    </xdr:from>
    <xdr:to>
      <xdr:col>55</xdr:col>
      <xdr:colOff>50800</xdr:colOff>
      <xdr:row>35</xdr:row>
      <xdr:rowOff>122573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02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43850</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87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39261</xdr:rowOff>
    </xdr:from>
    <xdr:to>
      <xdr:col>50</xdr:col>
      <xdr:colOff>165100</xdr:colOff>
      <xdr:row>35</xdr:row>
      <xdr:rowOff>140861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04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157388</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81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53304</xdr:rowOff>
    </xdr:from>
    <xdr:to>
      <xdr:col>46</xdr:col>
      <xdr:colOff>38100</xdr:colOff>
      <xdr:row>35</xdr:row>
      <xdr:rowOff>154904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05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171431</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82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68326</xdr:rowOff>
    </xdr:from>
    <xdr:to>
      <xdr:col>41</xdr:col>
      <xdr:colOff>101600</xdr:colOff>
      <xdr:row>35</xdr:row>
      <xdr:rowOff>169926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0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15003</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584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84655</xdr:rowOff>
    </xdr:from>
    <xdr:to>
      <xdr:col>36</xdr:col>
      <xdr:colOff>165100</xdr:colOff>
      <xdr:row>36</xdr:row>
      <xdr:rowOff>14805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08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31332</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86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41389</xdr:rowOff>
    </xdr:from>
    <xdr:to>
      <xdr:col>55</xdr:col>
      <xdr:colOff>0</xdr:colOff>
      <xdr:row>53</xdr:row>
      <xdr:rowOff>78842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128239"/>
          <a:ext cx="838200" cy="3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41389</xdr:rowOff>
    </xdr:from>
    <xdr:to>
      <xdr:col>50</xdr:col>
      <xdr:colOff>114300</xdr:colOff>
      <xdr:row>53</xdr:row>
      <xdr:rowOff>114859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128239"/>
          <a:ext cx="889000" cy="7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114859</xdr:rowOff>
    </xdr:from>
    <xdr:to>
      <xdr:col>45</xdr:col>
      <xdr:colOff>177800</xdr:colOff>
      <xdr:row>54</xdr:row>
      <xdr:rowOff>15849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201709"/>
          <a:ext cx="889000" cy="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15849</xdr:rowOff>
    </xdr:from>
    <xdr:to>
      <xdr:col>41</xdr:col>
      <xdr:colOff>50800</xdr:colOff>
      <xdr:row>54</xdr:row>
      <xdr:rowOff>41364</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274149"/>
          <a:ext cx="889000" cy="2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28042</xdr:rowOff>
    </xdr:from>
    <xdr:to>
      <xdr:col>55</xdr:col>
      <xdr:colOff>50800</xdr:colOff>
      <xdr:row>53</xdr:row>
      <xdr:rowOff>129642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11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50919</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896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162039</xdr:rowOff>
    </xdr:from>
    <xdr:to>
      <xdr:col>50</xdr:col>
      <xdr:colOff>165100</xdr:colOff>
      <xdr:row>53</xdr:row>
      <xdr:rowOff>92189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07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108716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885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64059</xdr:rowOff>
    </xdr:from>
    <xdr:to>
      <xdr:col>46</xdr:col>
      <xdr:colOff>38100</xdr:colOff>
      <xdr:row>53</xdr:row>
      <xdr:rowOff>165659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15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10736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89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136499</xdr:rowOff>
    </xdr:from>
    <xdr:to>
      <xdr:col>41</xdr:col>
      <xdr:colOff>101600</xdr:colOff>
      <xdr:row>54</xdr:row>
      <xdr:rowOff>66649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22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83176</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899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162014</xdr:rowOff>
    </xdr:from>
    <xdr:to>
      <xdr:col>36</xdr:col>
      <xdr:colOff>165100</xdr:colOff>
      <xdr:row>54</xdr:row>
      <xdr:rowOff>92164</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24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108691</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02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1091</xdr:rowOff>
    </xdr:from>
    <xdr:to>
      <xdr:col>55</xdr:col>
      <xdr:colOff>0</xdr:colOff>
      <xdr:row>78</xdr:row>
      <xdr:rowOff>45906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74191"/>
          <a:ext cx="838200" cy="4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135060</xdr:rowOff>
    </xdr:from>
    <xdr:to>
      <xdr:col>50</xdr:col>
      <xdr:colOff>114300</xdr:colOff>
      <xdr:row>78</xdr:row>
      <xdr:rowOff>1091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36710"/>
          <a:ext cx="889000" cy="3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129107</xdr:rowOff>
    </xdr:from>
    <xdr:to>
      <xdr:col>45</xdr:col>
      <xdr:colOff>177800</xdr:colOff>
      <xdr:row>77</xdr:row>
      <xdr:rowOff>135060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30757"/>
          <a:ext cx="889000" cy="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129107</xdr:rowOff>
    </xdr:from>
    <xdr:to>
      <xdr:col>41</xdr:col>
      <xdr:colOff>50800</xdr:colOff>
      <xdr:row>78</xdr:row>
      <xdr:rowOff>2673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30757"/>
          <a:ext cx="889000" cy="4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166556</xdr:rowOff>
    </xdr:from>
    <xdr:to>
      <xdr:col>55</xdr:col>
      <xdr:colOff>50800</xdr:colOff>
      <xdr:row>78</xdr:row>
      <xdr:rowOff>96706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6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119883</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121741</xdr:rowOff>
    </xdr:from>
    <xdr:to>
      <xdr:col>50</xdr:col>
      <xdr:colOff>165100</xdr:colOff>
      <xdr:row>78</xdr:row>
      <xdr:rowOff>51891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2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68418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9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84260</xdr:rowOff>
    </xdr:from>
    <xdr:to>
      <xdr:col>46</xdr:col>
      <xdr:colOff>38100</xdr:colOff>
      <xdr:row>78</xdr:row>
      <xdr:rowOff>14410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8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30937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6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78307</xdr:rowOff>
    </xdr:from>
    <xdr:to>
      <xdr:col>41</xdr:col>
      <xdr:colOff>101600</xdr:colOff>
      <xdr:row>78</xdr:row>
      <xdr:rowOff>8457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7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24984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123323</xdr:rowOff>
    </xdr:from>
    <xdr:to>
      <xdr:col>36</xdr:col>
      <xdr:colOff>165100</xdr:colOff>
      <xdr:row>78</xdr:row>
      <xdr:rowOff>53473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44600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1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159618</xdr:rowOff>
    </xdr:from>
    <xdr:to>
      <xdr:col>55</xdr:col>
      <xdr:colOff>0</xdr:colOff>
      <xdr:row>95</xdr:row>
      <xdr:rowOff>29545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104468"/>
          <a:ext cx="838200" cy="2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29545</xdr:rowOff>
    </xdr:from>
    <xdr:to>
      <xdr:col>50</xdr:col>
      <xdr:colOff>114300</xdr:colOff>
      <xdr:row>95</xdr:row>
      <xdr:rowOff>35230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317295"/>
          <a:ext cx="889000" cy="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35230</xdr:rowOff>
    </xdr:from>
    <xdr:to>
      <xdr:col>45</xdr:col>
      <xdr:colOff>177800</xdr:colOff>
      <xdr:row>95</xdr:row>
      <xdr:rowOff>116771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322980"/>
          <a:ext cx="889000" cy="8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46957</xdr:rowOff>
    </xdr:from>
    <xdr:to>
      <xdr:col>41</xdr:col>
      <xdr:colOff>50800</xdr:colOff>
      <xdr:row>95</xdr:row>
      <xdr:rowOff>116771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334707"/>
          <a:ext cx="889000" cy="6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108818</xdr:rowOff>
    </xdr:from>
    <xdr:to>
      <xdr:col>55</xdr:col>
      <xdr:colOff>50800</xdr:colOff>
      <xdr:row>94</xdr:row>
      <xdr:rowOff>38968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05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131695</xdr:rowOff>
    </xdr:from>
    <xdr:ext cx="599010"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905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150195</xdr:rowOff>
    </xdr:from>
    <xdr:to>
      <xdr:col>50</xdr:col>
      <xdr:colOff>165100</xdr:colOff>
      <xdr:row>95</xdr:row>
      <xdr:rowOff>80345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26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96872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04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155880</xdr:rowOff>
    </xdr:from>
    <xdr:to>
      <xdr:col>46</xdr:col>
      <xdr:colOff>38100</xdr:colOff>
      <xdr:row>95</xdr:row>
      <xdr:rowOff>86030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27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102557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04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65971</xdr:rowOff>
    </xdr:from>
    <xdr:to>
      <xdr:col>41</xdr:col>
      <xdr:colOff>101600</xdr:colOff>
      <xdr:row>95</xdr:row>
      <xdr:rowOff>167571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35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12648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12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167607</xdr:rowOff>
    </xdr:from>
    <xdr:to>
      <xdr:col>36</xdr:col>
      <xdr:colOff>165100</xdr:colOff>
      <xdr:row>95</xdr:row>
      <xdr:rowOff>97757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28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114284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05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91180</xdr:rowOff>
    </xdr:from>
    <xdr:to>
      <xdr:col>85</xdr:col>
      <xdr:colOff>127000</xdr:colOff>
      <xdr:row>36</xdr:row>
      <xdr:rowOff>131813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263380"/>
          <a:ext cx="838200" cy="4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131813</xdr:rowOff>
    </xdr:from>
    <xdr:to>
      <xdr:col>81</xdr:col>
      <xdr:colOff>50800</xdr:colOff>
      <xdr:row>37</xdr:row>
      <xdr:rowOff>19585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04013"/>
          <a:ext cx="889000" cy="5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19585</xdr:rowOff>
    </xdr:from>
    <xdr:to>
      <xdr:col>76</xdr:col>
      <xdr:colOff>114300</xdr:colOff>
      <xdr:row>37</xdr:row>
      <xdr:rowOff>22814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363235"/>
          <a:ext cx="889000" cy="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19142</xdr:rowOff>
    </xdr:from>
    <xdr:to>
      <xdr:col>71</xdr:col>
      <xdr:colOff>177800</xdr:colOff>
      <xdr:row>37</xdr:row>
      <xdr:rowOff>22814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362792"/>
          <a:ext cx="889000" cy="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40380</xdr:rowOff>
    </xdr:from>
    <xdr:to>
      <xdr:col>85</xdr:col>
      <xdr:colOff>177800</xdr:colOff>
      <xdr:row>36</xdr:row>
      <xdr:rowOff>141980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63257</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06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81013</xdr:rowOff>
    </xdr:from>
    <xdr:to>
      <xdr:col>81</xdr:col>
      <xdr:colOff>101600</xdr:colOff>
      <xdr:row>37</xdr:row>
      <xdr:rowOff>11163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5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27690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02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140235</xdr:rowOff>
    </xdr:from>
    <xdr:to>
      <xdr:col>76</xdr:col>
      <xdr:colOff>165100</xdr:colOff>
      <xdr:row>37</xdr:row>
      <xdr:rowOff>70385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1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86912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08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143464</xdr:rowOff>
    </xdr:from>
    <xdr:to>
      <xdr:col>72</xdr:col>
      <xdr:colOff>38100</xdr:colOff>
      <xdr:row>37</xdr:row>
      <xdr:rowOff>73614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1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90141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09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139792</xdr:rowOff>
    </xdr:from>
    <xdr:to>
      <xdr:col>67</xdr:col>
      <xdr:colOff>101600</xdr:colOff>
      <xdr:row>37</xdr:row>
      <xdr:rowOff>69942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1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86469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08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151511</xdr:rowOff>
    </xdr:from>
    <xdr:to>
      <xdr:col>85</xdr:col>
      <xdr:colOff>127000</xdr:colOff>
      <xdr:row>56</xdr:row>
      <xdr:rowOff>52596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581261"/>
          <a:ext cx="838200" cy="7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52596</xdr:rowOff>
    </xdr:from>
    <xdr:to>
      <xdr:col>81</xdr:col>
      <xdr:colOff>50800</xdr:colOff>
      <xdr:row>56</xdr:row>
      <xdr:rowOff>84417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53796"/>
          <a:ext cx="889000" cy="3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84417</xdr:rowOff>
    </xdr:from>
    <xdr:to>
      <xdr:col>76</xdr:col>
      <xdr:colOff>114300</xdr:colOff>
      <xdr:row>56</xdr:row>
      <xdr:rowOff>105791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685617"/>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83419</xdr:rowOff>
    </xdr:from>
    <xdr:to>
      <xdr:col>71</xdr:col>
      <xdr:colOff>177800</xdr:colOff>
      <xdr:row>56</xdr:row>
      <xdr:rowOff>105791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684619"/>
          <a:ext cx="889000" cy="2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100711</xdr:rowOff>
    </xdr:from>
    <xdr:to>
      <xdr:col>85</xdr:col>
      <xdr:colOff>177800</xdr:colOff>
      <xdr:row>56</xdr:row>
      <xdr:rowOff>30861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3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79138</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0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1796</xdr:rowOff>
    </xdr:from>
    <xdr:to>
      <xdr:col>81</xdr:col>
      <xdr:colOff>101600</xdr:colOff>
      <xdr:row>56</xdr:row>
      <xdr:rowOff>103396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94523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69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33617</xdr:rowOff>
    </xdr:from>
    <xdr:to>
      <xdr:col>76</xdr:col>
      <xdr:colOff>165100</xdr:colOff>
      <xdr:row>56</xdr:row>
      <xdr:rowOff>135217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3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126344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2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54991</xdr:rowOff>
    </xdr:from>
    <xdr:to>
      <xdr:col>72</xdr:col>
      <xdr:colOff>38100</xdr:colOff>
      <xdr:row>56</xdr:row>
      <xdr:rowOff>156591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5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147718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32619</xdr:rowOff>
    </xdr:from>
    <xdr:to>
      <xdr:col>67</xdr:col>
      <xdr:colOff>101600</xdr:colOff>
      <xdr:row>56</xdr:row>
      <xdr:rowOff>134219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3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125346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2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72436</xdr:rowOff>
    </xdr:from>
    <xdr:to>
      <xdr:col>85</xdr:col>
      <xdr:colOff>127000</xdr:colOff>
      <xdr:row>78</xdr:row>
      <xdr:rowOff>42078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274086"/>
          <a:ext cx="838200" cy="14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72436</xdr:rowOff>
    </xdr:from>
    <xdr:to>
      <xdr:col>81</xdr:col>
      <xdr:colOff>50800</xdr:colOff>
      <xdr:row>77</xdr:row>
      <xdr:rowOff>163485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274086"/>
          <a:ext cx="889000" cy="9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137451</xdr:rowOff>
    </xdr:from>
    <xdr:to>
      <xdr:col>76</xdr:col>
      <xdr:colOff>114300</xdr:colOff>
      <xdr:row>77</xdr:row>
      <xdr:rowOff>163485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339101"/>
          <a:ext cx="889000" cy="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137451</xdr:rowOff>
    </xdr:from>
    <xdr:to>
      <xdr:col>71</xdr:col>
      <xdr:colOff>177800</xdr:colOff>
      <xdr:row>78</xdr:row>
      <xdr:rowOff>15917</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339101"/>
          <a:ext cx="889000" cy="4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162728</xdr:rowOff>
    </xdr:from>
    <xdr:to>
      <xdr:col>85</xdr:col>
      <xdr:colOff>177800</xdr:colOff>
      <xdr:row>78</xdr:row>
      <xdr:rowOff>92878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36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14155</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21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21636</xdr:rowOff>
    </xdr:from>
    <xdr:to>
      <xdr:col>81</xdr:col>
      <xdr:colOff>101600</xdr:colOff>
      <xdr:row>77</xdr:row>
      <xdr:rowOff>123236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22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139763</xdr:rowOff>
    </xdr:from>
    <xdr:ext cx="59901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181795" y="1299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112685</xdr:rowOff>
    </xdr:from>
    <xdr:to>
      <xdr:col>76</xdr:col>
      <xdr:colOff>165100</xdr:colOff>
      <xdr:row>78</xdr:row>
      <xdr:rowOff>42835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31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59362</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08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86651</xdr:rowOff>
    </xdr:from>
    <xdr:to>
      <xdr:col>72</xdr:col>
      <xdr:colOff>38100</xdr:colOff>
      <xdr:row>78</xdr:row>
      <xdr:rowOff>16801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28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33328</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0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136567</xdr:rowOff>
    </xdr:from>
    <xdr:to>
      <xdr:col>67</xdr:col>
      <xdr:colOff>101600</xdr:colOff>
      <xdr:row>78</xdr:row>
      <xdr:rowOff>66717</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33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83244</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11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152282</xdr:rowOff>
    </xdr:from>
    <xdr:to>
      <xdr:col>85</xdr:col>
      <xdr:colOff>127000</xdr:colOff>
      <xdr:row>96</xdr:row>
      <xdr:rowOff>163371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611482"/>
          <a:ext cx="838200" cy="1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163371</xdr:rowOff>
    </xdr:from>
    <xdr:to>
      <xdr:col>81</xdr:col>
      <xdr:colOff>50800</xdr:colOff>
      <xdr:row>96</xdr:row>
      <xdr:rowOff>167726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622571"/>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167726</xdr:rowOff>
    </xdr:from>
    <xdr:to>
      <xdr:col>76</xdr:col>
      <xdr:colOff>114300</xdr:colOff>
      <xdr:row>96</xdr:row>
      <xdr:rowOff>169630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26926"/>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169630</xdr:rowOff>
    </xdr:from>
    <xdr:to>
      <xdr:col>71</xdr:col>
      <xdr:colOff>177800</xdr:colOff>
      <xdr:row>97</xdr:row>
      <xdr:rowOff>30110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628830"/>
          <a:ext cx="889000" cy="3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101482</xdr:rowOff>
    </xdr:from>
    <xdr:to>
      <xdr:col>85</xdr:col>
      <xdr:colOff>177800</xdr:colOff>
      <xdr:row>97</xdr:row>
      <xdr:rowOff>31632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56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124359</xdr:rowOff>
    </xdr:from>
    <xdr:ext cx="599010"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1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112571</xdr:rowOff>
    </xdr:from>
    <xdr:to>
      <xdr:col>81</xdr:col>
      <xdr:colOff>101600</xdr:colOff>
      <xdr:row>97</xdr:row>
      <xdr:rowOff>42721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7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59248</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181795" y="1634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116926</xdr:rowOff>
    </xdr:from>
    <xdr:to>
      <xdr:col>76</xdr:col>
      <xdr:colOff>165100</xdr:colOff>
      <xdr:row>97</xdr:row>
      <xdr:rowOff>47076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57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63603</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6351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118830</xdr:rowOff>
    </xdr:from>
    <xdr:to>
      <xdr:col>72</xdr:col>
      <xdr:colOff>38100</xdr:colOff>
      <xdr:row>97</xdr:row>
      <xdr:rowOff>48980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57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65507</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03795" y="1635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150760</xdr:rowOff>
    </xdr:from>
    <xdr:to>
      <xdr:col>67</xdr:col>
      <xdr:colOff>101600</xdr:colOff>
      <xdr:row>97</xdr:row>
      <xdr:rowOff>80910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0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97437</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14795" y="1638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土木費は市民一人当たり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千円となった。主な増額要因としては除雪事業の増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百万円、農業集落排水事業特別会計及び浄化槽整備事業特別会計を下水道事業会計と統合したことに伴う下水道事業の増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百万円などで、土木費では前年度比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797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百万円増額となっている。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また、災害復旧費では過年発災の復旧に要する経費の減額（公共土木施設：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百万円減、農業用施設：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百万円減、農地：</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百万円減）により、前年度比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％の減の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百万円の減額となり、市民一人当たり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財政調整基金残高については、歳計余剰金</a:t>
          </a:r>
          <a:r>
            <a:rPr kumimoji="1" lang="en-US" altLang="ja-JP" sz="1400">
              <a:solidFill>
                <a:sysClr val="windowText" lastClr="000000"/>
              </a:solidFill>
              <a:latin typeface="ＭＳ ゴシック" pitchFamily="49" charset="-128"/>
              <a:ea typeface="ＭＳ ゴシック" pitchFamily="49" charset="-128"/>
            </a:rPr>
            <a:t>250</a:t>
          </a:r>
          <a:r>
            <a:rPr kumimoji="1" lang="ja-JP" altLang="en-US" sz="1400">
              <a:solidFill>
                <a:sysClr val="windowText" lastClr="000000"/>
              </a:solidFill>
              <a:latin typeface="ＭＳ ゴシック" pitchFamily="49" charset="-128"/>
              <a:ea typeface="ＭＳ ゴシック" pitchFamily="49" charset="-128"/>
            </a:rPr>
            <a:t>百万円を積み立てたものの、取崩し額が</a:t>
          </a:r>
          <a:r>
            <a:rPr kumimoji="1" lang="en-US" altLang="ja-JP" sz="1400">
              <a:solidFill>
                <a:sysClr val="windowText" lastClr="000000"/>
              </a:solidFill>
              <a:latin typeface="ＭＳ ゴシック" pitchFamily="49" charset="-128"/>
              <a:ea typeface="ＭＳ ゴシック" pitchFamily="49" charset="-128"/>
            </a:rPr>
            <a:t>400</a:t>
          </a:r>
          <a:r>
            <a:rPr kumimoji="1" lang="ja-JP" altLang="en-US" sz="1400">
              <a:solidFill>
                <a:sysClr val="windowText" lastClr="000000"/>
              </a:solidFill>
              <a:latin typeface="ＭＳ ゴシック" pitchFamily="49" charset="-128"/>
              <a:ea typeface="ＭＳ ゴシック" pitchFamily="49" charset="-128"/>
            </a:rPr>
            <a:t>百万円となった事で、標準財政規模に占める割合が</a:t>
          </a:r>
          <a:r>
            <a:rPr kumimoji="1" lang="en-US" altLang="ja-JP" sz="1400">
              <a:solidFill>
                <a:sysClr val="windowText" lastClr="000000"/>
              </a:solidFill>
              <a:latin typeface="ＭＳ ゴシック" pitchFamily="49" charset="-128"/>
              <a:ea typeface="ＭＳ ゴシック" pitchFamily="49" charset="-128"/>
            </a:rPr>
            <a:t>1.21</a:t>
          </a:r>
          <a:r>
            <a:rPr kumimoji="1" lang="ja-JP" altLang="en-US" sz="1400">
              <a:solidFill>
                <a:sysClr val="windowText" lastClr="000000"/>
              </a:solidFill>
              <a:latin typeface="ＭＳ ゴシック" pitchFamily="49" charset="-128"/>
              <a:ea typeface="ＭＳ ゴシック" pitchFamily="49" charset="-128"/>
            </a:rPr>
            <a:t>ポイント減少した。</a:t>
          </a:r>
        </a:p>
        <a:p>
          <a:r>
            <a:rPr kumimoji="1" lang="ja-JP" altLang="en-US" sz="1400">
              <a:solidFill>
                <a:sysClr val="windowText" lastClr="000000"/>
              </a:solidFill>
              <a:latin typeface="ＭＳ ゴシック" pitchFamily="49" charset="-128"/>
              <a:ea typeface="ＭＳ ゴシック" pitchFamily="49" charset="-128"/>
            </a:rPr>
            <a:t>　実質収支額については、標準財政規模が</a:t>
          </a:r>
          <a:r>
            <a:rPr kumimoji="1" lang="en-US" altLang="ja-JP" sz="1400">
              <a:solidFill>
                <a:sysClr val="windowText" lastClr="000000"/>
              </a:solidFill>
              <a:latin typeface="ＭＳ ゴシック" pitchFamily="49" charset="-128"/>
              <a:ea typeface="ＭＳ ゴシック" pitchFamily="49" charset="-128"/>
            </a:rPr>
            <a:t>271</a:t>
          </a:r>
          <a:r>
            <a:rPr kumimoji="1" lang="ja-JP" altLang="en-US" sz="1400">
              <a:solidFill>
                <a:sysClr val="windowText" lastClr="000000"/>
              </a:solidFill>
              <a:latin typeface="ＭＳ ゴシック" pitchFamily="49" charset="-128"/>
              <a:ea typeface="ＭＳ ゴシック" pitchFamily="49" charset="-128"/>
            </a:rPr>
            <a:t>百万円の増となったものの、歳出総額の増額等による実質収支の減少△</a:t>
          </a:r>
          <a:r>
            <a:rPr kumimoji="1" lang="en-US" altLang="ja-JP" sz="1400">
              <a:solidFill>
                <a:sysClr val="windowText" lastClr="000000"/>
              </a:solidFill>
              <a:latin typeface="ＭＳ ゴシック" pitchFamily="49" charset="-128"/>
              <a:ea typeface="ＭＳ ゴシック" pitchFamily="49" charset="-128"/>
            </a:rPr>
            <a:t>42</a:t>
          </a:r>
          <a:r>
            <a:rPr kumimoji="1" lang="ja-JP" altLang="en-US" sz="1400">
              <a:solidFill>
                <a:sysClr val="windowText" lastClr="000000"/>
              </a:solidFill>
              <a:latin typeface="ＭＳ ゴシック" pitchFamily="49" charset="-128"/>
              <a:ea typeface="ＭＳ ゴシック" pitchFamily="49" charset="-128"/>
            </a:rPr>
            <a:t>百万円により標準財政規模に占める割合が</a:t>
          </a:r>
          <a:r>
            <a:rPr kumimoji="1" lang="en-US" altLang="ja-JP" sz="1400">
              <a:solidFill>
                <a:sysClr val="windowText" lastClr="000000"/>
              </a:solidFill>
              <a:latin typeface="ＭＳ ゴシック" pitchFamily="49" charset="-128"/>
              <a:ea typeface="ＭＳ ゴシック" pitchFamily="49" charset="-128"/>
            </a:rPr>
            <a:t>0.27</a:t>
          </a:r>
          <a:r>
            <a:rPr kumimoji="1" lang="ja-JP" altLang="en-US" sz="1400">
              <a:solidFill>
                <a:sysClr val="windowText" lastClr="000000"/>
              </a:solidFill>
              <a:latin typeface="ＭＳ ゴシック" pitchFamily="49" charset="-128"/>
              <a:ea typeface="ＭＳ ゴシック" pitchFamily="49" charset="-128"/>
            </a:rPr>
            <a:t>ポイント減少した。</a:t>
          </a:r>
          <a:endParaRPr kumimoji="1" lang="en-US" altLang="ja-JP" sz="1400">
            <a:solidFill>
              <a:sysClr val="windowText" lastClr="000000"/>
            </a:solidFill>
            <a:latin typeface="ＭＳ ゴシック" pitchFamily="49" charset="-128"/>
            <a:ea typeface="ＭＳ ゴシック" pitchFamily="49" charset="-128"/>
          </a:endParaRP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令和６年度における連結実質赤字比率は、全会計において黒字となっている。</a:t>
          </a:r>
        </a:p>
        <a:p>
          <a:r>
            <a:rPr kumimoji="1" lang="ja-JP" altLang="en-US" sz="1400">
              <a:solidFill>
                <a:sysClr val="windowText" lastClr="000000"/>
              </a:solidFill>
              <a:latin typeface="ＭＳ ゴシック" pitchFamily="49" charset="-128"/>
              <a:ea typeface="ＭＳ ゴシック" pitchFamily="49" charset="-128"/>
            </a:rPr>
            <a:t>　しかし、令和２年度で普通交付税の合併算定替の特例措置が終了したことに伴い、経常一般財源の確保が厳しい状況となっている。</a:t>
          </a:r>
        </a:p>
        <a:p>
          <a:r>
            <a:rPr kumimoji="1" lang="ja-JP" altLang="en-US" sz="1400">
              <a:solidFill>
                <a:sysClr val="windowText" lastClr="000000"/>
              </a:solidFill>
              <a:latin typeface="ＭＳ ゴシック" pitchFamily="49" charset="-128"/>
              <a:ea typeface="ＭＳ ゴシック" pitchFamily="49" charset="-128"/>
            </a:rPr>
            <a:t>　歳出一般財源の抑制にかかる取り組みとして、令和２年度には、一般会計から特別会計への繰出金について、その性質や必要性を検討し、一定の基準を示す「一般会計繰出方針」を策定し、適正な繰出しに努めてい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また、令和３年</a:t>
          </a:r>
          <a:r>
            <a:rPr kumimoji="1" lang="en-US" altLang="ja-JP" sz="1400">
              <a:solidFill>
                <a:sysClr val="windowText" lastClr="000000"/>
              </a:solidFill>
              <a:latin typeface="ＭＳ ゴシック" pitchFamily="49" charset="-128"/>
              <a:ea typeface="ＭＳ ゴシック" pitchFamily="49" charset="-128"/>
            </a:rPr>
            <a:t>11</a:t>
          </a:r>
          <a:r>
            <a:rPr kumimoji="1" lang="ja-JP" altLang="en-US" sz="1400">
              <a:solidFill>
                <a:sysClr val="windowText" lastClr="000000"/>
              </a:solidFill>
              <a:latin typeface="ＭＳ ゴシック" pitchFamily="49" charset="-128"/>
              <a:ea typeface="ＭＳ ゴシック" pitchFamily="49" charset="-128"/>
            </a:rPr>
            <a:t>月に策定した「第２期持続可能な財政運営プラン ～後期実施計画～」に基づく市税収能率の向上や新たな財源の確保などによる歳入確保、業務の見直しによる物件費の減額などの効果検証を踏まえ、令和８年度に新規プランを作成し、財政健全化に向けて取り組むことと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33812249</v>
      </c>
      <c r="BO4" s="436"/>
      <c r="BP4" s="436"/>
      <c r="BQ4" s="436"/>
      <c r="BR4" s="436"/>
      <c r="BS4" s="436"/>
      <c r="BT4" s="436"/>
      <c r="BU4" s="437"/>
      <c r="BV4" s="435">
        <v>33311824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2.4</v>
      </c>
      <c r="CU4" s="576"/>
      <c r="CV4" s="576"/>
      <c r="CW4" s="576"/>
      <c r="CX4" s="576"/>
      <c r="CY4" s="576"/>
      <c r="CZ4" s="576"/>
      <c r="DA4" s="577"/>
      <c r="DB4" s="575">
        <v>2.7</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33224125</v>
      </c>
      <c r="BO5" s="407"/>
      <c r="BP5" s="407"/>
      <c r="BQ5" s="407"/>
      <c r="BR5" s="407"/>
      <c r="BS5" s="407"/>
      <c r="BT5" s="407"/>
      <c r="BU5" s="408"/>
      <c r="BV5" s="406">
        <v>32706680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97.7</v>
      </c>
      <c r="CU5" s="404"/>
      <c r="CV5" s="404"/>
      <c r="CW5" s="404"/>
      <c r="CX5" s="404"/>
      <c r="CY5" s="404"/>
      <c r="CZ5" s="404"/>
      <c r="DA5" s="405"/>
      <c r="DB5" s="403">
        <v>97.9</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588124</v>
      </c>
      <c r="BO6" s="407"/>
      <c r="BP6" s="407"/>
      <c r="BQ6" s="407"/>
      <c r="BR6" s="407"/>
      <c r="BS6" s="407"/>
      <c r="BT6" s="407"/>
      <c r="BU6" s="408"/>
      <c r="BV6" s="406">
        <v>605144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97.9</v>
      </c>
      <c r="CU6" s="550"/>
      <c r="CV6" s="550"/>
      <c r="CW6" s="550"/>
      <c r="CX6" s="550"/>
      <c r="CY6" s="550"/>
      <c r="CZ6" s="550"/>
      <c r="DA6" s="551"/>
      <c r="DB6" s="549">
        <v>98.4</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147612</v>
      </c>
      <c r="BO7" s="407"/>
      <c r="BP7" s="407"/>
      <c r="BQ7" s="407"/>
      <c r="BR7" s="407"/>
      <c r="BS7" s="407"/>
      <c r="BT7" s="407"/>
      <c r="BU7" s="408"/>
      <c r="BV7" s="406">
        <v>122812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18168846</v>
      </c>
      <c r="CU7" s="407"/>
      <c r="CV7" s="407"/>
      <c r="CW7" s="407"/>
      <c r="CX7" s="407"/>
      <c r="CY7" s="407"/>
      <c r="CZ7" s="407"/>
      <c r="DA7" s="408"/>
      <c r="DB7" s="406">
        <v>17898288</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440512</v>
      </c>
      <c r="BO8" s="407"/>
      <c r="BP8" s="407"/>
      <c r="BQ8" s="407"/>
      <c r="BR8" s="407"/>
      <c r="BS8" s="407"/>
      <c r="BT8" s="407"/>
      <c r="BU8" s="408"/>
      <c r="BV8" s="406">
        <v>482332</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0.26</v>
      </c>
      <c r="CU8" s="510"/>
      <c r="CV8" s="510"/>
      <c r="CW8" s="510"/>
      <c r="CX8" s="510"/>
      <c r="CY8" s="510"/>
      <c r="CZ8" s="510"/>
      <c r="DA8" s="511"/>
      <c r="DB8" s="509">
        <v>0.26</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33633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-41820</v>
      </c>
      <c r="BO9" s="407"/>
      <c r="BP9" s="407"/>
      <c r="BQ9" s="407"/>
      <c r="BR9" s="407"/>
      <c r="BS9" s="407"/>
      <c r="BT9" s="407"/>
      <c r="BU9" s="408"/>
      <c r="BV9" s="406">
        <v>-351798</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20.399999999999999</v>
      </c>
      <c r="CU9" s="404"/>
      <c r="CV9" s="404"/>
      <c r="CW9" s="404"/>
      <c r="CX9" s="404"/>
      <c r="CY9" s="404"/>
      <c r="CZ9" s="404"/>
      <c r="DA9" s="405"/>
      <c r="DB9" s="403">
        <v>20.399999999999999</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37000</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493</v>
      </c>
      <c r="BO10" s="407"/>
      <c r="BP10" s="407"/>
      <c r="BQ10" s="407"/>
      <c r="BR10" s="407"/>
      <c r="BS10" s="407"/>
      <c r="BT10" s="407"/>
      <c r="BU10" s="408"/>
      <c r="BV10" s="406">
        <v>93</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4631</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31198</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400000</v>
      </c>
      <c r="BO12" s="407"/>
      <c r="BP12" s="407"/>
      <c r="BQ12" s="407"/>
      <c r="BR12" s="407"/>
      <c r="BS12" s="407"/>
      <c r="BT12" s="407"/>
      <c r="BU12" s="408"/>
      <c r="BV12" s="406">
        <v>200000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30628</v>
      </c>
      <c r="S13" s="494"/>
      <c r="T13" s="494"/>
      <c r="U13" s="494"/>
      <c r="V13" s="495"/>
      <c r="W13" s="496" t="s">
        <v>131</v>
      </c>
      <c r="X13" s="392"/>
      <c r="Y13" s="392"/>
      <c r="Z13" s="392"/>
      <c r="AA13" s="392"/>
      <c r="AB13" s="393"/>
      <c r="AC13" s="359">
        <v>3180</v>
      </c>
      <c r="AD13" s="360"/>
      <c r="AE13" s="360"/>
      <c r="AF13" s="360"/>
      <c r="AG13" s="361"/>
      <c r="AH13" s="359">
        <v>3709</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-441327</v>
      </c>
      <c r="BO13" s="407"/>
      <c r="BP13" s="407"/>
      <c r="BQ13" s="407"/>
      <c r="BR13" s="407"/>
      <c r="BS13" s="407"/>
      <c r="BT13" s="407"/>
      <c r="BU13" s="408"/>
      <c r="BV13" s="406">
        <v>-547074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11.5</v>
      </c>
      <c r="CU13" s="404"/>
      <c r="CV13" s="404"/>
      <c r="CW13" s="404"/>
      <c r="CX13" s="404"/>
      <c r="CY13" s="404"/>
      <c r="CZ13" s="404"/>
      <c r="DA13" s="405"/>
      <c r="DB13" s="403">
        <v>11.4</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32005</v>
      </c>
      <c r="S14" s="494"/>
      <c r="T14" s="494"/>
      <c r="U14" s="494"/>
      <c r="V14" s="495"/>
      <c r="W14" s="497"/>
      <c r="X14" s="395"/>
      <c r="Y14" s="395"/>
      <c r="Z14" s="395"/>
      <c r="AA14" s="395"/>
      <c r="AB14" s="396"/>
      <c r="AC14" s="486">
        <v>19.3</v>
      </c>
      <c r="AD14" s="487"/>
      <c r="AE14" s="487"/>
      <c r="AF14" s="487"/>
      <c r="AG14" s="488"/>
      <c r="AH14" s="486">
        <v>20.8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66.7</v>
      </c>
      <c r="CU14" s="504"/>
      <c r="CV14" s="504"/>
      <c r="CW14" s="504"/>
      <c r="CX14" s="504"/>
      <c r="CY14" s="504"/>
      <c r="CZ14" s="504"/>
      <c r="DA14" s="505"/>
      <c r="DB14" s="503">
        <v>72.7</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31475</v>
      </c>
      <c r="S15" s="494"/>
      <c r="T15" s="494"/>
      <c r="U15" s="494"/>
      <c r="V15" s="495"/>
      <c r="W15" s="496" t="s">
        <v>137</v>
      </c>
      <c r="X15" s="392"/>
      <c r="Y15" s="392"/>
      <c r="Z15" s="392"/>
      <c r="AA15" s="392"/>
      <c r="AB15" s="393"/>
      <c r="AC15" s="359">
        <v>3271</v>
      </c>
      <c r="AD15" s="360"/>
      <c r="AE15" s="360"/>
      <c r="AF15" s="360"/>
      <c r="AG15" s="361"/>
      <c r="AH15" s="359">
        <v>3660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4485952</v>
      </c>
      <c r="BO15" s="436"/>
      <c r="BP15" s="436"/>
      <c r="BQ15" s="436"/>
      <c r="BR15" s="436"/>
      <c r="BS15" s="436"/>
      <c r="BT15" s="436"/>
      <c r="BU15" s="437"/>
      <c r="BV15" s="435">
        <v>4409348</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19.8</v>
      </c>
      <c r="AD16" s="487"/>
      <c r="AE16" s="487"/>
      <c r="AF16" s="487"/>
      <c r="AG16" s="488"/>
      <c r="AH16" s="486">
        <v>20.5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17110590</v>
      </c>
      <c r="BO16" s="407"/>
      <c r="BP16" s="407"/>
      <c r="BQ16" s="407"/>
      <c r="BR16" s="407"/>
      <c r="BS16" s="407"/>
      <c r="BT16" s="407"/>
      <c r="BU16" s="408"/>
      <c r="BV16" s="406">
        <v>16800102</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10058</v>
      </c>
      <c r="AD17" s="360"/>
      <c r="AE17" s="360"/>
      <c r="AF17" s="360"/>
      <c r="AG17" s="361"/>
      <c r="AH17" s="359">
        <v>10501</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5507042</v>
      </c>
      <c r="BO17" s="407"/>
      <c r="BP17" s="407"/>
      <c r="BQ17" s="407"/>
      <c r="BR17" s="407"/>
      <c r="BS17" s="407"/>
      <c r="BT17" s="407"/>
      <c r="BU17" s="408"/>
      <c r="BV17" s="406">
        <v>5428425</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1246.49</v>
      </c>
      <c r="M18" s="459"/>
      <c r="N18" s="459"/>
      <c r="O18" s="459"/>
      <c r="P18" s="459"/>
      <c r="Q18" s="459"/>
      <c r="R18" s="460"/>
      <c r="S18" s="460"/>
      <c r="T18" s="460"/>
      <c r="U18" s="460"/>
      <c r="V18" s="461"/>
      <c r="W18" s="477"/>
      <c r="X18" s="478"/>
      <c r="Y18" s="478"/>
      <c r="Z18" s="478"/>
      <c r="AA18" s="478"/>
      <c r="AB18" s="502"/>
      <c r="AC18" s="376">
        <v>60.9</v>
      </c>
      <c r="AD18" s="377"/>
      <c r="AE18" s="377"/>
      <c r="AF18" s="377"/>
      <c r="AG18" s="462"/>
      <c r="AH18" s="376">
        <v>58.8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17958926</v>
      </c>
      <c r="BO18" s="407"/>
      <c r="BP18" s="407"/>
      <c r="BQ18" s="407"/>
      <c r="BR18" s="407"/>
      <c r="BS18" s="407"/>
      <c r="BT18" s="407"/>
      <c r="BU18" s="408"/>
      <c r="BV18" s="406">
        <v>17691117</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27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21956385</v>
      </c>
      <c r="BO19" s="407"/>
      <c r="BP19" s="407"/>
      <c r="BQ19" s="407"/>
      <c r="BR19" s="407"/>
      <c r="BS19" s="407"/>
      <c r="BT19" s="407"/>
      <c r="BU19" s="408"/>
      <c r="BV19" s="406">
        <v>21699987</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13794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34844844</v>
      </c>
      <c r="BO22" s="436"/>
      <c r="BP22" s="436"/>
      <c r="BQ22" s="436"/>
      <c r="BR22" s="436"/>
      <c r="BS22" s="436"/>
      <c r="BT22" s="436"/>
      <c r="BU22" s="437"/>
      <c r="BV22" s="435">
        <v>35370554</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26323032</v>
      </c>
      <c r="BO23" s="407"/>
      <c r="BP23" s="407"/>
      <c r="BQ23" s="407"/>
      <c r="BR23" s="407"/>
      <c r="BS23" s="407"/>
      <c r="BT23" s="407"/>
      <c r="BU23" s="408"/>
      <c r="BV23" s="406">
        <v>26906192</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8600</v>
      </c>
      <c r="R24" s="360"/>
      <c r="S24" s="360"/>
      <c r="T24" s="360"/>
      <c r="U24" s="360"/>
      <c r="V24" s="361"/>
      <c r="W24" s="449"/>
      <c r="X24" s="386"/>
      <c r="Y24" s="387"/>
      <c r="Z24" s="362" t="s">
        <v>162</v>
      </c>
      <c r="AA24" s="363"/>
      <c r="AB24" s="363"/>
      <c r="AC24" s="363"/>
      <c r="AD24" s="363"/>
      <c r="AE24" s="363"/>
      <c r="AF24" s="363"/>
      <c r="AG24" s="364"/>
      <c r="AH24" s="359">
        <v>422</v>
      </c>
      <c r="AI24" s="360"/>
      <c r="AJ24" s="360"/>
      <c r="AK24" s="360"/>
      <c r="AL24" s="361"/>
      <c r="AM24" s="359">
        <v>1347446</v>
      </c>
      <c r="AN24" s="360"/>
      <c r="AO24" s="360"/>
      <c r="AP24" s="360"/>
      <c r="AQ24" s="360"/>
      <c r="AR24" s="361"/>
      <c r="AS24" s="359">
        <v>3193</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27243566</v>
      </c>
      <c r="BO24" s="407"/>
      <c r="BP24" s="407"/>
      <c r="BQ24" s="407"/>
      <c r="BR24" s="407"/>
      <c r="BS24" s="407"/>
      <c r="BT24" s="407"/>
      <c r="BU24" s="408"/>
      <c r="BV24" s="406">
        <v>26937712</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2</v>
      </c>
      <c r="M25" s="360"/>
      <c r="N25" s="360"/>
      <c r="O25" s="360"/>
      <c r="P25" s="361"/>
      <c r="Q25" s="359">
        <v>7000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1973704</v>
      </c>
      <c r="BO25" s="436"/>
      <c r="BP25" s="436"/>
      <c r="BQ25" s="436"/>
      <c r="BR25" s="436"/>
      <c r="BS25" s="436"/>
      <c r="BT25" s="436"/>
      <c r="BU25" s="437"/>
      <c r="BV25" s="435">
        <v>979237</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6200</v>
      </c>
      <c r="R26" s="360"/>
      <c r="S26" s="360"/>
      <c r="T26" s="360"/>
      <c r="U26" s="360"/>
      <c r="V26" s="361"/>
      <c r="W26" s="449"/>
      <c r="X26" s="386"/>
      <c r="Y26" s="387"/>
      <c r="Z26" s="362" t="s">
        <v>168</v>
      </c>
      <c r="AA26" s="417"/>
      <c r="AB26" s="417"/>
      <c r="AC26" s="417"/>
      <c r="AD26" s="417"/>
      <c r="AE26" s="417"/>
      <c r="AF26" s="417"/>
      <c r="AG26" s="418"/>
      <c r="AH26" s="359">
        <v>6</v>
      </c>
      <c r="AI26" s="360"/>
      <c r="AJ26" s="360"/>
      <c r="AK26" s="360"/>
      <c r="AL26" s="361"/>
      <c r="AM26" s="359">
        <v>19080</v>
      </c>
      <c r="AN26" s="360"/>
      <c r="AO26" s="360"/>
      <c r="AP26" s="360"/>
      <c r="AQ26" s="360"/>
      <c r="AR26" s="361"/>
      <c r="AS26" s="359">
        <v>3180</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4100</v>
      </c>
      <c r="R27" s="360"/>
      <c r="S27" s="360"/>
      <c r="T27" s="360"/>
      <c r="U27" s="360"/>
      <c r="V27" s="361"/>
      <c r="W27" s="449"/>
      <c r="X27" s="386"/>
      <c r="Y27" s="387"/>
      <c r="Z27" s="362" t="s">
        <v>171</v>
      </c>
      <c r="AA27" s="363"/>
      <c r="AB27" s="363"/>
      <c r="AC27" s="363"/>
      <c r="AD27" s="363"/>
      <c r="AE27" s="363"/>
      <c r="AF27" s="363"/>
      <c r="AG27" s="364"/>
      <c r="AH27" s="359">
        <v>9</v>
      </c>
      <c r="AI27" s="360"/>
      <c r="AJ27" s="360"/>
      <c r="AK27" s="360"/>
      <c r="AL27" s="361"/>
      <c r="AM27" s="359">
        <v>32733</v>
      </c>
      <c r="AN27" s="360"/>
      <c r="AO27" s="360"/>
      <c r="AP27" s="360"/>
      <c r="AQ27" s="360"/>
      <c r="AR27" s="361"/>
      <c r="AS27" s="359">
        <v>3637</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286681</v>
      </c>
      <c r="BO27" s="441"/>
      <c r="BP27" s="441"/>
      <c r="BQ27" s="441"/>
      <c r="BR27" s="441"/>
      <c r="BS27" s="441"/>
      <c r="BT27" s="441"/>
      <c r="BU27" s="442"/>
      <c r="BV27" s="440">
        <v>286681</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3550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4529183</v>
      </c>
      <c r="BO28" s="436"/>
      <c r="BP28" s="436"/>
      <c r="BQ28" s="436"/>
      <c r="BR28" s="436"/>
      <c r="BS28" s="436"/>
      <c r="BT28" s="436"/>
      <c r="BU28" s="437"/>
      <c r="BV28" s="435">
        <v>4678690</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18</v>
      </c>
      <c r="M29" s="360"/>
      <c r="N29" s="360"/>
      <c r="O29" s="360"/>
      <c r="P29" s="361"/>
      <c r="Q29" s="359">
        <v>3250</v>
      </c>
      <c r="R29" s="360"/>
      <c r="S29" s="360"/>
      <c r="T29" s="360"/>
      <c r="U29" s="360"/>
      <c r="V29" s="361"/>
      <c r="W29" s="450"/>
      <c r="X29" s="451"/>
      <c r="Y29" s="452"/>
      <c r="Z29" s="362" t="s">
        <v>177</v>
      </c>
      <c r="AA29" s="363"/>
      <c r="AB29" s="363"/>
      <c r="AC29" s="363"/>
      <c r="AD29" s="363"/>
      <c r="AE29" s="363"/>
      <c r="AF29" s="363"/>
      <c r="AG29" s="364"/>
      <c r="AH29" s="359">
        <v>431</v>
      </c>
      <c r="AI29" s="360"/>
      <c r="AJ29" s="360"/>
      <c r="AK29" s="360"/>
      <c r="AL29" s="361"/>
      <c r="AM29" s="359">
        <v>1380179</v>
      </c>
      <c r="AN29" s="360"/>
      <c r="AO29" s="360"/>
      <c r="AP29" s="360"/>
      <c r="AQ29" s="360"/>
      <c r="AR29" s="361"/>
      <c r="AS29" s="359">
        <v>3202</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127727</v>
      </c>
      <c r="BO29" s="407"/>
      <c r="BP29" s="407"/>
      <c r="BQ29" s="407"/>
      <c r="BR29" s="407"/>
      <c r="BS29" s="407"/>
      <c r="BT29" s="407"/>
      <c r="BU29" s="408"/>
      <c r="BV29" s="406">
        <v>72334</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3229075</v>
      </c>
      <c r="BO30" s="441"/>
      <c r="BP30" s="441"/>
      <c r="BQ30" s="441"/>
      <c r="BR30" s="441"/>
      <c r="BS30" s="441"/>
      <c r="BT30" s="441"/>
      <c r="BU30" s="442"/>
      <c r="BV30" s="440">
        <v>2842464</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5</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10</v>
      </c>
      <c r="AN34" s="354"/>
      <c r="AO34" s="355" t="str">
        <f>IF('各会計、関係団体の財政状況及び健全化判断比率'!B33="","",'各会計、関係団体の財政状況及び健全化判断比率'!B33)</f>
        <v>国民健康保険病院事業会計</v>
      </c>
      <c r="AP34" s="355"/>
      <c r="AQ34" s="355"/>
      <c r="AR34" s="355"/>
      <c r="AS34" s="355"/>
      <c r="AT34" s="355"/>
      <c r="AU34" s="355"/>
      <c r="AV34" s="355"/>
      <c r="AW34" s="355"/>
      <c r="AX34" s="355"/>
      <c r="AY34" s="355"/>
      <c r="AZ34" s="355"/>
      <c r="BA34" s="355"/>
      <c r="BB34" s="355"/>
      <c r="BC34" s="355"/>
      <c r="BD34" s="163"/>
      <c r="BE34" s="354">
        <f>IF(BG34="","",MAX(C34:D43,U34:V43,AM34:AN43)+1)</f>
        <v>12</v>
      </c>
      <c r="BF34" s="354"/>
      <c r="BG34" s="355" t="str">
        <f>IF('各会計、関係団体の財政状況及び健全化判断比率'!B35="","",'各会計、関係団体の財政状況及び健全化判断比率'!B35)</f>
        <v>宅地造成事業特別会計</v>
      </c>
      <c r="BH34" s="355"/>
      <c r="BI34" s="355"/>
      <c r="BJ34" s="355"/>
      <c r="BK34" s="355"/>
      <c r="BL34" s="355"/>
      <c r="BM34" s="355"/>
      <c r="BN34" s="355"/>
      <c r="BO34" s="355"/>
      <c r="BP34" s="355"/>
      <c r="BQ34" s="355"/>
      <c r="BR34" s="355"/>
      <c r="BS34" s="355"/>
      <c r="BT34" s="355"/>
      <c r="BU34" s="355"/>
      <c r="BV34" s="163"/>
      <c r="BW34" s="354">
        <f>IF(BY34="","",MAX(C34:D43,U34:V43,AM34:AN43,BE34:BF43)+1)</f>
        <v>13</v>
      </c>
      <c r="BX34" s="354"/>
      <c r="BY34" s="355" t="str">
        <f>IF('各会計、関係団体の財政状況及び健全化判断比率'!B68="","",'各会計、関係団体の財政状況及び健全化判断比率'!B68)</f>
        <v>備北地区消防組合</v>
      </c>
      <c r="BZ34" s="355"/>
      <c r="CA34" s="355"/>
      <c r="CB34" s="355"/>
      <c r="CC34" s="355"/>
      <c r="CD34" s="355"/>
      <c r="CE34" s="355"/>
      <c r="CF34" s="355"/>
      <c r="CG34" s="355"/>
      <c r="CH34" s="355"/>
      <c r="CI34" s="355"/>
      <c r="CJ34" s="355"/>
      <c r="CK34" s="355"/>
      <c r="CL34" s="355"/>
      <c r="CM34" s="355"/>
      <c r="CN34" s="163"/>
      <c r="CO34" s="354">
        <f>IF(CQ34="","",MAX(C34:D43,U34:V43,AM34:AN43,BE34:BF43,BW34:BX43)+1)</f>
        <v>19</v>
      </c>
      <c r="CP34" s="354"/>
      <c r="CQ34" s="355" t="str">
        <f>IF('各会計、関係団体の財政状況及び健全化判断比率'!BS7="","",'各会計、関係団体の財政状況及び健全化判断比率'!BS7)</f>
        <v>庄原市土地開発公社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f>IF(E35="","",C34+1)</f>
        <v>2</v>
      </c>
      <c r="D35" s="354"/>
      <c r="E35" s="355" t="str">
        <f>IF('各会計、関係団体の財政状況及び健全化判断比率'!B8="","",'各会計、関係団体の財政状況及び健全化判断比率'!B8)</f>
        <v>住宅資金特別会計</v>
      </c>
      <c r="F35" s="355"/>
      <c r="G35" s="355"/>
      <c r="H35" s="355"/>
      <c r="I35" s="355"/>
      <c r="J35" s="355"/>
      <c r="K35" s="355"/>
      <c r="L35" s="355"/>
      <c r="M35" s="355"/>
      <c r="N35" s="355"/>
      <c r="O35" s="355"/>
      <c r="P35" s="355"/>
      <c r="Q35" s="355"/>
      <c r="R35" s="355"/>
      <c r="S35" s="355"/>
      <c r="T35" s="163"/>
      <c r="U35" s="354">
        <f>IF(W35="","",U34+1)</f>
        <v>6</v>
      </c>
      <c r="V35" s="354"/>
      <c r="W35" s="355" t="str">
        <f>IF('各会計、関係団体の財政状況及び健全化判断比率'!B29="","",'各会計、関係団体の財政状況及び健全化判断比率'!B29)</f>
        <v>国民健康保険特別会計（直診勘定）</v>
      </c>
      <c r="X35" s="355"/>
      <c r="Y35" s="355"/>
      <c r="Z35" s="355"/>
      <c r="AA35" s="355"/>
      <c r="AB35" s="355"/>
      <c r="AC35" s="355"/>
      <c r="AD35" s="355"/>
      <c r="AE35" s="355"/>
      <c r="AF35" s="355"/>
      <c r="AG35" s="355"/>
      <c r="AH35" s="355"/>
      <c r="AI35" s="355"/>
      <c r="AJ35" s="355"/>
      <c r="AK35" s="355"/>
      <c r="AL35" s="163"/>
      <c r="AM35" s="354">
        <f t="shared" ref="AM35:AM43" si="0">IF(AO35="","",AM34+1)</f>
        <v>11</v>
      </c>
      <c r="AN35" s="354"/>
      <c r="AO35" s="355" t="str">
        <f>IF('各会計、関係団体の財政状況及び健全化判断比率'!B34="","",'各会計、関係団体の財政状況及び健全化判断比率'!B34)</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14</v>
      </c>
      <c r="BX35" s="354"/>
      <c r="BY35" s="355" t="str">
        <f>IF('各会計、関係団体の財政状況及び健全化判断比率'!B69="","",'各会計、関係団体の財政状況及び健全化判断比率'!B69)</f>
        <v>広島県市町総合事務組合</v>
      </c>
      <c r="BZ35" s="355"/>
      <c r="CA35" s="355"/>
      <c r="CB35" s="355"/>
      <c r="CC35" s="355"/>
      <c r="CD35" s="355"/>
      <c r="CE35" s="355"/>
      <c r="CF35" s="355"/>
      <c r="CG35" s="355"/>
      <c r="CH35" s="355"/>
      <c r="CI35" s="355"/>
      <c r="CJ35" s="355"/>
      <c r="CK35" s="355"/>
      <c r="CL35" s="355"/>
      <c r="CM35" s="355"/>
      <c r="CN35" s="163"/>
      <c r="CO35" s="354">
        <f t="shared" ref="CO35:CO43" si="3">IF(CQ35="","",CO34+1)</f>
        <v>20</v>
      </c>
      <c r="CP35" s="354"/>
      <c r="CQ35" s="355" t="str">
        <f>IF('各会計、関係団体の財政状況及び健全化判断比率'!BS8="","",'各会計、関係団体の財政状況及び健全化判断比率'!BS8)</f>
        <v>㈱グリーンウィンズさとやま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f>IF(E36="","",C35+1)</f>
        <v>3</v>
      </c>
      <c r="D36" s="354"/>
      <c r="E36" s="355" t="str">
        <f>IF('各会計、関係団体の財政状況及び健全化判断比率'!B9="","",'各会計、関係団体の財政状況及び健全化判断比率'!B9)</f>
        <v>歯科診療所特別会計</v>
      </c>
      <c r="F36" s="355"/>
      <c r="G36" s="355"/>
      <c r="H36" s="355"/>
      <c r="I36" s="355"/>
      <c r="J36" s="355"/>
      <c r="K36" s="355"/>
      <c r="L36" s="355"/>
      <c r="M36" s="355"/>
      <c r="N36" s="355"/>
      <c r="O36" s="355"/>
      <c r="P36" s="355"/>
      <c r="Q36" s="355"/>
      <c r="R36" s="355"/>
      <c r="S36" s="355"/>
      <c r="T36" s="163"/>
      <c r="U36" s="354">
        <f t="shared" ref="U36:U43" si="4">IF(W36="","",U35+1)</f>
        <v>7</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15</v>
      </c>
      <c r="BX36" s="354"/>
      <c r="BY36" s="355" t="str">
        <f>IF('各会計、関係団体の財政状況及び健全化判断比率'!B70="","",'各会計、関係団体の財政状況及び健全化判断比率'!B70)</f>
        <v>後期高齢者医療広域連合（一般会計）</v>
      </c>
      <c r="BZ36" s="355"/>
      <c r="CA36" s="355"/>
      <c r="CB36" s="355"/>
      <c r="CC36" s="355"/>
      <c r="CD36" s="355"/>
      <c r="CE36" s="355"/>
      <c r="CF36" s="355"/>
      <c r="CG36" s="355"/>
      <c r="CH36" s="355"/>
      <c r="CI36" s="355"/>
      <c r="CJ36" s="355"/>
      <c r="CK36" s="355"/>
      <c r="CL36" s="355"/>
      <c r="CM36" s="355"/>
      <c r="CN36" s="163"/>
      <c r="CO36" s="354">
        <f t="shared" si="3"/>
        <v>21</v>
      </c>
      <c r="CP36" s="354"/>
      <c r="CQ36" s="355" t="str">
        <f>IF('各会計、関係団体の財政状況及び健全化判断比率'!BS9="","",'各会計、関係団体の財政状況及び健全化判断比率'!BS9)</f>
        <v>庄原市総合サービス㈱</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f>IF(E37="","",C36+1)</f>
        <v>4</v>
      </c>
      <c r="D37" s="354"/>
      <c r="E37" s="355" t="str">
        <f>IF('各会計、関係団体の財政状況及び健全化判断比率'!B10="","",'各会計、関係団体の財政状況及び健全化判断比率'!B10)</f>
        <v>休日診療センター特別会計</v>
      </c>
      <c r="F37" s="355"/>
      <c r="G37" s="355"/>
      <c r="H37" s="355"/>
      <c r="I37" s="355"/>
      <c r="J37" s="355"/>
      <c r="K37" s="355"/>
      <c r="L37" s="355"/>
      <c r="M37" s="355"/>
      <c r="N37" s="355"/>
      <c r="O37" s="355"/>
      <c r="P37" s="355"/>
      <c r="Q37" s="355"/>
      <c r="R37" s="355"/>
      <c r="S37" s="355"/>
      <c r="T37" s="163"/>
      <c r="U37" s="354">
        <f t="shared" si="4"/>
        <v>8</v>
      </c>
      <c r="V37" s="354"/>
      <c r="W37" s="355" t="str">
        <f>IF('各会計、関係団体の財政状況及び健全化判断比率'!B31="","",'各会計、関係団体の財政状況及び健全化判断比率'!B31)</f>
        <v>介護保険特別会計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16</v>
      </c>
      <c r="BX37" s="354"/>
      <c r="BY37" s="355" t="str">
        <f>IF('各会計、関係団体の財政状況及び健全化判断比率'!B71="","",'各会計、関係団体の財政状況及び健全化判断比率'!B71)</f>
        <v>後期高齢者医療広域連合（特別会計）</v>
      </c>
      <c r="BZ37" s="355"/>
      <c r="CA37" s="355"/>
      <c r="CB37" s="355"/>
      <c r="CC37" s="355"/>
      <c r="CD37" s="355"/>
      <c r="CE37" s="355"/>
      <c r="CF37" s="355"/>
      <c r="CG37" s="355"/>
      <c r="CH37" s="355"/>
      <c r="CI37" s="355"/>
      <c r="CJ37" s="355"/>
      <c r="CK37" s="355"/>
      <c r="CL37" s="355"/>
      <c r="CM37" s="355"/>
      <c r="CN37" s="163"/>
      <c r="CO37" s="354">
        <f t="shared" si="3"/>
        <v>22</v>
      </c>
      <c r="CP37" s="354"/>
      <c r="CQ37" s="355" t="str">
        <f>IF('各会計、関係団体の財政状況及び健全化判断比率'!BS10="","",'各会計、関係団体の財政状況及び健全化判断比率'!BS10)</f>
        <v>西城町産業振興開発㈱</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9</v>
      </c>
      <c r="V38" s="354"/>
      <c r="W38" s="355" t="str">
        <f>IF('各会計、関係団体の財政状況及び健全化判断比率'!B32="","",'各会計、関係団体の財政状況及び健全化判断比率'!B32)</f>
        <v>介護保険サービス事業特別会計</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17</v>
      </c>
      <c r="BX38" s="354"/>
      <c r="BY38" s="355" t="str">
        <f>IF('各会計、関係団体の財政状況及び健全化判断比率'!B72="","",'各会計、関係団体の財政状況及び健全化判断比率'!B72)</f>
        <v>広島県水道広域連合企業団（水道用水供給事業会計）</v>
      </c>
      <c r="BZ38" s="355"/>
      <c r="CA38" s="355"/>
      <c r="CB38" s="355"/>
      <c r="CC38" s="355"/>
      <c r="CD38" s="355"/>
      <c r="CE38" s="355"/>
      <c r="CF38" s="355"/>
      <c r="CG38" s="355"/>
      <c r="CH38" s="355"/>
      <c r="CI38" s="355"/>
      <c r="CJ38" s="355"/>
      <c r="CK38" s="355"/>
      <c r="CL38" s="355"/>
      <c r="CM38" s="355"/>
      <c r="CN38" s="163"/>
      <c r="CO38" s="354">
        <f t="shared" si="3"/>
        <v>23</v>
      </c>
      <c r="CP38" s="354"/>
      <c r="CQ38" s="355" t="str">
        <f>IF('各会計、関係団体の財政状況及び健全化判断比率'!BS11="","",'各会計、関係団体の財政状況及び健全化判断比率'!BS11)</f>
        <v>㈱ニュー東城</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18</v>
      </c>
      <c r="BX39" s="354"/>
      <c r="BY39" s="355" t="str">
        <f>IF('各会計、関係団体の財政状況及び健全化判断比率'!B73="","",'各会計、関係団体の財政状況及び健全化判断比率'!B73)</f>
        <v>広島県水道広域連合企業団（工業用水道事業会計）</v>
      </c>
      <c r="BZ39" s="355"/>
      <c r="CA39" s="355"/>
      <c r="CB39" s="355"/>
      <c r="CC39" s="355"/>
      <c r="CD39" s="355"/>
      <c r="CE39" s="355"/>
      <c r="CF39" s="355"/>
      <c r="CG39" s="355"/>
      <c r="CH39" s="355"/>
      <c r="CI39" s="355"/>
      <c r="CJ39" s="355"/>
      <c r="CK39" s="355"/>
      <c r="CL39" s="355"/>
      <c r="CM39" s="355"/>
      <c r="CN39" s="163"/>
      <c r="CO39" s="354">
        <f t="shared" si="3"/>
        <v>24</v>
      </c>
      <c r="CP39" s="354"/>
      <c r="CQ39" s="355" t="str">
        <f>IF('各会計、関係団体の財政状況及び健全化判断比率'!BS12="","",'各会計、関係団体の財政状況及び健全化判断比率'!BS12)</f>
        <v>㈱緑の村</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f t="shared" si="3"/>
        <v>25</v>
      </c>
      <c r="CP40" s="354"/>
      <c r="CQ40" s="355" t="str">
        <f>IF('各会計、関係団体の財政状況及び健全化判断比率'!BS13="","",'各会計、関係団体の財政状況及び健全化判断比率'!BS13)</f>
        <v>㈱里山総領</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f t="shared" si="3"/>
        <v>26</v>
      </c>
      <c r="CP41" s="354"/>
      <c r="CQ41" s="355" t="str">
        <f>IF('各会計、関係団体の財政状況及び健全化判断比率'!BS14="","",'各会計、関係団体の財政状況及び健全化判断比率'!BS14)</f>
        <v>㈱庄原市農林振興公社</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f t="shared" si="3"/>
        <v>27</v>
      </c>
      <c r="CP42" s="354"/>
      <c r="CQ42" s="355" t="str">
        <f>IF('各会計、関係団体の財政状況及び健全化判断比率'!BS15="","",'各会計、関係団体の財政状況及び健全化判断比率'!BS15)</f>
        <v>庄原さとやまペレット㈱</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LnZRM5smfqnYT0OyDalV/8I/dl+4nk0v4MIxOuzSHftsi6y1Fln8veLdNJvPINtpWiy42M0Pkl4YnXYV/jTE2A==" saltValue="vqMycHq1BpU/TTltxah6w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36" t="s">
        <v>540</v>
      </c>
      <c r="D34" s="1136"/>
      <c r="E34" s="1137"/>
      <c r="F34" s="32">
        <v>3.8</v>
      </c>
      <c r="G34" s="33">
        <v>4.66</v>
      </c>
      <c r="H34" s="33">
        <v>5.62</v>
      </c>
      <c r="I34" s="33">
        <v>6.22</v>
      </c>
      <c r="J34" s="34">
        <v>6.63</v>
      </c>
      <c r="K34" s="22"/>
      <c r="L34" s="22"/>
      <c r="M34" s="22"/>
      <c r="N34" s="22"/>
      <c r="O34" s="22"/>
      <c r="P34" s="22"/>
    </row>
    <row r="35" spans="1:16" ht="39" customHeight="1" x14ac:dyDescent="0.15">
      <c r="A35" s="22"/>
      <c r="B35" s="35"/>
      <c r="C35" s="1132" t="s">
        <v>541</v>
      </c>
      <c r="D35" s="1132"/>
      <c r="E35" s="1133"/>
      <c r="F35" s="36">
        <v>2.81</v>
      </c>
      <c r="G35" s="37">
        <v>6.81</v>
      </c>
      <c r="H35" s="37">
        <v>4.67</v>
      </c>
      <c r="I35" s="37">
        <v>2.69</v>
      </c>
      <c r="J35" s="38">
        <v>2.42</v>
      </c>
      <c r="K35" s="22"/>
      <c r="L35" s="22"/>
      <c r="M35" s="22"/>
      <c r="N35" s="22"/>
      <c r="O35" s="22"/>
      <c r="P35" s="22"/>
    </row>
    <row r="36" spans="1:16" ht="39" customHeight="1" x14ac:dyDescent="0.15">
      <c r="A36" s="22"/>
      <c r="B36" s="35"/>
      <c r="C36" s="1132" t="s">
        <v>542</v>
      </c>
      <c r="D36" s="1132"/>
      <c r="E36" s="1133"/>
      <c r="F36" s="36">
        <v>0.57999999999999996</v>
      </c>
      <c r="G36" s="37">
        <v>0.93</v>
      </c>
      <c r="H36" s="37">
        <v>0.94</v>
      </c>
      <c r="I36" s="37">
        <v>1.07</v>
      </c>
      <c r="J36" s="38">
        <v>0.88</v>
      </c>
      <c r="K36" s="22"/>
      <c r="L36" s="22"/>
      <c r="M36" s="22"/>
      <c r="N36" s="22"/>
      <c r="O36" s="22"/>
      <c r="P36" s="22"/>
    </row>
    <row r="37" spans="1:16" ht="39" customHeight="1" x14ac:dyDescent="0.15">
      <c r="A37" s="22"/>
      <c r="B37" s="35"/>
      <c r="C37" s="1132" t="s">
        <v>543</v>
      </c>
      <c r="D37" s="1132"/>
      <c r="E37" s="1133"/>
      <c r="F37" s="36">
        <v>0.16</v>
      </c>
      <c r="G37" s="37">
        <v>0.21</v>
      </c>
      <c r="H37" s="37">
        <v>0.26</v>
      </c>
      <c r="I37" s="37">
        <v>0.3</v>
      </c>
      <c r="J37" s="38">
        <v>0.37</v>
      </c>
      <c r="K37" s="22"/>
      <c r="L37" s="22"/>
      <c r="M37" s="22"/>
      <c r="N37" s="22"/>
      <c r="O37" s="22"/>
      <c r="P37" s="22"/>
    </row>
    <row r="38" spans="1:16" ht="39" customHeight="1" x14ac:dyDescent="0.15">
      <c r="A38" s="22"/>
      <c r="B38" s="35"/>
      <c r="C38" s="1132" t="s">
        <v>544</v>
      </c>
      <c r="D38" s="1132"/>
      <c r="E38" s="1133"/>
      <c r="F38" s="36">
        <v>0.28999999999999998</v>
      </c>
      <c r="G38" s="37">
        <v>0.16</v>
      </c>
      <c r="H38" s="37">
        <v>0.17</v>
      </c>
      <c r="I38" s="37">
        <v>0.24</v>
      </c>
      <c r="J38" s="38">
        <v>0.09</v>
      </c>
      <c r="K38" s="22"/>
      <c r="L38" s="22"/>
      <c r="M38" s="22"/>
      <c r="N38" s="22"/>
      <c r="O38" s="22"/>
      <c r="P38" s="22"/>
    </row>
    <row r="39" spans="1:16" ht="39" customHeight="1" x14ac:dyDescent="0.15">
      <c r="A39" s="22"/>
      <c r="B39" s="35"/>
      <c r="C39" s="1132" t="s">
        <v>545</v>
      </c>
      <c r="D39" s="1132"/>
      <c r="E39" s="1133"/>
      <c r="F39" s="36">
        <v>0</v>
      </c>
      <c r="G39" s="37">
        <v>0</v>
      </c>
      <c r="H39" s="37">
        <v>0</v>
      </c>
      <c r="I39" s="37">
        <v>0.01</v>
      </c>
      <c r="J39" s="38">
        <v>0</v>
      </c>
      <c r="K39" s="22"/>
      <c r="L39" s="22"/>
      <c r="M39" s="22"/>
      <c r="N39" s="22"/>
      <c r="O39" s="22"/>
      <c r="P39" s="22"/>
    </row>
    <row r="40" spans="1:16" ht="39" customHeight="1" x14ac:dyDescent="0.15">
      <c r="A40" s="22"/>
      <c r="B40" s="35"/>
      <c r="C40" s="1132" t="s">
        <v>546</v>
      </c>
      <c r="D40" s="1132"/>
      <c r="E40" s="1133"/>
      <c r="F40" s="36">
        <v>0</v>
      </c>
      <c r="G40" s="37">
        <v>0</v>
      </c>
      <c r="H40" s="37">
        <v>0</v>
      </c>
      <c r="I40" s="37">
        <v>0</v>
      </c>
      <c r="J40" s="38">
        <v>0</v>
      </c>
      <c r="K40" s="22"/>
      <c r="L40" s="22"/>
      <c r="M40" s="22"/>
      <c r="N40" s="22"/>
      <c r="O40" s="22"/>
      <c r="P40" s="22"/>
    </row>
    <row r="41" spans="1:16" ht="39" customHeight="1" x14ac:dyDescent="0.15">
      <c r="A41" s="22"/>
      <c r="B41" s="35"/>
      <c r="C41" s="1132" t="s">
        <v>547</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548</v>
      </c>
      <c r="D42" s="1132"/>
      <c r="E42" s="1133"/>
      <c r="F42" s="36" t="s">
        <v>493</v>
      </c>
      <c r="G42" s="37" t="s">
        <v>493</v>
      </c>
      <c r="H42" s="37" t="s">
        <v>493</v>
      </c>
      <c r="I42" s="37" t="s">
        <v>493</v>
      </c>
      <c r="J42" s="38" t="s">
        <v>493</v>
      </c>
      <c r="K42" s="22"/>
      <c r="L42" s="22"/>
      <c r="M42" s="22"/>
      <c r="N42" s="22"/>
      <c r="O42" s="22"/>
      <c r="P42" s="22"/>
    </row>
    <row r="43" spans="1:16" ht="39" customHeight="1" thickBot="1" x14ac:dyDescent="0.2">
      <c r="A43" s="22"/>
      <c r="B43" s="40"/>
      <c r="C43" s="1134" t="s">
        <v>549</v>
      </c>
      <c r="D43" s="1134"/>
      <c r="E43" s="1135"/>
      <c r="F43" s="41">
        <v>8.27</v>
      </c>
      <c r="G43" s="42">
        <v>8.07</v>
      </c>
      <c r="H43" s="42">
        <v>8.57</v>
      </c>
      <c r="I43" s="42">
        <v>0.23</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70JuiknNfoQnJI12LrOJqUOngJEmBVfHF4aSE6zxCQz9Lp3vIpHLZ+tWUZghUyhsmTZ4BC/tFZm6opQHt0TuQ==" saltValue="6N+WY7MrqCWtz6zIqfQj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4200</v>
      </c>
      <c r="L45" s="58">
        <v>4306</v>
      </c>
      <c r="M45" s="58">
        <v>4490</v>
      </c>
      <c r="N45" s="58">
        <v>4358</v>
      </c>
      <c r="O45" s="59">
        <v>4508</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493</v>
      </c>
      <c r="L46" s="62" t="s">
        <v>493</v>
      </c>
      <c r="M46" s="62" t="s">
        <v>493</v>
      </c>
      <c r="N46" s="62" t="s">
        <v>493</v>
      </c>
      <c r="O46" s="63" t="s">
        <v>493</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493</v>
      </c>
      <c r="L47" s="62" t="s">
        <v>493</v>
      </c>
      <c r="M47" s="62" t="s">
        <v>493</v>
      </c>
      <c r="N47" s="62" t="s">
        <v>493</v>
      </c>
      <c r="O47" s="63" t="s">
        <v>493</v>
      </c>
      <c r="P47" s="46"/>
      <c r="Q47" s="46"/>
      <c r="R47" s="46"/>
      <c r="S47" s="46"/>
      <c r="T47" s="46"/>
      <c r="U47" s="46"/>
    </row>
    <row r="48" spans="1:21" ht="30.75" customHeight="1" x14ac:dyDescent="0.15">
      <c r="A48" s="46"/>
      <c r="B48" s="1163"/>
      <c r="C48" s="1164"/>
      <c r="D48" s="60"/>
      <c r="E48" s="1140" t="s">
        <v>13</v>
      </c>
      <c r="F48" s="1140"/>
      <c r="G48" s="1140"/>
      <c r="H48" s="1140"/>
      <c r="I48" s="1140"/>
      <c r="J48" s="1141"/>
      <c r="K48" s="61">
        <v>862</v>
      </c>
      <c r="L48" s="62">
        <v>874</v>
      </c>
      <c r="M48" s="62">
        <v>873</v>
      </c>
      <c r="N48" s="62">
        <v>680</v>
      </c>
      <c r="O48" s="63">
        <v>628</v>
      </c>
      <c r="P48" s="46"/>
      <c r="Q48" s="46"/>
      <c r="R48" s="46"/>
      <c r="S48" s="46"/>
      <c r="T48" s="46"/>
      <c r="U48" s="46"/>
    </row>
    <row r="49" spans="1:21" ht="30.75" customHeight="1" x14ac:dyDescent="0.15">
      <c r="A49" s="46"/>
      <c r="B49" s="1163"/>
      <c r="C49" s="1164"/>
      <c r="D49" s="60"/>
      <c r="E49" s="1140" t="s">
        <v>14</v>
      </c>
      <c r="F49" s="1140"/>
      <c r="G49" s="1140"/>
      <c r="H49" s="1140"/>
      <c r="I49" s="1140"/>
      <c r="J49" s="1141"/>
      <c r="K49" s="61">
        <v>7</v>
      </c>
      <c r="L49" s="62">
        <v>3</v>
      </c>
      <c r="M49" s="62" t="s">
        <v>493</v>
      </c>
      <c r="N49" s="62">
        <v>188</v>
      </c>
      <c r="O49" s="63">
        <v>178</v>
      </c>
      <c r="P49" s="46"/>
      <c r="Q49" s="46"/>
      <c r="R49" s="46"/>
      <c r="S49" s="46"/>
      <c r="T49" s="46"/>
      <c r="U49" s="46"/>
    </row>
    <row r="50" spans="1:21" ht="30.75" customHeight="1" x14ac:dyDescent="0.15">
      <c r="A50" s="46"/>
      <c r="B50" s="1163"/>
      <c r="C50" s="1164"/>
      <c r="D50" s="60"/>
      <c r="E50" s="1140" t="s">
        <v>15</v>
      </c>
      <c r="F50" s="1140"/>
      <c r="G50" s="1140"/>
      <c r="H50" s="1140"/>
      <c r="I50" s="1140"/>
      <c r="J50" s="1141"/>
      <c r="K50" s="61">
        <v>80</v>
      </c>
      <c r="L50" s="62">
        <v>67</v>
      </c>
      <c r="M50" s="62">
        <v>68</v>
      </c>
      <c r="N50" s="62">
        <v>62</v>
      </c>
      <c r="O50" s="63">
        <v>63</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v>0</v>
      </c>
      <c r="M51" s="62">
        <v>0</v>
      </c>
      <c r="N51" s="62">
        <v>0</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3566</v>
      </c>
      <c r="L52" s="62">
        <v>3653</v>
      </c>
      <c r="M52" s="62">
        <v>3715</v>
      </c>
      <c r="N52" s="62">
        <v>3678</v>
      </c>
      <c r="O52" s="63">
        <v>3765</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1583</v>
      </c>
      <c r="L53" s="67">
        <v>1597</v>
      </c>
      <c r="M53" s="67">
        <v>1716</v>
      </c>
      <c r="N53" s="67">
        <v>1610</v>
      </c>
      <c r="O53" s="68">
        <v>1612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550</v>
      </c>
      <c r="L57" s="79" t="s">
        <v>551</v>
      </c>
      <c r="M57" s="79" t="s">
        <v>552</v>
      </c>
      <c r="N57" s="79" t="s">
        <v>553</v>
      </c>
      <c r="O57" s="80" t="s">
        <v>554</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2DcSc2E3Uox1QYWhGzV4Pr9dqNhC+MnRDBmfNleu8C6ZretQn+KuIe0tc4AxUaeX8sYMVqp61B1y8JutficM2w==" saltValue="rpqUavRfIZNUEM1kHXLCz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531</v>
      </c>
      <c r="J40" s="101" t="s">
        <v>532</v>
      </c>
      <c r="K40" s="101" t="s">
        <v>533</v>
      </c>
      <c r="L40" s="101" t="s">
        <v>534</v>
      </c>
      <c r="M40" s="102" t="s">
        <v>535</v>
      </c>
    </row>
    <row r="41" spans="2:13" ht="27.75" customHeight="1" x14ac:dyDescent="0.15">
      <c r="B41" s="1181" t="s">
        <v>30</v>
      </c>
      <c r="C41" s="1182"/>
      <c r="D41" s="103"/>
      <c r="E41" s="1183" t="s">
        <v>31</v>
      </c>
      <c r="F41" s="1183"/>
      <c r="G41" s="1183"/>
      <c r="H41" s="1184"/>
      <c r="I41" s="330">
        <v>38631</v>
      </c>
      <c r="J41" s="331">
        <v>38569</v>
      </c>
      <c r="K41" s="331">
        <v>37091</v>
      </c>
      <c r="L41" s="331">
        <v>35371</v>
      </c>
      <c r="M41" s="332">
        <v>34845</v>
      </c>
    </row>
    <row r="42" spans="2:13" ht="27.75" customHeight="1" x14ac:dyDescent="0.15">
      <c r="B42" s="1171"/>
      <c r="C42" s="1172"/>
      <c r="D42" s="104"/>
      <c r="E42" s="1175" t="s">
        <v>32</v>
      </c>
      <c r="F42" s="1175"/>
      <c r="G42" s="1175"/>
      <c r="H42" s="1176"/>
      <c r="I42" s="333">
        <v>622</v>
      </c>
      <c r="J42" s="334">
        <v>563</v>
      </c>
      <c r="K42" s="334">
        <v>505</v>
      </c>
      <c r="L42" s="334">
        <v>449</v>
      </c>
      <c r="M42" s="335">
        <v>394</v>
      </c>
    </row>
    <row r="43" spans="2:13" ht="27.75" customHeight="1" x14ac:dyDescent="0.15">
      <c r="B43" s="1171"/>
      <c r="C43" s="1172"/>
      <c r="D43" s="104"/>
      <c r="E43" s="1175" t="s">
        <v>33</v>
      </c>
      <c r="F43" s="1175"/>
      <c r="G43" s="1175"/>
      <c r="H43" s="1176"/>
      <c r="I43" s="333">
        <v>8967</v>
      </c>
      <c r="J43" s="334">
        <v>8514</v>
      </c>
      <c r="K43" s="334">
        <v>8105</v>
      </c>
      <c r="L43" s="334">
        <v>5929</v>
      </c>
      <c r="M43" s="335">
        <v>5492</v>
      </c>
    </row>
    <row r="44" spans="2:13" ht="27.75" customHeight="1" x14ac:dyDescent="0.15">
      <c r="B44" s="1171"/>
      <c r="C44" s="1172"/>
      <c r="D44" s="104"/>
      <c r="E44" s="1175" t="s">
        <v>34</v>
      </c>
      <c r="F44" s="1175"/>
      <c r="G44" s="1175"/>
      <c r="H44" s="1176"/>
      <c r="I44" s="333">
        <v>3</v>
      </c>
      <c r="J44" s="334" t="s">
        <v>493</v>
      </c>
      <c r="K44" s="334" t="s">
        <v>493</v>
      </c>
      <c r="L44" s="334">
        <v>1242</v>
      </c>
      <c r="M44" s="335">
        <v>1266</v>
      </c>
    </row>
    <row r="45" spans="2:13" ht="27.75" customHeight="1" x14ac:dyDescent="0.15">
      <c r="B45" s="1171"/>
      <c r="C45" s="1172"/>
      <c r="D45" s="104"/>
      <c r="E45" s="1175" t="s">
        <v>35</v>
      </c>
      <c r="F45" s="1175"/>
      <c r="G45" s="1175"/>
      <c r="H45" s="1176"/>
      <c r="I45" s="333">
        <v>3769</v>
      </c>
      <c r="J45" s="334">
        <v>3798</v>
      </c>
      <c r="K45" s="334">
        <v>3815</v>
      </c>
      <c r="L45" s="334">
        <v>3981</v>
      </c>
      <c r="M45" s="335">
        <v>3318</v>
      </c>
    </row>
    <row r="46" spans="2:13" ht="27.75" customHeight="1" x14ac:dyDescent="0.15">
      <c r="B46" s="1171"/>
      <c r="C46" s="1172"/>
      <c r="D46" s="105"/>
      <c r="E46" s="1175" t="s">
        <v>36</v>
      </c>
      <c r="F46" s="1175"/>
      <c r="G46" s="1175"/>
      <c r="H46" s="1176"/>
      <c r="I46" s="333">
        <v>0</v>
      </c>
      <c r="J46" s="334">
        <v>0</v>
      </c>
      <c r="K46" s="334" t="s">
        <v>493</v>
      </c>
      <c r="L46" s="334" t="s">
        <v>493</v>
      </c>
      <c r="M46" s="335" t="s">
        <v>493</v>
      </c>
    </row>
    <row r="47" spans="2:13" ht="27.75" customHeight="1" x14ac:dyDescent="0.15">
      <c r="B47" s="1171"/>
      <c r="C47" s="1172"/>
      <c r="D47" s="106"/>
      <c r="E47" s="1185" t="s">
        <v>37</v>
      </c>
      <c r="F47" s="1186"/>
      <c r="G47" s="1186"/>
      <c r="H47" s="1187"/>
      <c r="I47" s="333" t="s">
        <v>493</v>
      </c>
      <c r="J47" s="334" t="s">
        <v>493</v>
      </c>
      <c r="K47" s="334" t="s">
        <v>493</v>
      </c>
      <c r="L47" s="334" t="s">
        <v>493</v>
      </c>
      <c r="M47" s="335" t="s">
        <v>493</v>
      </c>
    </row>
    <row r="48" spans="2:13" ht="27.75" customHeight="1" x14ac:dyDescent="0.15">
      <c r="B48" s="1171"/>
      <c r="C48" s="1172"/>
      <c r="D48" s="104"/>
      <c r="E48" s="1175" t="s">
        <v>38</v>
      </c>
      <c r="F48" s="1175"/>
      <c r="G48" s="1175"/>
      <c r="H48" s="1176"/>
      <c r="I48" s="333" t="s">
        <v>493</v>
      </c>
      <c r="J48" s="334" t="s">
        <v>493</v>
      </c>
      <c r="K48" s="334" t="s">
        <v>493</v>
      </c>
      <c r="L48" s="334" t="s">
        <v>493</v>
      </c>
      <c r="M48" s="335" t="s">
        <v>493</v>
      </c>
    </row>
    <row r="49" spans="2:13" ht="27.75" customHeight="1" x14ac:dyDescent="0.15">
      <c r="B49" s="1173"/>
      <c r="C49" s="1174"/>
      <c r="D49" s="104"/>
      <c r="E49" s="1175" t="s">
        <v>39</v>
      </c>
      <c r="F49" s="1175"/>
      <c r="G49" s="1175"/>
      <c r="H49" s="1176"/>
      <c r="I49" s="333" t="s">
        <v>493</v>
      </c>
      <c r="J49" s="334" t="s">
        <v>493</v>
      </c>
      <c r="K49" s="334" t="s">
        <v>493</v>
      </c>
      <c r="L49" s="334" t="s">
        <v>493</v>
      </c>
      <c r="M49" s="335" t="s">
        <v>493</v>
      </c>
    </row>
    <row r="50" spans="2:13" ht="27.75" customHeight="1" x14ac:dyDescent="0.15">
      <c r="B50" s="1169" t="s">
        <v>40</v>
      </c>
      <c r="C50" s="1170"/>
      <c r="D50" s="107"/>
      <c r="E50" s="1175" t="s">
        <v>41</v>
      </c>
      <c r="F50" s="1175"/>
      <c r="G50" s="1175"/>
      <c r="H50" s="1176"/>
      <c r="I50" s="333">
        <v>4676</v>
      </c>
      <c r="J50" s="334">
        <v>4940</v>
      </c>
      <c r="K50" s="334">
        <v>5696</v>
      </c>
      <c r="L50" s="334">
        <v>6104</v>
      </c>
      <c r="M50" s="335">
        <v>6115</v>
      </c>
    </row>
    <row r="51" spans="2:13" ht="27.75" customHeight="1" x14ac:dyDescent="0.15">
      <c r="B51" s="1171"/>
      <c r="C51" s="1172"/>
      <c r="D51" s="104"/>
      <c r="E51" s="1175" t="s">
        <v>42</v>
      </c>
      <c r="F51" s="1175"/>
      <c r="G51" s="1175"/>
      <c r="H51" s="1176"/>
      <c r="I51" s="333">
        <v>186</v>
      </c>
      <c r="J51" s="334">
        <v>95</v>
      </c>
      <c r="K51" s="334">
        <v>73</v>
      </c>
      <c r="L51" s="334">
        <v>100</v>
      </c>
      <c r="M51" s="335">
        <v>229</v>
      </c>
    </row>
    <row r="52" spans="2:13" ht="27.75" customHeight="1" x14ac:dyDescent="0.15">
      <c r="B52" s="1173"/>
      <c r="C52" s="1174"/>
      <c r="D52" s="104"/>
      <c r="E52" s="1175" t="s">
        <v>43</v>
      </c>
      <c r="F52" s="1175"/>
      <c r="G52" s="1175"/>
      <c r="H52" s="1176"/>
      <c r="I52" s="333">
        <v>32920</v>
      </c>
      <c r="J52" s="334">
        <v>31654</v>
      </c>
      <c r="K52" s="334">
        <v>31841</v>
      </c>
      <c r="L52" s="334">
        <v>30390</v>
      </c>
      <c r="M52" s="335">
        <v>29317</v>
      </c>
    </row>
    <row r="53" spans="2:13" ht="27.75" customHeight="1" thickBot="1" x14ac:dyDescent="0.2">
      <c r="B53" s="1177" t="s">
        <v>19</v>
      </c>
      <c r="C53" s="1178"/>
      <c r="D53" s="108"/>
      <c r="E53" s="1179" t="s">
        <v>44</v>
      </c>
      <c r="F53" s="1179"/>
      <c r="G53" s="1179"/>
      <c r="H53" s="1180"/>
      <c r="I53" s="336">
        <v>14211</v>
      </c>
      <c r="J53" s="337">
        <v>14756</v>
      </c>
      <c r="K53" s="337">
        <v>11906</v>
      </c>
      <c r="L53" s="337">
        <v>10378</v>
      </c>
      <c r="M53" s="338">
        <v>9652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8XZpaVVXbP99noB9l5j/aBts8GZge4Ljv1pGoLNvjEq+xcu9ckX/y105Ac/dQc7+N2wkOfpHJKMJ1p3yMyaR0Q==" saltValue="3cEQeDh14pUPJwsRq09jR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533</v>
      </c>
      <c r="G54" s="117" t="s">
        <v>534</v>
      </c>
      <c r="H54" s="118" t="s">
        <v>535</v>
      </c>
    </row>
    <row r="55" spans="2:8" ht="52.5" customHeight="1" x14ac:dyDescent="0.15">
      <c r="B55" s="119"/>
      <c r="C55" s="1196" t="s">
        <v>46</v>
      </c>
      <c r="D55" s="1196"/>
      <c r="E55" s="1197"/>
      <c r="F55" s="339">
        <v>4459</v>
      </c>
      <c r="G55" s="339">
        <v>4679</v>
      </c>
      <c r="H55" s="340">
        <v>4529</v>
      </c>
    </row>
    <row r="56" spans="2:8" ht="52.5" customHeight="1" x14ac:dyDescent="0.15">
      <c r="B56" s="120"/>
      <c r="C56" s="1198" t="s">
        <v>47</v>
      </c>
      <c r="D56" s="1198"/>
      <c r="E56" s="1199"/>
      <c r="F56" s="341">
        <v>1</v>
      </c>
      <c r="G56" s="341">
        <v>72</v>
      </c>
      <c r="H56" s="342">
        <v>128</v>
      </c>
    </row>
    <row r="57" spans="2:8" ht="53.25" customHeight="1" x14ac:dyDescent="0.15">
      <c r="B57" s="120"/>
      <c r="C57" s="1200" t="s">
        <v>48</v>
      </c>
      <c r="D57" s="1200"/>
      <c r="E57" s="1201"/>
      <c r="F57" s="343">
        <v>2784</v>
      </c>
      <c r="G57" s="343">
        <v>2842</v>
      </c>
      <c r="H57" s="344">
        <v>3229</v>
      </c>
    </row>
    <row r="58" spans="2:8" ht="45.75" customHeight="1" x14ac:dyDescent="0.15">
      <c r="B58" s="121"/>
      <c r="C58" s="1188" t="s">
        <v>555</v>
      </c>
      <c r="D58" s="1189"/>
      <c r="E58" s="1190"/>
      <c r="F58" s="345">
        <v>2256</v>
      </c>
      <c r="G58" s="345">
        <v>2256</v>
      </c>
      <c r="H58" s="346">
        <v>2536</v>
      </c>
    </row>
    <row r="59" spans="2:8" ht="45.75" customHeight="1" x14ac:dyDescent="0.15">
      <c r="B59" s="121"/>
      <c r="C59" s="1188" t="s">
        <v>556</v>
      </c>
      <c r="D59" s="1189"/>
      <c r="E59" s="1190"/>
      <c r="F59" s="345">
        <v>188</v>
      </c>
      <c r="G59" s="345">
        <v>242</v>
      </c>
      <c r="H59" s="346">
        <v>338</v>
      </c>
    </row>
    <row r="60" spans="2:8" ht="45.75" customHeight="1" x14ac:dyDescent="0.15">
      <c r="B60" s="121"/>
      <c r="C60" s="1188" t="s">
        <v>557</v>
      </c>
      <c r="D60" s="1189"/>
      <c r="E60" s="1190"/>
      <c r="F60" s="345">
        <v>310</v>
      </c>
      <c r="G60" s="345">
        <v>320</v>
      </c>
      <c r="H60" s="346">
        <v>288</v>
      </c>
    </row>
    <row r="61" spans="2:8" ht="45.75" customHeight="1" x14ac:dyDescent="0.15">
      <c r="B61" s="121"/>
      <c r="C61" s="1188" t="s">
        <v>558</v>
      </c>
      <c r="D61" s="1189"/>
      <c r="E61" s="1190"/>
      <c r="F61" s="345">
        <v>8</v>
      </c>
      <c r="G61" s="345">
        <v>6</v>
      </c>
      <c r="H61" s="346">
        <v>38</v>
      </c>
    </row>
    <row r="62" spans="2:8" ht="45.75" customHeight="1" thickBot="1" x14ac:dyDescent="0.2">
      <c r="B62" s="122"/>
      <c r="C62" s="1191" t="s">
        <v>559</v>
      </c>
      <c r="D62" s="1192"/>
      <c r="E62" s="1193"/>
      <c r="F62" s="347">
        <v>6</v>
      </c>
      <c r="G62" s="347">
        <v>0</v>
      </c>
      <c r="H62" s="348">
        <v>10</v>
      </c>
    </row>
    <row r="63" spans="2:8" ht="52.5" customHeight="1" thickBot="1" x14ac:dyDescent="0.2">
      <c r="B63" s="123"/>
      <c r="C63" s="1194" t="s">
        <v>49</v>
      </c>
      <c r="D63" s="1194"/>
      <c r="E63" s="1195"/>
      <c r="F63" s="349">
        <v>7244</v>
      </c>
      <c r="G63" s="349">
        <v>7593</v>
      </c>
      <c r="H63" s="350">
        <v>7886</v>
      </c>
    </row>
    <row r="64" spans="2:8" x14ac:dyDescent="0.15"/>
  </sheetData>
  <sheetProtection algorithmName="SHA-512" hashValue="c0eMCHMbCUl5WhEa5IPo0p4FJPPW2QtIFmZuRU2zPIrn8w81CX1NIhpAyxJVr6HYUcY2wRqwYlVZroZClKNXXQ==" saltValue="tCE9y0EaCLRXlsFFVplI7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530</v>
      </c>
      <c r="G2" s="137"/>
      <c r="H2" s="138"/>
    </row>
    <row r="3" spans="1:8" x14ac:dyDescent="0.15">
      <c r="A3" s="134" t="s">
        <v>523</v>
      </c>
      <c r="B3" s="139"/>
      <c r="C3" s="140"/>
      <c r="D3" s="141">
        <v>148521</v>
      </c>
      <c r="E3" s="142"/>
      <c r="F3" s="143">
        <v>92632</v>
      </c>
      <c r="G3" s="144"/>
      <c r="H3" s="145"/>
    </row>
    <row r="4" spans="1:8" x14ac:dyDescent="0.15">
      <c r="A4" s="146"/>
      <c r="B4" s="147"/>
      <c r="C4" s="148"/>
      <c r="D4" s="149">
        <v>55438</v>
      </c>
      <c r="E4" s="150"/>
      <c r="F4" s="151">
        <v>47978</v>
      </c>
      <c r="G4" s="152"/>
      <c r="H4" s="153"/>
    </row>
    <row r="5" spans="1:8" x14ac:dyDescent="0.15">
      <c r="A5" s="134" t="s">
        <v>525</v>
      </c>
      <c r="B5" s="139"/>
      <c r="C5" s="140"/>
      <c r="D5" s="141">
        <v>156034</v>
      </c>
      <c r="E5" s="142"/>
      <c r="F5" s="143">
        <v>96469</v>
      </c>
      <c r="G5" s="144"/>
      <c r="H5" s="145"/>
    </row>
    <row r="6" spans="1:8" x14ac:dyDescent="0.15">
      <c r="A6" s="146"/>
      <c r="B6" s="147"/>
      <c r="C6" s="148"/>
      <c r="D6" s="149">
        <v>80358</v>
      </c>
      <c r="E6" s="150"/>
      <c r="F6" s="151">
        <v>49775</v>
      </c>
      <c r="G6" s="152"/>
      <c r="H6" s="153"/>
    </row>
    <row r="7" spans="1:8" x14ac:dyDescent="0.15">
      <c r="A7" s="134" t="s">
        <v>526</v>
      </c>
      <c r="B7" s="139"/>
      <c r="C7" s="140"/>
      <c r="D7" s="141">
        <v>156284</v>
      </c>
      <c r="E7" s="142"/>
      <c r="F7" s="143">
        <v>85743</v>
      </c>
      <c r="G7" s="144"/>
      <c r="H7" s="145"/>
    </row>
    <row r="8" spans="1:8" x14ac:dyDescent="0.15">
      <c r="A8" s="146"/>
      <c r="B8" s="147"/>
      <c r="C8" s="148"/>
      <c r="D8" s="149">
        <v>59515</v>
      </c>
      <c r="E8" s="150"/>
      <c r="F8" s="151">
        <v>45231</v>
      </c>
      <c r="G8" s="152"/>
      <c r="H8" s="153"/>
    </row>
    <row r="9" spans="1:8" x14ac:dyDescent="0.15">
      <c r="A9" s="134" t="s">
        <v>527</v>
      </c>
      <c r="B9" s="139"/>
      <c r="C9" s="140"/>
      <c r="D9" s="141">
        <v>113716</v>
      </c>
      <c r="E9" s="142"/>
      <c r="F9" s="143">
        <v>92509</v>
      </c>
      <c r="G9" s="144"/>
      <c r="H9" s="145"/>
    </row>
    <row r="10" spans="1:8" x14ac:dyDescent="0.15">
      <c r="A10" s="146"/>
      <c r="B10" s="147"/>
      <c r="C10" s="148"/>
      <c r="D10" s="149">
        <v>59518</v>
      </c>
      <c r="E10" s="150"/>
      <c r="F10" s="151">
        <v>52274</v>
      </c>
      <c r="G10" s="152"/>
      <c r="H10" s="153"/>
    </row>
    <row r="11" spans="1:8" x14ac:dyDescent="0.15">
      <c r="A11" s="134" t="s">
        <v>528</v>
      </c>
      <c r="B11" s="139"/>
      <c r="C11" s="140"/>
      <c r="D11" s="141">
        <v>140147</v>
      </c>
      <c r="E11" s="142"/>
      <c r="F11" s="143">
        <v>98544</v>
      </c>
      <c r="G11" s="144"/>
      <c r="H11" s="145"/>
    </row>
    <row r="12" spans="1:8" x14ac:dyDescent="0.15">
      <c r="A12" s="146"/>
      <c r="B12" s="147"/>
      <c r="C12" s="154"/>
      <c r="D12" s="149">
        <v>64548</v>
      </c>
      <c r="E12" s="150"/>
      <c r="F12" s="151">
        <v>55816</v>
      </c>
      <c r="G12" s="152"/>
      <c r="H12" s="153"/>
    </row>
    <row r="13" spans="1:8" x14ac:dyDescent="0.15">
      <c r="A13" s="134"/>
      <c r="B13" s="139"/>
      <c r="C13" s="140"/>
      <c r="D13" s="141">
        <v>142940</v>
      </c>
      <c r="E13" s="142"/>
      <c r="F13" s="143">
        <v>93179</v>
      </c>
      <c r="G13" s="155"/>
      <c r="H13" s="145"/>
    </row>
    <row r="14" spans="1:8" x14ac:dyDescent="0.15">
      <c r="A14" s="146"/>
      <c r="B14" s="147"/>
      <c r="C14" s="148"/>
      <c r="D14" s="149">
        <v>63875</v>
      </c>
      <c r="E14" s="150"/>
      <c r="F14" s="151">
        <v>50215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2.81</v>
      </c>
      <c r="C19" s="156">
        <f>ROUND(VALUE(SUBSTITUTE(実質収支比率等に係る経年分析!G$48,"▲","-")),2)</f>
        <v>6.81</v>
      </c>
      <c r="D19" s="156">
        <f>ROUND(VALUE(SUBSTITUTE(実質収支比率等に係る経年分析!H$48,"▲","-")),2)</f>
        <v>4.68</v>
      </c>
      <c r="E19" s="156">
        <f>ROUND(VALUE(SUBSTITUTE(実質収支比率等に係る経年分析!I$48,"▲","-")),2)</f>
        <v>2.69</v>
      </c>
      <c r="F19" s="156">
        <f>ROUND(VALUE(SUBSTITUTE(実質収支比率等に係る経年分析!J$48,"▲","-")),2)</f>
        <v>2.42</v>
      </c>
    </row>
    <row r="20" spans="1:11" x14ac:dyDescent="0.15">
      <c r="A20" s="156" t="s">
        <v>53</v>
      </c>
      <c r="B20" s="156">
        <f>ROUND(VALUE(SUBSTITUTE(実質収支比率等に係る経年分析!F$47,"▲","-")),2)</f>
        <v>20.85</v>
      </c>
      <c r="C20" s="156">
        <f>ROUND(VALUE(SUBSTITUTE(実質収支比率等に係る経年分析!G$47,"▲","-")),2)</f>
        <v>20.97</v>
      </c>
      <c r="D20" s="156">
        <f>ROUND(VALUE(SUBSTITUTE(実質収支比率等に係る経年分析!H$47,"▲","-")),2)</f>
        <v>25.01</v>
      </c>
      <c r="E20" s="156">
        <f>ROUND(VALUE(SUBSTITUTE(実質収支比率等に係る経年分析!I$47,"▲","-")),2)</f>
        <v>26.14</v>
      </c>
      <c r="F20" s="156">
        <f>ROUND(VALUE(SUBSTITUTE(実質収支比率等に係る経年分析!J$47,"▲","-")),2)</f>
        <v>24.93</v>
      </c>
    </row>
    <row r="21" spans="1:11" x14ac:dyDescent="0.15">
      <c r="A21" s="156" t="s">
        <v>54</v>
      </c>
      <c r="B21" s="156">
        <f>IF(ISNUMBER(VALUE(SUBSTITUTE(実質収支比率等に係る経年分析!F$49,"▲","-"))),ROUND(VALUE(SUBSTITUTE(実質収支比率等に係る経年分析!F$49,"▲","-")),2),NA())</f>
        <v>-1.72</v>
      </c>
      <c r="C21" s="156">
        <f>IF(ISNUMBER(VALUE(SUBSTITUTE(実質収支比率等に係る経年分析!G$49,"▲","-"))),ROUND(VALUE(SUBSTITUTE(実質収支比率等に係る経年分析!G$49,"▲","-")),2),NA())</f>
        <v>6.48</v>
      </c>
      <c r="D21" s="156">
        <f>IF(ISNUMBER(VALUE(SUBSTITUTE(実質収支比率等に係る経年分析!H$49,"▲","-"))),ROUND(VALUE(SUBSTITUTE(実質収支比率等に係る経年分析!H$49,"▲","-")),2),NA())</f>
        <v>-2.2799999999999998</v>
      </c>
      <c r="E21" s="156">
        <f>IF(ISNUMBER(VALUE(SUBSTITUTE(実質収支比率等に係る経年分析!I$49,"▲","-"))),ROUND(VALUE(SUBSTITUTE(実質収支比率等に係る経年分析!I$49,"▲","-")),2),NA())</f>
        <v>-3.06</v>
      </c>
      <c r="F21" s="156">
        <f>IF(ISNUMBER(VALUE(SUBSTITUTE(実質収支比率等に係る経年分析!J$49,"▲","-"))),ROUND(VALUE(SUBSTITUTE(実質収支比率等に係る経年分析!J$49,"▲","-")),2),NA())</f>
        <v>-2.4300000000000002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8.27</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8.07</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8.57</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0.23</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国民健康保険特別会計（直診勘定）</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宅地造成事業特別会計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0.28999999999999998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0.09</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0.21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0.26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0.37</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0.57999999999999996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0.93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0.94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1.07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0.88</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2.81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6.81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4.67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2.69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2.42</v>
      </c>
    </row>
    <row r="36" spans="1:16" x14ac:dyDescent="0.15">
      <c r="A36" s="157" t="str">
        <f>IF(連結実質赤字比率に係る赤字・黒字の構成分析!C$34="",NA(),連結実質赤字比率に係る赤字・黒字の構成分析!C$34)</f>
        <v>国民健康保険病院事業会計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4.66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5.62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6.22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6.63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3566</v>
      </c>
      <c r="E42" s="158"/>
      <c r="F42" s="158"/>
      <c r="G42" s="158">
        <f>'実質公債費比率（分子）の構造'!L$52</f>
        <v>3653</v>
      </c>
      <c r="H42" s="158"/>
      <c r="I42" s="158"/>
      <c r="J42" s="158">
        <f>'実質公債費比率（分子）の構造'!M$52</f>
        <v>3715</v>
      </c>
      <c r="K42" s="158"/>
      <c r="L42" s="158"/>
      <c r="M42" s="158">
        <f>'実質公債費比率（分子）の構造'!N$52</f>
        <v>3678</v>
      </c>
      <c r="N42" s="158"/>
      <c r="O42" s="158"/>
      <c r="P42" s="158">
        <f>'実質公債費比率（分子）の構造'!O$52</f>
        <v>3765</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15">
      <c r="A44" s="158" t="s">
        <v>62</v>
      </c>
      <c r="B44" s="158">
        <f>'実質公債費比率（分子）の構造'!K$50</f>
        <v>80</v>
      </c>
      <c r="C44" s="158"/>
      <c r="D44" s="158"/>
      <c r="E44" s="158">
        <f>'実質公債費比率（分子）の構造'!L$50</f>
        <v>67</v>
      </c>
      <c r="F44" s="158"/>
      <c r="G44" s="158"/>
      <c r="H44" s="158">
        <f>'実質公債費比率（分子）の構造'!M$50</f>
        <v>68</v>
      </c>
      <c r="I44" s="158"/>
      <c r="J44" s="158"/>
      <c r="K44" s="158">
        <f>'実質公債費比率（分子）の構造'!N$50</f>
        <v>62</v>
      </c>
      <c r="L44" s="158"/>
      <c r="M44" s="158"/>
      <c r="N44" s="158">
        <f>'実質公債費比率（分子）の構造'!O$50</f>
        <v>63</v>
      </c>
      <c r="O44" s="158"/>
      <c r="P44" s="158"/>
    </row>
    <row r="45" spans="1:16" x14ac:dyDescent="0.15">
      <c r="A45" s="158" t="s">
        <v>63</v>
      </c>
      <c r="B45" s="158">
        <f>'実質公債費比率（分子）の構造'!K$49</f>
        <v>7</v>
      </c>
      <c r="C45" s="158"/>
      <c r="D45" s="158"/>
      <c r="E45" s="158">
        <f>'実質公債費比率（分子）の構造'!L$49</f>
        <v>3</v>
      </c>
      <c r="F45" s="158"/>
      <c r="G45" s="158"/>
      <c r="H45" s="158" t="str">
        <f>'実質公債費比率（分子）の構造'!M$49</f>
        <v>-</v>
      </c>
      <c r="I45" s="158"/>
      <c r="J45" s="158"/>
      <c r="K45" s="158">
        <f>'実質公債費比率（分子）の構造'!N$49</f>
        <v>188</v>
      </c>
      <c r="L45" s="158"/>
      <c r="M45" s="158"/>
      <c r="N45" s="158">
        <f>'実質公債費比率（分子）の構造'!O$49</f>
        <v>178</v>
      </c>
      <c r="O45" s="158"/>
      <c r="P45" s="158"/>
    </row>
    <row r="46" spans="1:16" x14ac:dyDescent="0.15">
      <c r="A46" s="158" t="s">
        <v>64</v>
      </c>
      <c r="B46" s="158">
        <f>'実質公債費比率（分子）の構造'!K$48</f>
        <v>862</v>
      </c>
      <c r="C46" s="158"/>
      <c r="D46" s="158"/>
      <c r="E46" s="158">
        <f>'実質公債費比率（分子）の構造'!L$48</f>
        <v>874</v>
      </c>
      <c r="F46" s="158"/>
      <c r="G46" s="158"/>
      <c r="H46" s="158">
        <f>'実質公債費比率（分子）の構造'!M$48</f>
        <v>873</v>
      </c>
      <c r="I46" s="158"/>
      <c r="J46" s="158"/>
      <c r="K46" s="158">
        <f>'実質公債費比率（分子）の構造'!N$48</f>
        <v>680</v>
      </c>
      <c r="L46" s="158"/>
      <c r="M46" s="158"/>
      <c r="N46" s="158">
        <f>'実質公債費比率（分子）の構造'!O$48</f>
        <v>628</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4200</v>
      </c>
      <c r="C49" s="158"/>
      <c r="D49" s="158"/>
      <c r="E49" s="158">
        <f>'実質公債費比率（分子）の構造'!L$45</f>
        <v>4306</v>
      </c>
      <c r="F49" s="158"/>
      <c r="G49" s="158"/>
      <c r="H49" s="158">
        <f>'実質公債費比率（分子）の構造'!M$45</f>
        <v>4490</v>
      </c>
      <c r="I49" s="158"/>
      <c r="J49" s="158"/>
      <c r="K49" s="158">
        <f>'実質公債費比率（分子）の構造'!N$45</f>
        <v>4358</v>
      </c>
      <c r="L49" s="158"/>
      <c r="M49" s="158"/>
      <c r="N49" s="158">
        <f>'実質公債費比率（分子）の構造'!O$45</f>
        <v>4508</v>
      </c>
      <c r="O49" s="158"/>
      <c r="P49" s="158"/>
    </row>
    <row r="50" spans="1:16" x14ac:dyDescent="0.15">
      <c r="A50" s="158" t="s">
        <v>67</v>
      </c>
      <c r="B50" s="158" t="e">
        <f>NA()</f>
        <v>#N/A</v>
      </c>
      <c r="C50" s="158">
        <f>IF(ISNUMBER('実質公債費比率（分子）の構造'!K$53),'実質公債費比率（分子）の構造'!K$53,NA())</f>
        <v>1583</v>
      </c>
      <c r="D50" s="158" t="e">
        <f>NA()</f>
        <v>#N/A</v>
      </c>
      <c r="E50" s="158" t="e">
        <f>NA()</f>
        <v>#N/A</v>
      </c>
      <c r="F50" s="158">
        <f>IF(ISNUMBER('実質公債費比率（分子）の構造'!L$53),'実質公債費比率（分子）の構造'!L$53,NA())</f>
        <v>1597</v>
      </c>
      <c r="G50" s="158" t="e">
        <f>NA()</f>
        <v>#N/A</v>
      </c>
      <c r="H50" s="158" t="e">
        <f>NA()</f>
        <v>#N/A</v>
      </c>
      <c r="I50" s="158">
        <f>IF(ISNUMBER('実質公債費比率（分子）の構造'!M$53),'実質公債費比率（分子）の構造'!M$53,NA())</f>
        <v>1716</v>
      </c>
      <c r="J50" s="158" t="e">
        <f>NA()</f>
        <v>#N/A</v>
      </c>
      <c r="K50" s="158" t="e">
        <f>NA()</f>
        <v>#N/A</v>
      </c>
      <c r="L50" s="158">
        <f>IF(ISNUMBER('実質公債費比率（分子）の構造'!N$53),'実質公債費比率（分子）の構造'!N$53,NA())</f>
        <v>1610</v>
      </c>
      <c r="M50" s="158" t="e">
        <f>NA()</f>
        <v>#N/A</v>
      </c>
      <c r="N50" s="158" t="e">
        <f>NA()</f>
        <v>#N/A</v>
      </c>
      <c r="O50" s="158">
        <f>IF(ISNUMBER('実質公債費比率（分子）の構造'!O$53),'実質公債費比率（分子）の構造'!O$53,NA())</f>
        <v>1612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32920</v>
      </c>
      <c r="E56" s="157"/>
      <c r="F56" s="157"/>
      <c r="G56" s="157">
        <f>'将来負担比率（分子）の構造'!J$52</f>
        <v>31654</v>
      </c>
      <c r="H56" s="157"/>
      <c r="I56" s="157"/>
      <c r="J56" s="157">
        <f>'将来負担比率（分子）の構造'!K$52</f>
        <v>31841</v>
      </c>
      <c r="K56" s="157"/>
      <c r="L56" s="157"/>
      <c r="M56" s="157">
        <f>'将来負担比率（分子）の構造'!L$52</f>
        <v>30390</v>
      </c>
      <c r="N56" s="157"/>
      <c r="O56" s="157"/>
      <c r="P56" s="157">
        <f>'将来負担比率（分子）の構造'!M$52</f>
        <v>29317</v>
      </c>
    </row>
    <row r="57" spans="1:16" x14ac:dyDescent="0.15">
      <c r="A57" s="157" t="s">
        <v>42</v>
      </c>
      <c r="B57" s="157"/>
      <c r="C57" s="157"/>
      <c r="D57" s="157">
        <f>'将来負担比率（分子）の構造'!I$51</f>
        <v>186</v>
      </c>
      <c r="E57" s="157"/>
      <c r="F57" s="157"/>
      <c r="G57" s="157">
        <f>'将来負担比率（分子）の構造'!J$51</f>
        <v>95</v>
      </c>
      <c r="H57" s="157"/>
      <c r="I57" s="157"/>
      <c r="J57" s="157">
        <f>'将来負担比率（分子）の構造'!K$51</f>
        <v>73</v>
      </c>
      <c r="K57" s="157"/>
      <c r="L57" s="157"/>
      <c r="M57" s="157">
        <f>'将来負担比率（分子）の構造'!L$51</f>
        <v>100</v>
      </c>
      <c r="N57" s="157"/>
      <c r="O57" s="157"/>
      <c r="P57" s="157">
        <f>'将来負担比率（分子）の構造'!M$51</f>
        <v>229</v>
      </c>
    </row>
    <row r="58" spans="1:16" x14ac:dyDescent="0.15">
      <c r="A58" s="157" t="s">
        <v>41</v>
      </c>
      <c r="B58" s="157"/>
      <c r="C58" s="157"/>
      <c r="D58" s="157">
        <f>'将来負担比率（分子）の構造'!I$50</f>
        <v>4676</v>
      </c>
      <c r="E58" s="157"/>
      <c r="F58" s="157"/>
      <c r="G58" s="157">
        <f>'将来負担比率（分子）の構造'!J$50</f>
        <v>4940</v>
      </c>
      <c r="H58" s="157"/>
      <c r="I58" s="157"/>
      <c r="J58" s="157">
        <f>'将来負担比率（分子）の構造'!K$50</f>
        <v>5696</v>
      </c>
      <c r="K58" s="157"/>
      <c r="L58" s="157"/>
      <c r="M58" s="157">
        <f>'将来負担比率（分子）の構造'!L$50</f>
        <v>6104</v>
      </c>
      <c r="N58" s="157"/>
      <c r="O58" s="157"/>
      <c r="P58" s="157">
        <f>'将来負担比率（分子）の構造'!M$50</f>
        <v>6115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0</v>
      </c>
      <c r="C61" s="157"/>
      <c r="D61" s="157"/>
      <c r="E61" s="157">
        <f>'将来負担比率（分子）の構造'!J$46</f>
        <v>0</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3769</v>
      </c>
      <c r="C62" s="157"/>
      <c r="D62" s="157"/>
      <c r="E62" s="157">
        <f>'将来負担比率（分子）の構造'!J$45</f>
        <v>3798</v>
      </c>
      <c r="F62" s="157"/>
      <c r="G62" s="157"/>
      <c r="H62" s="157">
        <f>'将来負担比率（分子）の構造'!K$45</f>
        <v>3815</v>
      </c>
      <c r="I62" s="157"/>
      <c r="J62" s="157"/>
      <c r="K62" s="157">
        <f>'将来負担比率（分子）の構造'!L$45</f>
        <v>3981</v>
      </c>
      <c r="L62" s="157"/>
      <c r="M62" s="157"/>
      <c r="N62" s="157">
        <f>'将来負担比率（分子）の構造'!M$45</f>
        <v>3318</v>
      </c>
      <c r="O62" s="157"/>
      <c r="P62" s="157"/>
    </row>
    <row r="63" spans="1:16" x14ac:dyDescent="0.15">
      <c r="A63" s="157" t="s">
        <v>34</v>
      </c>
      <c r="B63" s="157">
        <f>'将来負担比率（分子）の構造'!I$44</f>
        <v>3</v>
      </c>
      <c r="C63" s="157"/>
      <c r="D63" s="157"/>
      <c r="E63" s="157" t="str">
        <f>'将来負担比率（分子）の構造'!J$44</f>
        <v>-</v>
      </c>
      <c r="F63" s="157"/>
      <c r="G63" s="157"/>
      <c r="H63" s="157" t="str">
        <f>'将来負担比率（分子）の構造'!K$44</f>
        <v>-</v>
      </c>
      <c r="I63" s="157"/>
      <c r="J63" s="157"/>
      <c r="K63" s="157">
        <f>'将来負担比率（分子）の構造'!L$44</f>
        <v>1242</v>
      </c>
      <c r="L63" s="157"/>
      <c r="M63" s="157"/>
      <c r="N63" s="157">
        <f>'将来負担比率（分子）の構造'!M$44</f>
        <v>1266</v>
      </c>
      <c r="O63" s="157"/>
      <c r="P63" s="157"/>
    </row>
    <row r="64" spans="1:16" x14ac:dyDescent="0.15">
      <c r="A64" s="157" t="s">
        <v>33</v>
      </c>
      <c r="B64" s="157">
        <f>'将来負担比率（分子）の構造'!I$43</f>
        <v>8967</v>
      </c>
      <c r="C64" s="157"/>
      <c r="D64" s="157"/>
      <c r="E64" s="157">
        <f>'将来負担比率（分子）の構造'!J$43</f>
        <v>8514</v>
      </c>
      <c r="F64" s="157"/>
      <c r="G64" s="157"/>
      <c r="H64" s="157">
        <f>'将来負担比率（分子）の構造'!K$43</f>
        <v>8105</v>
      </c>
      <c r="I64" s="157"/>
      <c r="J64" s="157"/>
      <c r="K64" s="157">
        <f>'将来負担比率（分子）の構造'!L$43</f>
        <v>5929</v>
      </c>
      <c r="L64" s="157"/>
      <c r="M64" s="157"/>
      <c r="N64" s="157">
        <f>'将来負担比率（分子）の構造'!M$43</f>
        <v>5492</v>
      </c>
      <c r="O64" s="157"/>
      <c r="P64" s="157"/>
    </row>
    <row r="65" spans="1:16" x14ac:dyDescent="0.15">
      <c r="A65" s="157" t="s">
        <v>32</v>
      </c>
      <c r="B65" s="157">
        <f>'将来負担比率（分子）の構造'!I$42</f>
        <v>622</v>
      </c>
      <c r="C65" s="157"/>
      <c r="D65" s="157"/>
      <c r="E65" s="157">
        <f>'将来負担比率（分子）の構造'!J$42</f>
        <v>563</v>
      </c>
      <c r="F65" s="157"/>
      <c r="G65" s="157"/>
      <c r="H65" s="157">
        <f>'将来負担比率（分子）の構造'!K$42</f>
        <v>505</v>
      </c>
      <c r="I65" s="157"/>
      <c r="J65" s="157"/>
      <c r="K65" s="157">
        <f>'将来負担比率（分子）の構造'!L$42</f>
        <v>449</v>
      </c>
      <c r="L65" s="157"/>
      <c r="M65" s="157"/>
      <c r="N65" s="157">
        <f>'将来負担比率（分子）の構造'!M$42</f>
        <v>394</v>
      </c>
      <c r="O65" s="157"/>
      <c r="P65" s="157"/>
    </row>
    <row r="66" spans="1:16" x14ac:dyDescent="0.15">
      <c r="A66" s="157" t="s">
        <v>31</v>
      </c>
      <c r="B66" s="157">
        <f>'将来負担比率（分子）の構造'!I$41</f>
        <v>38631</v>
      </c>
      <c r="C66" s="157"/>
      <c r="D66" s="157"/>
      <c r="E66" s="157">
        <f>'将来負担比率（分子）の構造'!J$41</f>
        <v>38569</v>
      </c>
      <c r="F66" s="157"/>
      <c r="G66" s="157"/>
      <c r="H66" s="157">
        <f>'将来負担比率（分子）の構造'!K$41</f>
        <v>37091</v>
      </c>
      <c r="I66" s="157"/>
      <c r="J66" s="157"/>
      <c r="K66" s="157">
        <f>'将来負担比率（分子）の構造'!L$41</f>
        <v>35371</v>
      </c>
      <c r="L66" s="157"/>
      <c r="M66" s="157"/>
      <c r="N66" s="157">
        <f>'将来負担比率（分子）の構造'!M$41</f>
        <v>34845</v>
      </c>
      <c r="O66" s="157"/>
      <c r="P66" s="157"/>
    </row>
    <row r="67" spans="1:16" x14ac:dyDescent="0.15">
      <c r="A67" s="157" t="s">
        <v>71</v>
      </c>
      <c r="B67" s="157" t="e">
        <f>NA()</f>
        <v>#N/A</v>
      </c>
      <c r="C67" s="157">
        <f>IF(ISNUMBER('将来負担比率（分子）の構造'!I$53), IF('将来負担比率（分子）の構造'!I$53 &lt; 0, 0, '将来負担比率（分子）の構造'!I$53), NA())</f>
        <v>14211</v>
      </c>
      <c r="D67" s="157" t="e">
        <f>NA()</f>
        <v>#N/A</v>
      </c>
      <c r="E67" s="157" t="e">
        <f>NA()</f>
        <v>#N/A</v>
      </c>
      <c r="F67" s="157">
        <f>IF(ISNUMBER('将来負担比率（分子）の構造'!J$53), IF('将来負担比率（分子）の構造'!J$53 &lt; 0, 0, '将来負担比率（分子）の構造'!J$53), NA())</f>
        <v>14756</v>
      </c>
      <c r="G67" s="157" t="e">
        <f>NA()</f>
        <v>#N/A</v>
      </c>
      <c r="H67" s="157" t="e">
        <f>NA()</f>
        <v>#N/A</v>
      </c>
      <c r="I67" s="157">
        <f>IF(ISNUMBER('将来負担比率（分子）の構造'!K$53), IF('将来負担比率（分子）の構造'!K$53 &lt; 0, 0, '将来負担比率（分子）の構造'!K$53), NA())</f>
        <v>11906</v>
      </c>
      <c r="J67" s="157" t="e">
        <f>NA()</f>
        <v>#N/A</v>
      </c>
      <c r="K67" s="157" t="e">
        <f>NA()</f>
        <v>#N/A</v>
      </c>
      <c r="L67" s="157">
        <f>IF(ISNUMBER('将来負担比率（分子）の構造'!L$53), IF('将来負担比率（分子）の構造'!L$53 &lt; 0, 0, '将来負担比率（分子）の構造'!L$53), NA())</f>
        <v>10378</v>
      </c>
      <c r="M67" s="157" t="e">
        <f>NA()</f>
        <v>#N/A</v>
      </c>
      <c r="N67" s="157" t="e">
        <f>NA()</f>
        <v>#N/A</v>
      </c>
      <c r="O67" s="157">
        <f>IF(ISNUMBER('将来負担比率（分子）の構造'!M$53), IF('将来負担比率（分子）の構造'!M$53 &lt; 0, 0, '将来負担比率（分子）の構造'!M$53), NA())</f>
        <v>9652</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4459</v>
      </c>
      <c r="C72" s="161">
        <f>基金残高に係る経年分析!G55</f>
        <v>4679</v>
      </c>
      <c r="D72" s="161">
        <f>基金残高に係る経年分析!H55</f>
        <v>4529</v>
      </c>
    </row>
    <row r="73" spans="1:16" x14ac:dyDescent="0.15">
      <c r="A73" s="160" t="s">
        <v>74</v>
      </c>
      <c r="B73" s="161">
        <f>基金残高に係る経年分析!F56</f>
        <v>1</v>
      </c>
      <c r="C73" s="161">
        <f>基金残高に係る経年分析!G56</f>
        <v>72</v>
      </c>
      <c r="D73" s="161">
        <f>基金残高に係る経年分析!H56</f>
        <v>128</v>
      </c>
    </row>
    <row r="74" spans="1:16" x14ac:dyDescent="0.15">
      <c r="A74" s="160" t="s">
        <v>75</v>
      </c>
      <c r="B74" s="161">
        <f>基金残高に係る経年分析!F57</f>
        <v>2784</v>
      </c>
      <c r="C74" s="161">
        <f>基金残高に係る経年分析!G57</f>
        <v>2842</v>
      </c>
      <c r="D74" s="161">
        <f>基金残高に係る経年分析!H57</f>
        <v>3229</v>
      </c>
    </row>
  </sheetData>
  <sheetProtection algorithmName="SHA-512" hashValue="ljV1bngXuCkWb8eu5oHRjsqmkfPqzl6EnV+UYOxLFSdXRmeiF5+GKeYDu+/Jtwg9wteKYdDVKgE91MuE9JBkxg==" saltValue="BKmwJXdRBDOlXUjN36ye6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3707198</v>
      </c>
      <c r="S5" s="664"/>
      <c r="T5" s="664"/>
      <c r="U5" s="664"/>
      <c r="V5" s="664"/>
      <c r="W5" s="664"/>
      <c r="X5" s="664"/>
      <c r="Y5" s="689"/>
      <c r="Z5" s="702">
        <v>11</v>
      </c>
      <c r="AA5" s="702"/>
      <c r="AB5" s="702"/>
      <c r="AC5" s="702"/>
      <c r="AD5" s="703">
        <v>3707198</v>
      </c>
      <c r="AE5" s="703"/>
      <c r="AF5" s="703"/>
      <c r="AG5" s="703"/>
      <c r="AH5" s="703"/>
      <c r="AI5" s="703"/>
      <c r="AJ5" s="703"/>
      <c r="AK5" s="703"/>
      <c r="AL5" s="690">
        <v>20.2</v>
      </c>
      <c r="AM5" s="672"/>
      <c r="AN5" s="672"/>
      <c r="AO5" s="691"/>
      <c r="AP5" s="666" t="s">
        <v>216</v>
      </c>
      <c r="AQ5" s="667"/>
      <c r="AR5" s="667"/>
      <c r="AS5" s="667"/>
      <c r="AT5" s="667"/>
      <c r="AU5" s="667"/>
      <c r="AV5" s="667"/>
      <c r="AW5" s="667"/>
      <c r="AX5" s="667"/>
      <c r="AY5" s="667"/>
      <c r="AZ5" s="667"/>
      <c r="BA5" s="667"/>
      <c r="BB5" s="667"/>
      <c r="BC5" s="667"/>
      <c r="BD5" s="667"/>
      <c r="BE5" s="667"/>
      <c r="BF5" s="668"/>
      <c r="BG5" s="608">
        <v>3693922</v>
      </c>
      <c r="BH5" s="609"/>
      <c r="BI5" s="609"/>
      <c r="BJ5" s="609"/>
      <c r="BK5" s="609"/>
      <c r="BL5" s="609"/>
      <c r="BM5" s="609"/>
      <c r="BN5" s="610"/>
      <c r="BO5" s="646">
        <v>99.6</v>
      </c>
      <c r="BP5" s="646"/>
      <c r="BQ5" s="646"/>
      <c r="BR5" s="646"/>
      <c r="BS5" s="647">
        <v>38899</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618361</v>
      </c>
      <c r="S6" s="609"/>
      <c r="T6" s="609"/>
      <c r="U6" s="609"/>
      <c r="V6" s="609"/>
      <c r="W6" s="609"/>
      <c r="X6" s="609"/>
      <c r="Y6" s="610"/>
      <c r="Z6" s="646">
        <v>1.8</v>
      </c>
      <c r="AA6" s="646"/>
      <c r="AB6" s="646"/>
      <c r="AC6" s="646"/>
      <c r="AD6" s="647">
        <v>618361</v>
      </c>
      <c r="AE6" s="647"/>
      <c r="AF6" s="647"/>
      <c r="AG6" s="647"/>
      <c r="AH6" s="647"/>
      <c r="AI6" s="647"/>
      <c r="AJ6" s="647"/>
      <c r="AK6" s="647"/>
      <c r="AL6" s="611">
        <v>3.4</v>
      </c>
      <c r="AM6" s="612"/>
      <c r="AN6" s="612"/>
      <c r="AO6" s="648"/>
      <c r="AP6" s="605" t="s">
        <v>221</v>
      </c>
      <c r="AQ6" s="606"/>
      <c r="AR6" s="606"/>
      <c r="AS6" s="606"/>
      <c r="AT6" s="606"/>
      <c r="AU6" s="606"/>
      <c r="AV6" s="606"/>
      <c r="AW6" s="606"/>
      <c r="AX6" s="606"/>
      <c r="AY6" s="606"/>
      <c r="AZ6" s="606"/>
      <c r="BA6" s="606"/>
      <c r="BB6" s="606"/>
      <c r="BC6" s="606"/>
      <c r="BD6" s="606"/>
      <c r="BE6" s="606"/>
      <c r="BF6" s="607"/>
      <c r="BG6" s="608">
        <v>3693922</v>
      </c>
      <c r="BH6" s="609"/>
      <c r="BI6" s="609"/>
      <c r="BJ6" s="609"/>
      <c r="BK6" s="609"/>
      <c r="BL6" s="609"/>
      <c r="BM6" s="609"/>
      <c r="BN6" s="610"/>
      <c r="BO6" s="646">
        <v>99.6</v>
      </c>
      <c r="BP6" s="646"/>
      <c r="BQ6" s="646"/>
      <c r="BR6" s="646"/>
      <c r="BS6" s="647">
        <v>38899</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231249</v>
      </c>
      <c r="CS6" s="609"/>
      <c r="CT6" s="609"/>
      <c r="CU6" s="609"/>
      <c r="CV6" s="609"/>
      <c r="CW6" s="609"/>
      <c r="CX6" s="609"/>
      <c r="CY6" s="610"/>
      <c r="CZ6" s="690">
        <v>0.7</v>
      </c>
      <c r="DA6" s="672"/>
      <c r="DB6" s="672"/>
      <c r="DC6" s="692"/>
      <c r="DD6" s="614">
        <v>34359</v>
      </c>
      <c r="DE6" s="609"/>
      <c r="DF6" s="609"/>
      <c r="DG6" s="609"/>
      <c r="DH6" s="609"/>
      <c r="DI6" s="609"/>
      <c r="DJ6" s="609"/>
      <c r="DK6" s="609"/>
      <c r="DL6" s="609"/>
      <c r="DM6" s="609"/>
      <c r="DN6" s="609"/>
      <c r="DO6" s="609"/>
      <c r="DP6" s="610"/>
      <c r="DQ6" s="614">
        <v>198148</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1969</v>
      </c>
      <c r="S7" s="609"/>
      <c r="T7" s="609"/>
      <c r="U7" s="609"/>
      <c r="V7" s="609"/>
      <c r="W7" s="609"/>
      <c r="X7" s="609"/>
      <c r="Y7" s="610"/>
      <c r="Z7" s="646">
        <v>0</v>
      </c>
      <c r="AA7" s="646"/>
      <c r="AB7" s="646"/>
      <c r="AC7" s="646"/>
      <c r="AD7" s="647">
        <v>1969</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1353586</v>
      </c>
      <c r="BH7" s="609"/>
      <c r="BI7" s="609"/>
      <c r="BJ7" s="609"/>
      <c r="BK7" s="609"/>
      <c r="BL7" s="609"/>
      <c r="BM7" s="609"/>
      <c r="BN7" s="610"/>
      <c r="BO7" s="646">
        <v>36.5</v>
      </c>
      <c r="BP7" s="646"/>
      <c r="BQ7" s="646"/>
      <c r="BR7" s="646"/>
      <c r="BS7" s="647">
        <v>38899</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4414237</v>
      </c>
      <c r="CS7" s="609"/>
      <c r="CT7" s="609"/>
      <c r="CU7" s="609"/>
      <c r="CV7" s="609"/>
      <c r="CW7" s="609"/>
      <c r="CX7" s="609"/>
      <c r="CY7" s="610"/>
      <c r="CZ7" s="646">
        <v>13.3</v>
      </c>
      <c r="DA7" s="646"/>
      <c r="DB7" s="646"/>
      <c r="DC7" s="646"/>
      <c r="DD7" s="614">
        <v>103816</v>
      </c>
      <c r="DE7" s="609"/>
      <c r="DF7" s="609"/>
      <c r="DG7" s="609"/>
      <c r="DH7" s="609"/>
      <c r="DI7" s="609"/>
      <c r="DJ7" s="609"/>
      <c r="DK7" s="609"/>
      <c r="DL7" s="609"/>
      <c r="DM7" s="609"/>
      <c r="DN7" s="609"/>
      <c r="DO7" s="609"/>
      <c r="DP7" s="610"/>
      <c r="DQ7" s="614">
        <v>2967751</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28907</v>
      </c>
      <c r="S8" s="609"/>
      <c r="T8" s="609"/>
      <c r="U8" s="609"/>
      <c r="V8" s="609"/>
      <c r="W8" s="609"/>
      <c r="X8" s="609"/>
      <c r="Y8" s="610"/>
      <c r="Z8" s="646">
        <v>0.1</v>
      </c>
      <c r="AA8" s="646"/>
      <c r="AB8" s="646"/>
      <c r="AC8" s="646"/>
      <c r="AD8" s="647">
        <v>28907</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48729</v>
      </c>
      <c r="BH8" s="609"/>
      <c r="BI8" s="609"/>
      <c r="BJ8" s="609"/>
      <c r="BK8" s="609"/>
      <c r="BL8" s="609"/>
      <c r="BM8" s="609"/>
      <c r="BN8" s="610"/>
      <c r="BO8" s="646">
        <v>1.3</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8203284</v>
      </c>
      <c r="CS8" s="609"/>
      <c r="CT8" s="609"/>
      <c r="CU8" s="609"/>
      <c r="CV8" s="609"/>
      <c r="CW8" s="609"/>
      <c r="CX8" s="609"/>
      <c r="CY8" s="610"/>
      <c r="CZ8" s="646">
        <v>24.7</v>
      </c>
      <c r="DA8" s="646"/>
      <c r="DB8" s="646"/>
      <c r="DC8" s="646"/>
      <c r="DD8" s="614">
        <v>264290</v>
      </c>
      <c r="DE8" s="609"/>
      <c r="DF8" s="609"/>
      <c r="DG8" s="609"/>
      <c r="DH8" s="609"/>
      <c r="DI8" s="609"/>
      <c r="DJ8" s="609"/>
      <c r="DK8" s="609"/>
      <c r="DL8" s="609"/>
      <c r="DM8" s="609"/>
      <c r="DN8" s="609"/>
      <c r="DO8" s="609"/>
      <c r="DP8" s="610"/>
      <c r="DQ8" s="614">
        <v>5366752</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37365</v>
      </c>
      <c r="S9" s="609"/>
      <c r="T9" s="609"/>
      <c r="U9" s="609"/>
      <c r="V9" s="609"/>
      <c r="W9" s="609"/>
      <c r="X9" s="609"/>
      <c r="Y9" s="610"/>
      <c r="Z9" s="646">
        <v>0.1</v>
      </c>
      <c r="AA9" s="646"/>
      <c r="AB9" s="646"/>
      <c r="AC9" s="646"/>
      <c r="AD9" s="647">
        <v>37365</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1087302</v>
      </c>
      <c r="BH9" s="609"/>
      <c r="BI9" s="609"/>
      <c r="BJ9" s="609"/>
      <c r="BK9" s="609"/>
      <c r="BL9" s="609"/>
      <c r="BM9" s="609"/>
      <c r="BN9" s="610"/>
      <c r="BO9" s="646">
        <v>29.3</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3197414</v>
      </c>
      <c r="CS9" s="609"/>
      <c r="CT9" s="609"/>
      <c r="CU9" s="609"/>
      <c r="CV9" s="609"/>
      <c r="CW9" s="609"/>
      <c r="CX9" s="609"/>
      <c r="CY9" s="610"/>
      <c r="CZ9" s="646">
        <v>9.6</v>
      </c>
      <c r="DA9" s="646"/>
      <c r="DB9" s="646"/>
      <c r="DC9" s="646"/>
      <c r="DD9" s="614">
        <v>690361</v>
      </c>
      <c r="DE9" s="609"/>
      <c r="DF9" s="609"/>
      <c r="DG9" s="609"/>
      <c r="DH9" s="609"/>
      <c r="DI9" s="609"/>
      <c r="DJ9" s="609"/>
      <c r="DK9" s="609"/>
      <c r="DL9" s="609"/>
      <c r="DM9" s="609"/>
      <c r="DN9" s="609"/>
      <c r="DO9" s="609"/>
      <c r="DP9" s="610"/>
      <c r="DQ9" s="614">
        <v>2140746</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83353</v>
      </c>
      <c r="BH10" s="609"/>
      <c r="BI10" s="609"/>
      <c r="BJ10" s="609"/>
      <c r="BK10" s="609"/>
      <c r="BL10" s="609"/>
      <c r="BM10" s="609"/>
      <c r="BN10" s="610"/>
      <c r="BO10" s="646">
        <v>2.2000000000000002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68090</v>
      </c>
      <c r="CS10" s="609"/>
      <c r="CT10" s="609"/>
      <c r="CU10" s="609"/>
      <c r="CV10" s="609"/>
      <c r="CW10" s="609"/>
      <c r="CX10" s="609"/>
      <c r="CY10" s="610"/>
      <c r="CZ10" s="646">
        <v>0.2</v>
      </c>
      <c r="DA10" s="646"/>
      <c r="DB10" s="646"/>
      <c r="DC10" s="646"/>
      <c r="DD10" s="614" t="s">
        <v>122</v>
      </c>
      <c r="DE10" s="609"/>
      <c r="DF10" s="609"/>
      <c r="DG10" s="609"/>
      <c r="DH10" s="609"/>
      <c r="DI10" s="609"/>
      <c r="DJ10" s="609"/>
      <c r="DK10" s="609"/>
      <c r="DL10" s="609"/>
      <c r="DM10" s="609"/>
      <c r="DN10" s="609"/>
      <c r="DO10" s="609"/>
      <c r="DP10" s="610"/>
      <c r="DQ10" s="614">
        <v>90</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885886</v>
      </c>
      <c r="S11" s="609"/>
      <c r="T11" s="609"/>
      <c r="U11" s="609"/>
      <c r="V11" s="609"/>
      <c r="W11" s="609"/>
      <c r="X11" s="609"/>
      <c r="Y11" s="610"/>
      <c r="Z11" s="611">
        <v>2.6</v>
      </c>
      <c r="AA11" s="612"/>
      <c r="AB11" s="612"/>
      <c r="AC11" s="613"/>
      <c r="AD11" s="614">
        <v>885886</v>
      </c>
      <c r="AE11" s="609"/>
      <c r="AF11" s="609"/>
      <c r="AG11" s="609"/>
      <c r="AH11" s="609"/>
      <c r="AI11" s="609"/>
      <c r="AJ11" s="609"/>
      <c r="AK11" s="610"/>
      <c r="AL11" s="611">
        <v>4.8</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134202</v>
      </c>
      <c r="BH11" s="609"/>
      <c r="BI11" s="609"/>
      <c r="BJ11" s="609"/>
      <c r="BK11" s="609"/>
      <c r="BL11" s="609"/>
      <c r="BM11" s="609"/>
      <c r="BN11" s="610"/>
      <c r="BO11" s="646">
        <v>3.6</v>
      </c>
      <c r="BP11" s="646"/>
      <c r="BQ11" s="646"/>
      <c r="BR11" s="646"/>
      <c r="BS11" s="647">
        <v>38899</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2442546</v>
      </c>
      <c r="CS11" s="609"/>
      <c r="CT11" s="609"/>
      <c r="CU11" s="609"/>
      <c r="CV11" s="609"/>
      <c r="CW11" s="609"/>
      <c r="CX11" s="609"/>
      <c r="CY11" s="610"/>
      <c r="CZ11" s="646">
        <v>7.4</v>
      </c>
      <c r="DA11" s="646"/>
      <c r="DB11" s="646"/>
      <c r="DC11" s="646"/>
      <c r="DD11" s="614">
        <v>446779</v>
      </c>
      <c r="DE11" s="609"/>
      <c r="DF11" s="609"/>
      <c r="DG11" s="609"/>
      <c r="DH11" s="609"/>
      <c r="DI11" s="609"/>
      <c r="DJ11" s="609"/>
      <c r="DK11" s="609"/>
      <c r="DL11" s="609"/>
      <c r="DM11" s="609"/>
      <c r="DN11" s="609"/>
      <c r="DO11" s="609"/>
      <c r="DP11" s="610"/>
      <c r="DQ11" s="614">
        <v>1245397</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6368</v>
      </c>
      <c r="S12" s="609"/>
      <c r="T12" s="609"/>
      <c r="U12" s="609"/>
      <c r="V12" s="609"/>
      <c r="W12" s="609"/>
      <c r="X12" s="609"/>
      <c r="Y12" s="610"/>
      <c r="Z12" s="646">
        <v>0</v>
      </c>
      <c r="AA12" s="646"/>
      <c r="AB12" s="646"/>
      <c r="AC12" s="646"/>
      <c r="AD12" s="647">
        <v>6368</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1957408</v>
      </c>
      <c r="BH12" s="609"/>
      <c r="BI12" s="609"/>
      <c r="BJ12" s="609"/>
      <c r="BK12" s="609"/>
      <c r="BL12" s="609"/>
      <c r="BM12" s="609"/>
      <c r="BN12" s="610"/>
      <c r="BO12" s="646">
        <v>52.8</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640020</v>
      </c>
      <c r="CS12" s="609"/>
      <c r="CT12" s="609"/>
      <c r="CU12" s="609"/>
      <c r="CV12" s="609"/>
      <c r="CW12" s="609"/>
      <c r="CX12" s="609"/>
      <c r="CY12" s="610"/>
      <c r="CZ12" s="646">
        <v>1.9</v>
      </c>
      <c r="DA12" s="646"/>
      <c r="DB12" s="646"/>
      <c r="DC12" s="646"/>
      <c r="DD12" s="614">
        <v>115485</v>
      </c>
      <c r="DE12" s="609"/>
      <c r="DF12" s="609"/>
      <c r="DG12" s="609"/>
      <c r="DH12" s="609"/>
      <c r="DI12" s="609"/>
      <c r="DJ12" s="609"/>
      <c r="DK12" s="609"/>
      <c r="DL12" s="609"/>
      <c r="DM12" s="609"/>
      <c r="DN12" s="609"/>
      <c r="DO12" s="609"/>
      <c r="DP12" s="610"/>
      <c r="DQ12" s="614">
        <v>425718</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1938126</v>
      </c>
      <c r="BH13" s="609"/>
      <c r="BI13" s="609"/>
      <c r="BJ13" s="609"/>
      <c r="BK13" s="609"/>
      <c r="BL13" s="609"/>
      <c r="BM13" s="609"/>
      <c r="BN13" s="610"/>
      <c r="BO13" s="646">
        <v>52.3</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3740211</v>
      </c>
      <c r="CS13" s="609"/>
      <c r="CT13" s="609"/>
      <c r="CU13" s="609"/>
      <c r="CV13" s="609"/>
      <c r="CW13" s="609"/>
      <c r="CX13" s="609"/>
      <c r="CY13" s="610"/>
      <c r="CZ13" s="646">
        <v>11.3</v>
      </c>
      <c r="DA13" s="646"/>
      <c r="DB13" s="646"/>
      <c r="DC13" s="646"/>
      <c r="DD13" s="614">
        <v>2066300</v>
      </c>
      <c r="DE13" s="609"/>
      <c r="DF13" s="609"/>
      <c r="DG13" s="609"/>
      <c r="DH13" s="609"/>
      <c r="DI13" s="609"/>
      <c r="DJ13" s="609"/>
      <c r="DK13" s="609"/>
      <c r="DL13" s="609"/>
      <c r="DM13" s="609"/>
      <c r="DN13" s="609"/>
      <c r="DO13" s="609"/>
      <c r="DP13" s="610"/>
      <c r="DQ13" s="614">
        <v>1840077</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163413</v>
      </c>
      <c r="BH14" s="609"/>
      <c r="BI14" s="609"/>
      <c r="BJ14" s="609"/>
      <c r="BK14" s="609"/>
      <c r="BL14" s="609"/>
      <c r="BM14" s="609"/>
      <c r="BN14" s="610"/>
      <c r="BO14" s="646">
        <v>4.4000000000000004</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1229068</v>
      </c>
      <c r="CS14" s="609"/>
      <c r="CT14" s="609"/>
      <c r="CU14" s="609"/>
      <c r="CV14" s="609"/>
      <c r="CW14" s="609"/>
      <c r="CX14" s="609"/>
      <c r="CY14" s="610"/>
      <c r="CZ14" s="646">
        <v>3.7</v>
      </c>
      <c r="DA14" s="646"/>
      <c r="DB14" s="646"/>
      <c r="DC14" s="646"/>
      <c r="DD14" s="614">
        <v>81548</v>
      </c>
      <c r="DE14" s="609"/>
      <c r="DF14" s="609"/>
      <c r="DG14" s="609"/>
      <c r="DH14" s="609"/>
      <c r="DI14" s="609"/>
      <c r="DJ14" s="609"/>
      <c r="DK14" s="609"/>
      <c r="DL14" s="609"/>
      <c r="DM14" s="609"/>
      <c r="DN14" s="609"/>
      <c r="DO14" s="609"/>
      <c r="DP14" s="610"/>
      <c r="DQ14" s="614">
        <v>994110</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77294</v>
      </c>
      <c r="S15" s="609"/>
      <c r="T15" s="609"/>
      <c r="U15" s="609"/>
      <c r="V15" s="609"/>
      <c r="W15" s="609"/>
      <c r="X15" s="609"/>
      <c r="Y15" s="610"/>
      <c r="Z15" s="646">
        <v>0.2</v>
      </c>
      <c r="AA15" s="646"/>
      <c r="AB15" s="646"/>
      <c r="AC15" s="646"/>
      <c r="AD15" s="647">
        <v>77294</v>
      </c>
      <c r="AE15" s="647"/>
      <c r="AF15" s="647"/>
      <c r="AG15" s="647"/>
      <c r="AH15" s="647"/>
      <c r="AI15" s="647"/>
      <c r="AJ15" s="647"/>
      <c r="AK15" s="647"/>
      <c r="AL15" s="611">
        <v>0.4</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219115</v>
      </c>
      <c r="BH15" s="609"/>
      <c r="BI15" s="609"/>
      <c r="BJ15" s="609"/>
      <c r="BK15" s="609"/>
      <c r="BL15" s="609"/>
      <c r="BM15" s="609"/>
      <c r="BN15" s="610"/>
      <c r="BO15" s="646">
        <v>5.9</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2369495</v>
      </c>
      <c r="CS15" s="609"/>
      <c r="CT15" s="609"/>
      <c r="CU15" s="609"/>
      <c r="CV15" s="609"/>
      <c r="CW15" s="609"/>
      <c r="CX15" s="609"/>
      <c r="CY15" s="610"/>
      <c r="CZ15" s="646">
        <v>7.1</v>
      </c>
      <c r="DA15" s="646"/>
      <c r="DB15" s="646"/>
      <c r="DC15" s="646"/>
      <c r="DD15" s="614">
        <v>569374</v>
      </c>
      <c r="DE15" s="609"/>
      <c r="DF15" s="609"/>
      <c r="DG15" s="609"/>
      <c r="DH15" s="609"/>
      <c r="DI15" s="609"/>
      <c r="DJ15" s="609"/>
      <c r="DK15" s="609"/>
      <c r="DL15" s="609"/>
      <c r="DM15" s="609"/>
      <c r="DN15" s="609"/>
      <c r="DO15" s="609"/>
      <c r="DP15" s="610"/>
      <c r="DQ15" s="614">
        <v>1717910</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101980</v>
      </c>
      <c r="S16" s="609"/>
      <c r="T16" s="609"/>
      <c r="U16" s="609"/>
      <c r="V16" s="609"/>
      <c r="W16" s="609"/>
      <c r="X16" s="609"/>
      <c r="Y16" s="610"/>
      <c r="Z16" s="646">
        <v>0.3</v>
      </c>
      <c r="AA16" s="646"/>
      <c r="AB16" s="646"/>
      <c r="AC16" s="646"/>
      <c r="AD16" s="647">
        <v>101980</v>
      </c>
      <c r="AE16" s="647"/>
      <c r="AF16" s="647"/>
      <c r="AG16" s="647"/>
      <c r="AH16" s="647"/>
      <c r="AI16" s="647"/>
      <c r="AJ16" s="647"/>
      <c r="AK16" s="647"/>
      <c r="AL16" s="611">
        <v>0.6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v>400</v>
      </c>
      <c r="BH16" s="609"/>
      <c r="BI16" s="609"/>
      <c r="BJ16" s="609"/>
      <c r="BK16" s="609"/>
      <c r="BL16" s="609"/>
      <c r="BM16" s="609"/>
      <c r="BN16" s="610"/>
      <c r="BO16" s="646">
        <v>0</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2180524</v>
      </c>
      <c r="CS16" s="609"/>
      <c r="CT16" s="609"/>
      <c r="CU16" s="609"/>
      <c r="CV16" s="609"/>
      <c r="CW16" s="609"/>
      <c r="CX16" s="609"/>
      <c r="CY16" s="610"/>
      <c r="CZ16" s="646">
        <v>6.6</v>
      </c>
      <c r="DA16" s="646"/>
      <c r="DB16" s="646"/>
      <c r="DC16" s="646"/>
      <c r="DD16" s="614" t="s">
        <v>122</v>
      </c>
      <c r="DE16" s="609"/>
      <c r="DF16" s="609"/>
      <c r="DG16" s="609"/>
      <c r="DH16" s="609"/>
      <c r="DI16" s="609"/>
      <c r="DJ16" s="609"/>
      <c r="DK16" s="609"/>
      <c r="DL16" s="609"/>
      <c r="DM16" s="609"/>
      <c r="DN16" s="609"/>
      <c r="DO16" s="609"/>
      <c r="DP16" s="610"/>
      <c r="DQ16" s="614">
        <v>43761</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149471</v>
      </c>
      <c r="S17" s="609"/>
      <c r="T17" s="609"/>
      <c r="U17" s="609"/>
      <c r="V17" s="609"/>
      <c r="W17" s="609"/>
      <c r="X17" s="609"/>
      <c r="Y17" s="610"/>
      <c r="Z17" s="646">
        <v>0.4</v>
      </c>
      <c r="AA17" s="646"/>
      <c r="AB17" s="646"/>
      <c r="AC17" s="646"/>
      <c r="AD17" s="647">
        <v>149471</v>
      </c>
      <c r="AE17" s="647"/>
      <c r="AF17" s="647"/>
      <c r="AG17" s="647"/>
      <c r="AH17" s="647"/>
      <c r="AI17" s="647"/>
      <c r="AJ17" s="647"/>
      <c r="AK17" s="647"/>
      <c r="AL17" s="611">
        <v>0.8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4507987</v>
      </c>
      <c r="CS17" s="609"/>
      <c r="CT17" s="609"/>
      <c r="CU17" s="609"/>
      <c r="CV17" s="609"/>
      <c r="CW17" s="609"/>
      <c r="CX17" s="609"/>
      <c r="CY17" s="610"/>
      <c r="CZ17" s="646">
        <v>13.6</v>
      </c>
      <c r="DA17" s="646"/>
      <c r="DB17" s="646"/>
      <c r="DC17" s="646"/>
      <c r="DD17" s="614" t="s">
        <v>122</v>
      </c>
      <c r="DE17" s="609"/>
      <c r="DF17" s="609"/>
      <c r="DG17" s="609"/>
      <c r="DH17" s="609"/>
      <c r="DI17" s="609"/>
      <c r="DJ17" s="609"/>
      <c r="DK17" s="609"/>
      <c r="DL17" s="609"/>
      <c r="DM17" s="609"/>
      <c r="DN17" s="609"/>
      <c r="DO17" s="609"/>
      <c r="DP17" s="610"/>
      <c r="DQ17" s="614">
        <v>4483731</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16668</v>
      </c>
      <c r="S18" s="609"/>
      <c r="T18" s="609"/>
      <c r="U18" s="609"/>
      <c r="V18" s="609"/>
      <c r="W18" s="609"/>
      <c r="X18" s="609"/>
      <c r="Y18" s="610"/>
      <c r="Z18" s="646">
        <v>0</v>
      </c>
      <c r="AA18" s="646"/>
      <c r="AB18" s="646"/>
      <c r="AC18" s="646"/>
      <c r="AD18" s="647">
        <v>16668</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124316</v>
      </c>
      <c r="S19" s="609"/>
      <c r="T19" s="609"/>
      <c r="U19" s="609"/>
      <c r="V19" s="609"/>
      <c r="W19" s="609"/>
      <c r="X19" s="609"/>
      <c r="Y19" s="610"/>
      <c r="Z19" s="646">
        <v>0.4</v>
      </c>
      <c r="AA19" s="646"/>
      <c r="AB19" s="646"/>
      <c r="AC19" s="646"/>
      <c r="AD19" s="647">
        <v>124316</v>
      </c>
      <c r="AE19" s="647"/>
      <c r="AF19" s="647"/>
      <c r="AG19" s="647"/>
      <c r="AH19" s="647"/>
      <c r="AI19" s="647"/>
      <c r="AJ19" s="647"/>
      <c r="AK19" s="647"/>
      <c r="AL19" s="611">
        <v>0.7</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13276</v>
      </c>
      <c r="BH19" s="609"/>
      <c r="BI19" s="609"/>
      <c r="BJ19" s="609"/>
      <c r="BK19" s="609"/>
      <c r="BL19" s="609"/>
      <c r="BM19" s="609"/>
      <c r="BN19" s="610"/>
      <c r="BO19" s="646">
        <v>0.4</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8487</v>
      </c>
      <c r="S20" s="609"/>
      <c r="T20" s="609"/>
      <c r="U20" s="609"/>
      <c r="V20" s="609"/>
      <c r="W20" s="609"/>
      <c r="X20" s="609"/>
      <c r="Y20" s="610"/>
      <c r="Z20" s="646">
        <v>0</v>
      </c>
      <c r="AA20" s="646"/>
      <c r="AB20" s="646"/>
      <c r="AC20" s="646"/>
      <c r="AD20" s="647">
        <v>8487</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13276</v>
      </c>
      <c r="BH20" s="609"/>
      <c r="BI20" s="609"/>
      <c r="BJ20" s="609"/>
      <c r="BK20" s="609"/>
      <c r="BL20" s="609"/>
      <c r="BM20" s="609"/>
      <c r="BN20" s="610"/>
      <c r="BO20" s="646">
        <v>0.4</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33224125</v>
      </c>
      <c r="CS20" s="609"/>
      <c r="CT20" s="609"/>
      <c r="CU20" s="609"/>
      <c r="CV20" s="609"/>
      <c r="CW20" s="609"/>
      <c r="CX20" s="609"/>
      <c r="CY20" s="610"/>
      <c r="CZ20" s="646">
        <v>100</v>
      </c>
      <c r="DA20" s="646"/>
      <c r="DB20" s="646"/>
      <c r="DC20" s="646"/>
      <c r="DD20" s="614">
        <v>4372312</v>
      </c>
      <c r="DE20" s="609"/>
      <c r="DF20" s="609"/>
      <c r="DG20" s="609"/>
      <c r="DH20" s="609"/>
      <c r="DI20" s="609"/>
      <c r="DJ20" s="609"/>
      <c r="DK20" s="609"/>
      <c r="DL20" s="609"/>
      <c r="DM20" s="609"/>
      <c r="DN20" s="609"/>
      <c r="DO20" s="609"/>
      <c r="DP20" s="610"/>
      <c r="DQ20" s="614">
        <v>21424191</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14815549</v>
      </c>
      <c r="S21" s="609"/>
      <c r="T21" s="609"/>
      <c r="U21" s="609"/>
      <c r="V21" s="609"/>
      <c r="W21" s="609"/>
      <c r="X21" s="609"/>
      <c r="Y21" s="610"/>
      <c r="Z21" s="646">
        <v>43.8</v>
      </c>
      <c r="AA21" s="646"/>
      <c r="AB21" s="646"/>
      <c r="AC21" s="646"/>
      <c r="AD21" s="647">
        <v>12624638</v>
      </c>
      <c r="AE21" s="647"/>
      <c r="AF21" s="647"/>
      <c r="AG21" s="647"/>
      <c r="AH21" s="647"/>
      <c r="AI21" s="647"/>
      <c r="AJ21" s="647"/>
      <c r="AK21" s="647"/>
      <c r="AL21" s="611">
        <v>68.8</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13276</v>
      </c>
      <c r="BH21" s="609"/>
      <c r="BI21" s="609"/>
      <c r="BJ21" s="609"/>
      <c r="BK21" s="609"/>
      <c r="BL21" s="609"/>
      <c r="BM21" s="609"/>
      <c r="BN21" s="610"/>
      <c r="BO21" s="646">
        <v>0.4</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12624638</v>
      </c>
      <c r="S22" s="609"/>
      <c r="T22" s="609"/>
      <c r="U22" s="609"/>
      <c r="V22" s="609"/>
      <c r="W22" s="609"/>
      <c r="X22" s="609"/>
      <c r="Y22" s="610"/>
      <c r="Z22" s="646">
        <v>37.299999999999997</v>
      </c>
      <c r="AA22" s="646"/>
      <c r="AB22" s="646"/>
      <c r="AC22" s="646"/>
      <c r="AD22" s="647">
        <v>12624638</v>
      </c>
      <c r="AE22" s="647"/>
      <c r="AF22" s="647"/>
      <c r="AG22" s="647"/>
      <c r="AH22" s="647"/>
      <c r="AI22" s="647"/>
      <c r="AJ22" s="647"/>
      <c r="AK22" s="647"/>
      <c r="AL22" s="611">
        <v>68.8</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2190911</v>
      </c>
      <c r="S23" s="609"/>
      <c r="T23" s="609"/>
      <c r="U23" s="609"/>
      <c r="V23" s="609"/>
      <c r="W23" s="609"/>
      <c r="X23" s="609"/>
      <c r="Y23" s="610"/>
      <c r="Z23" s="646">
        <v>6.5</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13007480</v>
      </c>
      <c r="CS24" s="664"/>
      <c r="CT24" s="664"/>
      <c r="CU24" s="664"/>
      <c r="CV24" s="664"/>
      <c r="CW24" s="664"/>
      <c r="CX24" s="664"/>
      <c r="CY24" s="689"/>
      <c r="CZ24" s="690">
        <v>39.200000000000003</v>
      </c>
      <c r="DA24" s="672"/>
      <c r="DB24" s="672"/>
      <c r="DC24" s="692"/>
      <c r="DD24" s="688">
        <v>10717358</v>
      </c>
      <c r="DE24" s="664"/>
      <c r="DF24" s="664"/>
      <c r="DG24" s="664"/>
      <c r="DH24" s="664"/>
      <c r="DI24" s="664"/>
      <c r="DJ24" s="664"/>
      <c r="DK24" s="689"/>
      <c r="DL24" s="688">
        <v>10138077</v>
      </c>
      <c r="DM24" s="664"/>
      <c r="DN24" s="664"/>
      <c r="DO24" s="664"/>
      <c r="DP24" s="664"/>
      <c r="DQ24" s="664"/>
      <c r="DR24" s="664"/>
      <c r="DS24" s="664"/>
      <c r="DT24" s="664"/>
      <c r="DU24" s="664"/>
      <c r="DV24" s="689"/>
      <c r="DW24" s="690">
        <v>55.2</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20430348</v>
      </c>
      <c r="S25" s="609"/>
      <c r="T25" s="609"/>
      <c r="U25" s="609"/>
      <c r="V25" s="609"/>
      <c r="W25" s="609"/>
      <c r="X25" s="609"/>
      <c r="Y25" s="610"/>
      <c r="Z25" s="646">
        <v>60.4</v>
      </c>
      <c r="AA25" s="646"/>
      <c r="AB25" s="646"/>
      <c r="AC25" s="646"/>
      <c r="AD25" s="647">
        <v>18239437</v>
      </c>
      <c r="AE25" s="647"/>
      <c r="AF25" s="647"/>
      <c r="AG25" s="647"/>
      <c r="AH25" s="647"/>
      <c r="AI25" s="647"/>
      <c r="AJ25" s="647"/>
      <c r="AK25" s="647"/>
      <c r="AL25" s="611">
        <v>99.5</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4178013</v>
      </c>
      <c r="CS25" s="621"/>
      <c r="CT25" s="621"/>
      <c r="CU25" s="621"/>
      <c r="CV25" s="621"/>
      <c r="CW25" s="621"/>
      <c r="CX25" s="621"/>
      <c r="CY25" s="622"/>
      <c r="CZ25" s="611">
        <v>12.6</v>
      </c>
      <c r="DA25" s="623"/>
      <c r="DB25" s="623"/>
      <c r="DC25" s="624"/>
      <c r="DD25" s="614">
        <v>3915108</v>
      </c>
      <c r="DE25" s="621"/>
      <c r="DF25" s="621"/>
      <c r="DG25" s="621"/>
      <c r="DH25" s="621"/>
      <c r="DI25" s="621"/>
      <c r="DJ25" s="621"/>
      <c r="DK25" s="622"/>
      <c r="DL25" s="614">
        <v>3822362</v>
      </c>
      <c r="DM25" s="621"/>
      <c r="DN25" s="621"/>
      <c r="DO25" s="621"/>
      <c r="DP25" s="621"/>
      <c r="DQ25" s="621"/>
      <c r="DR25" s="621"/>
      <c r="DS25" s="621"/>
      <c r="DT25" s="621"/>
      <c r="DU25" s="621"/>
      <c r="DV25" s="622"/>
      <c r="DW25" s="611">
        <v>20.8</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4108</v>
      </c>
      <c r="S26" s="609"/>
      <c r="T26" s="609"/>
      <c r="U26" s="609"/>
      <c r="V26" s="609"/>
      <c r="W26" s="609"/>
      <c r="X26" s="609"/>
      <c r="Y26" s="610"/>
      <c r="Z26" s="646">
        <v>0</v>
      </c>
      <c r="AA26" s="646"/>
      <c r="AB26" s="646"/>
      <c r="AC26" s="646"/>
      <c r="AD26" s="647">
        <v>4108</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2696189</v>
      </c>
      <c r="CS26" s="609"/>
      <c r="CT26" s="609"/>
      <c r="CU26" s="609"/>
      <c r="CV26" s="609"/>
      <c r="CW26" s="609"/>
      <c r="CX26" s="609"/>
      <c r="CY26" s="610"/>
      <c r="CZ26" s="611">
        <v>8.1</v>
      </c>
      <c r="DA26" s="623"/>
      <c r="DB26" s="623"/>
      <c r="DC26" s="624"/>
      <c r="DD26" s="614">
        <v>2507653</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199486</v>
      </c>
      <c r="S27" s="609"/>
      <c r="T27" s="609"/>
      <c r="U27" s="609"/>
      <c r="V27" s="609"/>
      <c r="W27" s="609"/>
      <c r="X27" s="609"/>
      <c r="Y27" s="610"/>
      <c r="Z27" s="646">
        <v>0.6</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3707198</v>
      </c>
      <c r="BH27" s="609"/>
      <c r="BI27" s="609"/>
      <c r="BJ27" s="609"/>
      <c r="BK27" s="609"/>
      <c r="BL27" s="609"/>
      <c r="BM27" s="609"/>
      <c r="BN27" s="610"/>
      <c r="BO27" s="646">
        <v>100</v>
      </c>
      <c r="BP27" s="646"/>
      <c r="BQ27" s="646"/>
      <c r="BR27" s="646"/>
      <c r="BS27" s="647">
        <v>38899</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4321480</v>
      </c>
      <c r="CS27" s="621"/>
      <c r="CT27" s="621"/>
      <c r="CU27" s="621"/>
      <c r="CV27" s="621"/>
      <c r="CW27" s="621"/>
      <c r="CX27" s="621"/>
      <c r="CY27" s="622"/>
      <c r="CZ27" s="611">
        <v>13</v>
      </c>
      <c r="DA27" s="623"/>
      <c r="DB27" s="623"/>
      <c r="DC27" s="624"/>
      <c r="DD27" s="614">
        <v>2318519</v>
      </c>
      <c r="DE27" s="621"/>
      <c r="DF27" s="621"/>
      <c r="DG27" s="621"/>
      <c r="DH27" s="621"/>
      <c r="DI27" s="621"/>
      <c r="DJ27" s="621"/>
      <c r="DK27" s="622"/>
      <c r="DL27" s="614">
        <v>1831984</v>
      </c>
      <c r="DM27" s="621"/>
      <c r="DN27" s="621"/>
      <c r="DO27" s="621"/>
      <c r="DP27" s="621"/>
      <c r="DQ27" s="621"/>
      <c r="DR27" s="621"/>
      <c r="DS27" s="621"/>
      <c r="DT27" s="621"/>
      <c r="DU27" s="621"/>
      <c r="DV27" s="622"/>
      <c r="DW27" s="611">
        <v>10</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279710</v>
      </c>
      <c r="S28" s="609"/>
      <c r="T28" s="609"/>
      <c r="U28" s="609"/>
      <c r="V28" s="609"/>
      <c r="W28" s="609"/>
      <c r="X28" s="609"/>
      <c r="Y28" s="610"/>
      <c r="Z28" s="646">
        <v>0.8</v>
      </c>
      <c r="AA28" s="646"/>
      <c r="AB28" s="646"/>
      <c r="AC28" s="646"/>
      <c r="AD28" s="647">
        <v>91626</v>
      </c>
      <c r="AE28" s="647"/>
      <c r="AF28" s="647"/>
      <c r="AG28" s="647"/>
      <c r="AH28" s="647"/>
      <c r="AI28" s="647"/>
      <c r="AJ28" s="647"/>
      <c r="AK28" s="647"/>
      <c r="AL28" s="611">
        <v>0.5</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4507987</v>
      </c>
      <c r="CS28" s="609"/>
      <c r="CT28" s="609"/>
      <c r="CU28" s="609"/>
      <c r="CV28" s="609"/>
      <c r="CW28" s="609"/>
      <c r="CX28" s="609"/>
      <c r="CY28" s="610"/>
      <c r="CZ28" s="611">
        <v>13.6</v>
      </c>
      <c r="DA28" s="623"/>
      <c r="DB28" s="623"/>
      <c r="DC28" s="624"/>
      <c r="DD28" s="614">
        <v>4483731</v>
      </c>
      <c r="DE28" s="609"/>
      <c r="DF28" s="609"/>
      <c r="DG28" s="609"/>
      <c r="DH28" s="609"/>
      <c r="DI28" s="609"/>
      <c r="DJ28" s="609"/>
      <c r="DK28" s="610"/>
      <c r="DL28" s="614">
        <v>4483731</v>
      </c>
      <c r="DM28" s="609"/>
      <c r="DN28" s="609"/>
      <c r="DO28" s="609"/>
      <c r="DP28" s="609"/>
      <c r="DQ28" s="609"/>
      <c r="DR28" s="609"/>
      <c r="DS28" s="609"/>
      <c r="DT28" s="609"/>
      <c r="DU28" s="609"/>
      <c r="DV28" s="610"/>
      <c r="DW28" s="611">
        <v>24.4</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94134</v>
      </c>
      <c r="S29" s="609"/>
      <c r="T29" s="609"/>
      <c r="U29" s="609"/>
      <c r="V29" s="609"/>
      <c r="W29" s="609"/>
      <c r="X29" s="609"/>
      <c r="Y29" s="610"/>
      <c r="Z29" s="646">
        <v>0.3</v>
      </c>
      <c r="AA29" s="646"/>
      <c r="AB29" s="646"/>
      <c r="AC29" s="646"/>
      <c r="AD29" s="647">
        <v>241</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4507577</v>
      </c>
      <c r="CS29" s="621"/>
      <c r="CT29" s="621"/>
      <c r="CU29" s="621"/>
      <c r="CV29" s="621"/>
      <c r="CW29" s="621"/>
      <c r="CX29" s="621"/>
      <c r="CY29" s="622"/>
      <c r="CZ29" s="611">
        <v>13.6</v>
      </c>
      <c r="DA29" s="623"/>
      <c r="DB29" s="623"/>
      <c r="DC29" s="624"/>
      <c r="DD29" s="614">
        <v>4483321</v>
      </c>
      <c r="DE29" s="621"/>
      <c r="DF29" s="621"/>
      <c r="DG29" s="621"/>
      <c r="DH29" s="621"/>
      <c r="DI29" s="621"/>
      <c r="DJ29" s="621"/>
      <c r="DK29" s="622"/>
      <c r="DL29" s="614">
        <v>4483321</v>
      </c>
      <c r="DM29" s="621"/>
      <c r="DN29" s="621"/>
      <c r="DO29" s="621"/>
      <c r="DP29" s="621"/>
      <c r="DQ29" s="621"/>
      <c r="DR29" s="621"/>
      <c r="DS29" s="621"/>
      <c r="DT29" s="621"/>
      <c r="DU29" s="621"/>
      <c r="DV29" s="622"/>
      <c r="DW29" s="611">
        <v>24.4</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4212282</v>
      </c>
      <c r="S30" s="609"/>
      <c r="T30" s="609"/>
      <c r="U30" s="609"/>
      <c r="V30" s="609"/>
      <c r="W30" s="609"/>
      <c r="X30" s="609"/>
      <c r="Y30" s="610"/>
      <c r="Z30" s="646">
        <v>12.5</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4395176</v>
      </c>
      <c r="CS30" s="609"/>
      <c r="CT30" s="609"/>
      <c r="CU30" s="609"/>
      <c r="CV30" s="609"/>
      <c r="CW30" s="609"/>
      <c r="CX30" s="609"/>
      <c r="CY30" s="610"/>
      <c r="CZ30" s="611">
        <v>13.2</v>
      </c>
      <c r="DA30" s="623"/>
      <c r="DB30" s="623"/>
      <c r="DC30" s="624"/>
      <c r="DD30" s="614">
        <v>4371001</v>
      </c>
      <c r="DE30" s="609"/>
      <c r="DF30" s="609"/>
      <c r="DG30" s="609"/>
      <c r="DH30" s="609"/>
      <c r="DI30" s="609"/>
      <c r="DJ30" s="609"/>
      <c r="DK30" s="610"/>
      <c r="DL30" s="614">
        <v>4371001</v>
      </c>
      <c r="DM30" s="609"/>
      <c r="DN30" s="609"/>
      <c r="DO30" s="609"/>
      <c r="DP30" s="609"/>
      <c r="DQ30" s="609"/>
      <c r="DR30" s="609"/>
      <c r="DS30" s="609"/>
      <c r="DT30" s="609"/>
      <c r="DU30" s="609"/>
      <c r="DV30" s="610"/>
      <c r="DW30" s="611">
        <v>23.8</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98.4</v>
      </c>
      <c r="BH31" s="671"/>
      <c r="BI31" s="671"/>
      <c r="BJ31" s="671"/>
      <c r="BK31" s="671"/>
      <c r="BL31" s="671"/>
      <c r="BM31" s="672">
        <v>87.7</v>
      </c>
      <c r="BN31" s="671"/>
      <c r="BO31" s="671"/>
      <c r="BP31" s="671"/>
      <c r="BQ31" s="673"/>
      <c r="BR31" s="670">
        <v>98.5</v>
      </c>
      <c r="BS31" s="671"/>
      <c r="BT31" s="671"/>
      <c r="BU31" s="671"/>
      <c r="BV31" s="671"/>
      <c r="BW31" s="671"/>
      <c r="BX31" s="672">
        <v>89</v>
      </c>
      <c r="BY31" s="671"/>
      <c r="BZ31" s="671"/>
      <c r="CA31" s="671"/>
      <c r="CB31" s="673"/>
      <c r="CD31" s="629"/>
      <c r="CE31" s="630"/>
      <c r="CF31" s="605" t="s">
        <v>300</v>
      </c>
      <c r="CG31" s="606"/>
      <c r="CH31" s="606"/>
      <c r="CI31" s="606"/>
      <c r="CJ31" s="606"/>
      <c r="CK31" s="606"/>
      <c r="CL31" s="606"/>
      <c r="CM31" s="606"/>
      <c r="CN31" s="606"/>
      <c r="CO31" s="606"/>
      <c r="CP31" s="606"/>
      <c r="CQ31" s="607"/>
      <c r="CR31" s="608">
        <v>112401</v>
      </c>
      <c r="CS31" s="621"/>
      <c r="CT31" s="621"/>
      <c r="CU31" s="621"/>
      <c r="CV31" s="621"/>
      <c r="CW31" s="621"/>
      <c r="CX31" s="621"/>
      <c r="CY31" s="622"/>
      <c r="CZ31" s="611">
        <v>0.3</v>
      </c>
      <c r="DA31" s="623"/>
      <c r="DB31" s="623"/>
      <c r="DC31" s="624"/>
      <c r="DD31" s="614">
        <v>112320</v>
      </c>
      <c r="DE31" s="621"/>
      <c r="DF31" s="621"/>
      <c r="DG31" s="621"/>
      <c r="DH31" s="621"/>
      <c r="DI31" s="621"/>
      <c r="DJ31" s="621"/>
      <c r="DK31" s="622"/>
      <c r="DL31" s="614">
        <v>112320</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2804351</v>
      </c>
      <c r="S32" s="609"/>
      <c r="T32" s="609"/>
      <c r="U32" s="609"/>
      <c r="V32" s="609"/>
      <c r="W32" s="609"/>
      <c r="X32" s="609"/>
      <c r="Y32" s="610"/>
      <c r="Z32" s="646">
        <v>8.3000000000000007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99.1</v>
      </c>
      <c r="BH32" s="621"/>
      <c r="BI32" s="621"/>
      <c r="BJ32" s="621"/>
      <c r="BK32" s="621"/>
      <c r="BL32" s="621"/>
      <c r="BM32" s="612">
        <v>94.8</v>
      </c>
      <c r="BN32" s="621"/>
      <c r="BO32" s="621"/>
      <c r="BP32" s="621"/>
      <c r="BQ32" s="644"/>
      <c r="BR32" s="674">
        <v>99.5</v>
      </c>
      <c r="BS32" s="621"/>
      <c r="BT32" s="621"/>
      <c r="BU32" s="621"/>
      <c r="BV32" s="621"/>
      <c r="BW32" s="621"/>
      <c r="BX32" s="612">
        <v>95.7</v>
      </c>
      <c r="BY32" s="621"/>
      <c r="BZ32" s="621"/>
      <c r="CA32" s="621"/>
      <c r="CB32" s="644"/>
      <c r="CD32" s="631"/>
      <c r="CE32" s="632"/>
      <c r="CF32" s="605" t="s">
        <v>304</v>
      </c>
      <c r="CG32" s="606"/>
      <c r="CH32" s="606"/>
      <c r="CI32" s="606"/>
      <c r="CJ32" s="606"/>
      <c r="CK32" s="606"/>
      <c r="CL32" s="606"/>
      <c r="CM32" s="606"/>
      <c r="CN32" s="606"/>
      <c r="CO32" s="606"/>
      <c r="CP32" s="606"/>
      <c r="CQ32" s="607"/>
      <c r="CR32" s="608">
        <v>410</v>
      </c>
      <c r="CS32" s="609"/>
      <c r="CT32" s="609"/>
      <c r="CU32" s="609"/>
      <c r="CV32" s="609"/>
      <c r="CW32" s="609"/>
      <c r="CX32" s="609"/>
      <c r="CY32" s="610"/>
      <c r="CZ32" s="611">
        <v>0</v>
      </c>
      <c r="DA32" s="623"/>
      <c r="DB32" s="623"/>
      <c r="DC32" s="624"/>
      <c r="DD32" s="614">
        <v>410</v>
      </c>
      <c r="DE32" s="609"/>
      <c r="DF32" s="609"/>
      <c r="DG32" s="609"/>
      <c r="DH32" s="609"/>
      <c r="DI32" s="609"/>
      <c r="DJ32" s="609"/>
      <c r="DK32" s="610"/>
      <c r="DL32" s="614">
        <v>410</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42590</v>
      </c>
      <c r="S33" s="609"/>
      <c r="T33" s="609"/>
      <c r="U33" s="609"/>
      <c r="V33" s="609"/>
      <c r="W33" s="609"/>
      <c r="X33" s="609"/>
      <c r="Y33" s="610"/>
      <c r="Z33" s="646">
        <v>0.1</v>
      </c>
      <c r="AA33" s="646"/>
      <c r="AB33" s="646"/>
      <c r="AC33" s="646"/>
      <c r="AD33" s="647">
        <v>581</v>
      </c>
      <c r="AE33" s="647"/>
      <c r="AF33" s="647"/>
      <c r="AG33" s="647"/>
      <c r="AH33" s="647"/>
      <c r="AI33" s="647"/>
      <c r="AJ33" s="647"/>
      <c r="AK33" s="647"/>
      <c r="AL33" s="611">
        <v>0</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97.6</v>
      </c>
      <c r="BH33" s="593"/>
      <c r="BI33" s="593"/>
      <c r="BJ33" s="593"/>
      <c r="BK33" s="593"/>
      <c r="BL33" s="593"/>
      <c r="BM33" s="639">
        <v>81.599999999999994</v>
      </c>
      <c r="BN33" s="593"/>
      <c r="BO33" s="593"/>
      <c r="BP33" s="593"/>
      <c r="BQ33" s="656"/>
      <c r="BR33" s="669">
        <v>97.6</v>
      </c>
      <c r="BS33" s="593"/>
      <c r="BT33" s="593"/>
      <c r="BU33" s="593"/>
      <c r="BV33" s="593"/>
      <c r="BW33" s="593"/>
      <c r="BX33" s="639">
        <v>83</v>
      </c>
      <c r="BY33" s="593"/>
      <c r="BZ33" s="593"/>
      <c r="CA33" s="593"/>
      <c r="CB33" s="656"/>
      <c r="CD33" s="605" t="s">
        <v>307</v>
      </c>
      <c r="CE33" s="606"/>
      <c r="CF33" s="606"/>
      <c r="CG33" s="606"/>
      <c r="CH33" s="606"/>
      <c r="CI33" s="606"/>
      <c r="CJ33" s="606"/>
      <c r="CK33" s="606"/>
      <c r="CL33" s="606"/>
      <c r="CM33" s="606"/>
      <c r="CN33" s="606"/>
      <c r="CO33" s="606"/>
      <c r="CP33" s="606"/>
      <c r="CQ33" s="607"/>
      <c r="CR33" s="608">
        <v>13663809</v>
      </c>
      <c r="CS33" s="621"/>
      <c r="CT33" s="621"/>
      <c r="CU33" s="621"/>
      <c r="CV33" s="621"/>
      <c r="CW33" s="621"/>
      <c r="CX33" s="621"/>
      <c r="CY33" s="622"/>
      <c r="CZ33" s="611">
        <v>41.1</v>
      </c>
      <c r="DA33" s="623"/>
      <c r="DB33" s="623"/>
      <c r="DC33" s="624"/>
      <c r="DD33" s="614">
        <v>9786715</v>
      </c>
      <c r="DE33" s="621"/>
      <c r="DF33" s="621"/>
      <c r="DG33" s="621"/>
      <c r="DH33" s="621"/>
      <c r="DI33" s="621"/>
      <c r="DJ33" s="621"/>
      <c r="DK33" s="622"/>
      <c r="DL33" s="614">
        <v>7820849</v>
      </c>
      <c r="DM33" s="621"/>
      <c r="DN33" s="621"/>
      <c r="DO33" s="621"/>
      <c r="DP33" s="621"/>
      <c r="DQ33" s="621"/>
      <c r="DR33" s="621"/>
      <c r="DS33" s="621"/>
      <c r="DT33" s="621"/>
      <c r="DU33" s="621"/>
      <c r="DV33" s="622"/>
      <c r="DW33" s="611">
        <v>42.6</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97522</v>
      </c>
      <c r="S34" s="609"/>
      <c r="T34" s="609"/>
      <c r="U34" s="609"/>
      <c r="V34" s="609"/>
      <c r="W34" s="609"/>
      <c r="X34" s="609"/>
      <c r="Y34" s="610"/>
      <c r="Z34" s="646">
        <v>0.3</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4339805</v>
      </c>
      <c r="CS34" s="609"/>
      <c r="CT34" s="609"/>
      <c r="CU34" s="609"/>
      <c r="CV34" s="609"/>
      <c r="CW34" s="609"/>
      <c r="CX34" s="609"/>
      <c r="CY34" s="610"/>
      <c r="CZ34" s="611">
        <v>13.1</v>
      </c>
      <c r="DA34" s="623"/>
      <c r="DB34" s="623"/>
      <c r="DC34" s="624"/>
      <c r="DD34" s="614">
        <v>3198833</v>
      </c>
      <c r="DE34" s="609"/>
      <c r="DF34" s="609"/>
      <c r="DG34" s="609"/>
      <c r="DH34" s="609"/>
      <c r="DI34" s="609"/>
      <c r="DJ34" s="609"/>
      <c r="DK34" s="610"/>
      <c r="DL34" s="614">
        <v>2884305</v>
      </c>
      <c r="DM34" s="609"/>
      <c r="DN34" s="609"/>
      <c r="DO34" s="609"/>
      <c r="DP34" s="609"/>
      <c r="DQ34" s="609"/>
      <c r="DR34" s="609"/>
      <c r="DS34" s="609"/>
      <c r="DT34" s="609"/>
      <c r="DU34" s="609"/>
      <c r="DV34" s="610"/>
      <c r="DW34" s="611">
        <v>15.7</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974506</v>
      </c>
      <c r="S35" s="609"/>
      <c r="T35" s="609"/>
      <c r="U35" s="609"/>
      <c r="V35" s="609"/>
      <c r="W35" s="609"/>
      <c r="X35" s="609"/>
      <c r="Y35" s="610"/>
      <c r="Z35" s="646">
        <v>2.9</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786194</v>
      </c>
      <c r="CS35" s="621"/>
      <c r="CT35" s="621"/>
      <c r="CU35" s="621"/>
      <c r="CV35" s="621"/>
      <c r="CW35" s="621"/>
      <c r="CX35" s="621"/>
      <c r="CY35" s="622"/>
      <c r="CZ35" s="611">
        <v>2.4</v>
      </c>
      <c r="DA35" s="623"/>
      <c r="DB35" s="623"/>
      <c r="DC35" s="624"/>
      <c r="DD35" s="614">
        <v>633906</v>
      </c>
      <c r="DE35" s="621"/>
      <c r="DF35" s="621"/>
      <c r="DG35" s="621"/>
      <c r="DH35" s="621"/>
      <c r="DI35" s="621"/>
      <c r="DJ35" s="621"/>
      <c r="DK35" s="622"/>
      <c r="DL35" s="614">
        <v>269828</v>
      </c>
      <c r="DM35" s="621"/>
      <c r="DN35" s="621"/>
      <c r="DO35" s="621"/>
      <c r="DP35" s="621"/>
      <c r="DQ35" s="621"/>
      <c r="DR35" s="621"/>
      <c r="DS35" s="621"/>
      <c r="DT35" s="621"/>
      <c r="DU35" s="621"/>
      <c r="DV35" s="622"/>
      <c r="DW35" s="611">
        <v>1.5</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355144</v>
      </c>
      <c r="S36" s="609"/>
      <c r="T36" s="609"/>
      <c r="U36" s="609"/>
      <c r="V36" s="609"/>
      <c r="W36" s="609"/>
      <c r="X36" s="609"/>
      <c r="Y36" s="610"/>
      <c r="Z36" s="646">
        <v>1.1000000000000001</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3599566</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16605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5145785</v>
      </c>
      <c r="CS36" s="609"/>
      <c r="CT36" s="609"/>
      <c r="CU36" s="609"/>
      <c r="CV36" s="609"/>
      <c r="CW36" s="609"/>
      <c r="CX36" s="609"/>
      <c r="CY36" s="610"/>
      <c r="CZ36" s="611">
        <v>15.5</v>
      </c>
      <c r="DA36" s="623"/>
      <c r="DB36" s="623"/>
      <c r="DC36" s="624"/>
      <c r="DD36" s="614">
        <v>3826670</v>
      </c>
      <c r="DE36" s="609"/>
      <c r="DF36" s="609"/>
      <c r="DG36" s="609"/>
      <c r="DH36" s="609"/>
      <c r="DI36" s="609"/>
      <c r="DJ36" s="609"/>
      <c r="DK36" s="610"/>
      <c r="DL36" s="614">
        <v>2912481</v>
      </c>
      <c r="DM36" s="609"/>
      <c r="DN36" s="609"/>
      <c r="DO36" s="609"/>
      <c r="DP36" s="609"/>
      <c r="DQ36" s="609"/>
      <c r="DR36" s="609"/>
      <c r="DS36" s="609"/>
      <c r="DT36" s="609"/>
      <c r="DU36" s="609"/>
      <c r="DV36" s="610"/>
      <c r="DW36" s="611">
        <v>15.8</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448602</v>
      </c>
      <c r="S37" s="609"/>
      <c r="T37" s="609"/>
      <c r="U37" s="609"/>
      <c r="V37" s="609"/>
      <c r="W37" s="609"/>
      <c r="X37" s="609"/>
      <c r="Y37" s="610"/>
      <c r="Z37" s="646">
        <v>1.3</v>
      </c>
      <c r="AA37" s="646"/>
      <c r="AB37" s="646"/>
      <c r="AC37" s="646"/>
      <c r="AD37" s="647">
        <v>3976</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799841</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-28944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953840</v>
      </c>
      <c r="CS37" s="621"/>
      <c r="CT37" s="621"/>
      <c r="CU37" s="621"/>
      <c r="CV37" s="621"/>
      <c r="CW37" s="621"/>
      <c r="CX37" s="621"/>
      <c r="CY37" s="622"/>
      <c r="CZ37" s="611">
        <v>2.9</v>
      </c>
      <c r="DA37" s="623"/>
      <c r="DB37" s="623"/>
      <c r="DC37" s="624"/>
      <c r="DD37" s="614">
        <v>846993</v>
      </c>
      <c r="DE37" s="621"/>
      <c r="DF37" s="621"/>
      <c r="DG37" s="621"/>
      <c r="DH37" s="621"/>
      <c r="DI37" s="621"/>
      <c r="DJ37" s="621"/>
      <c r="DK37" s="622"/>
      <c r="DL37" s="614">
        <v>820947</v>
      </c>
      <c r="DM37" s="621"/>
      <c r="DN37" s="621"/>
      <c r="DO37" s="621"/>
      <c r="DP37" s="621"/>
      <c r="DQ37" s="621"/>
      <c r="DR37" s="621"/>
      <c r="DS37" s="621"/>
      <c r="DT37" s="621"/>
      <c r="DU37" s="621"/>
      <c r="DV37" s="622"/>
      <c r="DW37" s="611">
        <v>4.5</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3869466</v>
      </c>
      <c r="S38" s="609"/>
      <c r="T38" s="609"/>
      <c r="U38" s="609"/>
      <c r="V38" s="609"/>
      <c r="W38" s="609"/>
      <c r="X38" s="609"/>
      <c r="Y38" s="610"/>
      <c r="Z38" s="646">
        <v>11.4</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401362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3915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2130710</v>
      </c>
      <c r="CS38" s="609"/>
      <c r="CT38" s="609"/>
      <c r="CU38" s="609"/>
      <c r="CV38" s="609"/>
      <c r="CW38" s="609"/>
      <c r="CX38" s="609"/>
      <c r="CY38" s="610"/>
      <c r="CZ38" s="611">
        <v>6.4</v>
      </c>
      <c r="DA38" s="623"/>
      <c r="DB38" s="623"/>
      <c r="DC38" s="624"/>
      <c r="DD38" s="614">
        <v>1818910</v>
      </c>
      <c r="DE38" s="609"/>
      <c r="DF38" s="609"/>
      <c r="DG38" s="609"/>
      <c r="DH38" s="609"/>
      <c r="DI38" s="609"/>
      <c r="DJ38" s="609"/>
      <c r="DK38" s="610"/>
      <c r="DL38" s="614">
        <v>1754235</v>
      </c>
      <c r="DM38" s="609"/>
      <c r="DN38" s="609"/>
      <c r="DO38" s="609"/>
      <c r="DP38" s="609"/>
      <c r="DQ38" s="609"/>
      <c r="DR38" s="609"/>
      <c r="DS38" s="609"/>
      <c r="DT38" s="609"/>
      <c r="DU38" s="609"/>
      <c r="DV38" s="610"/>
      <c r="DW38" s="611">
        <v>9.5</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267653</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5582</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1016203</v>
      </c>
      <c r="CS39" s="621"/>
      <c r="CT39" s="621"/>
      <c r="CU39" s="621"/>
      <c r="CV39" s="621"/>
      <c r="CW39" s="621"/>
      <c r="CX39" s="621"/>
      <c r="CY39" s="622"/>
      <c r="CZ39" s="611">
        <v>3.1</v>
      </c>
      <c r="DA39" s="623"/>
      <c r="DB39" s="623"/>
      <c r="DC39" s="624"/>
      <c r="DD39" s="614">
        <v>308396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37166</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152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102</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245112</v>
      </c>
      <c r="CS40" s="609"/>
      <c r="CT40" s="609"/>
      <c r="CU40" s="609"/>
      <c r="CV40" s="609"/>
      <c r="CW40" s="609"/>
      <c r="CX40" s="609"/>
      <c r="CY40" s="610"/>
      <c r="CZ40" s="611">
        <v>0.7</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33812249</v>
      </c>
      <c r="S41" s="633"/>
      <c r="T41" s="633"/>
      <c r="U41" s="633"/>
      <c r="V41" s="633"/>
      <c r="W41" s="633"/>
      <c r="X41" s="633"/>
      <c r="Y41" s="636"/>
      <c r="Z41" s="637">
        <v>100</v>
      </c>
      <c r="AA41" s="637"/>
      <c r="AB41" s="637"/>
      <c r="AC41" s="637"/>
      <c r="AD41" s="638">
        <v>18339969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320002</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1810556</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434</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6552836</v>
      </c>
      <c r="CS42" s="621"/>
      <c r="CT42" s="621"/>
      <c r="CU42" s="621"/>
      <c r="CV42" s="621"/>
      <c r="CW42" s="621"/>
      <c r="CX42" s="621"/>
      <c r="CY42" s="622"/>
      <c r="CZ42" s="611">
        <v>19.7</v>
      </c>
      <c r="DA42" s="623"/>
      <c r="DB42" s="623"/>
      <c r="DC42" s="624"/>
      <c r="DD42" s="614">
        <v>920118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154055</v>
      </c>
      <c r="CS43" s="621"/>
      <c r="CT43" s="621"/>
      <c r="CU43" s="621"/>
      <c r="CV43" s="621"/>
      <c r="CW43" s="621"/>
      <c r="CX43" s="621"/>
      <c r="CY43" s="622"/>
      <c r="CZ43" s="611">
        <v>0.5</v>
      </c>
      <c r="DA43" s="623"/>
      <c r="DB43" s="623"/>
      <c r="DC43" s="624"/>
      <c r="DD43" s="614">
        <v>131396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4372312</v>
      </c>
      <c r="CS44" s="609"/>
      <c r="CT44" s="609"/>
      <c r="CU44" s="609"/>
      <c r="CV44" s="609"/>
      <c r="CW44" s="609"/>
      <c r="CX44" s="609"/>
      <c r="CY44" s="610"/>
      <c r="CZ44" s="611">
        <v>13.2</v>
      </c>
      <c r="DA44" s="612"/>
      <c r="DB44" s="612"/>
      <c r="DC44" s="613"/>
      <c r="DD44" s="614">
        <v>876357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2284550</v>
      </c>
      <c r="CS45" s="621"/>
      <c r="CT45" s="621"/>
      <c r="CU45" s="621"/>
      <c r="CV45" s="621"/>
      <c r="CW45" s="621"/>
      <c r="CX45" s="621"/>
      <c r="CY45" s="622"/>
      <c r="CZ45" s="611">
        <v>6.9</v>
      </c>
      <c r="DA45" s="623"/>
      <c r="DB45" s="623"/>
      <c r="DC45" s="624"/>
      <c r="DD45" s="614">
        <v>79705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2013781</v>
      </c>
      <c r="CS46" s="609"/>
      <c r="CT46" s="609"/>
      <c r="CU46" s="609"/>
      <c r="CV46" s="609"/>
      <c r="CW46" s="609"/>
      <c r="CX46" s="609"/>
      <c r="CY46" s="610"/>
      <c r="CZ46" s="611">
        <v>6.1</v>
      </c>
      <c r="DA46" s="612"/>
      <c r="DB46" s="612"/>
      <c r="DC46" s="613"/>
      <c r="DD46" s="614">
        <v>792141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2180524</v>
      </c>
      <c r="CS47" s="621"/>
      <c r="CT47" s="621"/>
      <c r="CU47" s="621"/>
      <c r="CV47" s="621"/>
      <c r="CW47" s="621"/>
      <c r="CX47" s="621"/>
      <c r="CY47" s="622"/>
      <c r="CZ47" s="611">
        <v>6.6</v>
      </c>
      <c r="DA47" s="623"/>
      <c r="DB47" s="623"/>
      <c r="DC47" s="624"/>
      <c r="DD47" s="614">
        <v>43761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33224125</v>
      </c>
      <c r="CS49" s="593"/>
      <c r="CT49" s="593"/>
      <c r="CU49" s="593"/>
      <c r="CV49" s="593"/>
      <c r="CW49" s="593"/>
      <c r="CX49" s="593"/>
      <c r="CY49" s="594"/>
      <c r="CZ49" s="595">
        <v>100</v>
      </c>
      <c r="DA49" s="596"/>
      <c r="DB49" s="596"/>
      <c r="DC49" s="597"/>
      <c r="DD49" s="598">
        <v>21424191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waQS0+WYc4zT8AABaNnMA2r4QgEYUs3fc4U5GPK0ic4nM2kYOs5WO9Ab6sOb8RlFbQXY0Rtk8ZvYG+FpXtKSIQ==" saltValue="7/hvxlfNTTNBYIH3gIBvn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33788</v>
      </c>
      <c r="R7" s="1090"/>
      <c r="S7" s="1090"/>
      <c r="T7" s="1090"/>
      <c r="U7" s="1090"/>
      <c r="V7" s="1090">
        <v>33200</v>
      </c>
      <c r="W7" s="1090"/>
      <c r="X7" s="1090"/>
      <c r="Y7" s="1090"/>
      <c r="Z7" s="1090"/>
      <c r="AA7" s="1090">
        <v>588</v>
      </c>
      <c r="AB7" s="1090"/>
      <c r="AC7" s="1090"/>
      <c r="AD7" s="1090"/>
      <c r="AE7" s="1091"/>
      <c r="AF7" s="1092">
        <v>440</v>
      </c>
      <c r="AG7" s="1093"/>
      <c r="AH7" s="1093"/>
      <c r="AI7" s="1093"/>
      <c r="AJ7" s="1094"/>
      <c r="AK7" s="1095">
        <v>977</v>
      </c>
      <c r="AL7" s="1096"/>
      <c r="AM7" s="1096"/>
      <c r="AN7" s="1096"/>
      <c r="AO7" s="1096"/>
      <c r="AP7" s="1096">
        <v>34845</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560</v>
      </c>
      <c r="BT7" s="1087"/>
      <c r="BU7" s="1087"/>
      <c r="BV7" s="1087"/>
      <c r="BW7" s="1087"/>
      <c r="BX7" s="1087"/>
      <c r="BY7" s="1087"/>
      <c r="BZ7" s="1087"/>
      <c r="CA7" s="1087"/>
      <c r="CB7" s="1087"/>
      <c r="CC7" s="1087"/>
      <c r="CD7" s="1087"/>
      <c r="CE7" s="1087"/>
      <c r="CF7" s="1087"/>
      <c r="CG7" s="1099"/>
      <c r="CH7" s="1083">
        <v>0</v>
      </c>
      <c r="CI7" s="1084"/>
      <c r="CJ7" s="1084"/>
      <c r="CK7" s="1084"/>
      <c r="CL7" s="1085"/>
      <c r="CM7" s="1083">
        <v>5</v>
      </c>
      <c r="CN7" s="1084"/>
      <c r="CO7" s="1084"/>
      <c r="CP7" s="1084"/>
      <c r="CQ7" s="1085"/>
      <c r="CR7" s="1083">
        <v>5</v>
      </c>
      <c r="CS7" s="1084"/>
      <c r="CT7" s="1084"/>
      <c r="CU7" s="1084"/>
      <c r="CV7" s="1085"/>
      <c r="CW7" s="1083">
        <v>0</v>
      </c>
      <c r="CX7" s="1084"/>
      <c r="CY7" s="1084"/>
      <c r="CZ7" s="1084"/>
      <c r="DA7" s="1085"/>
      <c r="DB7" s="1083" t="s">
        <v>574</v>
      </c>
      <c r="DC7" s="1084"/>
      <c r="DD7" s="1084"/>
      <c r="DE7" s="1084"/>
      <c r="DF7" s="1085"/>
      <c r="DG7" s="1083" t="s">
        <v>574</v>
      </c>
      <c r="DH7" s="1084"/>
      <c r="DI7" s="1084"/>
      <c r="DJ7" s="1084"/>
      <c r="DK7" s="1085"/>
      <c r="DL7" s="1083" t="s">
        <v>574</v>
      </c>
      <c r="DM7" s="1084"/>
      <c r="DN7" s="1084"/>
      <c r="DO7" s="1084"/>
      <c r="DP7" s="1085"/>
      <c r="DQ7" s="1083" t="s">
        <v>574</v>
      </c>
      <c r="DR7" s="1084"/>
      <c r="DS7" s="1084"/>
      <c r="DT7" s="1084"/>
      <c r="DU7" s="1085"/>
      <c r="DV7" s="1086"/>
      <c r="DW7" s="1087"/>
      <c r="DX7" s="1087"/>
      <c r="DY7" s="1087"/>
      <c r="DZ7" s="1088"/>
      <c r="EA7" s="216"/>
    </row>
    <row r="8" spans="1:131" s="217" customFormat="1" ht="26.25" customHeight="1" x14ac:dyDescent="0.15">
      <c r="A8" s="220">
        <v>2</v>
      </c>
      <c r="B8" s="1017" t="s">
        <v>375</v>
      </c>
      <c r="C8" s="1018"/>
      <c r="D8" s="1018"/>
      <c r="E8" s="1018"/>
      <c r="F8" s="1018"/>
      <c r="G8" s="1018"/>
      <c r="H8" s="1018"/>
      <c r="I8" s="1018"/>
      <c r="J8" s="1018"/>
      <c r="K8" s="1018"/>
      <c r="L8" s="1018"/>
      <c r="M8" s="1018"/>
      <c r="N8" s="1018"/>
      <c r="O8" s="1018"/>
      <c r="P8" s="1019"/>
      <c r="Q8" s="1025">
        <v>3</v>
      </c>
      <c r="R8" s="1026"/>
      <c r="S8" s="1026"/>
      <c r="T8" s="1026"/>
      <c r="U8" s="1026"/>
      <c r="V8" s="1026">
        <v>3</v>
      </c>
      <c r="W8" s="1026"/>
      <c r="X8" s="1026"/>
      <c r="Y8" s="1026"/>
      <c r="Z8" s="1026"/>
      <c r="AA8" s="1026">
        <v>0</v>
      </c>
      <c r="AB8" s="1026"/>
      <c r="AC8" s="1026"/>
      <c r="AD8" s="1026"/>
      <c r="AE8" s="1027"/>
      <c r="AF8" s="1022">
        <v>0</v>
      </c>
      <c r="AG8" s="1023"/>
      <c r="AH8" s="1023"/>
      <c r="AI8" s="1023"/>
      <c r="AJ8" s="1024"/>
      <c r="AK8" s="1067" t="s">
        <v>574</v>
      </c>
      <c r="AL8" s="1068"/>
      <c r="AM8" s="1068"/>
      <c r="AN8" s="1068"/>
      <c r="AO8" s="1068"/>
      <c r="AP8" s="1068" t="s">
        <v>574</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561</v>
      </c>
      <c r="BT8" s="980"/>
      <c r="BU8" s="980"/>
      <c r="BV8" s="980"/>
      <c r="BW8" s="980"/>
      <c r="BX8" s="980"/>
      <c r="BY8" s="980"/>
      <c r="BZ8" s="980"/>
      <c r="CA8" s="980"/>
      <c r="CB8" s="980"/>
      <c r="CC8" s="980"/>
      <c r="CD8" s="980"/>
      <c r="CE8" s="980"/>
      <c r="CF8" s="980"/>
      <c r="CG8" s="1001"/>
      <c r="CH8" s="976">
        <v>-10</v>
      </c>
      <c r="CI8" s="977"/>
      <c r="CJ8" s="977"/>
      <c r="CK8" s="977"/>
      <c r="CL8" s="978"/>
      <c r="CM8" s="976">
        <v>198</v>
      </c>
      <c r="CN8" s="977"/>
      <c r="CO8" s="977"/>
      <c r="CP8" s="977"/>
      <c r="CQ8" s="978"/>
      <c r="CR8" s="976">
        <v>60</v>
      </c>
      <c r="CS8" s="977"/>
      <c r="CT8" s="977"/>
      <c r="CU8" s="977"/>
      <c r="CV8" s="978"/>
      <c r="CW8" s="976" t="s">
        <v>574</v>
      </c>
      <c r="CX8" s="977"/>
      <c r="CY8" s="977"/>
      <c r="CZ8" s="977"/>
      <c r="DA8" s="978"/>
      <c r="DB8" s="976" t="s">
        <v>574</v>
      </c>
      <c r="DC8" s="977"/>
      <c r="DD8" s="977"/>
      <c r="DE8" s="977"/>
      <c r="DF8" s="978"/>
      <c r="DG8" s="976" t="s">
        <v>574</v>
      </c>
      <c r="DH8" s="977"/>
      <c r="DI8" s="977"/>
      <c r="DJ8" s="977"/>
      <c r="DK8" s="978"/>
      <c r="DL8" s="976" t="s">
        <v>574</v>
      </c>
      <c r="DM8" s="977"/>
      <c r="DN8" s="977"/>
      <c r="DO8" s="977"/>
      <c r="DP8" s="978"/>
      <c r="DQ8" s="976" t="s">
        <v>574</v>
      </c>
      <c r="DR8" s="977"/>
      <c r="DS8" s="977"/>
      <c r="DT8" s="977"/>
      <c r="DU8" s="978"/>
      <c r="DV8" s="979"/>
      <c r="DW8" s="980"/>
      <c r="DX8" s="980"/>
      <c r="DY8" s="980"/>
      <c r="DZ8" s="981"/>
      <c r="EA8" s="216"/>
    </row>
    <row r="9" spans="1:131" s="217" customFormat="1" ht="26.25" customHeight="1" x14ac:dyDescent="0.15">
      <c r="A9" s="220">
        <v>3</v>
      </c>
      <c r="B9" s="1017" t="s">
        <v>376</v>
      </c>
      <c r="C9" s="1018"/>
      <c r="D9" s="1018"/>
      <c r="E9" s="1018"/>
      <c r="F9" s="1018"/>
      <c r="G9" s="1018"/>
      <c r="H9" s="1018"/>
      <c r="I9" s="1018"/>
      <c r="J9" s="1018"/>
      <c r="K9" s="1018"/>
      <c r="L9" s="1018"/>
      <c r="M9" s="1018"/>
      <c r="N9" s="1018"/>
      <c r="O9" s="1018"/>
      <c r="P9" s="1019"/>
      <c r="Q9" s="1025">
        <v>29</v>
      </c>
      <c r="R9" s="1026"/>
      <c r="S9" s="1026"/>
      <c r="T9" s="1026"/>
      <c r="U9" s="1026"/>
      <c r="V9" s="1026">
        <v>29</v>
      </c>
      <c r="W9" s="1026"/>
      <c r="X9" s="1026"/>
      <c r="Y9" s="1026"/>
      <c r="Z9" s="1026"/>
      <c r="AA9" s="1026" t="s">
        <v>574</v>
      </c>
      <c r="AB9" s="1026"/>
      <c r="AC9" s="1026"/>
      <c r="AD9" s="1026"/>
      <c r="AE9" s="1027"/>
      <c r="AF9" s="1022" t="s">
        <v>122</v>
      </c>
      <c r="AG9" s="1023"/>
      <c r="AH9" s="1023"/>
      <c r="AI9" s="1023"/>
      <c r="AJ9" s="1024"/>
      <c r="AK9" s="1067">
        <v>10</v>
      </c>
      <c r="AL9" s="1068"/>
      <c r="AM9" s="1068"/>
      <c r="AN9" s="1068"/>
      <c r="AO9" s="1068"/>
      <c r="AP9" s="1068" t="s">
        <v>574</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t="s">
        <v>562</v>
      </c>
      <c r="BT9" s="980"/>
      <c r="BU9" s="980"/>
      <c r="BV9" s="980"/>
      <c r="BW9" s="980"/>
      <c r="BX9" s="980"/>
      <c r="BY9" s="980"/>
      <c r="BZ9" s="980"/>
      <c r="CA9" s="980"/>
      <c r="CB9" s="980"/>
      <c r="CC9" s="980"/>
      <c r="CD9" s="980"/>
      <c r="CE9" s="980"/>
      <c r="CF9" s="980"/>
      <c r="CG9" s="1001"/>
      <c r="CH9" s="976">
        <v>-8</v>
      </c>
      <c r="CI9" s="977"/>
      <c r="CJ9" s="977"/>
      <c r="CK9" s="977"/>
      <c r="CL9" s="978"/>
      <c r="CM9" s="976">
        <v>112</v>
      </c>
      <c r="CN9" s="977"/>
      <c r="CO9" s="977"/>
      <c r="CP9" s="977"/>
      <c r="CQ9" s="978"/>
      <c r="CR9" s="976">
        <v>10</v>
      </c>
      <c r="CS9" s="977"/>
      <c r="CT9" s="977"/>
      <c r="CU9" s="977"/>
      <c r="CV9" s="978"/>
      <c r="CW9" s="976" t="s">
        <v>574</v>
      </c>
      <c r="CX9" s="977"/>
      <c r="CY9" s="977"/>
      <c r="CZ9" s="977"/>
      <c r="DA9" s="978"/>
      <c r="DB9" s="976" t="s">
        <v>574</v>
      </c>
      <c r="DC9" s="977"/>
      <c r="DD9" s="977"/>
      <c r="DE9" s="977"/>
      <c r="DF9" s="978"/>
      <c r="DG9" s="976" t="s">
        <v>574</v>
      </c>
      <c r="DH9" s="977"/>
      <c r="DI9" s="977"/>
      <c r="DJ9" s="977"/>
      <c r="DK9" s="978"/>
      <c r="DL9" s="976" t="s">
        <v>574</v>
      </c>
      <c r="DM9" s="977"/>
      <c r="DN9" s="977"/>
      <c r="DO9" s="977"/>
      <c r="DP9" s="978"/>
      <c r="DQ9" s="976" t="s">
        <v>574</v>
      </c>
      <c r="DR9" s="977"/>
      <c r="DS9" s="977"/>
      <c r="DT9" s="977"/>
      <c r="DU9" s="978"/>
      <c r="DV9" s="979"/>
      <c r="DW9" s="980"/>
      <c r="DX9" s="980"/>
      <c r="DY9" s="980"/>
      <c r="DZ9" s="981"/>
      <c r="EA9" s="216"/>
    </row>
    <row r="10" spans="1:131" s="217" customFormat="1" ht="26.25" customHeight="1" x14ac:dyDescent="0.15">
      <c r="A10" s="220">
        <v>4</v>
      </c>
      <c r="B10" s="1017" t="s">
        <v>377</v>
      </c>
      <c r="C10" s="1018"/>
      <c r="D10" s="1018"/>
      <c r="E10" s="1018"/>
      <c r="F10" s="1018"/>
      <c r="G10" s="1018"/>
      <c r="H10" s="1018"/>
      <c r="I10" s="1018"/>
      <c r="J10" s="1018"/>
      <c r="K10" s="1018"/>
      <c r="L10" s="1018"/>
      <c r="M10" s="1018"/>
      <c r="N10" s="1018"/>
      <c r="O10" s="1018"/>
      <c r="P10" s="1019"/>
      <c r="Q10" s="1025">
        <v>13</v>
      </c>
      <c r="R10" s="1026"/>
      <c r="S10" s="1026"/>
      <c r="T10" s="1026"/>
      <c r="U10" s="1026"/>
      <c r="V10" s="1026">
        <v>13</v>
      </c>
      <c r="W10" s="1026"/>
      <c r="X10" s="1026"/>
      <c r="Y10" s="1026"/>
      <c r="Z10" s="1026"/>
      <c r="AA10" s="1026" t="s">
        <v>574</v>
      </c>
      <c r="AB10" s="1026"/>
      <c r="AC10" s="1026"/>
      <c r="AD10" s="1026"/>
      <c r="AE10" s="1027"/>
      <c r="AF10" s="1022" t="s">
        <v>122</v>
      </c>
      <c r="AG10" s="1023"/>
      <c r="AH10" s="1023"/>
      <c r="AI10" s="1023"/>
      <c r="AJ10" s="1024"/>
      <c r="AK10" s="1067">
        <v>4</v>
      </c>
      <c r="AL10" s="1068"/>
      <c r="AM10" s="1068"/>
      <c r="AN10" s="1068"/>
      <c r="AO10" s="1068"/>
      <c r="AP10" s="1068" t="s">
        <v>574</v>
      </c>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t="s">
        <v>563</v>
      </c>
      <c r="BT10" s="980"/>
      <c r="BU10" s="980"/>
      <c r="BV10" s="980"/>
      <c r="BW10" s="980"/>
      <c r="BX10" s="980"/>
      <c r="BY10" s="980"/>
      <c r="BZ10" s="980"/>
      <c r="CA10" s="980"/>
      <c r="CB10" s="980"/>
      <c r="CC10" s="980"/>
      <c r="CD10" s="980"/>
      <c r="CE10" s="980"/>
      <c r="CF10" s="980"/>
      <c r="CG10" s="1001"/>
      <c r="CH10" s="976">
        <v>2</v>
      </c>
      <c r="CI10" s="977"/>
      <c r="CJ10" s="977"/>
      <c r="CK10" s="977"/>
      <c r="CL10" s="978"/>
      <c r="CM10" s="976">
        <v>164</v>
      </c>
      <c r="CN10" s="977"/>
      <c r="CO10" s="977"/>
      <c r="CP10" s="977"/>
      <c r="CQ10" s="978"/>
      <c r="CR10" s="976">
        <v>45</v>
      </c>
      <c r="CS10" s="977"/>
      <c r="CT10" s="977"/>
      <c r="CU10" s="977"/>
      <c r="CV10" s="978"/>
      <c r="CW10" s="976">
        <v>19</v>
      </c>
      <c r="CX10" s="977"/>
      <c r="CY10" s="977"/>
      <c r="CZ10" s="977"/>
      <c r="DA10" s="978"/>
      <c r="DB10" s="976" t="s">
        <v>574</v>
      </c>
      <c r="DC10" s="977"/>
      <c r="DD10" s="977"/>
      <c r="DE10" s="977"/>
      <c r="DF10" s="978"/>
      <c r="DG10" s="976" t="s">
        <v>574</v>
      </c>
      <c r="DH10" s="977"/>
      <c r="DI10" s="977"/>
      <c r="DJ10" s="977"/>
      <c r="DK10" s="978"/>
      <c r="DL10" s="976" t="s">
        <v>574</v>
      </c>
      <c r="DM10" s="977"/>
      <c r="DN10" s="977"/>
      <c r="DO10" s="977"/>
      <c r="DP10" s="978"/>
      <c r="DQ10" s="976" t="s">
        <v>574</v>
      </c>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t="s">
        <v>564</v>
      </c>
      <c r="BT11" s="980"/>
      <c r="BU11" s="980"/>
      <c r="BV11" s="980"/>
      <c r="BW11" s="980"/>
      <c r="BX11" s="980"/>
      <c r="BY11" s="980"/>
      <c r="BZ11" s="980"/>
      <c r="CA11" s="980"/>
      <c r="CB11" s="980"/>
      <c r="CC11" s="980"/>
      <c r="CD11" s="980"/>
      <c r="CE11" s="980"/>
      <c r="CF11" s="980"/>
      <c r="CG11" s="1001"/>
      <c r="CH11" s="976">
        <v>-10</v>
      </c>
      <c r="CI11" s="977"/>
      <c r="CJ11" s="977"/>
      <c r="CK11" s="977"/>
      <c r="CL11" s="978"/>
      <c r="CM11" s="976">
        <v>81</v>
      </c>
      <c r="CN11" s="977"/>
      <c r="CO11" s="977"/>
      <c r="CP11" s="977"/>
      <c r="CQ11" s="978"/>
      <c r="CR11" s="976">
        <v>51</v>
      </c>
      <c r="CS11" s="977"/>
      <c r="CT11" s="977"/>
      <c r="CU11" s="977"/>
      <c r="CV11" s="978"/>
      <c r="CW11" s="976" t="s">
        <v>574</v>
      </c>
      <c r="CX11" s="977"/>
      <c r="CY11" s="977"/>
      <c r="CZ11" s="977"/>
      <c r="DA11" s="978"/>
      <c r="DB11" s="976" t="s">
        <v>574</v>
      </c>
      <c r="DC11" s="977"/>
      <c r="DD11" s="977"/>
      <c r="DE11" s="977"/>
      <c r="DF11" s="978"/>
      <c r="DG11" s="976" t="s">
        <v>574</v>
      </c>
      <c r="DH11" s="977"/>
      <c r="DI11" s="977"/>
      <c r="DJ11" s="977"/>
      <c r="DK11" s="978"/>
      <c r="DL11" s="976" t="s">
        <v>574</v>
      </c>
      <c r="DM11" s="977"/>
      <c r="DN11" s="977"/>
      <c r="DO11" s="977"/>
      <c r="DP11" s="978"/>
      <c r="DQ11" s="976" t="s">
        <v>574</v>
      </c>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t="s">
        <v>565</v>
      </c>
      <c r="BT12" s="980"/>
      <c r="BU12" s="980"/>
      <c r="BV12" s="980"/>
      <c r="BW12" s="980"/>
      <c r="BX12" s="980"/>
      <c r="BY12" s="980"/>
      <c r="BZ12" s="980"/>
      <c r="CA12" s="980"/>
      <c r="CB12" s="980"/>
      <c r="CC12" s="980"/>
      <c r="CD12" s="980"/>
      <c r="CE12" s="980"/>
      <c r="CF12" s="980"/>
      <c r="CG12" s="1001"/>
      <c r="CH12" s="976">
        <v>15</v>
      </c>
      <c r="CI12" s="977"/>
      <c r="CJ12" s="977"/>
      <c r="CK12" s="977"/>
      <c r="CL12" s="978"/>
      <c r="CM12" s="976">
        <v>190</v>
      </c>
      <c r="CN12" s="977"/>
      <c r="CO12" s="977"/>
      <c r="CP12" s="977"/>
      <c r="CQ12" s="978"/>
      <c r="CR12" s="976">
        <v>25</v>
      </c>
      <c r="CS12" s="977"/>
      <c r="CT12" s="977"/>
      <c r="CU12" s="977"/>
      <c r="CV12" s="978"/>
      <c r="CW12" s="976" t="s">
        <v>574</v>
      </c>
      <c r="CX12" s="977"/>
      <c r="CY12" s="977"/>
      <c r="CZ12" s="977"/>
      <c r="DA12" s="978"/>
      <c r="DB12" s="976" t="s">
        <v>574</v>
      </c>
      <c r="DC12" s="977"/>
      <c r="DD12" s="977"/>
      <c r="DE12" s="977"/>
      <c r="DF12" s="978"/>
      <c r="DG12" s="976" t="s">
        <v>574</v>
      </c>
      <c r="DH12" s="977"/>
      <c r="DI12" s="977"/>
      <c r="DJ12" s="977"/>
      <c r="DK12" s="978"/>
      <c r="DL12" s="976" t="s">
        <v>574</v>
      </c>
      <c r="DM12" s="977"/>
      <c r="DN12" s="977"/>
      <c r="DO12" s="977"/>
      <c r="DP12" s="978"/>
      <c r="DQ12" s="976" t="s">
        <v>574</v>
      </c>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t="s">
        <v>566</v>
      </c>
      <c r="BT13" s="980"/>
      <c r="BU13" s="980"/>
      <c r="BV13" s="980"/>
      <c r="BW13" s="980"/>
      <c r="BX13" s="980"/>
      <c r="BY13" s="980"/>
      <c r="BZ13" s="980"/>
      <c r="CA13" s="980"/>
      <c r="CB13" s="980"/>
      <c r="CC13" s="980"/>
      <c r="CD13" s="980"/>
      <c r="CE13" s="980"/>
      <c r="CF13" s="980"/>
      <c r="CG13" s="1001"/>
      <c r="CH13" s="976">
        <v>5</v>
      </c>
      <c r="CI13" s="977"/>
      <c r="CJ13" s="977"/>
      <c r="CK13" s="977"/>
      <c r="CL13" s="978"/>
      <c r="CM13" s="976">
        <v>69</v>
      </c>
      <c r="CN13" s="977"/>
      <c r="CO13" s="977"/>
      <c r="CP13" s="977"/>
      <c r="CQ13" s="978"/>
      <c r="CR13" s="976">
        <v>10</v>
      </c>
      <c r="CS13" s="977"/>
      <c r="CT13" s="977"/>
      <c r="CU13" s="977"/>
      <c r="CV13" s="978"/>
      <c r="CW13" s="976" t="s">
        <v>574</v>
      </c>
      <c r="CX13" s="977"/>
      <c r="CY13" s="977"/>
      <c r="CZ13" s="977"/>
      <c r="DA13" s="978"/>
      <c r="DB13" s="976" t="s">
        <v>574</v>
      </c>
      <c r="DC13" s="977"/>
      <c r="DD13" s="977"/>
      <c r="DE13" s="977"/>
      <c r="DF13" s="978"/>
      <c r="DG13" s="976" t="s">
        <v>574</v>
      </c>
      <c r="DH13" s="977"/>
      <c r="DI13" s="977"/>
      <c r="DJ13" s="977"/>
      <c r="DK13" s="978"/>
      <c r="DL13" s="976" t="s">
        <v>574</v>
      </c>
      <c r="DM13" s="977"/>
      <c r="DN13" s="977"/>
      <c r="DO13" s="977"/>
      <c r="DP13" s="978"/>
      <c r="DQ13" s="976" t="s">
        <v>574</v>
      </c>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t="s">
        <v>567</v>
      </c>
      <c r="BT14" s="980"/>
      <c r="BU14" s="980"/>
      <c r="BV14" s="980"/>
      <c r="BW14" s="980"/>
      <c r="BX14" s="980"/>
      <c r="BY14" s="980"/>
      <c r="BZ14" s="980"/>
      <c r="CA14" s="980"/>
      <c r="CB14" s="980"/>
      <c r="CC14" s="980"/>
      <c r="CD14" s="980"/>
      <c r="CE14" s="980"/>
      <c r="CF14" s="980"/>
      <c r="CG14" s="1001"/>
      <c r="CH14" s="976">
        <v>7</v>
      </c>
      <c r="CI14" s="977"/>
      <c r="CJ14" s="977"/>
      <c r="CK14" s="977"/>
      <c r="CL14" s="978"/>
      <c r="CM14" s="976">
        <v>64</v>
      </c>
      <c r="CN14" s="977"/>
      <c r="CO14" s="977"/>
      <c r="CP14" s="977"/>
      <c r="CQ14" s="978"/>
      <c r="CR14" s="976">
        <v>50</v>
      </c>
      <c r="CS14" s="977"/>
      <c r="CT14" s="977"/>
      <c r="CU14" s="977"/>
      <c r="CV14" s="978"/>
      <c r="CW14" s="976" t="s">
        <v>574</v>
      </c>
      <c r="CX14" s="977"/>
      <c r="CY14" s="977"/>
      <c r="CZ14" s="977"/>
      <c r="DA14" s="978"/>
      <c r="DB14" s="976" t="s">
        <v>574</v>
      </c>
      <c r="DC14" s="977"/>
      <c r="DD14" s="977"/>
      <c r="DE14" s="977"/>
      <c r="DF14" s="978"/>
      <c r="DG14" s="976" t="s">
        <v>574</v>
      </c>
      <c r="DH14" s="977"/>
      <c r="DI14" s="977"/>
      <c r="DJ14" s="977"/>
      <c r="DK14" s="978"/>
      <c r="DL14" s="976" t="s">
        <v>574</v>
      </c>
      <c r="DM14" s="977"/>
      <c r="DN14" s="977"/>
      <c r="DO14" s="977"/>
      <c r="DP14" s="978"/>
      <c r="DQ14" s="976" t="s">
        <v>574</v>
      </c>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t="s">
        <v>568</v>
      </c>
      <c r="BT15" s="980"/>
      <c r="BU15" s="980"/>
      <c r="BV15" s="980"/>
      <c r="BW15" s="980"/>
      <c r="BX15" s="980"/>
      <c r="BY15" s="980"/>
      <c r="BZ15" s="980"/>
      <c r="CA15" s="980"/>
      <c r="CB15" s="980"/>
      <c r="CC15" s="980"/>
      <c r="CD15" s="980"/>
      <c r="CE15" s="980"/>
      <c r="CF15" s="980"/>
      <c r="CG15" s="1001"/>
      <c r="CH15" s="976">
        <v>4</v>
      </c>
      <c r="CI15" s="977"/>
      <c r="CJ15" s="977"/>
      <c r="CK15" s="977"/>
      <c r="CL15" s="978"/>
      <c r="CM15" s="976">
        <v>40</v>
      </c>
      <c r="CN15" s="977"/>
      <c r="CO15" s="977"/>
      <c r="CP15" s="977"/>
      <c r="CQ15" s="978"/>
      <c r="CR15" s="976">
        <v>20</v>
      </c>
      <c r="CS15" s="977"/>
      <c r="CT15" s="977"/>
      <c r="CU15" s="977"/>
      <c r="CV15" s="978"/>
      <c r="CW15" s="976" t="s">
        <v>574</v>
      </c>
      <c r="CX15" s="977"/>
      <c r="CY15" s="977"/>
      <c r="CZ15" s="977"/>
      <c r="DA15" s="978"/>
      <c r="DB15" s="976" t="s">
        <v>574</v>
      </c>
      <c r="DC15" s="977"/>
      <c r="DD15" s="977"/>
      <c r="DE15" s="977"/>
      <c r="DF15" s="978"/>
      <c r="DG15" s="976" t="s">
        <v>574</v>
      </c>
      <c r="DH15" s="977"/>
      <c r="DI15" s="977"/>
      <c r="DJ15" s="977"/>
      <c r="DK15" s="978"/>
      <c r="DL15" s="976" t="s">
        <v>574</v>
      </c>
      <c r="DM15" s="977"/>
      <c r="DN15" s="977"/>
      <c r="DO15" s="977"/>
      <c r="DP15" s="978"/>
      <c r="DQ15" s="976" t="s">
        <v>574</v>
      </c>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378</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379</v>
      </c>
      <c r="B23" s="924" t="s">
        <v>380</v>
      </c>
      <c r="C23" s="925"/>
      <c r="D23" s="925"/>
      <c r="E23" s="925"/>
      <c r="F23" s="925"/>
      <c r="G23" s="925"/>
      <c r="H23" s="925"/>
      <c r="I23" s="925"/>
      <c r="J23" s="925"/>
      <c r="K23" s="925"/>
      <c r="L23" s="925"/>
      <c r="M23" s="925"/>
      <c r="N23" s="925"/>
      <c r="O23" s="925"/>
      <c r="P23" s="935"/>
      <c r="Q23" s="1054">
        <v>33816</v>
      </c>
      <c r="R23" s="1048"/>
      <c r="S23" s="1048"/>
      <c r="T23" s="1048"/>
      <c r="U23" s="1048"/>
      <c r="V23" s="1048">
        <v>33228</v>
      </c>
      <c r="W23" s="1048"/>
      <c r="X23" s="1048"/>
      <c r="Y23" s="1048"/>
      <c r="Z23" s="1048"/>
      <c r="AA23" s="1048">
        <v>588</v>
      </c>
      <c r="AB23" s="1048"/>
      <c r="AC23" s="1048"/>
      <c r="AD23" s="1048"/>
      <c r="AE23" s="1055"/>
      <c r="AF23" s="1056">
        <v>441</v>
      </c>
      <c r="AG23" s="1048"/>
      <c r="AH23" s="1048"/>
      <c r="AI23" s="1048"/>
      <c r="AJ23" s="1057"/>
      <c r="AK23" s="1058"/>
      <c r="AL23" s="1059"/>
      <c r="AM23" s="1059"/>
      <c r="AN23" s="1059"/>
      <c r="AO23" s="1059"/>
      <c r="AP23" s="1048">
        <v>34845</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381</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382</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383</v>
      </c>
      <c r="R26" s="989"/>
      <c r="S26" s="989"/>
      <c r="T26" s="989"/>
      <c r="U26" s="990"/>
      <c r="V26" s="988" t="s">
        <v>384</v>
      </c>
      <c r="W26" s="989"/>
      <c r="X26" s="989"/>
      <c r="Y26" s="989"/>
      <c r="Z26" s="990"/>
      <c r="AA26" s="988" t="s">
        <v>385</v>
      </c>
      <c r="AB26" s="989"/>
      <c r="AC26" s="989"/>
      <c r="AD26" s="989"/>
      <c r="AE26" s="989"/>
      <c r="AF26" s="1042" t="s">
        <v>386</v>
      </c>
      <c r="AG26" s="995"/>
      <c r="AH26" s="995"/>
      <c r="AI26" s="995"/>
      <c r="AJ26" s="1043"/>
      <c r="AK26" s="989" t="s">
        <v>387</v>
      </c>
      <c r="AL26" s="989"/>
      <c r="AM26" s="989"/>
      <c r="AN26" s="989"/>
      <c r="AO26" s="990"/>
      <c r="AP26" s="988" t="s">
        <v>388</v>
      </c>
      <c r="AQ26" s="989"/>
      <c r="AR26" s="989"/>
      <c r="AS26" s="989"/>
      <c r="AT26" s="990"/>
      <c r="AU26" s="988" t="s">
        <v>389</v>
      </c>
      <c r="AV26" s="989"/>
      <c r="AW26" s="989"/>
      <c r="AX26" s="989"/>
      <c r="AY26" s="990"/>
      <c r="AZ26" s="988" t="s">
        <v>390</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391</v>
      </c>
      <c r="C28" s="1035"/>
      <c r="D28" s="1035"/>
      <c r="E28" s="1035"/>
      <c r="F28" s="1035"/>
      <c r="G28" s="1035"/>
      <c r="H28" s="1035"/>
      <c r="I28" s="1035"/>
      <c r="J28" s="1035"/>
      <c r="K28" s="1035"/>
      <c r="L28" s="1035"/>
      <c r="M28" s="1035"/>
      <c r="N28" s="1035"/>
      <c r="O28" s="1035"/>
      <c r="P28" s="1036"/>
      <c r="Q28" s="1037">
        <v>3556</v>
      </c>
      <c r="R28" s="1038"/>
      <c r="S28" s="1038"/>
      <c r="T28" s="1038"/>
      <c r="U28" s="1038"/>
      <c r="V28" s="1038">
        <v>3540</v>
      </c>
      <c r="W28" s="1038"/>
      <c r="X28" s="1038"/>
      <c r="Y28" s="1038"/>
      <c r="Z28" s="1038"/>
      <c r="AA28" s="1038">
        <v>20</v>
      </c>
      <c r="AB28" s="1038"/>
      <c r="AC28" s="1038"/>
      <c r="AD28" s="1038"/>
      <c r="AE28" s="1039"/>
      <c r="AF28" s="1040">
        <v>17</v>
      </c>
      <c r="AG28" s="1038"/>
      <c r="AH28" s="1038"/>
      <c r="AI28" s="1038"/>
      <c r="AJ28" s="1041"/>
      <c r="AK28" s="1029">
        <v>414</v>
      </c>
      <c r="AL28" s="1030"/>
      <c r="AM28" s="1030"/>
      <c r="AN28" s="1030"/>
      <c r="AO28" s="1030"/>
      <c r="AP28" s="1030" t="s">
        <v>574</v>
      </c>
      <c r="AQ28" s="1030"/>
      <c r="AR28" s="1030"/>
      <c r="AS28" s="1030"/>
      <c r="AT28" s="1030"/>
      <c r="AU28" s="1030" t="s">
        <v>574</v>
      </c>
      <c r="AV28" s="1030"/>
      <c r="AW28" s="1030"/>
      <c r="AX28" s="1030"/>
      <c r="AY28" s="1030"/>
      <c r="AZ28" s="1031" t="s">
        <v>574</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392</v>
      </c>
      <c r="C29" s="1018"/>
      <c r="D29" s="1018"/>
      <c r="E29" s="1018"/>
      <c r="F29" s="1018"/>
      <c r="G29" s="1018"/>
      <c r="H29" s="1018"/>
      <c r="I29" s="1018"/>
      <c r="J29" s="1018"/>
      <c r="K29" s="1018"/>
      <c r="L29" s="1018"/>
      <c r="M29" s="1018"/>
      <c r="N29" s="1018"/>
      <c r="O29" s="1018"/>
      <c r="P29" s="1019"/>
      <c r="Q29" s="1025">
        <v>63</v>
      </c>
      <c r="R29" s="1026"/>
      <c r="S29" s="1026"/>
      <c r="T29" s="1026"/>
      <c r="U29" s="1026"/>
      <c r="V29" s="1026">
        <v>62</v>
      </c>
      <c r="W29" s="1026"/>
      <c r="X29" s="1026"/>
      <c r="Y29" s="1026"/>
      <c r="Z29" s="1026"/>
      <c r="AA29" s="1026">
        <v>0</v>
      </c>
      <c r="AB29" s="1026"/>
      <c r="AC29" s="1026"/>
      <c r="AD29" s="1026"/>
      <c r="AE29" s="1027"/>
      <c r="AF29" s="1022">
        <v>0</v>
      </c>
      <c r="AG29" s="1023"/>
      <c r="AH29" s="1023"/>
      <c r="AI29" s="1023"/>
      <c r="AJ29" s="1024"/>
      <c r="AK29" s="967">
        <v>8</v>
      </c>
      <c r="AL29" s="958"/>
      <c r="AM29" s="958"/>
      <c r="AN29" s="958"/>
      <c r="AO29" s="958"/>
      <c r="AP29" s="958" t="s">
        <v>574</v>
      </c>
      <c r="AQ29" s="958"/>
      <c r="AR29" s="958"/>
      <c r="AS29" s="958"/>
      <c r="AT29" s="958"/>
      <c r="AU29" s="958" t="s">
        <v>576</v>
      </c>
      <c r="AV29" s="958"/>
      <c r="AW29" s="958"/>
      <c r="AX29" s="958"/>
      <c r="AY29" s="958"/>
      <c r="AZ29" s="1028" t="s">
        <v>574</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393</v>
      </c>
      <c r="C30" s="1018"/>
      <c r="D30" s="1018"/>
      <c r="E30" s="1018"/>
      <c r="F30" s="1018"/>
      <c r="G30" s="1018"/>
      <c r="H30" s="1018"/>
      <c r="I30" s="1018"/>
      <c r="J30" s="1018"/>
      <c r="K30" s="1018"/>
      <c r="L30" s="1018"/>
      <c r="M30" s="1018"/>
      <c r="N30" s="1018"/>
      <c r="O30" s="1018"/>
      <c r="P30" s="1019"/>
      <c r="Q30" s="1025">
        <v>756</v>
      </c>
      <c r="R30" s="1026"/>
      <c r="S30" s="1026"/>
      <c r="T30" s="1026"/>
      <c r="U30" s="1026"/>
      <c r="V30" s="1026">
        <v>755</v>
      </c>
      <c r="W30" s="1026"/>
      <c r="X30" s="1026"/>
      <c r="Y30" s="1026"/>
      <c r="Z30" s="1026"/>
      <c r="AA30" s="1026">
        <v>2</v>
      </c>
      <c r="AB30" s="1026"/>
      <c r="AC30" s="1026"/>
      <c r="AD30" s="1026"/>
      <c r="AE30" s="1027"/>
      <c r="AF30" s="1022">
        <v>2</v>
      </c>
      <c r="AG30" s="1023"/>
      <c r="AH30" s="1023"/>
      <c r="AI30" s="1023"/>
      <c r="AJ30" s="1024"/>
      <c r="AK30" s="967">
        <v>220</v>
      </c>
      <c r="AL30" s="958"/>
      <c r="AM30" s="958"/>
      <c r="AN30" s="958"/>
      <c r="AO30" s="958"/>
      <c r="AP30" s="958" t="s">
        <v>574</v>
      </c>
      <c r="AQ30" s="958"/>
      <c r="AR30" s="958"/>
      <c r="AS30" s="958"/>
      <c r="AT30" s="958"/>
      <c r="AU30" s="958" t="s">
        <v>574</v>
      </c>
      <c r="AV30" s="958"/>
      <c r="AW30" s="958"/>
      <c r="AX30" s="958"/>
      <c r="AY30" s="958"/>
      <c r="AZ30" s="1028" t="s">
        <v>574</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394</v>
      </c>
      <c r="C31" s="1018"/>
      <c r="D31" s="1018"/>
      <c r="E31" s="1018"/>
      <c r="F31" s="1018"/>
      <c r="G31" s="1018"/>
      <c r="H31" s="1018"/>
      <c r="I31" s="1018"/>
      <c r="J31" s="1018"/>
      <c r="K31" s="1018"/>
      <c r="L31" s="1018"/>
      <c r="M31" s="1018"/>
      <c r="N31" s="1018"/>
      <c r="O31" s="1018"/>
      <c r="P31" s="1019"/>
      <c r="Q31" s="1025">
        <v>6393</v>
      </c>
      <c r="R31" s="1026"/>
      <c r="S31" s="1026"/>
      <c r="T31" s="1026"/>
      <c r="U31" s="1026"/>
      <c r="V31" s="1026">
        <v>6232</v>
      </c>
      <c r="W31" s="1026"/>
      <c r="X31" s="1026"/>
      <c r="Y31" s="1026"/>
      <c r="Z31" s="1026"/>
      <c r="AA31" s="1026">
        <v>161</v>
      </c>
      <c r="AB31" s="1026"/>
      <c r="AC31" s="1026"/>
      <c r="AD31" s="1026"/>
      <c r="AE31" s="1027"/>
      <c r="AF31" s="1022">
        <v>161</v>
      </c>
      <c r="AG31" s="1023"/>
      <c r="AH31" s="1023"/>
      <c r="AI31" s="1023"/>
      <c r="AJ31" s="1024"/>
      <c r="AK31" s="967">
        <v>898</v>
      </c>
      <c r="AL31" s="958"/>
      <c r="AM31" s="958"/>
      <c r="AN31" s="958"/>
      <c r="AO31" s="958"/>
      <c r="AP31" s="958" t="s">
        <v>574</v>
      </c>
      <c r="AQ31" s="958"/>
      <c r="AR31" s="958"/>
      <c r="AS31" s="958"/>
      <c r="AT31" s="958"/>
      <c r="AU31" s="958" t="s">
        <v>574</v>
      </c>
      <c r="AV31" s="958"/>
      <c r="AW31" s="958"/>
      <c r="AX31" s="958"/>
      <c r="AY31" s="958"/>
      <c r="AZ31" s="1028" t="s">
        <v>574</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395</v>
      </c>
      <c r="C32" s="1018"/>
      <c r="D32" s="1018"/>
      <c r="E32" s="1018"/>
      <c r="F32" s="1018"/>
      <c r="G32" s="1018"/>
      <c r="H32" s="1018"/>
      <c r="I32" s="1018"/>
      <c r="J32" s="1018"/>
      <c r="K32" s="1018"/>
      <c r="L32" s="1018"/>
      <c r="M32" s="1018"/>
      <c r="N32" s="1018"/>
      <c r="O32" s="1018"/>
      <c r="P32" s="1019"/>
      <c r="Q32" s="1025">
        <v>55</v>
      </c>
      <c r="R32" s="1026"/>
      <c r="S32" s="1026"/>
      <c r="T32" s="1026"/>
      <c r="U32" s="1026"/>
      <c r="V32" s="1026">
        <v>55</v>
      </c>
      <c r="W32" s="1026"/>
      <c r="X32" s="1026"/>
      <c r="Y32" s="1026"/>
      <c r="Z32" s="1026"/>
      <c r="AA32" s="1026">
        <v>0</v>
      </c>
      <c r="AB32" s="1026"/>
      <c r="AC32" s="1026"/>
      <c r="AD32" s="1026"/>
      <c r="AE32" s="1027"/>
      <c r="AF32" s="1022">
        <v>0</v>
      </c>
      <c r="AG32" s="1023"/>
      <c r="AH32" s="1023"/>
      <c r="AI32" s="1023"/>
      <c r="AJ32" s="1024"/>
      <c r="AK32" s="967">
        <v>15</v>
      </c>
      <c r="AL32" s="958"/>
      <c r="AM32" s="958"/>
      <c r="AN32" s="958"/>
      <c r="AO32" s="958"/>
      <c r="AP32" s="958" t="s">
        <v>574</v>
      </c>
      <c r="AQ32" s="958"/>
      <c r="AR32" s="958"/>
      <c r="AS32" s="958"/>
      <c r="AT32" s="958"/>
      <c r="AU32" s="958" t="s">
        <v>574</v>
      </c>
      <c r="AV32" s="958"/>
      <c r="AW32" s="958"/>
      <c r="AX32" s="958"/>
      <c r="AY32" s="958"/>
      <c r="AZ32" s="1028" t="s">
        <v>574</v>
      </c>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t="s">
        <v>396</v>
      </c>
      <c r="C33" s="1018"/>
      <c r="D33" s="1018"/>
      <c r="E33" s="1018"/>
      <c r="F33" s="1018"/>
      <c r="G33" s="1018"/>
      <c r="H33" s="1018"/>
      <c r="I33" s="1018"/>
      <c r="J33" s="1018"/>
      <c r="K33" s="1018"/>
      <c r="L33" s="1018"/>
      <c r="M33" s="1018"/>
      <c r="N33" s="1018"/>
      <c r="O33" s="1018"/>
      <c r="P33" s="1019"/>
      <c r="Q33" s="1025">
        <v>1449</v>
      </c>
      <c r="R33" s="1026"/>
      <c r="S33" s="1026"/>
      <c r="T33" s="1026"/>
      <c r="U33" s="1026"/>
      <c r="V33" s="1026">
        <v>1380</v>
      </c>
      <c r="W33" s="1026"/>
      <c r="X33" s="1026"/>
      <c r="Y33" s="1026"/>
      <c r="Z33" s="1026"/>
      <c r="AA33" s="1026">
        <v>69</v>
      </c>
      <c r="AB33" s="1026"/>
      <c r="AC33" s="1026"/>
      <c r="AD33" s="1026"/>
      <c r="AE33" s="1027"/>
      <c r="AF33" s="1022">
        <v>1205</v>
      </c>
      <c r="AG33" s="1023"/>
      <c r="AH33" s="1023"/>
      <c r="AI33" s="1023"/>
      <c r="AJ33" s="1024"/>
      <c r="AK33" s="967">
        <v>272</v>
      </c>
      <c r="AL33" s="958"/>
      <c r="AM33" s="958"/>
      <c r="AN33" s="958"/>
      <c r="AO33" s="958"/>
      <c r="AP33" s="958">
        <v>99</v>
      </c>
      <c r="AQ33" s="958"/>
      <c r="AR33" s="958"/>
      <c r="AS33" s="958"/>
      <c r="AT33" s="958"/>
      <c r="AU33" s="958">
        <v>67</v>
      </c>
      <c r="AV33" s="958"/>
      <c r="AW33" s="958"/>
      <c r="AX33" s="958"/>
      <c r="AY33" s="958"/>
      <c r="AZ33" s="1028" t="s">
        <v>574</v>
      </c>
      <c r="BA33" s="1028"/>
      <c r="BB33" s="1028"/>
      <c r="BC33" s="1028"/>
      <c r="BD33" s="1028"/>
      <c r="BE33" s="959" t="s">
        <v>397</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t="s">
        <v>398</v>
      </c>
      <c r="C34" s="1018"/>
      <c r="D34" s="1018"/>
      <c r="E34" s="1018"/>
      <c r="F34" s="1018"/>
      <c r="G34" s="1018"/>
      <c r="H34" s="1018"/>
      <c r="I34" s="1018"/>
      <c r="J34" s="1018"/>
      <c r="K34" s="1018"/>
      <c r="L34" s="1018"/>
      <c r="M34" s="1018"/>
      <c r="N34" s="1018"/>
      <c r="O34" s="1018"/>
      <c r="P34" s="1019"/>
      <c r="Q34" s="1025">
        <v>1950</v>
      </c>
      <c r="R34" s="1026"/>
      <c r="S34" s="1026"/>
      <c r="T34" s="1026"/>
      <c r="U34" s="1026"/>
      <c r="V34" s="1026">
        <v>1456</v>
      </c>
      <c r="W34" s="1026"/>
      <c r="X34" s="1026"/>
      <c r="Y34" s="1026"/>
      <c r="Z34" s="1026"/>
      <c r="AA34" s="1026">
        <v>494</v>
      </c>
      <c r="AB34" s="1026"/>
      <c r="AC34" s="1026"/>
      <c r="AD34" s="1026"/>
      <c r="AE34" s="1027"/>
      <c r="AF34" s="1022">
        <v>68</v>
      </c>
      <c r="AG34" s="1023"/>
      <c r="AH34" s="1023"/>
      <c r="AI34" s="1023"/>
      <c r="AJ34" s="1024"/>
      <c r="AK34" s="967">
        <v>800</v>
      </c>
      <c r="AL34" s="958"/>
      <c r="AM34" s="958"/>
      <c r="AN34" s="958"/>
      <c r="AO34" s="958"/>
      <c r="AP34" s="958">
        <v>5821</v>
      </c>
      <c r="AQ34" s="958"/>
      <c r="AR34" s="958"/>
      <c r="AS34" s="958"/>
      <c r="AT34" s="958"/>
      <c r="AU34" s="958">
        <v>5425</v>
      </c>
      <c r="AV34" s="958"/>
      <c r="AW34" s="958"/>
      <c r="AX34" s="958"/>
      <c r="AY34" s="958"/>
      <c r="AZ34" s="1028" t="s">
        <v>574</v>
      </c>
      <c r="BA34" s="1028"/>
      <c r="BB34" s="1028"/>
      <c r="BC34" s="1028"/>
      <c r="BD34" s="1028"/>
      <c r="BE34" s="959" t="s">
        <v>397</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t="s">
        <v>399</v>
      </c>
      <c r="C35" s="1018"/>
      <c r="D35" s="1018"/>
      <c r="E35" s="1018"/>
      <c r="F35" s="1018"/>
      <c r="G35" s="1018"/>
      <c r="H35" s="1018"/>
      <c r="I35" s="1018"/>
      <c r="J35" s="1018"/>
      <c r="K35" s="1018"/>
      <c r="L35" s="1018"/>
      <c r="M35" s="1018"/>
      <c r="N35" s="1018"/>
      <c r="O35" s="1018"/>
      <c r="P35" s="1019"/>
      <c r="Q35" s="1025">
        <v>0</v>
      </c>
      <c r="R35" s="1026"/>
      <c r="S35" s="1026"/>
      <c r="T35" s="1026"/>
      <c r="U35" s="1026"/>
      <c r="V35" s="1026">
        <v>0</v>
      </c>
      <c r="W35" s="1026"/>
      <c r="X35" s="1026"/>
      <c r="Y35" s="1026"/>
      <c r="Z35" s="1026"/>
      <c r="AA35" s="1026">
        <v>0</v>
      </c>
      <c r="AB35" s="1026"/>
      <c r="AC35" s="1026"/>
      <c r="AD35" s="1026"/>
      <c r="AE35" s="1027"/>
      <c r="AF35" s="1022">
        <v>1</v>
      </c>
      <c r="AG35" s="1023"/>
      <c r="AH35" s="1023"/>
      <c r="AI35" s="1023"/>
      <c r="AJ35" s="1024"/>
      <c r="AK35" s="967">
        <v>0</v>
      </c>
      <c r="AL35" s="958"/>
      <c r="AM35" s="958"/>
      <c r="AN35" s="958"/>
      <c r="AO35" s="958"/>
      <c r="AP35" s="958" t="s">
        <v>574</v>
      </c>
      <c r="AQ35" s="958"/>
      <c r="AR35" s="958"/>
      <c r="AS35" s="958"/>
      <c r="AT35" s="958"/>
      <c r="AU35" s="958" t="s">
        <v>574</v>
      </c>
      <c r="AV35" s="958"/>
      <c r="AW35" s="958"/>
      <c r="AX35" s="958"/>
      <c r="AY35" s="958"/>
      <c r="AZ35" s="1028" t="s">
        <v>574</v>
      </c>
      <c r="BA35" s="1028"/>
      <c r="BB35" s="1028"/>
      <c r="BC35" s="1028"/>
      <c r="BD35" s="1028"/>
      <c r="BE35" s="959" t="s">
        <v>400</v>
      </c>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401</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379</v>
      </c>
      <c r="B63" s="924" t="s">
        <v>402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1453</v>
      </c>
      <c r="AG63" s="946"/>
      <c r="AH63" s="946"/>
      <c r="AI63" s="946"/>
      <c r="AJ63" s="1009"/>
      <c r="AK63" s="1010"/>
      <c r="AL63" s="950"/>
      <c r="AM63" s="950"/>
      <c r="AN63" s="950"/>
      <c r="AO63" s="950"/>
      <c r="AP63" s="946">
        <v>5920</v>
      </c>
      <c r="AQ63" s="946"/>
      <c r="AR63" s="946"/>
      <c r="AS63" s="946"/>
      <c r="AT63" s="946"/>
      <c r="AU63" s="946">
        <v>5492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404</v>
      </c>
      <c r="B66" s="983"/>
      <c r="C66" s="983"/>
      <c r="D66" s="983"/>
      <c r="E66" s="983"/>
      <c r="F66" s="983"/>
      <c r="G66" s="983"/>
      <c r="H66" s="983"/>
      <c r="I66" s="983"/>
      <c r="J66" s="983"/>
      <c r="K66" s="983"/>
      <c r="L66" s="983"/>
      <c r="M66" s="983"/>
      <c r="N66" s="983"/>
      <c r="O66" s="983"/>
      <c r="P66" s="984"/>
      <c r="Q66" s="988" t="s">
        <v>383</v>
      </c>
      <c r="R66" s="989"/>
      <c r="S66" s="989"/>
      <c r="T66" s="989"/>
      <c r="U66" s="990"/>
      <c r="V66" s="988" t="s">
        <v>384</v>
      </c>
      <c r="W66" s="989"/>
      <c r="X66" s="989"/>
      <c r="Y66" s="989"/>
      <c r="Z66" s="990"/>
      <c r="AA66" s="988" t="s">
        <v>385</v>
      </c>
      <c r="AB66" s="989"/>
      <c r="AC66" s="989"/>
      <c r="AD66" s="989"/>
      <c r="AE66" s="990"/>
      <c r="AF66" s="994" t="s">
        <v>386</v>
      </c>
      <c r="AG66" s="995"/>
      <c r="AH66" s="995"/>
      <c r="AI66" s="995"/>
      <c r="AJ66" s="996"/>
      <c r="AK66" s="988" t="s">
        <v>387</v>
      </c>
      <c r="AL66" s="983"/>
      <c r="AM66" s="983"/>
      <c r="AN66" s="983"/>
      <c r="AO66" s="984"/>
      <c r="AP66" s="988" t="s">
        <v>388</v>
      </c>
      <c r="AQ66" s="989"/>
      <c r="AR66" s="989"/>
      <c r="AS66" s="989"/>
      <c r="AT66" s="990"/>
      <c r="AU66" s="988" t="s">
        <v>405</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569</v>
      </c>
      <c r="C68" s="973"/>
      <c r="D68" s="973"/>
      <c r="E68" s="973"/>
      <c r="F68" s="973"/>
      <c r="G68" s="973"/>
      <c r="H68" s="973"/>
      <c r="I68" s="973"/>
      <c r="J68" s="973"/>
      <c r="K68" s="973"/>
      <c r="L68" s="973"/>
      <c r="M68" s="973"/>
      <c r="N68" s="973"/>
      <c r="O68" s="973"/>
      <c r="P68" s="974"/>
      <c r="Q68" s="975">
        <v>2874</v>
      </c>
      <c r="R68" s="969"/>
      <c r="S68" s="969"/>
      <c r="T68" s="969"/>
      <c r="U68" s="969"/>
      <c r="V68" s="969">
        <v>2845</v>
      </c>
      <c r="W68" s="969"/>
      <c r="X68" s="969"/>
      <c r="Y68" s="969"/>
      <c r="Z68" s="969"/>
      <c r="AA68" s="969">
        <v>29</v>
      </c>
      <c r="AB68" s="969"/>
      <c r="AC68" s="969"/>
      <c r="AD68" s="969"/>
      <c r="AE68" s="969"/>
      <c r="AF68" s="969">
        <v>29</v>
      </c>
      <c r="AG68" s="969"/>
      <c r="AH68" s="969"/>
      <c r="AI68" s="969"/>
      <c r="AJ68" s="969"/>
      <c r="AK68" s="969" t="s">
        <v>574</v>
      </c>
      <c r="AL68" s="969"/>
      <c r="AM68" s="969"/>
      <c r="AN68" s="969"/>
      <c r="AO68" s="969"/>
      <c r="AP68" s="969">
        <v>335</v>
      </c>
      <c r="AQ68" s="969"/>
      <c r="AR68" s="969"/>
      <c r="AS68" s="969"/>
      <c r="AT68" s="969"/>
      <c r="AU68" s="969">
        <v>40</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570</v>
      </c>
      <c r="C69" s="962"/>
      <c r="D69" s="962"/>
      <c r="E69" s="962"/>
      <c r="F69" s="962"/>
      <c r="G69" s="962"/>
      <c r="H69" s="962"/>
      <c r="I69" s="962"/>
      <c r="J69" s="962"/>
      <c r="K69" s="962"/>
      <c r="L69" s="962"/>
      <c r="M69" s="962"/>
      <c r="N69" s="962"/>
      <c r="O69" s="962"/>
      <c r="P69" s="963"/>
      <c r="Q69" s="964">
        <v>5013</v>
      </c>
      <c r="R69" s="958"/>
      <c r="S69" s="958"/>
      <c r="T69" s="958"/>
      <c r="U69" s="958"/>
      <c r="V69" s="958">
        <v>4979</v>
      </c>
      <c r="W69" s="958"/>
      <c r="X69" s="958"/>
      <c r="Y69" s="958"/>
      <c r="Z69" s="958"/>
      <c r="AA69" s="958">
        <v>34</v>
      </c>
      <c r="AB69" s="958"/>
      <c r="AC69" s="958"/>
      <c r="AD69" s="958"/>
      <c r="AE69" s="958"/>
      <c r="AF69" s="958">
        <v>34</v>
      </c>
      <c r="AG69" s="958"/>
      <c r="AH69" s="958"/>
      <c r="AI69" s="958"/>
      <c r="AJ69" s="958"/>
      <c r="AK69" s="958" t="s">
        <v>574</v>
      </c>
      <c r="AL69" s="958"/>
      <c r="AM69" s="958"/>
      <c r="AN69" s="958"/>
      <c r="AO69" s="958"/>
      <c r="AP69" s="958" t="s">
        <v>574</v>
      </c>
      <c r="AQ69" s="958"/>
      <c r="AR69" s="958"/>
      <c r="AS69" s="958"/>
      <c r="AT69" s="958"/>
      <c r="AU69" s="958" t="s">
        <v>574</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571</v>
      </c>
      <c r="C70" s="962"/>
      <c r="D70" s="962"/>
      <c r="E70" s="962"/>
      <c r="F70" s="962"/>
      <c r="G70" s="962"/>
      <c r="H70" s="962"/>
      <c r="I70" s="962"/>
      <c r="J70" s="962"/>
      <c r="K70" s="962"/>
      <c r="L70" s="962"/>
      <c r="M70" s="962"/>
      <c r="N70" s="962"/>
      <c r="O70" s="962"/>
      <c r="P70" s="963"/>
      <c r="Q70" s="964">
        <v>1693</v>
      </c>
      <c r="R70" s="958"/>
      <c r="S70" s="958"/>
      <c r="T70" s="958"/>
      <c r="U70" s="958"/>
      <c r="V70" s="958">
        <v>1693</v>
      </c>
      <c r="W70" s="958"/>
      <c r="X70" s="958"/>
      <c r="Y70" s="958"/>
      <c r="Z70" s="958"/>
      <c r="AA70" s="958">
        <v>0</v>
      </c>
      <c r="AB70" s="958"/>
      <c r="AC70" s="958"/>
      <c r="AD70" s="958"/>
      <c r="AE70" s="958"/>
      <c r="AF70" s="958">
        <v>0</v>
      </c>
      <c r="AG70" s="958"/>
      <c r="AH70" s="958"/>
      <c r="AI70" s="958"/>
      <c r="AJ70" s="958"/>
      <c r="AK70" s="958">
        <v>130</v>
      </c>
      <c r="AL70" s="958"/>
      <c r="AM70" s="958"/>
      <c r="AN70" s="958"/>
      <c r="AO70" s="958"/>
      <c r="AP70" s="958" t="s">
        <v>574</v>
      </c>
      <c r="AQ70" s="958"/>
      <c r="AR70" s="958"/>
      <c r="AS70" s="958"/>
      <c r="AT70" s="958"/>
      <c r="AU70" s="958" t="s">
        <v>574</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572</v>
      </c>
      <c r="C71" s="962"/>
      <c r="D71" s="962"/>
      <c r="E71" s="962"/>
      <c r="F71" s="962"/>
      <c r="G71" s="962"/>
      <c r="H71" s="962"/>
      <c r="I71" s="962"/>
      <c r="J71" s="962"/>
      <c r="K71" s="962"/>
      <c r="L71" s="962"/>
      <c r="M71" s="962"/>
      <c r="N71" s="962"/>
      <c r="O71" s="962"/>
      <c r="P71" s="963"/>
      <c r="Q71" s="964">
        <v>475317</v>
      </c>
      <c r="R71" s="958"/>
      <c r="S71" s="958"/>
      <c r="T71" s="958"/>
      <c r="U71" s="958"/>
      <c r="V71" s="958">
        <v>471522</v>
      </c>
      <c r="W71" s="958"/>
      <c r="X71" s="958"/>
      <c r="Y71" s="958"/>
      <c r="Z71" s="958"/>
      <c r="AA71" s="958">
        <v>3795</v>
      </c>
      <c r="AB71" s="958"/>
      <c r="AC71" s="958"/>
      <c r="AD71" s="958"/>
      <c r="AE71" s="958"/>
      <c r="AF71" s="958">
        <v>3795</v>
      </c>
      <c r="AG71" s="958"/>
      <c r="AH71" s="958"/>
      <c r="AI71" s="958"/>
      <c r="AJ71" s="958"/>
      <c r="AK71" s="958">
        <v>1144</v>
      </c>
      <c r="AL71" s="958"/>
      <c r="AM71" s="958"/>
      <c r="AN71" s="958"/>
      <c r="AO71" s="958"/>
      <c r="AP71" s="958" t="s">
        <v>574</v>
      </c>
      <c r="AQ71" s="958"/>
      <c r="AR71" s="958"/>
      <c r="AS71" s="958"/>
      <c r="AT71" s="958"/>
      <c r="AU71" s="958" t="s">
        <v>574</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577</v>
      </c>
      <c r="C72" s="962"/>
      <c r="D72" s="962"/>
      <c r="E72" s="962"/>
      <c r="F72" s="962"/>
      <c r="G72" s="962"/>
      <c r="H72" s="962"/>
      <c r="I72" s="962"/>
      <c r="J72" s="962"/>
      <c r="K72" s="962"/>
      <c r="L72" s="962"/>
      <c r="M72" s="962"/>
      <c r="N72" s="962"/>
      <c r="O72" s="962"/>
      <c r="P72" s="963"/>
      <c r="Q72" s="964">
        <v>28484</v>
      </c>
      <c r="R72" s="958"/>
      <c r="S72" s="958"/>
      <c r="T72" s="958"/>
      <c r="U72" s="958"/>
      <c r="V72" s="958">
        <v>26108</v>
      </c>
      <c r="W72" s="958"/>
      <c r="X72" s="958"/>
      <c r="Y72" s="958"/>
      <c r="Z72" s="958"/>
      <c r="AA72" s="958">
        <v>2376</v>
      </c>
      <c r="AB72" s="958"/>
      <c r="AC72" s="958"/>
      <c r="AD72" s="958"/>
      <c r="AE72" s="958"/>
      <c r="AF72" s="958">
        <v>33444</v>
      </c>
      <c r="AG72" s="958"/>
      <c r="AH72" s="958"/>
      <c r="AI72" s="958"/>
      <c r="AJ72" s="958"/>
      <c r="AK72" s="958" t="s">
        <v>574</v>
      </c>
      <c r="AL72" s="958"/>
      <c r="AM72" s="958"/>
      <c r="AN72" s="958"/>
      <c r="AO72" s="958"/>
      <c r="AP72" s="958">
        <v>52772</v>
      </c>
      <c r="AQ72" s="958"/>
      <c r="AR72" s="958"/>
      <c r="AS72" s="958"/>
      <c r="AT72" s="958"/>
      <c r="AU72" s="958">
        <v>1226</v>
      </c>
      <c r="AV72" s="958"/>
      <c r="AW72" s="958"/>
      <c r="AX72" s="958"/>
      <c r="AY72" s="958"/>
      <c r="AZ72" s="959" t="s">
        <v>575</v>
      </c>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573</v>
      </c>
      <c r="C73" s="962"/>
      <c r="D73" s="962"/>
      <c r="E73" s="962"/>
      <c r="F73" s="962"/>
      <c r="G73" s="962"/>
      <c r="H73" s="962"/>
      <c r="I73" s="962"/>
      <c r="J73" s="962"/>
      <c r="K73" s="962"/>
      <c r="L73" s="962"/>
      <c r="M73" s="962"/>
      <c r="N73" s="962"/>
      <c r="O73" s="962"/>
      <c r="P73" s="963"/>
      <c r="Q73" s="964">
        <v>2686</v>
      </c>
      <c r="R73" s="958"/>
      <c r="S73" s="958"/>
      <c r="T73" s="958"/>
      <c r="U73" s="958"/>
      <c r="V73" s="958">
        <v>2395</v>
      </c>
      <c r="W73" s="958"/>
      <c r="X73" s="958"/>
      <c r="Y73" s="958"/>
      <c r="Z73" s="958"/>
      <c r="AA73" s="958">
        <v>291</v>
      </c>
      <c r="AB73" s="958"/>
      <c r="AC73" s="958"/>
      <c r="AD73" s="958"/>
      <c r="AE73" s="958"/>
      <c r="AF73" s="958">
        <v>3807</v>
      </c>
      <c r="AG73" s="958"/>
      <c r="AH73" s="958"/>
      <c r="AI73" s="958"/>
      <c r="AJ73" s="958"/>
      <c r="AK73" s="958" t="s">
        <v>574</v>
      </c>
      <c r="AL73" s="958"/>
      <c r="AM73" s="958"/>
      <c r="AN73" s="958"/>
      <c r="AO73" s="958"/>
      <c r="AP73" s="958">
        <v>10260</v>
      </c>
      <c r="AQ73" s="958"/>
      <c r="AR73" s="958"/>
      <c r="AS73" s="958"/>
      <c r="AT73" s="958"/>
      <c r="AU73" s="958" t="s">
        <v>574</v>
      </c>
      <c r="AV73" s="958"/>
      <c r="AW73" s="958"/>
      <c r="AX73" s="958"/>
      <c r="AY73" s="958"/>
      <c r="AZ73" s="959" t="s">
        <v>575</v>
      </c>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379</v>
      </c>
      <c r="B88" s="924" t="s">
        <v>406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41109</v>
      </c>
      <c r="AG88" s="946"/>
      <c r="AH88" s="946"/>
      <c r="AI88" s="946"/>
      <c r="AJ88" s="946"/>
      <c r="AK88" s="950"/>
      <c r="AL88" s="950"/>
      <c r="AM88" s="950"/>
      <c r="AN88" s="950"/>
      <c r="AO88" s="950"/>
      <c r="AP88" s="946">
        <v>63367</v>
      </c>
      <c r="AQ88" s="946"/>
      <c r="AR88" s="946"/>
      <c r="AS88" s="946"/>
      <c r="AT88" s="946"/>
      <c r="AU88" s="946">
        <v>1266</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379</v>
      </c>
      <c r="BR102" s="924" t="s">
        <v>407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276</v>
      </c>
      <c r="CS102" s="940"/>
      <c r="CT102" s="940"/>
      <c r="CU102" s="940"/>
      <c r="CV102" s="941"/>
      <c r="CW102" s="939">
        <v>19</v>
      </c>
      <c r="CX102" s="940"/>
      <c r="CY102" s="940"/>
      <c r="CZ102" s="940"/>
      <c r="DA102" s="941"/>
      <c r="DB102" s="939" t="s">
        <v>574</v>
      </c>
      <c r="DC102" s="940"/>
      <c r="DD102" s="940"/>
      <c r="DE102" s="940"/>
      <c r="DF102" s="941"/>
      <c r="DG102" s="939" t="s">
        <v>574</v>
      </c>
      <c r="DH102" s="940"/>
      <c r="DI102" s="940"/>
      <c r="DJ102" s="940"/>
      <c r="DK102" s="941"/>
      <c r="DL102" s="939" t="s">
        <v>574</v>
      </c>
      <c r="DM102" s="940"/>
      <c r="DN102" s="940"/>
      <c r="DO102" s="940"/>
      <c r="DP102" s="941"/>
      <c r="DQ102" s="939" t="s">
        <v>574</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415</v>
      </c>
      <c r="AB109" s="883"/>
      <c r="AC109" s="883"/>
      <c r="AD109" s="883"/>
      <c r="AE109" s="884"/>
      <c r="AF109" s="885" t="s">
        <v>416</v>
      </c>
      <c r="AG109" s="883"/>
      <c r="AH109" s="883"/>
      <c r="AI109" s="883"/>
      <c r="AJ109" s="884"/>
      <c r="AK109" s="885" t="s">
        <v>294</v>
      </c>
      <c r="AL109" s="883"/>
      <c r="AM109" s="883"/>
      <c r="AN109" s="883"/>
      <c r="AO109" s="884"/>
      <c r="AP109" s="885" t="s">
        <v>417</v>
      </c>
      <c r="AQ109" s="883"/>
      <c r="AR109" s="883"/>
      <c r="AS109" s="883"/>
      <c r="AT109" s="916"/>
      <c r="AU109" s="882" t="s">
        <v>414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415</v>
      </c>
      <c r="BR109" s="883"/>
      <c r="BS109" s="883"/>
      <c r="BT109" s="883"/>
      <c r="BU109" s="884"/>
      <c r="BV109" s="885" t="s">
        <v>416</v>
      </c>
      <c r="BW109" s="883"/>
      <c r="BX109" s="883"/>
      <c r="BY109" s="883"/>
      <c r="BZ109" s="884"/>
      <c r="CA109" s="885" t="s">
        <v>294</v>
      </c>
      <c r="CB109" s="883"/>
      <c r="CC109" s="883"/>
      <c r="CD109" s="883"/>
      <c r="CE109" s="884"/>
      <c r="CF109" s="923" t="s">
        <v>417</v>
      </c>
      <c r="CG109" s="923"/>
      <c r="CH109" s="923"/>
      <c r="CI109" s="923"/>
      <c r="CJ109" s="923"/>
      <c r="CK109" s="885" t="s">
        <v>418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415</v>
      </c>
      <c r="DH109" s="883"/>
      <c r="DI109" s="883"/>
      <c r="DJ109" s="883"/>
      <c r="DK109" s="884"/>
      <c r="DL109" s="885" t="s">
        <v>416</v>
      </c>
      <c r="DM109" s="883"/>
      <c r="DN109" s="883"/>
      <c r="DO109" s="883"/>
      <c r="DP109" s="884"/>
      <c r="DQ109" s="885" t="s">
        <v>294</v>
      </c>
      <c r="DR109" s="883"/>
      <c r="DS109" s="883"/>
      <c r="DT109" s="883"/>
      <c r="DU109" s="884"/>
      <c r="DV109" s="885" t="s">
        <v>417</v>
      </c>
      <c r="DW109" s="883"/>
      <c r="DX109" s="883"/>
      <c r="DY109" s="883"/>
      <c r="DZ109" s="916"/>
    </row>
    <row r="110" spans="1:131" s="212" customFormat="1" ht="26.25" customHeight="1" x14ac:dyDescent="0.15">
      <c r="A110" s="794" t="s">
        <v>419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4489723</v>
      </c>
      <c r="AB110" s="876"/>
      <c r="AC110" s="876"/>
      <c r="AD110" s="876"/>
      <c r="AE110" s="877"/>
      <c r="AF110" s="878">
        <v>4357953</v>
      </c>
      <c r="AG110" s="876"/>
      <c r="AH110" s="876"/>
      <c r="AI110" s="876"/>
      <c r="AJ110" s="877"/>
      <c r="AK110" s="878">
        <v>4507577</v>
      </c>
      <c r="AL110" s="876"/>
      <c r="AM110" s="876"/>
      <c r="AN110" s="876"/>
      <c r="AO110" s="877"/>
      <c r="AP110" s="879">
        <v>31.2</v>
      </c>
      <c r="AQ110" s="880"/>
      <c r="AR110" s="880"/>
      <c r="AS110" s="880"/>
      <c r="AT110" s="881"/>
      <c r="AU110" s="917" t="s">
        <v>69</v>
      </c>
      <c r="AV110" s="918"/>
      <c r="AW110" s="918"/>
      <c r="AX110" s="918"/>
      <c r="AY110" s="918"/>
      <c r="AZ110" s="847" t="s">
        <v>420</v>
      </c>
      <c r="BA110" s="795"/>
      <c r="BB110" s="795"/>
      <c r="BC110" s="795"/>
      <c r="BD110" s="795"/>
      <c r="BE110" s="795"/>
      <c r="BF110" s="795"/>
      <c r="BG110" s="795"/>
      <c r="BH110" s="795"/>
      <c r="BI110" s="795"/>
      <c r="BJ110" s="795"/>
      <c r="BK110" s="795"/>
      <c r="BL110" s="795"/>
      <c r="BM110" s="795"/>
      <c r="BN110" s="795"/>
      <c r="BO110" s="795"/>
      <c r="BP110" s="796"/>
      <c r="BQ110" s="848">
        <v>37091229</v>
      </c>
      <c r="BR110" s="829"/>
      <c r="BS110" s="829"/>
      <c r="BT110" s="829"/>
      <c r="BU110" s="829"/>
      <c r="BV110" s="829">
        <v>35370554</v>
      </c>
      <c r="BW110" s="829"/>
      <c r="BX110" s="829"/>
      <c r="BY110" s="829"/>
      <c r="BZ110" s="829"/>
      <c r="CA110" s="829">
        <v>34844844</v>
      </c>
      <c r="CB110" s="829"/>
      <c r="CC110" s="829"/>
      <c r="CD110" s="829"/>
      <c r="CE110" s="829"/>
      <c r="CF110" s="853">
        <v>240.9</v>
      </c>
      <c r="CG110" s="854"/>
      <c r="CH110" s="854"/>
      <c r="CI110" s="854"/>
      <c r="CJ110" s="854"/>
      <c r="CK110" s="913" t="s">
        <v>421</v>
      </c>
      <c r="CL110" s="806"/>
      <c r="CM110" s="847" t="s">
        <v>422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424</v>
      </c>
      <c r="BA111" s="739"/>
      <c r="BB111" s="739"/>
      <c r="BC111" s="739"/>
      <c r="BD111" s="739"/>
      <c r="BE111" s="739"/>
      <c r="BF111" s="739"/>
      <c r="BG111" s="739"/>
      <c r="BH111" s="739"/>
      <c r="BI111" s="739"/>
      <c r="BJ111" s="739"/>
      <c r="BK111" s="739"/>
      <c r="BL111" s="739"/>
      <c r="BM111" s="739"/>
      <c r="BN111" s="739"/>
      <c r="BO111" s="739"/>
      <c r="BP111" s="740"/>
      <c r="BQ111" s="803">
        <v>504837</v>
      </c>
      <c r="BR111" s="804"/>
      <c r="BS111" s="804"/>
      <c r="BT111" s="804"/>
      <c r="BU111" s="804"/>
      <c r="BV111" s="804">
        <v>448938</v>
      </c>
      <c r="BW111" s="804"/>
      <c r="BX111" s="804"/>
      <c r="BY111" s="804"/>
      <c r="BZ111" s="804"/>
      <c r="CA111" s="804">
        <v>393597</v>
      </c>
      <c r="CB111" s="804"/>
      <c r="CC111" s="804"/>
      <c r="CD111" s="804"/>
      <c r="CE111" s="804"/>
      <c r="CF111" s="862">
        <v>2.7</v>
      </c>
      <c r="CG111" s="863"/>
      <c r="CH111" s="863"/>
      <c r="CI111" s="863"/>
      <c r="CJ111" s="863"/>
      <c r="CK111" s="914"/>
      <c r="CL111" s="808"/>
      <c r="CM111" s="802" t="s">
        <v>425</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426</v>
      </c>
      <c r="B112" s="900"/>
      <c r="C112" s="739" t="s">
        <v>427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428</v>
      </c>
      <c r="BA112" s="739"/>
      <c r="BB112" s="739"/>
      <c r="BC112" s="739"/>
      <c r="BD112" s="739"/>
      <c r="BE112" s="739"/>
      <c r="BF112" s="739"/>
      <c r="BG112" s="739"/>
      <c r="BH112" s="739"/>
      <c r="BI112" s="739"/>
      <c r="BJ112" s="739"/>
      <c r="BK112" s="739"/>
      <c r="BL112" s="739"/>
      <c r="BM112" s="739"/>
      <c r="BN112" s="739"/>
      <c r="BO112" s="739"/>
      <c r="BP112" s="740"/>
      <c r="BQ112" s="803">
        <v>8105467</v>
      </c>
      <c r="BR112" s="804"/>
      <c r="BS112" s="804"/>
      <c r="BT112" s="804"/>
      <c r="BU112" s="804"/>
      <c r="BV112" s="804">
        <v>5929393</v>
      </c>
      <c r="BW112" s="804"/>
      <c r="BX112" s="804"/>
      <c r="BY112" s="804"/>
      <c r="BZ112" s="804"/>
      <c r="CA112" s="804">
        <v>5491895</v>
      </c>
      <c r="CB112" s="804"/>
      <c r="CC112" s="804"/>
      <c r="CD112" s="804"/>
      <c r="CE112" s="804"/>
      <c r="CF112" s="862">
        <v>38</v>
      </c>
      <c r="CG112" s="863"/>
      <c r="CH112" s="863"/>
      <c r="CI112" s="863"/>
      <c r="CJ112" s="863"/>
      <c r="CK112" s="914"/>
      <c r="CL112" s="808"/>
      <c r="CM112" s="802" t="s">
        <v>429</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430</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872520</v>
      </c>
      <c r="AB113" s="906"/>
      <c r="AC113" s="906"/>
      <c r="AD113" s="906"/>
      <c r="AE113" s="907"/>
      <c r="AF113" s="908">
        <v>680150</v>
      </c>
      <c r="AG113" s="906"/>
      <c r="AH113" s="906"/>
      <c r="AI113" s="906"/>
      <c r="AJ113" s="907"/>
      <c r="AK113" s="908">
        <v>628374</v>
      </c>
      <c r="AL113" s="906"/>
      <c r="AM113" s="906"/>
      <c r="AN113" s="906"/>
      <c r="AO113" s="907"/>
      <c r="AP113" s="909">
        <v>4.3</v>
      </c>
      <c r="AQ113" s="910"/>
      <c r="AR113" s="910"/>
      <c r="AS113" s="910"/>
      <c r="AT113" s="911"/>
      <c r="AU113" s="919"/>
      <c r="AV113" s="920"/>
      <c r="AW113" s="920"/>
      <c r="AX113" s="920"/>
      <c r="AY113" s="920"/>
      <c r="AZ113" s="802" t="s">
        <v>431</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v>1242485</v>
      </c>
      <c r="BW113" s="804"/>
      <c r="BX113" s="804"/>
      <c r="BY113" s="804"/>
      <c r="BZ113" s="804"/>
      <c r="CA113" s="804">
        <v>1265661</v>
      </c>
      <c r="CB113" s="804"/>
      <c r="CC113" s="804"/>
      <c r="CD113" s="804"/>
      <c r="CE113" s="804"/>
      <c r="CF113" s="862">
        <v>8.8000000000000007</v>
      </c>
      <c r="CG113" s="863"/>
      <c r="CH113" s="863"/>
      <c r="CI113" s="863"/>
      <c r="CJ113" s="863"/>
      <c r="CK113" s="914"/>
      <c r="CL113" s="808"/>
      <c r="CM113" s="802" t="s">
        <v>432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v>16510</v>
      </c>
      <c r="DH113" s="767"/>
      <c r="DI113" s="767"/>
      <c r="DJ113" s="767"/>
      <c r="DK113" s="768"/>
      <c r="DL113" s="769">
        <v>12040</v>
      </c>
      <c r="DM113" s="767"/>
      <c r="DN113" s="767"/>
      <c r="DO113" s="767"/>
      <c r="DP113" s="768"/>
      <c r="DQ113" s="769">
        <v>8128</v>
      </c>
      <c r="DR113" s="767"/>
      <c r="DS113" s="767"/>
      <c r="DT113" s="767"/>
      <c r="DU113" s="768"/>
      <c r="DV113" s="811">
        <v>0.1</v>
      </c>
      <c r="DW113" s="812"/>
      <c r="DX113" s="812"/>
      <c r="DY113" s="812"/>
      <c r="DZ113" s="813"/>
    </row>
    <row r="114" spans="1:130" s="212" customFormat="1" ht="26.25" customHeight="1" x14ac:dyDescent="0.15">
      <c r="A114" s="901"/>
      <c r="B114" s="902"/>
      <c r="C114" s="739" t="s">
        <v>433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v>187912</v>
      </c>
      <c r="AG114" s="767"/>
      <c r="AH114" s="767"/>
      <c r="AI114" s="767"/>
      <c r="AJ114" s="768"/>
      <c r="AK114" s="769">
        <v>178041</v>
      </c>
      <c r="AL114" s="767"/>
      <c r="AM114" s="767"/>
      <c r="AN114" s="767"/>
      <c r="AO114" s="768"/>
      <c r="AP114" s="811">
        <v>1.2</v>
      </c>
      <c r="AQ114" s="812"/>
      <c r="AR114" s="812"/>
      <c r="AS114" s="812"/>
      <c r="AT114" s="813"/>
      <c r="AU114" s="919"/>
      <c r="AV114" s="920"/>
      <c r="AW114" s="920"/>
      <c r="AX114" s="920"/>
      <c r="AY114" s="920"/>
      <c r="AZ114" s="802" t="s">
        <v>434</v>
      </c>
      <c r="BA114" s="739"/>
      <c r="BB114" s="739"/>
      <c r="BC114" s="739"/>
      <c r="BD114" s="739"/>
      <c r="BE114" s="739"/>
      <c r="BF114" s="739"/>
      <c r="BG114" s="739"/>
      <c r="BH114" s="739"/>
      <c r="BI114" s="739"/>
      <c r="BJ114" s="739"/>
      <c r="BK114" s="739"/>
      <c r="BL114" s="739"/>
      <c r="BM114" s="739"/>
      <c r="BN114" s="739"/>
      <c r="BO114" s="739"/>
      <c r="BP114" s="740"/>
      <c r="BQ114" s="803">
        <v>3814657</v>
      </c>
      <c r="BR114" s="804"/>
      <c r="BS114" s="804"/>
      <c r="BT114" s="804"/>
      <c r="BU114" s="804"/>
      <c r="BV114" s="804">
        <v>3980704</v>
      </c>
      <c r="BW114" s="804"/>
      <c r="BX114" s="804"/>
      <c r="BY114" s="804"/>
      <c r="BZ114" s="804"/>
      <c r="CA114" s="804">
        <v>3317833</v>
      </c>
      <c r="CB114" s="804"/>
      <c r="CC114" s="804"/>
      <c r="CD114" s="804"/>
      <c r="CE114" s="804"/>
      <c r="CF114" s="862">
        <v>22.9</v>
      </c>
      <c r="CG114" s="863"/>
      <c r="CH114" s="863"/>
      <c r="CI114" s="863"/>
      <c r="CJ114" s="863"/>
      <c r="CK114" s="914"/>
      <c r="CL114" s="808"/>
      <c r="CM114" s="802" t="s">
        <v>435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68201</v>
      </c>
      <c r="AB115" s="906"/>
      <c r="AC115" s="906"/>
      <c r="AD115" s="906"/>
      <c r="AE115" s="907"/>
      <c r="AF115" s="908">
        <v>62141</v>
      </c>
      <c r="AG115" s="906"/>
      <c r="AH115" s="906"/>
      <c r="AI115" s="906"/>
      <c r="AJ115" s="907"/>
      <c r="AK115" s="908">
        <v>63113</v>
      </c>
      <c r="AL115" s="906"/>
      <c r="AM115" s="906"/>
      <c r="AN115" s="906"/>
      <c r="AO115" s="907"/>
      <c r="AP115" s="909">
        <v>0.4</v>
      </c>
      <c r="AQ115" s="910"/>
      <c r="AR115" s="910"/>
      <c r="AS115" s="910"/>
      <c r="AT115" s="911"/>
      <c r="AU115" s="919"/>
      <c r="AV115" s="920"/>
      <c r="AW115" s="920"/>
      <c r="AX115" s="920"/>
      <c r="AY115" s="920"/>
      <c r="AZ115" s="802" t="s">
        <v>437</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438</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439</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137</v>
      </c>
      <c r="AB116" s="767"/>
      <c r="AC116" s="767"/>
      <c r="AD116" s="767"/>
      <c r="AE116" s="768"/>
      <c r="AF116" s="769">
        <v>92</v>
      </c>
      <c r="AG116" s="767"/>
      <c r="AH116" s="767"/>
      <c r="AI116" s="767"/>
      <c r="AJ116" s="768"/>
      <c r="AK116" s="769">
        <v>410</v>
      </c>
      <c r="AL116" s="767"/>
      <c r="AM116" s="767"/>
      <c r="AN116" s="767"/>
      <c r="AO116" s="768"/>
      <c r="AP116" s="811">
        <v>0</v>
      </c>
      <c r="AQ116" s="812"/>
      <c r="AR116" s="812"/>
      <c r="AS116" s="812"/>
      <c r="AT116" s="813"/>
      <c r="AU116" s="919"/>
      <c r="AV116" s="920"/>
      <c r="AW116" s="920"/>
      <c r="AX116" s="920"/>
      <c r="AY116" s="920"/>
      <c r="AZ116" s="896" t="s">
        <v>440</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442</v>
      </c>
      <c r="Z117" s="884"/>
      <c r="AA117" s="889">
        <v>5430581</v>
      </c>
      <c r="AB117" s="890"/>
      <c r="AC117" s="890"/>
      <c r="AD117" s="890"/>
      <c r="AE117" s="891"/>
      <c r="AF117" s="892">
        <v>5288248</v>
      </c>
      <c r="AG117" s="890"/>
      <c r="AH117" s="890"/>
      <c r="AI117" s="890"/>
      <c r="AJ117" s="891"/>
      <c r="AK117" s="892">
        <v>5377515</v>
      </c>
      <c r="AL117" s="890"/>
      <c r="AM117" s="890"/>
      <c r="AN117" s="890"/>
      <c r="AO117" s="891"/>
      <c r="AP117" s="893"/>
      <c r="AQ117" s="894"/>
      <c r="AR117" s="894"/>
      <c r="AS117" s="894"/>
      <c r="AT117" s="895"/>
      <c r="AU117" s="919"/>
      <c r="AV117" s="920"/>
      <c r="AW117" s="920"/>
      <c r="AX117" s="920"/>
      <c r="AY117" s="920"/>
      <c r="AZ117" s="850" t="s">
        <v>443</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415</v>
      </c>
      <c r="AB118" s="883"/>
      <c r="AC118" s="883"/>
      <c r="AD118" s="883"/>
      <c r="AE118" s="884"/>
      <c r="AF118" s="885" t="s">
        <v>416</v>
      </c>
      <c r="AG118" s="883"/>
      <c r="AH118" s="883"/>
      <c r="AI118" s="883"/>
      <c r="AJ118" s="884"/>
      <c r="AK118" s="885" t="s">
        <v>294</v>
      </c>
      <c r="AL118" s="883"/>
      <c r="AM118" s="883"/>
      <c r="AN118" s="883"/>
      <c r="AO118" s="884"/>
      <c r="AP118" s="886" t="s">
        <v>417</v>
      </c>
      <c r="AQ118" s="887"/>
      <c r="AR118" s="887"/>
      <c r="AS118" s="887"/>
      <c r="AT118" s="888"/>
      <c r="AU118" s="919"/>
      <c r="AV118" s="920"/>
      <c r="AW118" s="920"/>
      <c r="AX118" s="920"/>
      <c r="AY118" s="920"/>
      <c r="AZ118" s="825" t="s">
        <v>445</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421</v>
      </c>
      <c r="B119" s="806"/>
      <c r="C119" s="847" t="s">
        <v>422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447</v>
      </c>
      <c r="BP119" s="865"/>
      <c r="BQ119" s="866">
        <v>49516190</v>
      </c>
      <c r="BR119" s="832"/>
      <c r="BS119" s="832"/>
      <c r="BT119" s="832"/>
      <c r="BU119" s="832"/>
      <c r="BV119" s="832">
        <v>46972074</v>
      </c>
      <c r="BW119" s="832"/>
      <c r="BX119" s="832"/>
      <c r="BY119" s="832"/>
      <c r="BZ119" s="832"/>
      <c r="CA119" s="832">
        <v>45313830</v>
      </c>
      <c r="CB119" s="832"/>
      <c r="CC119" s="832"/>
      <c r="CD119" s="832"/>
      <c r="CE119" s="832"/>
      <c r="CF119" s="735"/>
      <c r="CG119" s="736"/>
      <c r="CH119" s="736"/>
      <c r="CI119" s="736"/>
      <c r="CJ119" s="821"/>
      <c r="CK119" s="915"/>
      <c r="CL119" s="810"/>
      <c r="CM119" s="825" t="s">
        <v>448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488327</v>
      </c>
      <c r="DH119" s="751"/>
      <c r="DI119" s="751"/>
      <c r="DJ119" s="751"/>
      <c r="DK119" s="752"/>
      <c r="DL119" s="753">
        <v>436898</v>
      </c>
      <c r="DM119" s="751"/>
      <c r="DN119" s="751"/>
      <c r="DO119" s="751"/>
      <c r="DP119" s="752"/>
      <c r="DQ119" s="753">
        <v>385469</v>
      </c>
      <c r="DR119" s="751"/>
      <c r="DS119" s="751"/>
      <c r="DT119" s="751"/>
      <c r="DU119" s="752"/>
      <c r="DV119" s="835">
        <v>2.7</v>
      </c>
      <c r="DW119" s="836"/>
      <c r="DX119" s="836"/>
      <c r="DY119" s="836"/>
      <c r="DZ119" s="837"/>
    </row>
    <row r="120" spans="1:130" s="212" customFormat="1" ht="26.25" customHeight="1" x14ac:dyDescent="0.15">
      <c r="A120" s="807"/>
      <c r="B120" s="808"/>
      <c r="C120" s="802" t="s">
        <v>425</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449</v>
      </c>
      <c r="AV120" s="868"/>
      <c r="AW120" s="868"/>
      <c r="AX120" s="868"/>
      <c r="AY120" s="869"/>
      <c r="AZ120" s="847" t="s">
        <v>450</v>
      </c>
      <c r="BA120" s="795"/>
      <c r="BB120" s="795"/>
      <c r="BC120" s="795"/>
      <c r="BD120" s="795"/>
      <c r="BE120" s="795"/>
      <c r="BF120" s="795"/>
      <c r="BG120" s="795"/>
      <c r="BH120" s="795"/>
      <c r="BI120" s="795"/>
      <c r="BJ120" s="795"/>
      <c r="BK120" s="795"/>
      <c r="BL120" s="795"/>
      <c r="BM120" s="795"/>
      <c r="BN120" s="795"/>
      <c r="BO120" s="795"/>
      <c r="BP120" s="796"/>
      <c r="BQ120" s="848">
        <v>5695965</v>
      </c>
      <c r="BR120" s="829"/>
      <c r="BS120" s="829"/>
      <c r="BT120" s="829"/>
      <c r="BU120" s="829"/>
      <c r="BV120" s="829">
        <v>6104021</v>
      </c>
      <c r="BW120" s="829"/>
      <c r="BX120" s="829"/>
      <c r="BY120" s="829"/>
      <c r="BZ120" s="829"/>
      <c r="CA120" s="829">
        <v>6115088</v>
      </c>
      <c r="CB120" s="829"/>
      <c r="CC120" s="829"/>
      <c r="CD120" s="829"/>
      <c r="CE120" s="829"/>
      <c r="CF120" s="853">
        <v>42.3</v>
      </c>
      <c r="CG120" s="854"/>
      <c r="CH120" s="854"/>
      <c r="CI120" s="854"/>
      <c r="CJ120" s="854"/>
      <c r="CK120" s="855" t="s">
        <v>451</v>
      </c>
      <c r="CL120" s="839"/>
      <c r="CM120" s="839"/>
      <c r="CN120" s="839"/>
      <c r="CO120" s="840"/>
      <c r="CP120" s="859" t="s">
        <v>398</v>
      </c>
      <c r="CQ120" s="860"/>
      <c r="CR120" s="860"/>
      <c r="CS120" s="860"/>
      <c r="CT120" s="860"/>
      <c r="CU120" s="860"/>
      <c r="CV120" s="860"/>
      <c r="CW120" s="860"/>
      <c r="CX120" s="860"/>
      <c r="CY120" s="860"/>
      <c r="CZ120" s="860"/>
      <c r="DA120" s="860"/>
      <c r="DB120" s="860"/>
      <c r="DC120" s="860"/>
      <c r="DD120" s="860"/>
      <c r="DE120" s="860"/>
      <c r="DF120" s="861"/>
      <c r="DG120" s="848">
        <v>3522904</v>
      </c>
      <c r="DH120" s="829"/>
      <c r="DI120" s="829"/>
      <c r="DJ120" s="829"/>
      <c r="DK120" s="829"/>
      <c r="DL120" s="829">
        <v>3386571</v>
      </c>
      <c r="DM120" s="829"/>
      <c r="DN120" s="829"/>
      <c r="DO120" s="829"/>
      <c r="DP120" s="829"/>
      <c r="DQ120" s="829">
        <v>5425002</v>
      </c>
      <c r="DR120" s="829"/>
      <c r="DS120" s="829"/>
      <c r="DT120" s="829"/>
      <c r="DU120" s="829"/>
      <c r="DV120" s="830">
        <v>37.5</v>
      </c>
      <c r="DW120" s="830"/>
      <c r="DX120" s="830"/>
      <c r="DY120" s="830"/>
      <c r="DZ120" s="831"/>
    </row>
    <row r="121" spans="1:130" s="212" customFormat="1" ht="26.25" customHeight="1" x14ac:dyDescent="0.15">
      <c r="A121" s="807"/>
      <c r="B121" s="808"/>
      <c r="C121" s="850" t="s">
        <v>452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453</v>
      </c>
      <c r="BA121" s="739"/>
      <c r="BB121" s="739"/>
      <c r="BC121" s="739"/>
      <c r="BD121" s="739"/>
      <c r="BE121" s="739"/>
      <c r="BF121" s="739"/>
      <c r="BG121" s="739"/>
      <c r="BH121" s="739"/>
      <c r="BI121" s="739"/>
      <c r="BJ121" s="739"/>
      <c r="BK121" s="739"/>
      <c r="BL121" s="739"/>
      <c r="BM121" s="739"/>
      <c r="BN121" s="739"/>
      <c r="BO121" s="739"/>
      <c r="BP121" s="740"/>
      <c r="BQ121" s="803">
        <v>73357</v>
      </c>
      <c r="BR121" s="804"/>
      <c r="BS121" s="804"/>
      <c r="BT121" s="804"/>
      <c r="BU121" s="804"/>
      <c r="BV121" s="804">
        <v>100057</v>
      </c>
      <c r="BW121" s="804"/>
      <c r="BX121" s="804"/>
      <c r="BY121" s="804"/>
      <c r="BZ121" s="804"/>
      <c r="CA121" s="804">
        <v>229455</v>
      </c>
      <c r="CB121" s="804"/>
      <c r="CC121" s="804"/>
      <c r="CD121" s="804"/>
      <c r="CE121" s="804"/>
      <c r="CF121" s="862">
        <v>1.6</v>
      </c>
      <c r="CG121" s="863"/>
      <c r="CH121" s="863"/>
      <c r="CI121" s="863"/>
      <c r="CJ121" s="863"/>
      <c r="CK121" s="856"/>
      <c r="CL121" s="842"/>
      <c r="CM121" s="842"/>
      <c r="CN121" s="842"/>
      <c r="CO121" s="843"/>
      <c r="CP121" s="822" t="s">
        <v>396</v>
      </c>
      <c r="CQ121" s="823"/>
      <c r="CR121" s="823"/>
      <c r="CS121" s="823"/>
      <c r="CT121" s="823"/>
      <c r="CU121" s="823"/>
      <c r="CV121" s="823"/>
      <c r="CW121" s="823"/>
      <c r="CX121" s="823"/>
      <c r="CY121" s="823"/>
      <c r="CZ121" s="823"/>
      <c r="DA121" s="823"/>
      <c r="DB121" s="823"/>
      <c r="DC121" s="823"/>
      <c r="DD121" s="823"/>
      <c r="DE121" s="823"/>
      <c r="DF121" s="824"/>
      <c r="DG121" s="803">
        <v>131263</v>
      </c>
      <c r="DH121" s="804"/>
      <c r="DI121" s="804"/>
      <c r="DJ121" s="804"/>
      <c r="DK121" s="804"/>
      <c r="DL121" s="804">
        <v>96220</v>
      </c>
      <c r="DM121" s="804"/>
      <c r="DN121" s="804"/>
      <c r="DO121" s="804"/>
      <c r="DP121" s="804"/>
      <c r="DQ121" s="804">
        <v>66893</v>
      </c>
      <c r="DR121" s="804"/>
      <c r="DS121" s="804"/>
      <c r="DT121" s="804"/>
      <c r="DU121" s="804"/>
      <c r="DV121" s="781">
        <v>0.5</v>
      </c>
      <c r="DW121" s="781"/>
      <c r="DX121" s="781"/>
      <c r="DY121" s="781"/>
      <c r="DZ121" s="782"/>
    </row>
    <row r="122" spans="1:130" s="212" customFormat="1" ht="26.25" customHeight="1" x14ac:dyDescent="0.15">
      <c r="A122" s="807"/>
      <c r="B122" s="808"/>
      <c r="C122" s="802" t="s">
        <v>435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454</v>
      </c>
      <c r="BA122" s="826"/>
      <c r="BB122" s="826"/>
      <c r="BC122" s="826"/>
      <c r="BD122" s="826"/>
      <c r="BE122" s="826"/>
      <c r="BF122" s="826"/>
      <c r="BG122" s="826"/>
      <c r="BH122" s="826"/>
      <c r="BI122" s="826"/>
      <c r="BJ122" s="826"/>
      <c r="BK122" s="826"/>
      <c r="BL122" s="826"/>
      <c r="BM122" s="826"/>
      <c r="BN122" s="826"/>
      <c r="BO122" s="826"/>
      <c r="BP122" s="827"/>
      <c r="BQ122" s="866">
        <v>31840662</v>
      </c>
      <c r="BR122" s="832"/>
      <c r="BS122" s="832"/>
      <c r="BT122" s="832"/>
      <c r="BU122" s="832"/>
      <c r="BV122" s="832">
        <v>30389896</v>
      </c>
      <c r="BW122" s="832"/>
      <c r="BX122" s="832"/>
      <c r="BY122" s="832"/>
      <c r="BZ122" s="832"/>
      <c r="CA122" s="832">
        <v>29316882</v>
      </c>
      <c r="CB122" s="832"/>
      <c r="CC122" s="832"/>
      <c r="CD122" s="832"/>
      <c r="CE122" s="832"/>
      <c r="CF122" s="833">
        <v>202.7</v>
      </c>
      <c r="CG122" s="834"/>
      <c r="CH122" s="834"/>
      <c r="CI122" s="834"/>
      <c r="CJ122" s="834"/>
      <c r="CK122" s="856"/>
      <c r="CL122" s="842"/>
      <c r="CM122" s="842"/>
      <c r="CN122" s="842"/>
      <c r="CO122" s="843"/>
      <c r="CP122" s="822" t="s">
        <v>395</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441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455</v>
      </c>
      <c r="BP123" s="865"/>
      <c r="BQ123" s="819">
        <v>37609984</v>
      </c>
      <c r="BR123" s="820"/>
      <c r="BS123" s="820"/>
      <c r="BT123" s="820"/>
      <c r="BU123" s="820"/>
      <c r="BV123" s="820">
        <v>36593974</v>
      </c>
      <c r="BW123" s="820"/>
      <c r="BX123" s="820"/>
      <c r="BY123" s="820"/>
      <c r="BZ123" s="820"/>
      <c r="CA123" s="820">
        <v>35661425</v>
      </c>
      <c r="CB123" s="820"/>
      <c r="CC123" s="820"/>
      <c r="CD123" s="820"/>
      <c r="CE123" s="820"/>
      <c r="CF123" s="735"/>
      <c r="CG123" s="736"/>
      <c r="CH123" s="736"/>
      <c r="CI123" s="736"/>
      <c r="CJ123" s="821"/>
      <c r="CK123" s="856"/>
      <c r="CL123" s="842"/>
      <c r="CM123" s="842"/>
      <c r="CN123" s="842"/>
      <c r="CO123" s="843"/>
      <c r="CP123" s="822" t="s">
        <v>394</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444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v>59561</v>
      </c>
      <c r="AB124" s="767"/>
      <c r="AC124" s="767"/>
      <c r="AD124" s="767"/>
      <c r="AE124" s="768"/>
      <c r="AF124" s="769">
        <v>56999</v>
      </c>
      <c r="AG124" s="767"/>
      <c r="AH124" s="767"/>
      <c r="AI124" s="767"/>
      <c r="AJ124" s="768"/>
      <c r="AK124" s="769">
        <v>57124</v>
      </c>
      <c r="AL124" s="767"/>
      <c r="AM124" s="767"/>
      <c r="AN124" s="767"/>
      <c r="AO124" s="768"/>
      <c r="AP124" s="811">
        <v>0.4</v>
      </c>
      <c r="AQ124" s="812"/>
      <c r="AR124" s="812"/>
      <c r="AS124" s="812"/>
      <c r="AT124" s="813"/>
      <c r="AU124" s="814" t="s">
        <v>456</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83.9</v>
      </c>
      <c r="BR124" s="818"/>
      <c r="BS124" s="818"/>
      <c r="BT124" s="818"/>
      <c r="BU124" s="818"/>
      <c r="BV124" s="818">
        <v>72.7</v>
      </c>
      <c r="BW124" s="818"/>
      <c r="BX124" s="818"/>
      <c r="BY124" s="818"/>
      <c r="BZ124" s="818"/>
      <c r="CA124" s="818">
        <v>66.7</v>
      </c>
      <c r="CB124" s="818"/>
      <c r="CC124" s="818"/>
      <c r="CD124" s="818"/>
      <c r="CE124" s="818"/>
      <c r="CF124" s="713"/>
      <c r="CG124" s="714"/>
      <c r="CH124" s="714"/>
      <c r="CI124" s="714"/>
      <c r="CJ124" s="849"/>
      <c r="CK124" s="857"/>
      <c r="CL124" s="857"/>
      <c r="CM124" s="857"/>
      <c r="CN124" s="857"/>
      <c r="CO124" s="858"/>
      <c r="CP124" s="822" t="s">
        <v>457</v>
      </c>
      <c r="CQ124" s="823"/>
      <c r="CR124" s="823"/>
      <c r="CS124" s="823"/>
      <c r="CT124" s="823"/>
      <c r="CU124" s="823"/>
      <c r="CV124" s="823"/>
      <c r="CW124" s="823"/>
      <c r="CX124" s="823"/>
      <c r="CY124" s="823"/>
      <c r="CZ124" s="823"/>
      <c r="DA124" s="823"/>
      <c r="DB124" s="823"/>
      <c r="DC124" s="823"/>
      <c r="DD124" s="823"/>
      <c r="DE124" s="823"/>
      <c r="DF124" s="824"/>
      <c r="DG124" s="750">
        <v>4451300</v>
      </c>
      <c r="DH124" s="751"/>
      <c r="DI124" s="751"/>
      <c r="DJ124" s="751"/>
      <c r="DK124" s="752"/>
      <c r="DL124" s="753">
        <v>2446602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458</v>
      </c>
      <c r="CL125" s="839"/>
      <c r="CM125" s="839"/>
      <c r="CN125" s="839"/>
      <c r="CO125" s="840"/>
      <c r="CP125" s="847" t="s">
        <v>459</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460</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461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8640</v>
      </c>
      <c r="AB127" s="767"/>
      <c r="AC127" s="767"/>
      <c r="AD127" s="767"/>
      <c r="AE127" s="768"/>
      <c r="AF127" s="769">
        <v>5142</v>
      </c>
      <c r="AG127" s="767"/>
      <c r="AH127" s="767"/>
      <c r="AI127" s="767"/>
      <c r="AJ127" s="768"/>
      <c r="AK127" s="769">
        <v>5989</v>
      </c>
      <c r="AL127" s="767"/>
      <c r="AM127" s="767"/>
      <c r="AN127" s="767"/>
      <c r="AO127" s="768"/>
      <c r="AP127" s="811">
        <v>0</v>
      </c>
      <c r="AQ127" s="812"/>
      <c r="AR127" s="812"/>
      <c r="AS127" s="812"/>
      <c r="AT127" s="813"/>
      <c r="AU127" s="214"/>
      <c r="AV127" s="214"/>
      <c r="AW127" s="214"/>
      <c r="AX127" s="828" t="s">
        <v>462</v>
      </c>
      <c r="AY127" s="799"/>
      <c r="AZ127" s="799"/>
      <c r="BA127" s="799"/>
      <c r="BB127" s="799"/>
      <c r="BC127" s="799"/>
      <c r="BD127" s="799"/>
      <c r="BE127" s="800"/>
      <c r="BF127" s="798" t="s">
        <v>463</v>
      </c>
      <c r="BG127" s="799"/>
      <c r="BH127" s="799"/>
      <c r="BI127" s="799"/>
      <c r="BJ127" s="799"/>
      <c r="BK127" s="799"/>
      <c r="BL127" s="800"/>
      <c r="BM127" s="798" t="s">
        <v>464</v>
      </c>
      <c r="BN127" s="799"/>
      <c r="BO127" s="799"/>
      <c r="BP127" s="799"/>
      <c r="BQ127" s="799"/>
      <c r="BR127" s="799"/>
      <c r="BS127" s="800"/>
      <c r="BT127" s="798" t="s">
        <v>465</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466</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467</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468</v>
      </c>
      <c r="X128" s="785"/>
      <c r="Y128" s="785"/>
      <c r="Z128" s="786"/>
      <c r="AA128" s="787">
        <v>71806</v>
      </c>
      <c r="AB128" s="788"/>
      <c r="AC128" s="788"/>
      <c r="AD128" s="788"/>
      <c r="AE128" s="789"/>
      <c r="AF128" s="790">
        <v>47466</v>
      </c>
      <c r="AG128" s="788"/>
      <c r="AH128" s="788"/>
      <c r="AI128" s="788"/>
      <c r="AJ128" s="789"/>
      <c r="AK128" s="790">
        <v>60058</v>
      </c>
      <c r="AL128" s="788"/>
      <c r="AM128" s="788"/>
      <c r="AN128" s="788"/>
      <c r="AO128" s="789"/>
      <c r="AP128" s="791"/>
      <c r="AQ128" s="792"/>
      <c r="AR128" s="792"/>
      <c r="AS128" s="792"/>
      <c r="AT128" s="793"/>
      <c r="AU128" s="214"/>
      <c r="AV128" s="214"/>
      <c r="AW128" s="214"/>
      <c r="AX128" s="794" t="s">
        <v>469</v>
      </c>
      <c r="AY128" s="795"/>
      <c r="AZ128" s="795"/>
      <c r="BA128" s="795"/>
      <c r="BB128" s="795"/>
      <c r="BC128" s="795"/>
      <c r="BD128" s="795"/>
      <c r="BE128" s="796"/>
      <c r="BF128" s="773" t="s">
        <v>122</v>
      </c>
      <c r="BG128" s="774"/>
      <c r="BH128" s="774"/>
      <c r="BI128" s="774"/>
      <c r="BJ128" s="774"/>
      <c r="BK128" s="774"/>
      <c r="BL128" s="797"/>
      <c r="BM128" s="773">
        <v>12.58</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470</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471</v>
      </c>
      <c r="X129" s="764"/>
      <c r="Y129" s="764"/>
      <c r="Z129" s="765"/>
      <c r="AA129" s="766">
        <v>17829506</v>
      </c>
      <c r="AB129" s="767"/>
      <c r="AC129" s="767"/>
      <c r="AD129" s="767"/>
      <c r="AE129" s="768"/>
      <c r="AF129" s="769">
        <v>17898288</v>
      </c>
      <c r="AG129" s="767"/>
      <c r="AH129" s="767"/>
      <c r="AI129" s="767"/>
      <c r="AJ129" s="768"/>
      <c r="AK129" s="769">
        <v>18168846</v>
      </c>
      <c r="AL129" s="767"/>
      <c r="AM129" s="767"/>
      <c r="AN129" s="767"/>
      <c r="AO129" s="768"/>
      <c r="AP129" s="770"/>
      <c r="AQ129" s="771"/>
      <c r="AR129" s="771"/>
      <c r="AS129" s="771"/>
      <c r="AT129" s="772"/>
      <c r="AU129" s="215"/>
      <c r="AV129" s="215"/>
      <c r="AW129" s="215"/>
      <c r="AX129" s="738" t="s">
        <v>472</v>
      </c>
      <c r="AY129" s="739"/>
      <c r="AZ129" s="739"/>
      <c r="BA129" s="739"/>
      <c r="BB129" s="739"/>
      <c r="BC129" s="739"/>
      <c r="BD129" s="739"/>
      <c r="BE129" s="740"/>
      <c r="BF129" s="757" t="s">
        <v>122</v>
      </c>
      <c r="BG129" s="758"/>
      <c r="BH129" s="758"/>
      <c r="BI129" s="758"/>
      <c r="BJ129" s="758"/>
      <c r="BK129" s="758"/>
      <c r="BL129" s="759"/>
      <c r="BM129" s="757">
        <v>17.579999999999998</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474</v>
      </c>
      <c r="X130" s="764"/>
      <c r="Y130" s="764"/>
      <c r="Z130" s="765"/>
      <c r="AA130" s="766">
        <v>3642685</v>
      </c>
      <c r="AB130" s="767"/>
      <c r="AC130" s="767"/>
      <c r="AD130" s="767"/>
      <c r="AE130" s="768"/>
      <c r="AF130" s="769">
        <v>3631444</v>
      </c>
      <c r="AG130" s="767"/>
      <c r="AH130" s="767"/>
      <c r="AI130" s="767"/>
      <c r="AJ130" s="768"/>
      <c r="AK130" s="769">
        <v>3704748</v>
      </c>
      <c r="AL130" s="767"/>
      <c r="AM130" s="767"/>
      <c r="AN130" s="767"/>
      <c r="AO130" s="768"/>
      <c r="AP130" s="770"/>
      <c r="AQ130" s="771"/>
      <c r="AR130" s="771"/>
      <c r="AS130" s="771"/>
      <c r="AT130" s="772"/>
      <c r="AU130" s="215"/>
      <c r="AV130" s="215"/>
      <c r="AW130" s="215"/>
      <c r="AX130" s="738" t="s">
        <v>475</v>
      </c>
      <c r="AY130" s="739"/>
      <c r="AZ130" s="739"/>
      <c r="BA130" s="739"/>
      <c r="BB130" s="739"/>
      <c r="BC130" s="739"/>
      <c r="BD130" s="739"/>
      <c r="BE130" s="740"/>
      <c r="BF130" s="741">
        <v>11.5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476</v>
      </c>
      <c r="X131" s="748"/>
      <c r="Y131" s="748"/>
      <c r="Z131" s="749"/>
      <c r="AA131" s="750">
        <v>14186821</v>
      </c>
      <c r="AB131" s="751"/>
      <c r="AC131" s="751"/>
      <c r="AD131" s="751"/>
      <c r="AE131" s="752"/>
      <c r="AF131" s="753">
        <v>14266844</v>
      </c>
      <c r="AG131" s="751"/>
      <c r="AH131" s="751"/>
      <c r="AI131" s="751"/>
      <c r="AJ131" s="752"/>
      <c r="AK131" s="753">
        <v>14464098</v>
      </c>
      <c r="AL131" s="751"/>
      <c r="AM131" s="751"/>
      <c r="AN131" s="751"/>
      <c r="AO131" s="752"/>
      <c r="AP131" s="754"/>
      <c r="AQ131" s="755"/>
      <c r="AR131" s="755"/>
      <c r="AS131" s="755"/>
      <c r="AT131" s="756"/>
      <c r="AU131" s="215"/>
      <c r="AV131" s="215"/>
      <c r="AW131" s="215"/>
      <c r="AX131" s="716" t="s">
        <v>477</v>
      </c>
      <c r="AY131" s="717"/>
      <c r="AZ131" s="717"/>
      <c r="BA131" s="717"/>
      <c r="BB131" s="717"/>
      <c r="BC131" s="717"/>
      <c r="BD131" s="717"/>
      <c r="BE131" s="718"/>
      <c r="BF131" s="719">
        <v>66.7</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479</v>
      </c>
      <c r="W132" s="729"/>
      <c r="X132" s="729"/>
      <c r="Y132" s="729"/>
      <c r="Z132" s="730"/>
      <c r="AA132" s="731">
        <v>12.096367470000001</v>
      </c>
      <c r="AB132" s="732"/>
      <c r="AC132" s="732"/>
      <c r="AD132" s="732"/>
      <c r="AE132" s="733"/>
      <c r="AF132" s="734">
        <v>11.28026633</v>
      </c>
      <c r="AG132" s="732"/>
      <c r="AH132" s="732"/>
      <c r="AI132" s="732"/>
      <c r="AJ132" s="733"/>
      <c r="AK132" s="734">
        <v>11.14973779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480</v>
      </c>
      <c r="W133" s="708"/>
      <c r="X133" s="708"/>
      <c r="Y133" s="708"/>
      <c r="Z133" s="709"/>
      <c r="AA133" s="710">
        <v>11.3</v>
      </c>
      <c r="AB133" s="711"/>
      <c r="AC133" s="711"/>
      <c r="AD133" s="711"/>
      <c r="AE133" s="712"/>
      <c r="AF133" s="710">
        <v>11.4</v>
      </c>
      <c r="AG133" s="711"/>
      <c r="AH133" s="711"/>
      <c r="AI133" s="711"/>
      <c r="AJ133" s="712"/>
      <c r="AK133" s="710">
        <v>11.5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0hqIX+Xx/RmfvCnW3/K7zeWzjB7of5aU5pY4K5k95yDWnTGRuxVp+244ViJbGm2WvvJkQfD722vmTdOAZX0rSw==" saltValue="NRFw0+hUeLzrQAKgBavap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481</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dz6IOxwJAdw7FBNxF6lR2bqn/TzTd90F/SRiq8D1jsf8CEZ+/OJ3rYoh9t3IyNi2CJTcE957/dFQ2v8ECJtaqw==" saltValue="zL/0TpvnemT7AXGZuSZeq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m9vvdyGDqJpIhYK/ZDOUOMzt6yVu25A5MY3c/VscDOZS1EsBrBOiRSeaxgvYbMef5+EgunMbZc+0DQywrasEA==" saltValue="TkD45f0RIQZdOTKwUWxYm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483</v>
      </c>
      <c r="AL6" s="248"/>
      <c r="AM6" s="248"/>
      <c r="AN6" s="248"/>
    </row>
    <row r="7" spans="1:46" ht="13.5" customHeight="1" x14ac:dyDescent="0.15">
      <c r="A7" s="247"/>
      <c r="AK7" s="250"/>
      <c r="AL7" s="251"/>
      <c r="AM7" s="251"/>
      <c r="AN7" s="252"/>
      <c r="AO7" s="1105" t="s">
        <v>484</v>
      </c>
      <c r="AP7" s="253"/>
      <c r="AQ7" s="254" t="s">
        <v>485</v>
      </c>
      <c r="AR7" s="255"/>
    </row>
    <row r="8" spans="1:46" x14ac:dyDescent="0.15">
      <c r="A8" s="247"/>
      <c r="AK8" s="256"/>
      <c r="AL8" s="257"/>
      <c r="AM8" s="257"/>
      <c r="AN8" s="258"/>
      <c r="AO8" s="1106"/>
      <c r="AP8" s="259" t="s">
        <v>486</v>
      </c>
      <c r="AQ8" s="260" t="s">
        <v>487</v>
      </c>
      <c r="AR8" s="261" t="s">
        <v>488</v>
      </c>
    </row>
    <row r="9" spans="1:46" x14ac:dyDescent="0.15">
      <c r="A9" s="247"/>
      <c r="AK9" s="1117" t="s">
        <v>489</v>
      </c>
      <c r="AL9" s="1118"/>
      <c r="AM9" s="1118"/>
      <c r="AN9" s="1119"/>
      <c r="AO9" s="262">
        <v>4178013</v>
      </c>
      <c r="AP9" s="262">
        <v>133919</v>
      </c>
      <c r="AQ9" s="263">
        <v>117270</v>
      </c>
      <c r="AR9" s="264">
        <v>14.2</v>
      </c>
    </row>
    <row r="10" spans="1:46" ht="13.5" customHeight="1" x14ac:dyDescent="0.15">
      <c r="A10" s="247"/>
      <c r="AK10" s="1117" t="s">
        <v>490</v>
      </c>
      <c r="AL10" s="1118"/>
      <c r="AM10" s="1118"/>
      <c r="AN10" s="1119"/>
      <c r="AO10" s="265">
        <v>709188</v>
      </c>
      <c r="AP10" s="265">
        <v>22732</v>
      </c>
      <c r="AQ10" s="266">
        <v>10490</v>
      </c>
      <c r="AR10" s="267">
        <v>116.7</v>
      </c>
    </row>
    <row r="11" spans="1:46" ht="13.5" customHeight="1" x14ac:dyDescent="0.15">
      <c r="A11" s="247"/>
      <c r="AK11" s="1117" t="s">
        <v>491</v>
      </c>
      <c r="AL11" s="1118"/>
      <c r="AM11" s="1118"/>
      <c r="AN11" s="1119"/>
      <c r="AO11" s="265">
        <v>38183</v>
      </c>
      <c r="AP11" s="265">
        <v>1224</v>
      </c>
      <c r="AQ11" s="266">
        <v>1802</v>
      </c>
      <c r="AR11" s="267">
        <v>-32.1</v>
      </c>
    </row>
    <row r="12" spans="1:46" ht="13.5" customHeight="1" x14ac:dyDescent="0.15">
      <c r="A12" s="247"/>
      <c r="AK12" s="1117" t="s">
        <v>492</v>
      </c>
      <c r="AL12" s="1118"/>
      <c r="AM12" s="1118"/>
      <c r="AN12" s="1119"/>
      <c r="AO12" s="265" t="s">
        <v>493</v>
      </c>
      <c r="AP12" s="265" t="s">
        <v>493</v>
      </c>
      <c r="AQ12" s="266">
        <v>3</v>
      </c>
      <c r="AR12" s="267" t="s">
        <v>493</v>
      </c>
    </row>
    <row r="13" spans="1:46" ht="13.5" customHeight="1" x14ac:dyDescent="0.15">
      <c r="A13" s="247"/>
      <c r="AK13" s="1117" t="s">
        <v>494</v>
      </c>
      <c r="AL13" s="1118"/>
      <c r="AM13" s="1118"/>
      <c r="AN13" s="1119"/>
      <c r="AO13" s="265">
        <v>79329</v>
      </c>
      <c r="AP13" s="265">
        <v>2543</v>
      </c>
      <c r="AQ13" s="266">
        <v>4482</v>
      </c>
      <c r="AR13" s="267">
        <v>-43.3</v>
      </c>
    </row>
    <row r="14" spans="1:46" ht="13.5" customHeight="1" x14ac:dyDescent="0.15">
      <c r="A14" s="247"/>
      <c r="AK14" s="1117" t="s">
        <v>495</v>
      </c>
      <c r="AL14" s="1118"/>
      <c r="AM14" s="1118"/>
      <c r="AN14" s="1119"/>
      <c r="AO14" s="265">
        <v>154055</v>
      </c>
      <c r="AP14" s="265">
        <v>4938</v>
      </c>
      <c r="AQ14" s="266">
        <v>2749</v>
      </c>
      <c r="AR14" s="267">
        <v>79.599999999999994</v>
      </c>
    </row>
    <row r="15" spans="1:46" ht="13.5" customHeight="1" x14ac:dyDescent="0.15">
      <c r="A15" s="247"/>
      <c r="AK15" s="1120" t="s">
        <v>496</v>
      </c>
      <c r="AL15" s="1121"/>
      <c r="AM15" s="1121"/>
      <c r="AN15" s="1122"/>
      <c r="AO15" s="265">
        <v>-247313</v>
      </c>
      <c r="AP15" s="265">
        <v>-7927</v>
      </c>
      <c r="AQ15" s="266">
        <v>-7399</v>
      </c>
      <c r="AR15" s="267">
        <v>7.1</v>
      </c>
    </row>
    <row r="16" spans="1:46" x14ac:dyDescent="0.15">
      <c r="A16" s="247"/>
      <c r="AK16" s="1120" t="s">
        <v>177</v>
      </c>
      <c r="AL16" s="1121"/>
      <c r="AM16" s="1121"/>
      <c r="AN16" s="1122"/>
      <c r="AO16" s="265">
        <v>4911455</v>
      </c>
      <c r="AP16" s="265">
        <v>157429</v>
      </c>
      <c r="AQ16" s="266">
        <v>129397</v>
      </c>
      <c r="AR16" s="267">
        <v>21.7</v>
      </c>
    </row>
    <row r="17" spans="1:46" x14ac:dyDescent="0.15">
      <c r="A17" s="247"/>
    </row>
    <row r="18" spans="1:46" x14ac:dyDescent="0.15">
      <c r="A18" s="247"/>
      <c r="AQ18" s="268"/>
      <c r="AR18" s="268"/>
    </row>
    <row r="19" spans="1:46" x14ac:dyDescent="0.15">
      <c r="A19" s="247"/>
      <c r="AK19" s="243" t="s">
        <v>497</v>
      </c>
    </row>
    <row r="20" spans="1:46" x14ac:dyDescent="0.15">
      <c r="A20" s="247"/>
      <c r="AK20" s="269"/>
      <c r="AL20" s="270"/>
      <c r="AM20" s="270"/>
      <c r="AN20" s="271"/>
      <c r="AO20" s="272" t="s">
        <v>498</v>
      </c>
      <c r="AP20" s="273" t="s">
        <v>499</v>
      </c>
      <c r="AQ20" s="274" t="s">
        <v>500</v>
      </c>
      <c r="AR20" s="275"/>
    </row>
    <row r="21" spans="1:46" s="248" customFormat="1" x14ac:dyDescent="0.15">
      <c r="A21" s="276"/>
      <c r="AK21" s="1123" t="s">
        <v>501</v>
      </c>
      <c r="AL21" s="1124"/>
      <c r="AM21" s="1124"/>
      <c r="AN21" s="1125"/>
      <c r="AO21" s="277">
        <v>13.81</v>
      </c>
      <c r="AP21" s="278">
        <v>11.07</v>
      </c>
      <c r="AQ21" s="279">
        <v>2.74</v>
      </c>
      <c r="AS21" s="280"/>
      <c r="AT21" s="276"/>
    </row>
    <row r="22" spans="1:46" s="248" customFormat="1" x14ac:dyDescent="0.15">
      <c r="A22" s="276"/>
      <c r="AK22" s="1123" t="s">
        <v>502</v>
      </c>
      <c r="AL22" s="1124"/>
      <c r="AM22" s="1124"/>
      <c r="AN22" s="1125"/>
      <c r="AO22" s="281">
        <v>97</v>
      </c>
      <c r="AP22" s="282">
        <v>97.2</v>
      </c>
      <c r="AQ22" s="283">
        <v>-0.2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503</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505</v>
      </c>
      <c r="AL29" s="248"/>
      <c r="AM29" s="248"/>
      <c r="AN29" s="248"/>
      <c r="AS29" s="290"/>
    </row>
    <row r="30" spans="1:46" ht="13.5" customHeight="1" x14ac:dyDescent="0.15">
      <c r="A30" s="247"/>
      <c r="AK30" s="250"/>
      <c r="AL30" s="251"/>
      <c r="AM30" s="251"/>
      <c r="AN30" s="252"/>
      <c r="AO30" s="1105" t="s">
        <v>484</v>
      </c>
      <c r="AP30" s="253"/>
      <c r="AQ30" s="254" t="s">
        <v>485</v>
      </c>
      <c r="AR30" s="255"/>
    </row>
    <row r="31" spans="1:46" x14ac:dyDescent="0.15">
      <c r="A31" s="247"/>
      <c r="AK31" s="256"/>
      <c r="AL31" s="257"/>
      <c r="AM31" s="257"/>
      <c r="AN31" s="258"/>
      <c r="AO31" s="1106"/>
      <c r="AP31" s="259" t="s">
        <v>486</v>
      </c>
      <c r="AQ31" s="260" t="s">
        <v>487</v>
      </c>
      <c r="AR31" s="261" t="s">
        <v>488</v>
      </c>
    </row>
    <row r="32" spans="1:46" ht="27" customHeight="1" x14ac:dyDescent="0.15">
      <c r="A32" s="247"/>
      <c r="AK32" s="1107" t="s">
        <v>506</v>
      </c>
      <c r="AL32" s="1108"/>
      <c r="AM32" s="1108"/>
      <c r="AN32" s="1109"/>
      <c r="AO32" s="291">
        <v>4507577</v>
      </c>
      <c r="AP32" s="291">
        <v>144483</v>
      </c>
      <c r="AQ32" s="292">
        <v>74841</v>
      </c>
      <c r="AR32" s="293">
        <v>93.1</v>
      </c>
    </row>
    <row r="33" spans="1:46" ht="13.5" customHeight="1" x14ac:dyDescent="0.15">
      <c r="A33" s="247"/>
      <c r="AK33" s="1107" t="s">
        <v>507</v>
      </c>
      <c r="AL33" s="1108"/>
      <c r="AM33" s="1108"/>
      <c r="AN33" s="1109"/>
      <c r="AO33" s="291" t="s">
        <v>493</v>
      </c>
      <c r="AP33" s="291" t="s">
        <v>493</v>
      </c>
      <c r="AQ33" s="292" t="s">
        <v>493</v>
      </c>
      <c r="AR33" s="293" t="s">
        <v>493</v>
      </c>
    </row>
    <row r="34" spans="1:46" ht="27" customHeight="1" x14ac:dyDescent="0.15">
      <c r="A34" s="247"/>
      <c r="AK34" s="1107" t="s">
        <v>508</v>
      </c>
      <c r="AL34" s="1108"/>
      <c r="AM34" s="1108"/>
      <c r="AN34" s="1109"/>
      <c r="AO34" s="291" t="s">
        <v>493</v>
      </c>
      <c r="AP34" s="291" t="s">
        <v>493</v>
      </c>
      <c r="AQ34" s="292">
        <v>1</v>
      </c>
      <c r="AR34" s="293" t="s">
        <v>493</v>
      </c>
    </row>
    <row r="35" spans="1:46" ht="27" customHeight="1" x14ac:dyDescent="0.15">
      <c r="A35" s="247"/>
      <c r="AK35" s="1107" t="s">
        <v>509</v>
      </c>
      <c r="AL35" s="1108"/>
      <c r="AM35" s="1108"/>
      <c r="AN35" s="1109"/>
      <c r="AO35" s="291">
        <v>628374</v>
      </c>
      <c r="AP35" s="291">
        <v>20141</v>
      </c>
      <c r="AQ35" s="292">
        <v>16683</v>
      </c>
      <c r="AR35" s="293">
        <v>20.7</v>
      </c>
    </row>
    <row r="36" spans="1:46" ht="27" customHeight="1" x14ac:dyDescent="0.15">
      <c r="A36" s="247"/>
      <c r="AK36" s="1107" t="s">
        <v>510</v>
      </c>
      <c r="AL36" s="1108"/>
      <c r="AM36" s="1108"/>
      <c r="AN36" s="1109"/>
      <c r="AO36" s="291">
        <v>178041</v>
      </c>
      <c r="AP36" s="291">
        <v>5707</v>
      </c>
      <c r="AQ36" s="292">
        <v>2411</v>
      </c>
      <c r="AR36" s="293">
        <v>136.69999999999999</v>
      </c>
    </row>
    <row r="37" spans="1:46" ht="13.5" customHeight="1" x14ac:dyDescent="0.15">
      <c r="A37" s="247"/>
      <c r="AK37" s="1107" t="s">
        <v>511</v>
      </c>
      <c r="AL37" s="1108"/>
      <c r="AM37" s="1108"/>
      <c r="AN37" s="1109"/>
      <c r="AO37" s="291">
        <v>63113</v>
      </c>
      <c r="AP37" s="291">
        <v>2023</v>
      </c>
      <c r="AQ37" s="292">
        <v>548</v>
      </c>
      <c r="AR37" s="293">
        <v>269.2</v>
      </c>
    </row>
    <row r="38" spans="1:46" ht="27" customHeight="1" x14ac:dyDescent="0.15">
      <c r="A38" s="247"/>
      <c r="AK38" s="1110" t="s">
        <v>512</v>
      </c>
      <c r="AL38" s="1111"/>
      <c r="AM38" s="1111"/>
      <c r="AN38" s="1112"/>
      <c r="AO38" s="294">
        <v>410</v>
      </c>
      <c r="AP38" s="294">
        <v>13</v>
      </c>
      <c r="AQ38" s="295">
        <v>7</v>
      </c>
      <c r="AR38" s="283">
        <v>85.7</v>
      </c>
      <c r="AS38" s="290"/>
    </row>
    <row r="39" spans="1:46" x14ac:dyDescent="0.15">
      <c r="A39" s="247"/>
      <c r="AK39" s="1110" t="s">
        <v>513</v>
      </c>
      <c r="AL39" s="1111"/>
      <c r="AM39" s="1111"/>
      <c r="AN39" s="1112"/>
      <c r="AO39" s="291">
        <v>-60058</v>
      </c>
      <c r="AP39" s="291">
        <v>-1925</v>
      </c>
      <c r="AQ39" s="292">
        <v>-3756</v>
      </c>
      <c r="AR39" s="293">
        <v>-48.7</v>
      </c>
      <c r="AS39" s="290"/>
    </row>
    <row r="40" spans="1:46" ht="27" customHeight="1" x14ac:dyDescent="0.15">
      <c r="A40" s="247"/>
      <c r="AK40" s="1107" t="s">
        <v>514</v>
      </c>
      <c r="AL40" s="1108"/>
      <c r="AM40" s="1108"/>
      <c r="AN40" s="1109"/>
      <c r="AO40" s="291">
        <v>-3704748</v>
      </c>
      <c r="AP40" s="291">
        <v>-118750</v>
      </c>
      <c r="AQ40" s="292">
        <v>-63247</v>
      </c>
      <c r="AR40" s="293">
        <v>87.8</v>
      </c>
      <c r="AS40" s="290"/>
    </row>
    <row r="41" spans="1:46" x14ac:dyDescent="0.15">
      <c r="A41" s="247"/>
      <c r="AK41" s="1113" t="s">
        <v>287</v>
      </c>
      <c r="AL41" s="1114"/>
      <c r="AM41" s="1114"/>
      <c r="AN41" s="1115"/>
      <c r="AO41" s="291">
        <v>1612709</v>
      </c>
      <c r="AP41" s="291">
        <v>51693</v>
      </c>
      <c r="AQ41" s="292">
        <v>27488</v>
      </c>
      <c r="AR41" s="293">
        <v>88.1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515</v>
      </c>
    </row>
    <row r="48" spans="1:46" x14ac:dyDescent="0.15">
      <c r="A48" s="247"/>
      <c r="AK48" s="301" t="s">
        <v>516</v>
      </c>
      <c r="AL48" s="301"/>
      <c r="AM48" s="301"/>
      <c r="AN48" s="301"/>
      <c r="AO48" s="301"/>
      <c r="AP48" s="301"/>
      <c r="AQ48" s="302"/>
      <c r="AR48" s="301"/>
    </row>
    <row r="49" spans="1:44" ht="13.5" customHeight="1" x14ac:dyDescent="0.15">
      <c r="A49" s="247"/>
      <c r="AK49" s="303"/>
      <c r="AL49" s="304"/>
      <c r="AM49" s="1100" t="s">
        <v>484</v>
      </c>
      <c r="AN49" s="1102" t="s">
        <v>517</v>
      </c>
      <c r="AO49" s="1103"/>
      <c r="AP49" s="1103"/>
      <c r="AQ49" s="1103"/>
      <c r="AR49" s="1104"/>
    </row>
    <row r="50" spans="1:44" x14ac:dyDescent="0.15">
      <c r="A50" s="247"/>
      <c r="AK50" s="305"/>
      <c r="AL50" s="306"/>
      <c r="AM50" s="1101"/>
      <c r="AN50" s="307" t="s">
        <v>518</v>
      </c>
      <c r="AO50" s="308" t="s">
        <v>519</v>
      </c>
      <c r="AP50" s="309" t="s">
        <v>520</v>
      </c>
      <c r="AQ50" s="310" t="s">
        <v>521</v>
      </c>
      <c r="AR50" s="311" t="s">
        <v>522</v>
      </c>
    </row>
    <row r="51" spans="1:44" x14ac:dyDescent="0.15">
      <c r="A51" s="247"/>
      <c r="AK51" s="303" t="s">
        <v>523</v>
      </c>
      <c r="AL51" s="304"/>
      <c r="AM51" s="312">
        <v>5080593</v>
      </c>
      <c r="AN51" s="313">
        <v>148521</v>
      </c>
      <c r="AO51" s="314">
        <v>32.700000000000003</v>
      </c>
      <c r="AP51" s="315">
        <v>92632</v>
      </c>
      <c r="AQ51" s="316">
        <v>-1.5</v>
      </c>
      <c r="AR51" s="317">
        <v>34.200000000000003</v>
      </c>
    </row>
    <row r="52" spans="1:44" x14ac:dyDescent="0.15">
      <c r="A52" s="247"/>
      <c r="AK52" s="318"/>
      <c r="AL52" s="319" t="s">
        <v>524</v>
      </c>
      <c r="AM52" s="320">
        <v>1896414</v>
      </c>
      <c r="AN52" s="321">
        <v>55438</v>
      </c>
      <c r="AO52" s="322">
        <v>-22.5</v>
      </c>
      <c r="AP52" s="323">
        <v>47978</v>
      </c>
      <c r="AQ52" s="324">
        <v>-2</v>
      </c>
      <c r="AR52" s="325">
        <v>-20.5</v>
      </c>
    </row>
    <row r="53" spans="1:44" x14ac:dyDescent="0.15">
      <c r="A53" s="247"/>
      <c r="AK53" s="303" t="s">
        <v>525</v>
      </c>
      <c r="AL53" s="304"/>
      <c r="AM53" s="312">
        <v>5206535</v>
      </c>
      <c r="AN53" s="313">
        <v>156034</v>
      </c>
      <c r="AO53" s="314">
        <v>5.0999999999999996</v>
      </c>
      <c r="AP53" s="315">
        <v>96469</v>
      </c>
      <c r="AQ53" s="316">
        <v>4.0999999999999996</v>
      </c>
      <c r="AR53" s="317">
        <v>1</v>
      </c>
    </row>
    <row r="54" spans="1:44" x14ac:dyDescent="0.15">
      <c r="A54" s="247"/>
      <c r="AK54" s="318"/>
      <c r="AL54" s="319" t="s">
        <v>524</v>
      </c>
      <c r="AM54" s="320">
        <v>2681378</v>
      </c>
      <c r="AN54" s="321">
        <v>80358</v>
      </c>
      <c r="AO54" s="322">
        <v>45</v>
      </c>
      <c r="AP54" s="323">
        <v>49775</v>
      </c>
      <c r="AQ54" s="324">
        <v>3.7</v>
      </c>
      <c r="AR54" s="325">
        <v>41.3</v>
      </c>
    </row>
    <row r="55" spans="1:44" x14ac:dyDescent="0.15">
      <c r="A55" s="247"/>
      <c r="AK55" s="303" t="s">
        <v>526</v>
      </c>
      <c r="AL55" s="304"/>
      <c r="AM55" s="312">
        <v>5099386</v>
      </c>
      <c r="AN55" s="313">
        <v>156284</v>
      </c>
      <c r="AO55" s="314">
        <v>0.2</v>
      </c>
      <c r="AP55" s="315">
        <v>85743</v>
      </c>
      <c r="AQ55" s="316">
        <v>-11.1</v>
      </c>
      <c r="AR55" s="317">
        <v>11.3</v>
      </c>
    </row>
    <row r="56" spans="1:44" x14ac:dyDescent="0.15">
      <c r="A56" s="247"/>
      <c r="AK56" s="318"/>
      <c r="AL56" s="319" t="s">
        <v>524</v>
      </c>
      <c r="AM56" s="320">
        <v>1941915</v>
      </c>
      <c r="AN56" s="321">
        <v>59515</v>
      </c>
      <c r="AO56" s="322">
        <v>-25.9</v>
      </c>
      <c r="AP56" s="323">
        <v>45231</v>
      </c>
      <c r="AQ56" s="324">
        <v>-9.1</v>
      </c>
      <c r="AR56" s="325">
        <v>-16.8</v>
      </c>
    </row>
    <row r="57" spans="1:44" x14ac:dyDescent="0.15">
      <c r="A57" s="247"/>
      <c r="AK57" s="303" t="s">
        <v>527</v>
      </c>
      <c r="AL57" s="304"/>
      <c r="AM57" s="312">
        <v>3639473</v>
      </c>
      <c r="AN57" s="313">
        <v>113716</v>
      </c>
      <c r="AO57" s="314">
        <v>-27.2</v>
      </c>
      <c r="AP57" s="315">
        <v>92509</v>
      </c>
      <c r="AQ57" s="316">
        <v>7.9</v>
      </c>
      <c r="AR57" s="317">
        <v>-35.1</v>
      </c>
    </row>
    <row r="58" spans="1:44" x14ac:dyDescent="0.15">
      <c r="A58" s="247"/>
      <c r="AK58" s="318"/>
      <c r="AL58" s="319" t="s">
        <v>524</v>
      </c>
      <c r="AM58" s="320">
        <v>1904885</v>
      </c>
      <c r="AN58" s="321">
        <v>59518</v>
      </c>
      <c r="AO58" s="322">
        <v>0</v>
      </c>
      <c r="AP58" s="323">
        <v>52274</v>
      </c>
      <c r="AQ58" s="324">
        <v>15.6</v>
      </c>
      <c r="AR58" s="325">
        <v>-15.6</v>
      </c>
    </row>
    <row r="59" spans="1:44" x14ac:dyDescent="0.15">
      <c r="A59" s="247"/>
      <c r="AK59" s="303" t="s">
        <v>528</v>
      </c>
      <c r="AL59" s="304"/>
      <c r="AM59" s="312">
        <v>4372312</v>
      </c>
      <c r="AN59" s="313">
        <v>140147</v>
      </c>
      <c r="AO59" s="314">
        <v>23.2</v>
      </c>
      <c r="AP59" s="315">
        <v>98544</v>
      </c>
      <c r="AQ59" s="316">
        <v>6.5</v>
      </c>
      <c r="AR59" s="317">
        <v>16.7</v>
      </c>
    </row>
    <row r="60" spans="1:44" x14ac:dyDescent="0.15">
      <c r="A60" s="247"/>
      <c r="AK60" s="318"/>
      <c r="AL60" s="319" t="s">
        <v>524</v>
      </c>
      <c r="AM60" s="320">
        <v>2013781</v>
      </c>
      <c r="AN60" s="321">
        <v>64548</v>
      </c>
      <c r="AO60" s="322">
        <v>8.5</v>
      </c>
      <c r="AP60" s="323">
        <v>55816</v>
      </c>
      <c r="AQ60" s="324">
        <v>6.8</v>
      </c>
      <c r="AR60" s="325">
        <v>1.7</v>
      </c>
    </row>
    <row r="61" spans="1:44" x14ac:dyDescent="0.15">
      <c r="A61" s="247"/>
      <c r="AK61" s="303" t="s">
        <v>529</v>
      </c>
      <c r="AL61" s="326"/>
      <c r="AM61" s="312">
        <v>4679660</v>
      </c>
      <c r="AN61" s="313">
        <v>142940</v>
      </c>
      <c r="AO61" s="314">
        <v>6.8</v>
      </c>
      <c r="AP61" s="315">
        <v>93179</v>
      </c>
      <c r="AQ61" s="327">
        <v>1.2</v>
      </c>
      <c r="AR61" s="317">
        <v>5.6</v>
      </c>
    </row>
    <row r="62" spans="1:44" x14ac:dyDescent="0.15">
      <c r="A62" s="247"/>
      <c r="AK62" s="318"/>
      <c r="AL62" s="319" t="s">
        <v>524</v>
      </c>
      <c r="AM62" s="320">
        <v>2087675</v>
      </c>
      <c r="AN62" s="321">
        <v>63875</v>
      </c>
      <c r="AO62" s="322">
        <v>1</v>
      </c>
      <c r="AP62" s="323">
        <v>50215</v>
      </c>
      <c r="AQ62" s="324">
        <v>3</v>
      </c>
      <c r="AR62" s="325">
        <v>-2</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46qKBbKpJci0uJ3wZlp6N5YF/QCBKKz0QqxbosMHBbvvHXDjrvz/E1LZDSoHxtSAh74wvdRx1+HvsAUheNNYmA==" saltValue="nD22LdK3oUTYE/hm5SoDL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481</v>
      </c>
    </row>
    <row r="121" spans="125:125" ht="13.5" hidden="1" customHeight="1" x14ac:dyDescent="0.15">
      <c r="DU121" s="241"/>
    </row>
  </sheetData>
  <sheetProtection algorithmName="SHA-512" hashValue="TGoHzK8VjbprKtwMEqIvO7qB/O4Ys/0Ot0ZuVZfuJsjQbwDjKKWFmF7C2y3WSx5TwsSHwqN5jL5S3MOCdqBBSg==" saltValue="32sDShsanPBpAJD4iA/a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481</v>
      </c>
    </row>
  </sheetData>
  <sheetProtection algorithmName="SHA-512" hashValue="wTbqrlu0t3NwOwBqDFfBrYEb1TnRJRa5hjVGplwbrsOzWduppc75WWhJeD90+jp8jNnAgk8NeI4w6llxUK8mJg==" saltValue="/Xta6+UD297FSS9jgVVX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26" t="s">
        <v>3</v>
      </c>
      <c r="D47" s="1126"/>
      <c r="E47" s="1127"/>
      <c r="F47" s="11">
        <v>20.85</v>
      </c>
      <c r="G47" s="12">
        <v>20.97</v>
      </c>
      <c r="H47" s="12">
        <v>25.01</v>
      </c>
      <c r="I47" s="12">
        <v>26.14</v>
      </c>
      <c r="J47" s="13">
        <v>24.93</v>
      </c>
    </row>
    <row r="48" spans="2:10" ht="57.75" customHeight="1" x14ac:dyDescent="0.15">
      <c r="B48" s="14"/>
      <c r="C48" s="1128" t="s">
        <v>4</v>
      </c>
      <c r="D48" s="1128"/>
      <c r="E48" s="1129"/>
      <c r="F48" s="15">
        <v>2.81</v>
      </c>
      <c r="G48" s="16">
        <v>6.81</v>
      </c>
      <c r="H48" s="16">
        <v>4.68</v>
      </c>
      <c r="I48" s="16">
        <v>2.69</v>
      </c>
      <c r="J48" s="17">
        <v>2.42</v>
      </c>
    </row>
    <row r="49" spans="2:10" ht="57.75" customHeight="1" thickBot="1" x14ac:dyDescent="0.2">
      <c r="B49" s="18"/>
      <c r="C49" s="1130" t="s">
        <v>5</v>
      </c>
      <c r="D49" s="1130"/>
      <c r="E49" s="1131"/>
      <c r="F49" s="19" t="s">
        <v>536</v>
      </c>
      <c r="G49" s="20">
        <v>6.48</v>
      </c>
      <c r="H49" s="20" t="s">
        <v>537</v>
      </c>
      <c r="I49" s="20" t="s">
        <v>538</v>
      </c>
      <c r="J49" s="21" t="s">
        <v>539</v>
      </c>
    </row>
    <row r="50" spans="2:10" x14ac:dyDescent="0.15"/>
  </sheetData>
  <sheetProtection algorithmName="SHA-512" hashValue="7mS5iFAbluk8sZ6il9BO+IcFDDjcaa9NouiphZknz72n1/mphrnV7ujRiTScvrReqquG5ogxOtyTTWy/OP+H5g==" saltValue="rinT84ZLeRtU6h0vHRho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cp:lastPrinted>2026-03-05T04:39:17Z</cp:lastPrinted>
  <dcterms:created xsi:type="dcterms:W3CDTF">2026-02-23T08:30:03Z</dcterms:created>
  <dcterms:modified xsi:type="dcterms:W3CDTF">2026-03-23T00:07:00Z</dcterms:modified>
  <cp:category/>
</cp:coreProperties>
</file>