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040地域政策局\030市町行財政課\030財政G\R7年度\地方財政状況調査\70 財政状況資料集\01_通常分\05_県→総務省、市町（ＨＰ掲載も）\掲載データ\"/>
    </mc:Choice>
  </mc:AlternateContent>
  <xr:revisionPtr revIDLastSave="0" documentId="13_ncr:1_{E5F7788E-822B-4C78-8AEA-07F95B310835}" xr6:coauthVersionLast="47" xr6:coauthVersionMax="47" xr10:uidLastSave="{00000000-0000-0000-0000-000000000000}"/>
  <bookViews>
    <workbookView xWindow="-120" yWindow="-120" windowWidth="29040" windowHeight="16440" tabRatio="84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O37" i="10"/>
  <c r="BE37" i="10"/>
  <c r="AM37" i="10"/>
  <c r="CO36" i="10"/>
  <c r="BE36" i="10"/>
  <c r="AM36" i="10"/>
  <c r="BE35" i="10"/>
  <c r="AM35" i="10"/>
  <c r="C34" i="10"/>
  <c r="C35" i="10" s="1"/>
  <c r="C36" i="10" l="1"/>
  <c r="C37" i="10" s="1"/>
  <c r="C38"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W34" i="10" l="1"/>
  <c r="BW35" i="10" s="1"/>
  <c r="BW36" i="10" s="1"/>
  <c r="BW37" i="10" s="1"/>
  <c r="BW38" i="10" s="1"/>
  <c r="BW39" i="10" s="1"/>
  <c r="BW40" i="10" s="1"/>
  <c r="BW41" i="10" s="1"/>
  <c r="CO34" i="10" l="1"/>
  <c r="CO35" i="10" s="1"/>
</calcChain>
</file>

<file path=xl/sharedStrings.xml><?xml version="1.0" encoding="utf-8"?>
<sst xmlns="http://schemas.openxmlformats.org/spreadsheetml/2006/main" count="1074" uniqueCount="583">
  <si>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</si>
  <si>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</si>
  <si>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</si>
  <si>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</si>
  <si>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</si>
  <si>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</si>
  <si>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</si>
  <si>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</si>
  <si>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</si>
  <si>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</si>
  <si>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</si>
  <si>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</si>
  <si>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</si>
  <si>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</si>
  <si>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</si>
  <si>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</si>
  <si>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</si>
  <si>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</si>
  <si>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</si>
  <si>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</si>
  <si>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</si>
  <si>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</si>
  <si>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</si>
  <si>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</si>
  <si>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</si>
  <si>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</si>
  <si>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</si>
  <si>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</si>
  <si>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</si>
  <si>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</si>
  <si>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</si>
  <si>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</si>
  <si>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</si>
  <si>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</si>
  <si>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</si>
  <si>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</si>
  <si>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</si>
  <si>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</si>
  <si>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</si>
  <si>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</si>
  <si>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</si>
  <si>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</si>
  <si>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</si>
  <si>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</si>
  <si>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</si>
  <si>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</si>
  <si>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</si>
  <si>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</si>
  <si>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</si>
  <si>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</si>
  <si>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</si>
  <si>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</si>
  <si>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</si>
  <si>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</si>
  <si>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</si>
  <si>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</si>
  <si>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</si>
  <si>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</si>
  <si>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</si>
  <si>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</si>
  <si>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</si>
  <si>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</si>
  <si>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</si>
  <si>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</si>
  <si>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</si>
  <si>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</si>
  <si>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</si>
  <si>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</si>
  <si>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</si>
  <si>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</si>
  <si>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</si>
  <si>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</si>
  <si>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</si>
  <si>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</si>
  <si>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</si>
  <si>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</si>
  <si>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</si>
  <si>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</si>
  <si>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</si>
  <si>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</si>
  <si>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</si>
  <si>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</si>
  <si>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</si>
  <si>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</si>
  <si>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</si>
  <si>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</si>
  <si>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</si>
  <si>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</si>
  <si>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</si>
  <si>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</si>
  <si>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</si>
  <si>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</si>
  <si>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</si>
  <si>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</si>
  <si>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</si>
  <si>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</si>
  <si>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</si>
  <si>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</si>
  <si>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</si>
  <si>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</si>
  <si>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</si>
  <si>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</si>
  <si>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</si>
  <si>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</si>
  <si>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</si>
  <si>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</si>
  <si>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</si>
  <si>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</si>
  <si>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</si>
  <si>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</si>
  <si>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</si>
  <si>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</si>
  <si>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</si>
  <si>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</si>
  <si>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</si>
  <si>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</si>
  <si>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</si>
  <si>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</si>
  <si>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</si>
  <si>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</si>
  <si>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</si>
  <si>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</si>
  <si>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</si>
  <si>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</si>
  <si>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</si>
  <si>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</si>
  <si>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</si>
  <si>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</si>
  <si>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</si>
  <si>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</si>
  <si>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</si>
  <si>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</si>
  <si>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</si>
  <si>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</si>
  <si>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</si>
  <si>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</si>
  <si>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</si>
  <si>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</si>
  <si>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</si>
  <si>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</si>
  <si>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</si>
  <si>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</si>
  <si>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</si>
  <si>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</si>
  <si>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</si>
  <si>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</si>
  <si>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</si>
  <si>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</si>
  <si>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</si>
  <si>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</si>
  <si>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</si>
  <si>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</si>
  <si>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</si>
  <si>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</si>
  <si>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</si>
  <si>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</si>
  <si>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</si>
  <si>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</si>
  <si>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</si>
  <si>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</si>
  <si>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</si>
  <si>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</si>
  <si>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</si>
  <si>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</si>
  <si>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</si>
  <si>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</si>
  <si>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</si>
  <si>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</si>
  <si>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</si>
  <si>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</si>
  <si>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</si>
  <si>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</si>
  <si>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</si>
  <si>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</si>
  <si>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</si>
  <si>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</si>
  <si>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</si>
  <si>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</si>
  <si>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</si>
  <si>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</si>
  <si>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</si>
  <si>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</si>
  <si>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</si>
  <si>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</si>
  <si>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</si>
  <si>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</si>
  <si>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</si>
  <si>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</si>
  <si>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</si>
  <si>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</si>
  <si>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</si>
  <si>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</si>
  <si>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</si>
  <si>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</si>
  <si>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</si>
  <si>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</si>
  <si>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</si>
  <si>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</si>
  <si>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</si>
  <si>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</si>
  <si>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</si>
  <si>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</si>
  <si>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</si>
  <si>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広島県三原市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</si>
  <si>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</si>
  <si>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</si>
  <si>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</si>
  <si>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</si>
  <si>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</si>
  <si>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</si>
  <si>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</si>
  <si>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</si>
  <si>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</si>
  <si>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</si>
  <si>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</si>
  <si>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</si>
  <si>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</si>
  <si>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</si>
  <si>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</si>
  <si>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</si>
  <si>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</si>
  <si>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</si>
  <si>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</si>
  <si>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</si>
  <si>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</si>
  <si>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</si>
  <si>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</si>
  <si>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</si>
  <si>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</si>
  <si>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</si>
  <si>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</si>
  <si>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</si>
  <si>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</si>
  <si>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</si>
  <si>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</si>
  <si>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</si>
  <si>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</si>
  <si>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</si>
  <si>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</si>
  <si>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</si>
  <si>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</si>
  <si>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</si>
  <si>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</si>
  <si>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</si>
  <si>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</si>
  <si>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</si>
  <si>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</si>
  <si>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</si>
  <si>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</si>
  <si>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</si>
  <si>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</si>
  <si>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</si>
  <si>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</si>
  <si>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</si>
  <si>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</si>
  <si>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</si>
  <si>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</si>
  <si>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</si>
  <si>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</si>
  <si>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</si>
  <si>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</si>
  <si>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</si>
  <si>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</si>
  <si>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</si>
  <si>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</si>
  <si>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</si>
  <si>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</si>
  <si>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</si>
  <si>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</si>
  <si>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</si>
  <si>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</si>
  <si>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</si>
  <si>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</si>
  <si>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</si>
  <si>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</si>
  <si>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</si>
  <si>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</si>
  <si>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</si>
  <si>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</si>
  <si>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</si>
  <si>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</si>
  <si>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</si>
  <si>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</si>
  <si>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</si>
  <si>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</si>
  <si>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</si>
  <si>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</si>
  <si>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</si>
  <si>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</si>
  <si>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</si>
  <si>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</si>
  <si>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</si>
  <si>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</si>
  <si>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</si>
  <si>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</si>
  <si>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</si>
  <si>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</si>
  <si>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</si>
  <si>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</si>
  <si>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</si>
  <si>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</si>
  <si>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</si>
  <si>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</si>
  <si>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</si>
  <si>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</si>
  <si>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</si>
  <si>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</si>
  <si>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</si>
  <si>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</si>
  <si>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</si>
  <si>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</si>
  <si>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</si>
  <si>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</si>
  <si>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</si>
  <si>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</si>
  <si>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</si>
  <si>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</si>
  <si>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</si>
  <si>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</si>
  <si>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</si>
  <si>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</si>
  <si>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</si>
  <si>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</si>
  <si>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</si>
  <si>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</si>
  <si>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</si>
  <si>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</si>
  <si>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</si>
  <si>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</si>
  <si>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</si>
  <si>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</si>
  <si>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駐車場整備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</si>
  <si>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</si>
  <si>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</si>
  <si>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</si>
  <si>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</si>
  <si>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</si>
  <si>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</si>
  <si>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</si>
  <si>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</si>
  <si>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</si>
  <si>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</si>
  <si>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</si>
  <si>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</si>
  <si>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</si>
  <si>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</si>
  <si>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</si>
  <si>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</si>
  <si>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</si>
  <si>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</si>
  <si>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</si>
  <si>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</si>
  <si>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</si>
  <si>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</si>
  <si>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広島県三原市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</si>
  <si>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</si>
  <si>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</si>
  <si>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</si>
  <si>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</si>
  <si>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</si>
  <si>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</si>
  <si>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</si>
  <si>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</si>
  <si>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</si>
  <si>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</si>
  <si>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</si>
  <si>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</si>
  <si>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</si>
  <si>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</si>
  <si>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</si>
  <si>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</si>
  <si>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</si>
  <si>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</si>
  <si>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</si>
  <si>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</si>
  <si>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</si>
  <si>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公共用地先行取得事業特別会計</t>
    <phoneticPr fontId="5"/>
  </si>
  <si>
    <t>港湾事業特別会計</t>
    <phoneticPr fontId="5"/>
  </si>
  <si>
    <t>土地区画整理事業特別会計（一般会計）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</si>
  <si>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</si>
  <si>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</si>
  <si>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</si>
  <si>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</si>
  <si>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</si>
  <si>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</si>
  <si>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</si>
  <si>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</si>
  <si>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</si>
  <si>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</si>
  <si>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</si>
  <si>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</si>
  <si>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</si>
  <si>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</si>
  <si>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</si>
  <si>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介護保険特別会計</t>
    <phoneticPr fontId="5"/>
  </si>
  <si>
    <t>後期高齢者医療特別会計</t>
    <phoneticPr fontId="5"/>
  </si>
  <si>
    <t>駐車場事業特別会計</t>
    <phoneticPr fontId="5"/>
  </si>
  <si>
    <t>下水道事業会計</t>
    <phoneticPr fontId="5"/>
  </si>
  <si>
    <t>法適用企業</t>
    <phoneticPr fontId="5"/>
  </si>
  <si>
    <t>土地区画整理事業特別会計（特別会計）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</si>
  <si>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</si>
  <si>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</si>
  <si>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</si>
  <si>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</si>
  <si>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</si>
  <si>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</si>
  <si>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</si>
  <si>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</si>
  <si>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</si>
  <si>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</si>
  <si>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</si>
  <si>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</si>
  <si>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</si>
  <si>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</si>
  <si>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</si>
  <si>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</si>
  <si>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</si>
  <si>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</si>
  <si>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</si>
  <si>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</si>
  <si>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</si>
  <si>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</si>
  <si>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</si>
  <si>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</si>
  <si>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</si>
  <si>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</si>
  <si>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</si>
  <si>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</si>
  <si>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</si>
  <si>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</si>
  <si>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</si>
  <si>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</si>
  <si>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</si>
  <si>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</si>
  <si>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</si>
  <si>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</si>
  <si>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</si>
  <si>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</si>
  <si>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</si>
  <si>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</si>
  <si>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</si>
  <si>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</si>
  <si>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</si>
  <si>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</si>
  <si>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</si>
  <si>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</si>
  <si>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</si>
  <si>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</si>
  <si>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</si>
  <si>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</si>
  <si>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</si>
  <si>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</si>
  <si>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</si>
  <si>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</si>
  <si>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</si>
  <si>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</si>
  <si>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</si>
  <si>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</si>
  <si>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</si>
  <si>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</si>
  <si>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</si>
  <si>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</si>
  <si>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</si>
  <si>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</si>
  <si>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</si>
  <si>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</si>
  <si>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</si>
  <si>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</si>
  <si>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</si>
  <si>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</si>
  <si>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</si>
  <si>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</si>
  <si>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</si>
  <si>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</si>
  <si>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</si>
  <si>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</si>
  <si>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</si>
  <si>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</si>
  <si>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</si>
  <si>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</si>
  <si>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</si>
  <si>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</si>
  <si>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</si>
  <si>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</si>
  <si>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</si>
  <si>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</si>
  <si>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</si>
  <si>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</si>
  <si>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</si>
  <si>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</si>
  <si>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</si>
  <si>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</si>
  <si>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</si>
  <si>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</si>
  <si>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</si>
  <si>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</si>
  <si>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</si>
  <si>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</si>
  <si>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</si>
  <si>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</si>
  <si>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</si>
  <si>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</si>
  <si>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</si>
  <si>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</si>
  <si>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</si>
  <si>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</si>
  <si>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</si>
  <si>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</si>
  <si>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</si>
  <si>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</si>
  <si>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</si>
  <si>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</si>
  <si>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</si>
  <si>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</si>
  <si>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</si>
  <si>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</si>
  <si>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</si>
  <si>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</si>
  <si>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</si>
  <si>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</si>
  <si>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</si>
  <si>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</si>
  <si>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</si>
  <si>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</si>
  <si>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</si>
  <si>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</si>
  <si>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</si>
  <si>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</si>
  <si>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</si>
  <si>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</si>
  <si>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</si>
  <si>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</si>
  <si>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</si>
  <si>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</si>
  <si>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</si>
  <si>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</si>
  <si>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0.94</t>
  </si>
  <si>
    <t>下水道事業会計</t>
  </si>
  <si>
    <t>一般会計</t>
  </si>
  <si>
    <t>介護保険特別会計</t>
  </si>
  <si>
    <t>国民健康保険（事業勘定）特別会計</t>
  </si>
  <si>
    <t>後期高齢者医療特別会計</t>
  </si>
  <si>
    <t>港湾事業特別会計</t>
  </si>
  <si>
    <t>国民健康保険（直営診療施設勘定）特別会計</t>
  </si>
  <si>
    <t>ケーブルネットワーク事業特別会計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</si>
  <si>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</si>
  <si>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</si>
  <si>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</si>
  <si>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</si>
  <si>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</si>
  <si>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</si>
  <si>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</si>
  <si>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</si>
  <si>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</si>
  <si>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</si>
  <si>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</si>
  <si>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38"/>
  </si>
  <si>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38"/>
  </si>
  <si>
    <t>三原広域市町村圏事務組合</t>
    <rPh sb="0" eb="2">
      <t>ミハラ</t>
    </rPh>
    <rPh sb="2" eb="4">
      <t>コウイキ</t>
    </rPh>
    <rPh sb="4" eb="7">
      <t>シチョウソン</t>
    </rPh>
    <rPh sb="7" eb="8">
      <t>ケン</t>
    </rPh>
    <rPh sb="8" eb="10">
      <t>ジム</t>
    </rPh>
    <rPh sb="10" eb="12">
      <t>クミアイ</t>
    </rPh>
    <phoneticPr fontId="38"/>
  </si>
  <si>
    <t>広島中部台地土地改良施設管理組合</t>
    <rPh sb="0" eb="2">
      <t>ヒロシマ</t>
    </rPh>
    <rPh sb="2" eb="4">
      <t>チュウブ</t>
    </rPh>
    <rPh sb="4" eb="6">
      <t>ダイチ</t>
    </rPh>
    <rPh sb="6" eb="8">
      <t>トチ</t>
    </rPh>
    <rPh sb="8" eb="10">
      <t>カイリョウ</t>
    </rPh>
    <rPh sb="10" eb="12">
      <t>シセツ</t>
    </rPh>
    <rPh sb="12" eb="14">
      <t>カンリ</t>
    </rPh>
    <rPh sb="14" eb="16">
      <t>クミアイ</t>
    </rPh>
    <phoneticPr fontId="38"/>
  </si>
  <si>
    <t>世羅中央病院企業団</t>
    <rPh sb="0" eb="2">
      <t>セラ</t>
    </rPh>
    <rPh sb="2" eb="4">
      <t>チュウオウ</t>
    </rPh>
    <rPh sb="4" eb="6">
      <t>ビョウイン</t>
    </rPh>
    <rPh sb="6" eb="8">
      <t>キギョウ</t>
    </rPh>
    <rPh sb="8" eb="9">
      <t>ダン</t>
    </rPh>
    <phoneticPr fontId="38"/>
  </si>
  <si>
    <t>広島県市町総合事務組合</t>
    <rPh sb="0" eb="3">
      <t>ヒロシマケン</t>
    </rPh>
    <rPh sb="3" eb="4">
      <t>シ</t>
    </rPh>
    <rPh sb="4" eb="5">
      <t>マチ</t>
    </rPh>
    <rPh sb="5" eb="7">
      <t>ソウゴウ</t>
    </rPh>
    <rPh sb="7" eb="9">
      <t>ジム</t>
    </rPh>
    <rPh sb="9" eb="11">
      <t>クミアイ</t>
    </rPh>
    <phoneticPr fontId="38"/>
  </si>
  <si>
    <t>広島県水道広域連合企業団（工業用水道事業会計）</t>
    <rPh sb="0" eb="3">
      <t>ヒロシマケン</t>
    </rPh>
    <rPh sb="3" eb="5">
      <t>スイドウ</t>
    </rPh>
    <rPh sb="5" eb="7">
      <t>コウイキ</t>
    </rPh>
    <rPh sb="7" eb="9">
      <t>レンゴウ</t>
    </rPh>
    <rPh sb="9" eb="12">
      <t>キギョウダン</t>
    </rPh>
    <rPh sb="13" eb="16">
      <t>コウギョウヨウ</t>
    </rPh>
    <rPh sb="16" eb="22">
      <t>スイドウジギョウカイケイ</t>
    </rPh>
    <phoneticPr fontId="38"/>
  </si>
  <si>
    <t>-</t>
    <phoneticPr fontId="2"/>
  </si>
  <si>
    <t>-</t>
    <phoneticPr fontId="2"/>
  </si>
  <si>
    <t>-</t>
    <phoneticPr fontId="2"/>
  </si>
  <si>
    <t>-</t>
    <phoneticPr fontId="2"/>
  </si>
  <si>
    <t>-</t>
    <phoneticPr fontId="2"/>
  </si>
  <si>
    <t>-</t>
    <phoneticPr fontId="2"/>
  </si>
  <si>
    <t>-</t>
    <phoneticPr fontId="2"/>
  </si>
  <si>
    <t>-</t>
    <phoneticPr fontId="2"/>
  </si>
  <si>
    <t>一般財団法人 みはら文化芸術財団</t>
    <rPh sb="0" eb="2">
      <t>イッパン</t>
    </rPh>
    <rPh sb="2" eb="4">
      <t>ザイダン</t>
    </rPh>
    <rPh sb="4" eb="6">
      <t>ホウジン</t>
    </rPh>
    <rPh sb="10" eb="12">
      <t>ブンカ</t>
    </rPh>
    <rPh sb="12" eb="14">
      <t>ゲイジュツ</t>
    </rPh>
    <rPh sb="14" eb="16">
      <t>ザイダン</t>
    </rPh>
    <phoneticPr fontId="38"/>
  </si>
  <si>
    <t>株式会社 FMみはら</t>
    <rPh sb="0" eb="4">
      <t>カブシキガイシャ</t>
    </rPh>
    <phoneticPr fontId="38"/>
  </si>
  <si>
    <t>-</t>
    <phoneticPr fontId="2"/>
  </si>
  <si>
    <t>-</t>
    <phoneticPr fontId="2"/>
  </si>
  <si>
    <t>-</t>
    <phoneticPr fontId="2"/>
  </si>
  <si>
    <t>合併特例基金</t>
    <rPh sb="0" eb="6">
      <t>ガッペイトクレイキキン</t>
    </rPh>
    <phoneticPr fontId="5"/>
  </si>
  <si>
    <t>大規模事業基金</t>
    <rPh sb="0" eb="7">
      <t>ダイキボジギョウキキン</t>
    </rPh>
    <phoneticPr fontId="2"/>
  </si>
  <si>
    <t>地域共生基金</t>
    <rPh sb="0" eb="6">
      <t>チイキキョウセイキキン</t>
    </rPh>
    <phoneticPr fontId="2"/>
  </si>
  <si>
    <t>みはらふるさとゆめ基金</t>
    <rPh sb="9" eb="11">
      <t>キキン</t>
    </rPh>
    <phoneticPr fontId="2"/>
  </si>
  <si>
    <t>過疎地域持続的発展特別事業基金</t>
  </si>
  <si>
    <t>広島県水道広域連合企業団（水道用水供給事業会計）</t>
    <rPh sb="0" eb="3">
      <t>ヒロシマケン</t>
    </rPh>
    <rPh sb="3" eb="5">
      <t>スイドウ</t>
    </rPh>
    <rPh sb="5" eb="7">
      <t>コウイキ</t>
    </rPh>
    <rPh sb="7" eb="9">
      <t>レンゴウ</t>
    </rPh>
    <rPh sb="9" eb="12">
      <t>キギョウダン</t>
    </rPh>
    <rPh sb="13" eb="15">
      <t>スイドウ</t>
    </rPh>
    <rPh sb="15" eb="17">
      <t>ヨウスイ</t>
    </rPh>
    <rPh sb="17" eb="19">
      <t>キョウキュウ</t>
    </rPh>
    <rPh sb="19" eb="21">
      <t>ジギョウ</t>
    </rPh>
    <rPh sb="21" eb="23">
      <t>カイケイ</t>
    </rPh>
    <phoneticPr fontId="38"/>
  </si>
  <si>
    <t>法適用企業</t>
    <rPh sb="0" eb="3">
      <t>ホウテキヨウ</t>
    </rPh>
    <rPh sb="3" eb="5">
      <t>キギョウ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</si>
</sst>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4A6F-44E9-B626-03236EDDAB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83618</c:v>
                </c:pt>
                <c:pt idx="1">
                  <c:v>54712</c:v>
                </c:pt>
                <c:pt idx="2">
                  <c:v>52810</c:v>
                </c:pt>
                <c:pt idx="3">
                  <c:v>75701</c:v>
                </c:pt>
                <c:pt idx="4">
                  <c:v>90503</c:v>
                </c:pt>
              </c:numCache>
            </c:numRef>
          </c:val>
          <c:smooth val="0"/>
          <c:extLst>
            <c:ext xmlns:c16="http://schemas.microsoft.com/office/drawing/2014/chart" uri="{C3380CC4-5D6E-409C-BE32-E72D297353CC}">
              <c16:uniqueId val="{00000001-4A6F-44E9-B626-03236EDDABB9}"/>
            </c:ext>
          </c:extLst>
        </c:ser>
        <c:dLbls>
          <c:showLegendKey val="0"/>
          <c:showVal val="0"/>
          <c:showCatName val="0"/>
          <c:showSerName val="0"/>
          <c:showPercent val="0"/>
          <c:showBubbleSize val="0"/>
        </c:dLbls>
        <c:marker val="1"/>
        <c:smooth val="0"/>
        <c:axId val="406225712"/>
        <c:axId val="406228064"/>
      </c:lineChart>
      <c:catAx>
        <c:axId val="4062257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228064"/>
        <c:crosses val="autoZero"/>
        <c:auto val="1"/>
        <c:lblAlgn val="ctr"/>
        <c:lblOffset val="100"/>
        <c:tickLblSkip val="1"/>
        <c:tickMarkSkip val="1"/>
        <c:noMultiLvlLbl val="0"/>
      </c:catAx>
      <c:valAx>
        <c:axId val="40622806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2257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0.41</c:v>
                </c:pt>
                <c:pt idx="1">
                  <c:v>8.8000000000000007</c:v>
                </c:pt>
                <c:pt idx="2">
                  <c:v>4.5599999999999996</c:v>
                </c:pt>
                <c:pt idx="3">
                  <c:v>2.96</c:v>
                </c:pt>
                <c:pt idx="4">
                  <c:v>1.59</c:v>
                </c:pt>
              </c:numCache>
            </c:numRef>
          </c:val>
          <c:extLst>
            <c:ext xmlns:c16="http://schemas.microsoft.com/office/drawing/2014/chart" uri="{C3380CC4-5D6E-409C-BE32-E72D297353CC}">
              <c16:uniqueId val="{00000000-2FB1-42F4-B4F2-21E925314C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20.329999999999998</c:v>
                </c:pt>
                <c:pt idx="1">
                  <c:v>22.08</c:v>
                </c:pt>
                <c:pt idx="2">
                  <c:v>25.46</c:v>
                </c:pt>
                <c:pt idx="3">
                  <c:v>25.37</c:v>
                </c:pt>
                <c:pt idx="4">
                  <c:v>25.05</c:v>
                </c:pt>
              </c:numCache>
            </c:numRef>
          </c:val>
          <c:extLst>
            <c:ext xmlns:c16="http://schemas.microsoft.com/office/drawing/2014/chart" uri="{C3380CC4-5D6E-409C-BE32-E72D297353CC}">
              <c16:uniqueId val="{00000001-2FB1-42F4-B4F2-21E925314CC0}"/>
            </c:ext>
          </c:extLst>
        </c:ser>
        <c:dLbls>
          <c:showLegendKey val="0"/>
          <c:showVal val="0"/>
          <c:showCatName val="0"/>
          <c:showSerName val="0"/>
          <c:showPercent val="0"/>
          <c:showBubbleSize val="0"/>
        </c:dLbls>
        <c:gapWidth val="250"/>
        <c:overlap val="100"/>
        <c:axId val="487496648"/>
        <c:axId val="4874970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-0.94</c:v>
                </c:pt>
                <c:pt idx="1">
                  <c:v>11.18</c:v>
                </c:pt>
                <c:pt idx="2">
                  <c:v>0.96</c:v>
                </c:pt>
                <c:pt idx="3">
                  <c:v>2.08</c:v>
                </c:pt>
                <c:pt idx="4">
                  <c:v>1.55</c:v>
                </c:pt>
              </c:numCache>
            </c:numRef>
          </c:val>
          <c:smooth val="0"/>
          <c:extLst>
            <c:ext xmlns:c16="http://schemas.microsoft.com/office/drawing/2014/chart" uri="{C3380CC4-5D6E-409C-BE32-E72D297353CC}">
              <c16:uniqueId val="{00000002-2FB1-42F4-B4F2-21E925314CC0}"/>
            </c:ext>
          </c:extLst>
        </c:ser>
        <c:dLbls>
          <c:showLegendKey val="0"/>
          <c:showVal val="0"/>
          <c:showCatName val="0"/>
          <c:showSerName val="0"/>
          <c:showPercent val="0"/>
          <c:showBubbleSize val="0"/>
        </c:dLbls>
        <c:marker val="1"/>
        <c:smooth val="0"/>
        <c:axId val="487496648"/>
        <c:axId val="487497040"/>
      </c:lineChart>
      <c:catAx>
        <c:axId val="487496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7497040"/>
        <c:crosses val="autoZero"/>
        <c:auto val="1"/>
        <c:lblAlgn val="ctr"/>
        <c:lblOffset val="100"/>
        <c:tickLblSkip val="1"/>
        <c:tickMarkSkip val="1"/>
        <c:noMultiLvlLbl val="0"/>
      </c:catAx>
      <c:valAx>
        <c:axId val="487497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496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7.63</c:v>
                </c:pt>
                <c:pt idx="2">
                  <c:v>#N/A</c:v>
                </c:pt>
                <c:pt idx="3">
                  <c:v>6.96</c:v>
                </c:pt>
                <c:pt idx="4">
                  <c:v>#N/A</c:v>
                </c:pt>
                <c:pt idx="5">
                  <c:v>5.0199999999999996</c:v>
                </c:pt>
                <c:pt idx="6">
                  <c:v>#N/A</c:v>
                </c:pt>
                <c:pt idx="7">
                  <c:v>0</c:v>
                </c:pt>
                <c:pt idx="8">
                  <c:v>#N/A</c:v>
                </c:pt>
                <c:pt idx="9">
                  <c:v>0</c:v>
                </c:pt>
              </c:numCache>
            </c:numRef>
          </c:val>
          <c:extLst>
            <c:ext xmlns:c16="http://schemas.microsoft.com/office/drawing/2014/chart" uri="{C3380CC4-5D6E-409C-BE32-E72D297353CC}">
              <c16:uniqueId val="{00000000-8B48-48D8-9525-16D0B3D05A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48-48D8-9525-16D0B3D05A92}"/>
            </c:ext>
          </c:extLst>
        </c:ser>
        <c:ser>
          <c:idx val="2"/>
          <c:order val="2"/>
          <c:tx>
            <c:strRef>
              <c:f>データシート!$A$29</c:f>
              <c:strCache>
                <c:ptCount val="1"/>
                <c:pt idx="0">
                  <c:v>ケーブルネットワーク事業特別会計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0.02</c:v>
                </c:pt>
                <c:pt idx="8">
                  <c:v>#N/A</c:v>
                </c:pt>
                <c:pt idx="9">
                  <c:v>0</c:v>
                </c:pt>
              </c:numCache>
            </c:numRef>
          </c:val>
          <c:extLst>
            <c:ext xmlns:c16="http://schemas.microsoft.com/office/drawing/2014/chart" uri="{C3380CC4-5D6E-409C-BE32-E72D297353CC}">
              <c16:uniqueId val="{00000002-8B48-48D8-9525-16D0B3D05A92}"/>
            </c:ext>
          </c:extLst>
        </c:ser>
        <c:ser>
          <c:idx val="3"/>
          <c:order val="3"/>
          <c:tx>
            <c:strRef>
              <c:f>データシート!$A$30</c:f>
              <c:strCache>
                <c:ptCount val="1"/>
                <c:pt idx="0">
                  <c:v>国民健康保険（直営診療施設勘定）特別会計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0.03</c:v>
                </c:pt>
                <c:pt idx="4">
                  <c:v>#N/A</c:v>
                </c:pt>
                <c:pt idx="5">
                  <c:v>0.04</c:v>
                </c:pt>
                <c:pt idx="6">
                  <c:v>#N/A</c:v>
                </c:pt>
                <c:pt idx="7">
                  <c:v>0.04</c:v>
                </c:pt>
                <c:pt idx="8">
                  <c:v>#N/A</c:v>
                </c:pt>
                <c:pt idx="9">
                  <c:v>0</c:v>
                </c:pt>
              </c:numCache>
            </c:numRef>
          </c:val>
          <c:extLst>
            <c:ext xmlns:c16="http://schemas.microsoft.com/office/drawing/2014/chart" uri="{C3380CC4-5D6E-409C-BE32-E72D297353CC}">
              <c16:uniqueId val="{00000003-8B48-48D8-9525-16D0B3D05A92}"/>
            </c:ext>
          </c:extLst>
        </c:ser>
        <c:ser>
          <c:idx val="4"/>
          <c:order val="4"/>
          <c:tx>
            <c:strRef>
              <c:f>データシート!$A$31</c:f>
              <c:strCache>
                <c:ptCount val="1"/>
                <c:pt idx="0">
                  <c:v>港湾事業特別会計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0.05</c:v>
                </c:pt>
                <c:pt idx="6">
                  <c:v>#N/A</c:v>
                </c:pt>
                <c:pt idx="7">
                  <c:v>0.03</c:v>
                </c:pt>
                <c:pt idx="8">
                  <c:v>#N/A</c:v>
                </c:pt>
                <c:pt idx="9">
                  <c:v>0</c:v>
                </c:pt>
              </c:numCache>
            </c:numRef>
          </c:val>
          <c:extLst>
            <c:ext xmlns:c16="http://schemas.microsoft.com/office/drawing/2014/chart" uri="{C3380CC4-5D6E-409C-BE32-E72D297353CC}">
              <c16:uniqueId val="{00000004-8B48-48D8-9525-16D0B3D05A9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0.03</c:v>
                </c:pt>
                <c:pt idx="4">
                  <c:v>#N/A</c:v>
                </c:pt>
                <c:pt idx="5">
                  <c:v>0.01</c:v>
                </c:pt>
                <c:pt idx="6">
                  <c:v>#N/A</c:v>
                </c:pt>
                <c:pt idx="7">
                  <c:v>0.01</c:v>
                </c:pt>
                <c:pt idx="8">
                  <c:v>#N/A</c:v>
                </c:pt>
                <c:pt idx="9">
                  <c:v>0.02</c:v>
                </c:pt>
              </c:numCache>
            </c:numRef>
          </c:val>
          <c:extLst>
            <c:ext xmlns:c16="http://schemas.microsoft.com/office/drawing/2014/chart" uri="{C3380CC4-5D6E-409C-BE32-E72D297353CC}">
              <c16:uniqueId val="{00000005-8B48-48D8-9525-16D0B3D05A92}"/>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1.53</c:v>
                </c:pt>
                <c:pt idx="2">
                  <c:v>#N/A</c:v>
                </c:pt>
                <c:pt idx="3">
                  <c:v>1.42</c:v>
                </c:pt>
                <c:pt idx="4">
                  <c:v>#N/A</c:v>
                </c:pt>
                <c:pt idx="5">
                  <c:v>1.17</c:v>
                </c:pt>
                <c:pt idx="6">
                  <c:v>#N/A</c:v>
                </c:pt>
                <c:pt idx="7">
                  <c:v>0.41</c:v>
                </c:pt>
                <c:pt idx="8">
                  <c:v>#N/A</c:v>
                </c:pt>
                <c:pt idx="9">
                  <c:v>0.09</c:v>
                </c:pt>
              </c:numCache>
            </c:numRef>
          </c:val>
          <c:extLst>
            <c:ext xmlns:c16="http://schemas.microsoft.com/office/drawing/2014/chart" uri="{C3380CC4-5D6E-409C-BE32-E72D297353CC}">
              <c16:uniqueId val="{00000006-8B48-48D8-9525-16D0B3D05A9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0.76</c:v>
                </c:pt>
                <c:pt idx="2">
                  <c:v>#N/A</c:v>
                </c:pt>
                <c:pt idx="3">
                  <c:v>1.0900000000000001</c:v>
                </c:pt>
                <c:pt idx="4">
                  <c:v>#N/A</c:v>
                </c:pt>
                <c:pt idx="5">
                  <c:v>1.54</c:v>
                </c:pt>
                <c:pt idx="6">
                  <c:v>#N/A</c:v>
                </c:pt>
                <c:pt idx="7">
                  <c:v>1.31</c:v>
                </c:pt>
                <c:pt idx="8">
                  <c:v>#N/A</c:v>
                </c:pt>
                <c:pt idx="9">
                  <c:v>0.47</c:v>
                </c:pt>
              </c:numCache>
            </c:numRef>
          </c:val>
          <c:extLst>
            <c:ext xmlns:c16="http://schemas.microsoft.com/office/drawing/2014/chart" uri="{C3380CC4-5D6E-409C-BE32-E72D297353CC}">
              <c16:uniqueId val="{00000007-8B48-48D8-9525-16D0B3D05A9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0.4</c:v>
                </c:pt>
                <c:pt idx="2">
                  <c:v>#N/A</c:v>
                </c:pt>
                <c:pt idx="3">
                  <c:v>8.7899999999999991</c:v>
                </c:pt>
                <c:pt idx="4">
                  <c:v>#N/A</c:v>
                </c:pt>
                <c:pt idx="5">
                  <c:v>4.49</c:v>
                </c:pt>
                <c:pt idx="6">
                  <c:v>#N/A</c:v>
                </c:pt>
                <c:pt idx="7">
                  <c:v>2.9</c:v>
                </c:pt>
                <c:pt idx="8">
                  <c:v>#N/A</c:v>
                </c:pt>
                <c:pt idx="9">
                  <c:v>1.57</c:v>
                </c:pt>
              </c:numCache>
            </c:numRef>
          </c:val>
          <c:extLst>
            <c:ext xmlns:c16="http://schemas.microsoft.com/office/drawing/2014/chart" uri="{C3380CC4-5D6E-409C-BE32-E72D297353CC}">
              <c16:uniqueId val="{00000008-8B48-48D8-9525-16D0B3D05A92}"/>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1.26</c:v>
                </c:pt>
                <c:pt idx="2">
                  <c:v>#N/A</c:v>
                </c:pt>
                <c:pt idx="3">
                  <c:v>2.77</c:v>
                </c:pt>
                <c:pt idx="4">
                  <c:v>#N/A</c:v>
                </c:pt>
                <c:pt idx="5">
                  <c:v>4.24</c:v>
                </c:pt>
                <c:pt idx="6">
                  <c:v>#N/A</c:v>
                </c:pt>
                <c:pt idx="7">
                  <c:v>3.85</c:v>
                </c:pt>
                <c:pt idx="8">
                  <c:v>#N/A</c:v>
                </c:pt>
                <c:pt idx="9">
                  <c:v>3.66</c:v>
                </c:pt>
              </c:numCache>
            </c:numRef>
          </c:val>
          <c:extLst>
            <c:ext xmlns:c16="http://schemas.microsoft.com/office/drawing/2014/chart" uri="{C3380CC4-5D6E-409C-BE32-E72D297353CC}">
              <c16:uniqueId val="{00000009-8B48-48D8-9525-16D0B3D05A92}"/>
            </c:ext>
          </c:extLst>
        </c:ser>
        <c:dLbls>
          <c:showLegendKey val="0"/>
          <c:showVal val="0"/>
          <c:showCatName val="0"/>
          <c:showSerName val="0"/>
          <c:showPercent val="0"/>
          <c:showBubbleSize val="0"/>
        </c:dLbls>
        <c:gapWidth val="150"/>
        <c:overlap val="100"/>
        <c:axId val="487489984"/>
        <c:axId val="487495864"/>
      </c:barChart>
      <c:catAx>
        <c:axId val="487489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495864"/>
        <c:crosses val="autoZero"/>
        <c:auto val="1"/>
        <c:lblAlgn val="ctr"/>
        <c:lblOffset val="100"/>
        <c:tickLblSkip val="1"/>
        <c:tickMarkSkip val="1"/>
        <c:noMultiLvlLbl val="0"/>
      </c:catAx>
      <c:valAx>
        <c:axId val="487495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489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6592</c:v>
                </c:pt>
                <c:pt idx="5">
                  <c:v>6407</c:v>
                </c:pt>
                <c:pt idx="8">
                  <c:v>6411</c:v>
                </c:pt>
                <c:pt idx="11">
                  <c:v>6144</c:v>
                </c:pt>
                <c:pt idx="14">
                  <c:v>6112</c:v>
                </c:pt>
              </c:numCache>
            </c:numRef>
          </c:val>
          <c:extLst>
            <c:ext xmlns:c16="http://schemas.microsoft.com/office/drawing/2014/chart" uri="{C3380CC4-5D6E-409C-BE32-E72D297353CC}">
              <c16:uniqueId val="{00000000-7528-4DDB-9BA6-CB9F7E754D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1</c:v>
                </c:pt>
                <c:pt idx="6">
                  <c:v>2</c:v>
                </c:pt>
                <c:pt idx="9">
                  <c:v>3</c:v>
                </c:pt>
                <c:pt idx="12">
                  <c:v>0</c:v>
                </c:pt>
              </c:numCache>
            </c:numRef>
          </c:val>
          <c:extLst>
            <c:ext xmlns:c16="http://schemas.microsoft.com/office/drawing/2014/chart" uri="{C3380CC4-5D6E-409C-BE32-E72D297353CC}">
              <c16:uniqueId val="{00000001-7528-4DDB-9BA6-CB9F7E754D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c:v>
                </c:pt>
                <c:pt idx="3">
                  <c:v>10</c:v>
                </c:pt>
                <c:pt idx="6">
                  <c:v>10</c:v>
                </c:pt>
                <c:pt idx="9">
                  <c:v>0</c:v>
                </c:pt>
                <c:pt idx="12">
                  <c:v>0</c:v>
                </c:pt>
              </c:numCache>
            </c:numRef>
          </c:val>
          <c:extLst>
            <c:ext xmlns:c16="http://schemas.microsoft.com/office/drawing/2014/chart" uri="{C3380CC4-5D6E-409C-BE32-E72D297353CC}">
              <c16:uniqueId val="{00000002-7528-4DDB-9BA6-CB9F7E754D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10</c:v>
                </c:pt>
                <c:pt idx="6">
                  <c:v>11</c:v>
                </c:pt>
                <c:pt idx="9">
                  <c:v>253</c:v>
                </c:pt>
                <c:pt idx="12">
                  <c:v>204</c:v>
                </c:pt>
              </c:numCache>
            </c:numRef>
          </c:val>
          <c:extLst>
            <c:ext xmlns:c16="http://schemas.microsoft.com/office/drawing/2014/chart" uri="{C3380CC4-5D6E-409C-BE32-E72D297353CC}">
              <c16:uniqueId val="{00000003-7528-4DDB-9BA6-CB9F7E754D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1803</c:v>
                </c:pt>
                <c:pt idx="3">
                  <c:v>1810</c:v>
                </c:pt>
                <c:pt idx="6">
                  <c:v>1870</c:v>
                </c:pt>
                <c:pt idx="9">
                  <c:v>1191</c:v>
                </c:pt>
                <c:pt idx="12">
                  <c:v>1188</c:v>
                </c:pt>
              </c:numCache>
            </c:numRef>
          </c:val>
          <c:extLst>
            <c:ext xmlns:c16="http://schemas.microsoft.com/office/drawing/2014/chart" uri="{C3380CC4-5D6E-409C-BE32-E72D297353CC}">
              <c16:uniqueId val="{00000004-7528-4DDB-9BA6-CB9F7E754D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28-4DDB-9BA6-CB9F7E754D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28-4DDB-9BA6-CB9F7E754D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6534</c:v>
                </c:pt>
                <c:pt idx="3">
                  <c:v>6812</c:v>
                </c:pt>
                <c:pt idx="6">
                  <c:v>6780</c:v>
                </c:pt>
                <c:pt idx="9">
                  <c:v>6636</c:v>
                </c:pt>
                <c:pt idx="12">
                  <c:v>6344</c:v>
                </c:pt>
              </c:numCache>
            </c:numRef>
          </c:val>
          <c:extLst>
            <c:ext xmlns:c16="http://schemas.microsoft.com/office/drawing/2014/chart" uri="{C3380CC4-5D6E-409C-BE32-E72D297353CC}">
              <c16:uniqueId val="{00000007-7528-4DDB-9BA6-CB9F7E754D60}"/>
            </c:ext>
          </c:extLst>
        </c:ser>
        <c:dLbls>
          <c:showLegendKey val="0"/>
          <c:showVal val="0"/>
          <c:showCatName val="0"/>
          <c:showSerName val="0"/>
          <c:showPercent val="0"/>
          <c:showBubbleSize val="0"/>
        </c:dLbls>
        <c:gapWidth val="100"/>
        <c:overlap val="100"/>
        <c:axId val="487491944"/>
        <c:axId val="487490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1768</c:v>
                </c:pt>
                <c:pt idx="2">
                  <c:v>#N/A</c:v>
                </c:pt>
                <c:pt idx="3">
                  <c:v>#N/A</c:v>
                </c:pt>
                <c:pt idx="4">
                  <c:v>2236</c:v>
                </c:pt>
                <c:pt idx="5">
                  <c:v>#N/A</c:v>
                </c:pt>
                <c:pt idx="6">
                  <c:v>#N/A</c:v>
                </c:pt>
                <c:pt idx="7">
                  <c:v>2262</c:v>
                </c:pt>
                <c:pt idx="8">
                  <c:v>#N/A</c:v>
                </c:pt>
                <c:pt idx="9">
                  <c:v>#N/A</c:v>
                </c:pt>
                <c:pt idx="10">
                  <c:v>1939</c:v>
                </c:pt>
                <c:pt idx="11">
                  <c:v>#N/A</c:v>
                </c:pt>
                <c:pt idx="12">
                  <c:v>#N/A</c:v>
                </c:pt>
                <c:pt idx="13">
                  <c:v>1624</c:v>
                </c:pt>
                <c:pt idx="14">
                  <c:v>#N/A</c:v>
                </c:pt>
              </c:numCache>
            </c:numRef>
          </c:val>
          <c:smooth val="0"/>
          <c:extLst>
            <c:ext xmlns:c16="http://schemas.microsoft.com/office/drawing/2014/chart" uri="{C3380CC4-5D6E-409C-BE32-E72D297353CC}">
              <c16:uniqueId val="{00000008-7528-4DDB-9BA6-CB9F7E754D60}"/>
            </c:ext>
          </c:extLst>
        </c:ser>
        <c:dLbls>
          <c:showLegendKey val="0"/>
          <c:showVal val="0"/>
          <c:showCatName val="0"/>
          <c:showSerName val="0"/>
          <c:showPercent val="0"/>
          <c:showBubbleSize val="0"/>
        </c:dLbls>
        <c:marker val="1"/>
        <c:smooth val="0"/>
        <c:axId val="487491944"/>
        <c:axId val="487490768"/>
      </c:lineChart>
      <c:catAx>
        <c:axId val="487491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490768"/>
        <c:crosses val="autoZero"/>
        <c:auto val="1"/>
        <c:lblAlgn val="ctr"/>
        <c:lblOffset val="100"/>
        <c:tickLblSkip val="1"/>
        <c:tickMarkSkip val="1"/>
        <c:noMultiLvlLbl val="0"/>
      </c:catAx>
      <c:valAx>
        <c:axId val="487490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491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62320</c:v>
                </c:pt>
                <c:pt idx="5">
                  <c:v>60014</c:v>
                </c:pt>
                <c:pt idx="8">
                  <c:v>57163</c:v>
                </c:pt>
                <c:pt idx="11">
                  <c:v>54540</c:v>
                </c:pt>
                <c:pt idx="14">
                  <c:v>52131</c:v>
                </c:pt>
              </c:numCache>
            </c:numRef>
          </c:val>
          <c:extLst>
            <c:ext xmlns:c16="http://schemas.microsoft.com/office/drawing/2014/chart" uri="{C3380CC4-5D6E-409C-BE32-E72D297353CC}">
              <c16:uniqueId val="{00000000-F8D6-4B2E-9D84-B045F55DB8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8563</c:v>
                </c:pt>
                <c:pt idx="5">
                  <c:v>8910</c:v>
                </c:pt>
                <c:pt idx="8">
                  <c:v>8604</c:v>
                </c:pt>
                <c:pt idx="11">
                  <c:v>8183</c:v>
                </c:pt>
                <c:pt idx="14">
                  <c:v>7754</c:v>
                </c:pt>
              </c:numCache>
            </c:numRef>
          </c:val>
          <c:extLst>
            <c:ext xmlns:c16="http://schemas.microsoft.com/office/drawing/2014/chart" uri="{C3380CC4-5D6E-409C-BE32-E72D297353CC}">
              <c16:uniqueId val="{00000001-F8D6-4B2E-9D84-B045F55DB8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12634</c:v>
                </c:pt>
                <c:pt idx="5">
                  <c:v>13346</c:v>
                </c:pt>
                <c:pt idx="8">
                  <c:v>14362</c:v>
                </c:pt>
                <c:pt idx="11">
                  <c:v>14975</c:v>
                </c:pt>
                <c:pt idx="14">
                  <c:v>14880</c:v>
                </c:pt>
              </c:numCache>
            </c:numRef>
          </c:val>
          <c:extLst>
            <c:ext xmlns:c16="http://schemas.microsoft.com/office/drawing/2014/chart" uri="{C3380CC4-5D6E-409C-BE32-E72D297353CC}">
              <c16:uniqueId val="{00000002-F8D6-4B2E-9D84-B045F55DB8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D6-4B2E-9D84-B045F55DB8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D6-4B2E-9D84-B045F55DB8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D6-4B2E-9D84-B045F55DB8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4298</c:v>
                </c:pt>
                <c:pt idx="3">
                  <c:v>5045</c:v>
                </c:pt>
                <c:pt idx="6">
                  <c:v>5137</c:v>
                </c:pt>
                <c:pt idx="9">
                  <c:v>5692</c:v>
                </c:pt>
                <c:pt idx="12">
                  <c:v>5944</c:v>
                </c:pt>
              </c:numCache>
            </c:numRef>
          </c:val>
          <c:extLst>
            <c:ext xmlns:c16="http://schemas.microsoft.com/office/drawing/2014/chart" uri="{C3380CC4-5D6E-409C-BE32-E72D297353CC}">
              <c16:uniqueId val="{00000006-F8D6-4B2E-9D84-B045F55DB8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101</c:v>
                </c:pt>
                <c:pt idx="3">
                  <c:v>100</c:v>
                </c:pt>
                <c:pt idx="6">
                  <c:v>93</c:v>
                </c:pt>
                <c:pt idx="9">
                  <c:v>1355</c:v>
                </c:pt>
                <c:pt idx="12">
                  <c:v>1188</c:v>
                </c:pt>
              </c:numCache>
            </c:numRef>
          </c:val>
          <c:extLst>
            <c:ext xmlns:c16="http://schemas.microsoft.com/office/drawing/2014/chart" uri="{C3380CC4-5D6E-409C-BE32-E72D297353CC}">
              <c16:uniqueId val="{00000007-F8D6-4B2E-9D84-B045F55DB8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19794</c:v>
                </c:pt>
                <c:pt idx="3">
                  <c:v>19599</c:v>
                </c:pt>
                <c:pt idx="6">
                  <c:v>19265</c:v>
                </c:pt>
                <c:pt idx="9">
                  <c:v>15019</c:v>
                </c:pt>
                <c:pt idx="12">
                  <c:v>13302</c:v>
                </c:pt>
              </c:numCache>
            </c:numRef>
          </c:val>
          <c:extLst>
            <c:ext xmlns:c16="http://schemas.microsoft.com/office/drawing/2014/chart" uri="{C3380CC4-5D6E-409C-BE32-E72D297353CC}">
              <c16:uniqueId val="{00000008-F8D6-4B2E-9D84-B045F55DB8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268</c:v>
                </c:pt>
                <c:pt idx="3">
                  <c:v>239</c:v>
                </c:pt>
                <c:pt idx="6">
                  <c:v>203</c:v>
                </c:pt>
                <c:pt idx="9">
                  <c:v>183</c:v>
                </c:pt>
                <c:pt idx="12">
                  <c:v>162</c:v>
                </c:pt>
              </c:numCache>
            </c:numRef>
          </c:val>
          <c:extLst>
            <c:ext xmlns:c16="http://schemas.microsoft.com/office/drawing/2014/chart" uri="{C3380CC4-5D6E-409C-BE32-E72D297353CC}">
              <c16:uniqueId val="{00000009-F8D6-4B2E-9D84-B045F55DB8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68237</c:v>
                </c:pt>
                <c:pt idx="3">
                  <c:v>65268</c:v>
                </c:pt>
                <c:pt idx="6">
                  <c:v>61167</c:v>
                </c:pt>
                <c:pt idx="9">
                  <c:v>57991</c:v>
                </c:pt>
                <c:pt idx="12">
                  <c:v>55801</c:v>
                </c:pt>
              </c:numCache>
            </c:numRef>
          </c:val>
          <c:extLst>
            <c:ext xmlns:c16="http://schemas.microsoft.com/office/drawing/2014/chart" uri="{C3380CC4-5D6E-409C-BE32-E72D297353CC}">
              <c16:uniqueId val="{0000000A-F8D6-4B2E-9D84-B045F55DB80F}"/>
            </c:ext>
          </c:extLst>
        </c:ser>
        <c:dLbls>
          <c:showLegendKey val="0"/>
          <c:showVal val="0"/>
          <c:showCatName val="0"/>
          <c:showSerName val="0"/>
          <c:showPercent val="0"/>
          <c:showBubbleSize val="0"/>
        </c:dLbls>
        <c:gapWidth val="100"/>
        <c:overlap val="100"/>
        <c:axId val="487494688"/>
        <c:axId val="487495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9181</c:v>
                </c:pt>
                <c:pt idx="2">
                  <c:v>#N/A</c:v>
                </c:pt>
                <c:pt idx="3">
                  <c:v>#N/A</c:v>
                </c:pt>
                <c:pt idx="4">
                  <c:v>7982</c:v>
                </c:pt>
                <c:pt idx="5">
                  <c:v>#N/A</c:v>
                </c:pt>
                <c:pt idx="6">
                  <c:v>#N/A</c:v>
                </c:pt>
                <c:pt idx="7">
                  <c:v>5735</c:v>
                </c:pt>
                <c:pt idx="8">
                  <c:v>#N/A</c:v>
                </c:pt>
                <c:pt idx="9">
                  <c:v>#N/A</c:v>
                </c:pt>
                <c:pt idx="10">
                  <c:v>2541</c:v>
                </c:pt>
                <c:pt idx="11">
                  <c:v>#N/A</c:v>
                </c:pt>
                <c:pt idx="12">
                  <c:v>#N/A</c:v>
                </c:pt>
                <c:pt idx="13">
                  <c:v>1632</c:v>
                </c:pt>
                <c:pt idx="14">
                  <c:v>#N/A</c:v>
                </c:pt>
              </c:numCache>
            </c:numRef>
          </c:val>
          <c:smooth val="0"/>
          <c:extLst>
            <c:ext xmlns:c16="http://schemas.microsoft.com/office/drawing/2014/chart" uri="{C3380CC4-5D6E-409C-BE32-E72D297353CC}">
              <c16:uniqueId val="{0000000B-F8D6-4B2E-9D84-B045F55DB80F}"/>
            </c:ext>
          </c:extLst>
        </c:ser>
        <c:dLbls>
          <c:showLegendKey val="0"/>
          <c:showVal val="0"/>
          <c:showCatName val="0"/>
          <c:showSerName val="0"/>
          <c:showPercent val="0"/>
          <c:showBubbleSize val="0"/>
        </c:dLbls>
        <c:marker val="1"/>
        <c:smooth val="0"/>
        <c:axId val="487494688"/>
        <c:axId val="487495472"/>
      </c:lineChart>
      <c:catAx>
        <c:axId val="487494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7495472"/>
        <c:crosses val="autoZero"/>
        <c:auto val="1"/>
        <c:lblAlgn val="ctr"/>
        <c:lblOffset val="100"/>
        <c:tickLblSkip val="1"/>
        <c:tickMarkSkip val="1"/>
        <c:noMultiLvlLbl val="0"/>
      </c:catAx>
      <c:valAx>
        <c:axId val="487495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494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6983</c:v>
                </c:pt>
                <c:pt idx="1">
                  <c:v>6987</c:v>
                </c:pt>
                <c:pt idx="2">
                  <c:v>6997</c:v>
                </c:pt>
              </c:numCache>
            </c:numRef>
          </c:val>
          <c:extLst>
            <c:ext xmlns:c16="http://schemas.microsoft.com/office/drawing/2014/chart" uri="{C3380CC4-5D6E-409C-BE32-E72D297353CC}">
              <c16:uniqueId val="{00000000-EED5-42DB-B957-146D46730B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1175</c:v>
                </c:pt>
                <c:pt idx="1">
                  <c:v>1314</c:v>
                </c:pt>
                <c:pt idx="2">
                  <c:v>1427</c:v>
                </c:pt>
              </c:numCache>
            </c:numRef>
          </c:val>
          <c:extLst>
            <c:ext xmlns:c16="http://schemas.microsoft.com/office/drawing/2014/chart" uri="{C3380CC4-5D6E-409C-BE32-E72D297353CC}">
              <c16:uniqueId val="{00000001-EED5-42DB-B957-146D46730B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7498</c:v>
                </c:pt>
                <c:pt idx="1">
                  <c:v>7942</c:v>
                </c:pt>
                <c:pt idx="2">
                  <c:v>8023</c:v>
                </c:pt>
              </c:numCache>
            </c:numRef>
          </c:val>
          <c:extLst>
            <c:ext xmlns:c16="http://schemas.microsoft.com/office/drawing/2014/chart" uri="{C3380CC4-5D6E-409C-BE32-E72D297353CC}">
              <c16:uniqueId val="{00000002-EED5-42DB-B957-146D46730B2B}"/>
            </c:ext>
          </c:extLst>
        </c:ser>
        <c:dLbls>
          <c:showLegendKey val="0"/>
          <c:showVal val="0"/>
          <c:showCatName val="0"/>
          <c:showSerName val="0"/>
          <c:showPercent val="0"/>
          <c:showBubbleSize val="0"/>
        </c:dLbls>
        <c:gapWidth val="120"/>
        <c:overlap val="100"/>
        <c:axId val="487494296"/>
        <c:axId val="487492728"/>
      </c:barChart>
      <c:catAx>
        <c:axId val="487494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7492728"/>
        <c:crosses val="autoZero"/>
        <c:auto val="1"/>
        <c:lblAlgn val="ctr"/>
        <c:lblOffset val="100"/>
        <c:tickLblSkip val="1"/>
        <c:tickMarkSkip val="1"/>
        <c:noMultiLvlLbl val="0"/>
      </c:catAx>
      <c:valAx>
        <c:axId val="4874927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7494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a:t>
          </a:r>
          <a:r>
            <a:rPr kumimoji="1" lang="ja-JP" altLang="en-US" sz="1100">
              <a:solidFill>
                <a:schemeClr val="dk1"/>
              </a:solidFill>
              <a:effectLst/>
              <a:latin typeface="+mn-lt"/>
              <a:ea typeface="+mn-ea"/>
              <a:cs typeface="+mn-cs"/>
            </a:rPr>
            <a:t>の分子</a:t>
          </a:r>
          <a:r>
            <a:rPr kumimoji="1" lang="ja-JP" altLang="ja-JP" sz="1100">
              <a:solidFill>
                <a:schemeClr val="dk1"/>
              </a:solidFill>
              <a:effectLst/>
              <a:latin typeface="+mn-lt"/>
              <a:ea typeface="+mn-ea"/>
              <a:cs typeface="+mn-cs"/>
            </a:rPr>
            <a:t>が減少したのは、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年度に繰上償還を実施したことにより、令和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年度の定期償還金が</a:t>
          </a:r>
          <a:r>
            <a:rPr kumimoji="1" lang="en-US" altLang="ja-JP" sz="1100">
              <a:solidFill>
                <a:schemeClr val="dk1"/>
              </a:solidFill>
              <a:effectLst/>
              <a:latin typeface="+mn-lt"/>
              <a:ea typeface="+mn-ea"/>
              <a:cs typeface="+mn-cs"/>
            </a:rPr>
            <a:t>293</a:t>
          </a:r>
          <a:r>
            <a:rPr kumimoji="1" lang="ja-JP" altLang="en-US" sz="1100">
              <a:solidFill>
                <a:schemeClr val="dk1"/>
              </a:solidFill>
              <a:effectLst/>
              <a:latin typeface="+mn-lt"/>
              <a:ea typeface="+mn-ea"/>
              <a:cs typeface="+mn-cs"/>
            </a:rPr>
            <a:t>百万円減少し、地方債の元利償還金が前年度比で</a:t>
          </a:r>
          <a:r>
            <a:rPr kumimoji="1" lang="en-US" altLang="ja-JP" sz="1100">
              <a:solidFill>
                <a:schemeClr val="dk1"/>
              </a:solidFill>
              <a:effectLst/>
              <a:latin typeface="+mn-lt"/>
              <a:ea typeface="+mn-ea"/>
              <a:cs typeface="+mn-cs"/>
            </a:rPr>
            <a:t>368</a:t>
          </a:r>
          <a:r>
            <a:rPr kumimoji="1" lang="ja-JP" altLang="en-US" sz="1100">
              <a:solidFill>
                <a:schemeClr val="dk1"/>
              </a:solidFill>
              <a:effectLst/>
              <a:latin typeface="+mn-lt"/>
              <a:ea typeface="+mn-ea"/>
              <a:cs typeface="+mn-cs"/>
            </a:rPr>
            <a:t>百万円減少したことによる。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将来負担額は前年度に比べ</a:t>
          </a:r>
          <a:r>
            <a:rPr kumimoji="1" lang="en-US" altLang="ja-JP" sz="1100">
              <a:solidFill>
                <a:schemeClr val="dk1"/>
              </a:solidFill>
              <a:effectLst/>
              <a:latin typeface="+mn-lt"/>
              <a:ea typeface="+mn-ea"/>
              <a:cs typeface="+mn-cs"/>
            </a:rPr>
            <a:t>3,843</a:t>
          </a:r>
          <a:r>
            <a:rPr kumimoji="1" lang="ja-JP" altLang="ja-JP" sz="1100">
              <a:solidFill>
                <a:schemeClr val="dk1"/>
              </a:solidFill>
              <a:effectLst/>
              <a:latin typeface="+mn-lt"/>
              <a:ea typeface="+mn-ea"/>
              <a:cs typeface="+mn-cs"/>
            </a:rPr>
            <a:t>百万円の減額となっている。</a:t>
          </a:r>
          <a:r>
            <a:rPr kumimoji="1" lang="ja-JP" altLang="en-US" sz="1100">
              <a:solidFill>
                <a:schemeClr val="dk1"/>
              </a:solidFill>
              <a:effectLst/>
              <a:latin typeface="+mn-lt"/>
              <a:ea typeface="+mn-ea"/>
              <a:cs typeface="+mn-cs"/>
            </a:rPr>
            <a:t>これは、償還額より借入額の方が少なかったことに伴い、将来負担額のうち一般会計等に係る地方債の現在高が前年度比で</a:t>
          </a:r>
          <a:r>
            <a:rPr kumimoji="1" lang="en-US" altLang="ja-JP" sz="1100">
              <a:solidFill>
                <a:schemeClr val="dk1"/>
              </a:solidFill>
              <a:effectLst/>
              <a:latin typeface="+mn-lt"/>
              <a:ea typeface="+mn-ea"/>
              <a:cs typeface="+mn-cs"/>
            </a:rPr>
            <a:t>2,190</a:t>
          </a:r>
          <a:r>
            <a:rPr kumimoji="1" lang="ja-JP" altLang="en-US" sz="1100">
              <a:solidFill>
                <a:schemeClr val="dk1"/>
              </a:solidFill>
              <a:effectLst/>
              <a:latin typeface="+mn-lt"/>
              <a:ea typeface="+mn-ea"/>
              <a:cs typeface="+mn-cs"/>
            </a:rPr>
            <a:t>千円減少したためである。さらに、</a:t>
          </a:r>
          <a:r>
            <a:rPr kumimoji="1" lang="ja-JP" altLang="ja-JP" sz="1100">
              <a:solidFill>
                <a:schemeClr val="dk1"/>
              </a:solidFill>
              <a:effectLst/>
              <a:latin typeface="+mn-lt"/>
              <a:ea typeface="+mn-ea"/>
              <a:cs typeface="+mn-cs"/>
            </a:rPr>
            <a:t>下水道事業会計における高資本対策費に対する一般会計等からの繰出が令和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年度で終了したことに伴い、下水道事業会計における元利償還金に対する一般会計等からの繰出金の負担割合が減少し、繰入見込額が減少したものである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また、充当可能財源等については、前年度より</a:t>
          </a:r>
          <a:r>
            <a:rPr kumimoji="1" lang="en-US" altLang="ja-JP" sz="1100">
              <a:solidFill>
                <a:schemeClr val="dk1"/>
              </a:solidFill>
              <a:effectLst/>
              <a:latin typeface="+mn-lt"/>
              <a:ea typeface="+mn-ea"/>
              <a:cs typeface="+mn-cs"/>
            </a:rPr>
            <a:t>2,933</a:t>
          </a:r>
          <a:r>
            <a:rPr kumimoji="1" lang="ja-JP" altLang="ja-JP" sz="1100">
              <a:solidFill>
                <a:schemeClr val="dk1"/>
              </a:solidFill>
              <a:effectLst/>
              <a:latin typeface="+mn-lt"/>
              <a:ea typeface="+mn-ea"/>
              <a:cs typeface="+mn-cs"/>
            </a:rPr>
            <a:t>百万円の減となっており、将来負担比率の分子は</a:t>
          </a:r>
          <a:r>
            <a:rPr kumimoji="1" lang="en-US" altLang="ja-JP" sz="1100">
              <a:solidFill>
                <a:schemeClr val="dk1"/>
              </a:solidFill>
              <a:effectLst/>
              <a:latin typeface="+mn-lt"/>
              <a:ea typeface="+mn-ea"/>
              <a:cs typeface="+mn-cs"/>
            </a:rPr>
            <a:t>910</a:t>
          </a:r>
          <a:r>
            <a:rPr kumimoji="1" lang="ja-JP" altLang="ja-JP" sz="1100">
              <a:solidFill>
                <a:schemeClr val="dk1"/>
              </a:solidFill>
              <a:effectLst/>
              <a:latin typeface="+mn-lt"/>
              <a:ea typeface="+mn-ea"/>
              <a:cs typeface="+mn-cs"/>
            </a:rPr>
            <a:t>百万円減少している。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100" b="0" i="0" u="none" strike="noStrike" baseline="0">
              <a:solidFill>
                <a:schemeClr val="dk1"/>
              </a:solidFill>
              <a:latin typeface="+mn-lt"/>
              <a:ea typeface="+mn-ea"/>
              <a:cs typeface="+mn-cs"/>
            </a:rPr>
            <a:t>学校給食費の第</a:t>
          </a:r>
          <a:r>
            <a:rPr lang="en-US" altLang="ja-JP" sz="1100" b="0" i="0" u="none" strike="noStrike" baseline="0">
              <a:solidFill>
                <a:schemeClr val="dk1"/>
              </a:solidFill>
              <a:latin typeface="+mn-lt"/>
              <a:ea typeface="+mn-ea"/>
              <a:cs typeface="+mn-cs"/>
            </a:rPr>
            <a:t>2</a:t>
          </a:r>
          <a:r>
            <a:rPr lang="ja-JP" altLang="en-US" sz="1100" b="0" i="0" u="none" strike="noStrike" baseline="0">
              <a:solidFill>
                <a:schemeClr val="dk1"/>
              </a:solidFill>
              <a:latin typeface="+mn-lt"/>
              <a:ea typeface="+mn-ea"/>
              <a:cs typeface="+mn-cs"/>
            </a:rPr>
            <a:t>子以降の無償化事業や</a:t>
          </a:r>
          <a:r>
            <a:rPr kumimoji="1" lang="ja-JP" altLang="ja-JP" sz="1100">
              <a:solidFill>
                <a:schemeClr val="dk1"/>
              </a:solidFill>
              <a:effectLst/>
              <a:latin typeface="+mn-lt"/>
              <a:ea typeface="+mn-ea"/>
              <a:cs typeface="+mn-cs"/>
            </a:rPr>
            <a:t>子ども・子育て支援事業等の財源</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みはらふるさとゆめ基金から</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百万円取り崩したが、ふるさと納税を</a:t>
          </a:r>
          <a:r>
            <a:rPr kumimoji="1" lang="en-US" altLang="ja-JP" sz="1100">
              <a:solidFill>
                <a:schemeClr val="dk1"/>
              </a:solidFill>
              <a:effectLst/>
              <a:latin typeface="+mn-lt"/>
              <a:ea typeface="+mn-ea"/>
              <a:cs typeface="+mn-cs"/>
            </a:rPr>
            <a:t>197</a:t>
          </a:r>
          <a:r>
            <a:rPr kumimoji="1" lang="ja-JP" altLang="ja-JP" sz="1100">
              <a:solidFill>
                <a:schemeClr val="dk1"/>
              </a:solidFill>
              <a:effectLst/>
              <a:latin typeface="+mn-lt"/>
              <a:ea typeface="+mn-ea"/>
              <a:cs typeface="+mn-cs"/>
            </a:rPr>
            <a:t>百万円積み立てたほか、過疎対策事業債を</a:t>
          </a:r>
          <a:r>
            <a:rPr kumimoji="1" lang="en-US" altLang="ja-JP" sz="1100">
              <a:solidFill>
                <a:schemeClr val="dk1"/>
              </a:solidFill>
              <a:effectLst/>
              <a:latin typeface="+mn-lt"/>
              <a:ea typeface="+mn-ea"/>
              <a:cs typeface="+mn-cs"/>
            </a:rPr>
            <a:t>43</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積み立てたため、基金全体としては</a:t>
          </a:r>
          <a:r>
            <a:rPr kumimoji="1" lang="en-US" altLang="ja-JP" sz="1100">
              <a:solidFill>
                <a:schemeClr val="dk1"/>
              </a:solidFill>
              <a:effectLst/>
              <a:latin typeface="+mn-lt"/>
              <a:ea typeface="+mn-ea"/>
              <a:cs typeface="+mn-cs"/>
            </a:rPr>
            <a:t>204</a:t>
          </a:r>
          <a:r>
            <a:rPr kumimoji="1" lang="ja-JP" altLang="ja-JP" sz="1100">
              <a:solidFill>
                <a:schemeClr val="dk1"/>
              </a:solidFill>
              <a:effectLst/>
              <a:latin typeface="+mn-lt"/>
              <a:ea typeface="+mn-ea"/>
              <a:cs typeface="+mn-cs"/>
            </a:rPr>
            <a:t>百万円増額となった。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財政調整基金は災害等への備え等のため、今後も現状数値を維持する。</a:t>
          </a:r>
          <a:endParaRPr lang="ja-JP" altLang="ja-JP" sz="1400">
            <a:effectLst/>
          </a:endParaRPr>
        </a:p>
        <a:p>
          <a:r>
            <a:rPr kumimoji="1" lang="ja-JP" altLang="ja-JP" sz="1100">
              <a:solidFill>
                <a:schemeClr val="dk1"/>
              </a:solidFill>
              <a:effectLst/>
              <a:latin typeface="+mn-lt"/>
              <a:ea typeface="+mn-ea"/>
              <a:cs typeface="+mn-cs"/>
            </a:rPr>
            <a:t>　　減債基金、その他特定目的基金については、目的の必要に応じて取崩しを行う。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・合併特例基金　</a:t>
          </a:r>
          <a:endParaRPr lang="ja-JP" altLang="ja-JP" sz="1400">
            <a:effectLst/>
          </a:endParaRPr>
        </a:p>
        <a:p>
          <a:r>
            <a:rPr kumimoji="1" lang="ja-JP" altLang="ja-JP" sz="1100">
              <a:solidFill>
                <a:schemeClr val="dk1"/>
              </a:solidFill>
              <a:effectLst/>
              <a:latin typeface="+mn-lt"/>
              <a:ea typeface="+mn-ea"/>
              <a:cs typeface="+mn-cs"/>
            </a:rPr>
            <a:t>　　新市建設計画に位置付けられた事業に要する経費</a:t>
          </a:r>
          <a:endParaRPr lang="ja-JP" altLang="ja-JP" sz="1400">
            <a:effectLst/>
          </a:endParaRPr>
        </a:p>
        <a:p>
          <a:r>
            <a:rPr kumimoji="1" lang="ja-JP" altLang="ja-JP" sz="1100">
              <a:solidFill>
                <a:schemeClr val="dk1"/>
              </a:solidFill>
              <a:effectLst/>
              <a:latin typeface="+mn-lt"/>
              <a:ea typeface="+mn-ea"/>
              <a:cs typeface="+mn-cs"/>
            </a:rPr>
            <a:t>　・大規模事業基金</a:t>
          </a:r>
          <a:endParaRPr lang="ja-JP" altLang="ja-JP" sz="1400">
            <a:effectLst/>
          </a:endParaRPr>
        </a:p>
        <a:p>
          <a:r>
            <a:rPr kumimoji="1" lang="ja-JP" altLang="ja-JP" sz="1100">
              <a:solidFill>
                <a:schemeClr val="dk1"/>
              </a:solidFill>
              <a:effectLst/>
              <a:latin typeface="+mn-lt"/>
              <a:ea typeface="+mn-ea"/>
              <a:cs typeface="+mn-cs"/>
            </a:rPr>
            <a:t>　　市の発展の基盤となる大規模事業を円滑に推進するための経費</a:t>
          </a:r>
          <a:endParaRPr lang="ja-JP" altLang="ja-JP" sz="1400">
            <a:effectLst/>
          </a:endParaRPr>
        </a:p>
        <a:p>
          <a:r>
            <a:rPr kumimoji="1" lang="ja-JP" altLang="ja-JP" sz="1100">
              <a:solidFill>
                <a:schemeClr val="dk1"/>
              </a:solidFill>
              <a:effectLst/>
              <a:latin typeface="+mn-lt"/>
              <a:ea typeface="+mn-ea"/>
              <a:cs typeface="+mn-cs"/>
            </a:rPr>
            <a:t>　・地域共生基金</a:t>
          </a:r>
          <a:endParaRPr lang="ja-JP" altLang="ja-JP" sz="1400">
            <a:effectLst/>
          </a:endParaRPr>
        </a:p>
        <a:p>
          <a:r>
            <a:rPr kumimoji="1" lang="ja-JP" altLang="ja-JP" sz="1100">
              <a:solidFill>
                <a:schemeClr val="dk1"/>
              </a:solidFill>
              <a:effectLst/>
              <a:latin typeface="+mn-lt"/>
              <a:ea typeface="+mn-ea"/>
              <a:cs typeface="+mn-cs"/>
            </a:rPr>
            <a:t>　　地域共生社会の実現に向け、地域福祉の充実に資する施策を推進する経費</a:t>
          </a:r>
          <a:endParaRPr lang="ja-JP" altLang="ja-JP" sz="1400">
            <a:effectLst/>
          </a:endParaRPr>
        </a:p>
        <a:p>
          <a:r>
            <a:rPr kumimoji="1" lang="ja-JP" altLang="ja-JP" sz="1100">
              <a:solidFill>
                <a:schemeClr val="dk1"/>
              </a:solidFill>
              <a:effectLst/>
              <a:latin typeface="+mn-lt"/>
              <a:ea typeface="+mn-ea"/>
              <a:cs typeface="+mn-cs"/>
            </a:rPr>
            <a:t>　・みはらふるさと夢基金</a:t>
          </a:r>
          <a:endParaRPr lang="ja-JP" altLang="ja-JP" sz="1400">
            <a:effectLst/>
          </a:endParaRPr>
        </a:p>
        <a:p>
          <a:r>
            <a:rPr kumimoji="1" lang="ja-JP" altLang="ja-JP" sz="1100">
              <a:solidFill>
                <a:schemeClr val="dk1"/>
              </a:solidFill>
              <a:effectLst/>
              <a:latin typeface="+mn-lt"/>
              <a:ea typeface="+mn-ea"/>
              <a:cs typeface="+mn-cs"/>
            </a:rPr>
            <a:t>　　三原市の夢ある未来づくりに要する経費</a:t>
          </a:r>
          <a:endParaRPr lang="ja-JP" altLang="ja-JP" sz="1400">
            <a:effectLst/>
          </a:endParaRPr>
        </a:p>
        <a:p>
          <a:r>
            <a:rPr kumimoji="1" lang="ja-JP" altLang="ja-JP" sz="1100">
              <a:solidFill>
                <a:schemeClr val="dk1"/>
              </a:solidFill>
              <a:effectLst/>
              <a:latin typeface="+mn-lt"/>
              <a:ea typeface="+mn-ea"/>
              <a:cs typeface="+mn-cs"/>
            </a:rPr>
            <a:t>　・過疎地域持続的発展特別事業基金</a:t>
          </a:r>
          <a:endParaRPr lang="ja-JP" altLang="ja-JP" sz="1400">
            <a:effectLst/>
          </a:endParaRPr>
        </a:p>
        <a:p>
          <a:r>
            <a:rPr kumimoji="1" lang="ja-JP" altLang="ja-JP" sz="1100">
              <a:solidFill>
                <a:schemeClr val="dk1"/>
              </a:solidFill>
              <a:effectLst/>
              <a:latin typeface="+mn-lt"/>
              <a:ea typeface="+mn-ea"/>
              <a:cs typeface="+mn-cs"/>
            </a:rPr>
            <a:t>　　過疎地域の持続的発展に必要な施設整備や集落の維持・活性化等に要する経費</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・合併特例基金　預金利子を積み立てたことによる増額</a:t>
          </a:r>
          <a:endParaRPr lang="ja-JP" altLang="ja-JP" sz="1400">
            <a:effectLst/>
          </a:endParaRPr>
        </a:p>
        <a:p>
          <a:r>
            <a:rPr kumimoji="1" lang="ja-JP" altLang="ja-JP" sz="1100">
              <a:solidFill>
                <a:schemeClr val="dk1"/>
              </a:solidFill>
              <a:effectLst/>
              <a:latin typeface="+mn-lt"/>
              <a:ea typeface="+mn-ea"/>
              <a:cs typeface="+mn-cs"/>
            </a:rPr>
            <a:t>　・大規模事業基金　</a:t>
          </a:r>
          <a:r>
            <a:rPr kumimoji="1" lang="ja-JP" altLang="en-US" sz="1100">
              <a:solidFill>
                <a:schemeClr val="dk1"/>
              </a:solidFill>
              <a:effectLst/>
              <a:latin typeface="+mn-lt"/>
              <a:ea typeface="+mn-ea"/>
              <a:cs typeface="+mn-cs"/>
            </a:rPr>
            <a:t>新歴史民俗資料館の展示室等制作業務の財源として取り崩したことによる減額</a:t>
          </a:r>
          <a:endParaRPr lang="ja-JP" altLang="ja-JP" sz="1400">
            <a:effectLst/>
          </a:endParaRPr>
        </a:p>
        <a:p>
          <a:r>
            <a:rPr kumimoji="1" lang="ja-JP" altLang="ja-JP" sz="1100">
              <a:solidFill>
                <a:schemeClr val="dk1"/>
              </a:solidFill>
              <a:effectLst/>
              <a:latin typeface="+mn-lt"/>
              <a:ea typeface="+mn-ea"/>
              <a:cs typeface="+mn-cs"/>
            </a:rPr>
            <a:t>　・地域共生基金　障害者就労推進事業、地域共生社会推進事業及びひきこもり支援ステーション事業の財源として取り崩したことによる減額</a:t>
          </a:r>
          <a:endParaRPr lang="ja-JP" altLang="ja-JP" sz="1400">
            <a:effectLst/>
          </a:endParaRPr>
        </a:p>
        <a:p>
          <a:r>
            <a:rPr kumimoji="1" lang="ja-JP" altLang="ja-JP" sz="1100">
              <a:solidFill>
                <a:schemeClr val="dk1"/>
              </a:solidFill>
              <a:effectLst/>
              <a:latin typeface="+mn-lt"/>
              <a:ea typeface="+mn-ea"/>
              <a:cs typeface="+mn-cs"/>
            </a:rPr>
            <a:t>　・みはらふるさと夢基金　ふるさと納税を積み立てたことによる増額　</a:t>
          </a:r>
          <a:endParaRPr lang="ja-JP" altLang="ja-JP" sz="1400">
            <a:effectLst/>
          </a:endParaRPr>
        </a:p>
        <a:p>
          <a:r>
            <a:rPr kumimoji="1" lang="ja-JP" altLang="ja-JP" sz="1100">
              <a:solidFill>
                <a:schemeClr val="dk1"/>
              </a:solidFill>
              <a:effectLst/>
              <a:latin typeface="+mn-lt"/>
              <a:ea typeface="+mn-ea"/>
              <a:cs typeface="+mn-cs"/>
            </a:rPr>
            <a:t>　・過疎地域持続的発展特別事業基金　過疎対策事業債を積み立てたことによる増額</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各事業の進捗状況を踏まえ、必要に応じて取崩しを行う。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預金利子を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百万円積み立てたことにより増額となった。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災害等への備え等のため、今後も現状と同程度の数値を維持する。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臨時財政対策債償還基金費分を積み立てたことにより、前年度から</a:t>
          </a:r>
          <a:r>
            <a:rPr kumimoji="1" lang="en-US" altLang="ja-JP" sz="1100">
              <a:solidFill>
                <a:schemeClr val="dk1"/>
              </a:solidFill>
              <a:effectLst/>
              <a:latin typeface="+mn-lt"/>
              <a:ea typeface="+mn-ea"/>
              <a:cs typeface="+mn-cs"/>
            </a:rPr>
            <a:t>182</a:t>
          </a:r>
          <a:r>
            <a:rPr kumimoji="1" lang="ja-JP" altLang="ja-JP" sz="1100">
              <a:solidFill>
                <a:schemeClr val="dk1"/>
              </a:solidFill>
              <a:effectLst/>
              <a:latin typeface="+mn-lt"/>
              <a:ea typeface="+mn-ea"/>
              <a:cs typeface="+mn-cs"/>
            </a:rPr>
            <a:t>百万円増額となった。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臨時財政対策債償還基金費分については、令和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及び令和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年度でそれぞれ</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百万円を取り崩す。</a:t>
          </a:r>
          <a:endParaRPr lang="ja-JP" altLang="ja-JP" sz="1400">
            <a:effectLst/>
          </a:endParaRPr>
        </a:p>
        <a:p>
          <a:r>
            <a:rPr kumimoji="1" lang="ja-JP" altLang="ja-JP" sz="1100">
              <a:solidFill>
                <a:schemeClr val="dk1"/>
              </a:solidFill>
              <a:effectLst/>
              <a:latin typeface="+mn-lt"/>
              <a:ea typeface="+mn-ea"/>
              <a:cs typeface="+mn-cs"/>
            </a:rPr>
            <a:t>　　地方債の償還計画を踏まえ、必要に応じて取崩しを行う。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87,075
83,983
471.51
54,514,436
53,690,013
442,855
27,932,089
55,801,018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0.53</a:t>
          </a:r>
          <a:r>
            <a:rPr kumimoji="1" lang="ja-JP" altLang="ja-JP" sz="1100">
              <a:solidFill>
                <a:schemeClr val="dk1"/>
              </a:solidFill>
              <a:effectLst/>
              <a:latin typeface="+mn-lt"/>
              <a:ea typeface="+mn-ea"/>
              <a:cs typeface="+mn-cs"/>
            </a:rPr>
            <a:t>と長期的に微減傾向となっており、類似団体内平均より</a:t>
          </a:r>
          <a:r>
            <a:rPr kumimoji="1" lang="en-US" altLang="ja-JP" sz="1100">
              <a:solidFill>
                <a:schemeClr val="dk1"/>
              </a:solidFill>
              <a:effectLst/>
              <a:latin typeface="+mn-lt"/>
              <a:ea typeface="+mn-ea"/>
              <a:cs typeface="+mn-cs"/>
            </a:rPr>
            <a:t>0.17</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市町村民税は前年度に比べて</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％減となっており、地方税全体でも前年度に比べて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％減となっているため、財政状況は依然として厳しい状況である。今後も税収の確保に努めるとともに事務事業の見直し等により歳出削減に努める。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108655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8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108655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％減）は減少しているが、人件費（</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％増）及び</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％増）がいずれも増加しているため、義務的経費は増加している。</a:t>
          </a:r>
          <a:endParaRPr lang="ja-JP" altLang="ja-JP" sz="1400">
            <a:effectLst/>
          </a:endParaRPr>
        </a:p>
        <a:p>
          <a:r>
            <a:rPr kumimoji="1" lang="ja-JP" altLang="ja-JP" sz="1100">
              <a:solidFill>
                <a:schemeClr val="dk1"/>
              </a:solidFill>
              <a:effectLst/>
              <a:latin typeface="+mn-lt"/>
              <a:ea typeface="+mn-ea"/>
              <a:cs typeface="+mn-cs"/>
            </a:rPr>
            <a:t>　経常経費充当一般財源（分子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増加している</a:t>
          </a:r>
          <a:r>
            <a:rPr kumimoji="1" lang="ja-JP" altLang="en-US" sz="1100">
              <a:solidFill>
                <a:schemeClr val="dk1"/>
              </a:solidFill>
              <a:effectLst/>
              <a:latin typeface="+mn-lt"/>
              <a:ea typeface="+mn-ea"/>
              <a:cs typeface="+mn-cs"/>
            </a:rPr>
            <a:t>ものの、経常一般財源等（分母</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％増）の増加が</a:t>
          </a:r>
          <a:r>
            <a:rPr kumimoji="1" lang="ja-JP" altLang="ja-JP" sz="1100">
              <a:solidFill>
                <a:schemeClr val="dk1"/>
              </a:solidFill>
              <a:effectLst/>
              <a:latin typeface="+mn-lt"/>
              <a:ea typeface="+mn-ea"/>
              <a:cs typeface="+mn-cs"/>
            </a:rPr>
            <a:t>経常経費充当一般財源</a:t>
          </a:r>
          <a:r>
            <a:rPr kumimoji="1" lang="ja-JP" altLang="en-US" sz="1100">
              <a:solidFill>
                <a:schemeClr val="dk1"/>
              </a:solidFill>
              <a:effectLst/>
              <a:latin typeface="+mn-lt"/>
              <a:ea typeface="+mn-ea"/>
              <a:cs typeface="+mn-cs"/>
            </a:rPr>
            <a:t>を上回っている</a:t>
          </a:r>
          <a:r>
            <a:rPr kumimoji="1" lang="ja-JP" altLang="ja-JP" sz="1100">
              <a:solidFill>
                <a:schemeClr val="dk1"/>
              </a:solidFill>
              <a:effectLst/>
              <a:latin typeface="+mn-lt"/>
              <a:ea typeface="+mn-ea"/>
              <a:cs typeface="+mn-cs"/>
            </a:rPr>
            <a:t>ため、経常収支比率は</a:t>
          </a:r>
          <a:r>
            <a:rPr kumimoji="1" lang="en-US" altLang="ja-JP" sz="1100">
              <a:solidFill>
                <a:schemeClr val="dk1"/>
              </a:solidFill>
              <a:effectLst/>
              <a:latin typeface="+mn-lt"/>
              <a:ea typeface="+mn-ea"/>
              <a:cs typeface="+mn-cs"/>
            </a:rPr>
            <a:t>93.7</a:t>
          </a:r>
          <a:r>
            <a:rPr kumimoji="1" lang="ja-JP" altLang="ja-JP" sz="1100">
              <a:solidFill>
                <a:schemeClr val="dk1"/>
              </a:solidFill>
              <a:effectLst/>
              <a:latin typeface="+mn-lt"/>
              <a:ea typeface="+mn-ea"/>
              <a:cs typeface="+mn-cs"/>
            </a:rPr>
            <a:t>％で前年度より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た。一方で</a:t>
          </a:r>
          <a:r>
            <a:rPr kumimoji="1" lang="ja-JP" altLang="ja-JP" sz="1100">
              <a:solidFill>
                <a:schemeClr val="dk1"/>
              </a:solidFill>
              <a:effectLst/>
              <a:latin typeface="+mn-lt"/>
              <a:ea typeface="+mn-ea"/>
              <a:cs typeface="+mn-cs"/>
            </a:rPr>
            <a:t>類似団体内平均を</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ポイント上回っている。今後も地方債の積極的な繰上償還の実施により、公債費の縮減を図り、経常収支比率を</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％未満にすることを目標とする。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45403</xdr:rowOff>
    </xdr:from>
    <xdr:to>
      <xdr:col>23</xdr:col>
      <xdr:colOff>133350</xdr:colOff>
      <xdr:row>64</xdr:row>
      <xdr:rowOff>147955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18203"/>
          <a:ext cx="838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64</xdr:row>
      <xdr:rowOff>147955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0869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72072</xdr:rowOff>
    </xdr:from>
    <xdr:to>
      <xdr:col>15</xdr:col>
      <xdr:colOff>82550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73422"/>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72072</xdr:rowOff>
    </xdr:from>
    <xdr:to>
      <xdr:col>11</xdr:col>
      <xdr:colOff>31750</xdr:colOff>
      <xdr:row>64</xdr:row>
      <xdr:rowOff>135890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73422"/>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166053</xdr:rowOff>
    </xdr:from>
    <xdr:to>
      <xdr:col>23</xdr:col>
      <xdr:colOff>184150</xdr:colOff>
      <xdr:row>64</xdr:row>
      <xdr:rowOff>96203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138130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3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97155</xdr:rowOff>
    </xdr:from>
    <xdr:to>
      <xdr:col>19</xdr:col>
      <xdr:colOff>184150</xdr:colOff>
      <xdr:row>65</xdr:row>
      <xdr:rowOff>27305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12082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5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21272</xdr:rowOff>
    </xdr:from>
    <xdr:to>
      <xdr:col>11</xdr:col>
      <xdr:colOff>82550</xdr:colOff>
      <xdr:row>63</xdr:row>
      <xdr:rowOff>122872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107649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[178,428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前年度に比べ、物件費（</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％減）が減少したが、人件費（</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％増）及び維持補修費（</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％増）がいずれも増加したことにより、人口１人当たり人件費・物件費等が増加している。</a:t>
          </a:r>
          <a:endParaRPr lang="ja-JP" altLang="ja-JP" sz="1400">
            <a:effectLst/>
          </a:endParaRPr>
        </a:p>
        <a:p>
          <a:r>
            <a:rPr kumimoji="1" lang="ja-JP" altLang="ja-JP" sz="1100">
              <a:solidFill>
                <a:schemeClr val="dk1"/>
              </a:solidFill>
              <a:effectLst/>
              <a:latin typeface="+mn-lt"/>
              <a:ea typeface="+mn-ea"/>
              <a:cs typeface="+mn-cs"/>
            </a:rPr>
            <a:t>　今後も引き続き、定員管理適正化計画の着実な実施等による人件費の削減や、指定管理者の拡大、民間委託、事業の抜本的な見直し等により物件費の削減に努める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139922</xdr:rowOff>
    </xdr:from>
    <xdr:to>
      <xdr:col>23</xdr:col>
      <xdr:colOff>133350</xdr:colOff>
      <xdr:row>84</xdr:row>
      <xdr:rowOff>29690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70272"/>
          <a:ext cx="838200" cy="6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105561</xdr:rowOff>
    </xdr:from>
    <xdr:to>
      <xdr:col>19</xdr:col>
      <xdr:colOff>133350</xdr:colOff>
      <xdr:row>83</xdr:row>
      <xdr:rowOff>139922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35911"/>
          <a:ext cx="889000" cy="3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69662</xdr:rowOff>
    </xdr:from>
    <xdr:to>
      <xdr:col>15</xdr:col>
      <xdr:colOff>82550</xdr:colOff>
      <xdr:row>83</xdr:row>
      <xdr:rowOff>105561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00012"/>
          <a:ext cx="889000" cy="3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146137</xdr:rowOff>
    </xdr:from>
    <xdr:to>
      <xdr:col>11</xdr:col>
      <xdr:colOff>31750</xdr:colOff>
      <xdr:row>83</xdr:row>
      <xdr:rowOff>69662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05037"/>
          <a:ext cx="889000" cy="9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150340</xdr:rowOff>
    </xdr:from>
    <xdr:to>
      <xdr:col>23</xdr:col>
      <xdr:colOff>184150</xdr:colOff>
      <xdr:row>84</xdr:row>
      <xdr:rowOff>80490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8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122417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5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89122</xdr:rowOff>
    </xdr:from>
    <xdr:to>
      <xdr:col>19</xdr:col>
      <xdr:colOff>184150</xdr:colOff>
      <xdr:row>84</xdr:row>
      <xdr:rowOff>19272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1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4049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05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54761</xdr:rowOff>
    </xdr:from>
    <xdr:to>
      <xdr:col>15</xdr:col>
      <xdr:colOff>133350</xdr:colOff>
      <xdr:row>83</xdr:row>
      <xdr:rowOff>156361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8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141138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7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18862</xdr:rowOff>
    </xdr:from>
    <xdr:to>
      <xdr:col>11</xdr:col>
      <xdr:colOff>82550</xdr:colOff>
      <xdr:row>83</xdr:row>
      <xdr:rowOff>120462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105239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3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95337</xdr:rowOff>
    </xdr:from>
    <xdr:to>
      <xdr:col>7</xdr:col>
      <xdr:colOff>31750</xdr:colOff>
      <xdr:row>83</xdr:row>
      <xdr:rowOff>25487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5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10264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4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市町村合併を機に国の制度に準拠した給料表の見直しを行ったことや、平成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月に給与構造改革に基づく給料表を導入したことにより、全国市平均以下となっている。今後も給与水準の適正化に努める。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134257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015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99786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85</xdr:row>
      <xdr:rowOff>100693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0158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6739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広域消防事務について受託していることから、類似団体内平均より多い</a:t>
          </a:r>
          <a:r>
            <a:rPr kumimoji="1" lang="en-US" altLang="ja-JP" sz="1100">
              <a:solidFill>
                <a:schemeClr val="dk1"/>
              </a:solidFill>
              <a:effectLst/>
              <a:latin typeface="+mn-lt"/>
              <a:ea typeface="+mn-ea"/>
              <a:cs typeface="+mn-cs"/>
            </a:rPr>
            <a:t>10.07</a:t>
          </a:r>
          <a:r>
            <a:rPr kumimoji="1" lang="ja-JP" altLang="ja-JP" sz="1100">
              <a:solidFill>
                <a:schemeClr val="dk1"/>
              </a:solidFill>
              <a:effectLst/>
              <a:latin typeface="+mn-lt"/>
              <a:ea typeface="+mn-ea"/>
              <a:cs typeface="+mn-cs"/>
            </a:rPr>
            <a:t>人となっいる。今後とも、効率的な行政組織の確立を実現するため、定員管理適正化計画に基づき、事務事業の見直しや民間委託等に積極的に取り組む。</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153942</xdr:rowOff>
    </xdr:from>
    <xdr:to>
      <xdr:col>81</xdr:col>
      <xdr:colOff>44450</xdr:colOff>
      <xdr:row>64</xdr:row>
      <xdr:rowOff>6622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5529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72934</xdr:rowOff>
    </xdr:from>
    <xdr:to>
      <xdr:col>77</xdr:col>
      <xdr:colOff>44450</xdr:colOff>
      <xdr:row>63</xdr:row>
      <xdr:rowOff>153942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74284"/>
          <a:ext cx="889000" cy="8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64316</xdr:rowOff>
    </xdr:from>
    <xdr:to>
      <xdr:col>72</xdr:col>
      <xdr:colOff>203200</xdr:colOff>
      <xdr:row>63</xdr:row>
      <xdr:rowOff>72934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65666"/>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35016</xdr:rowOff>
    </xdr:from>
    <xdr:to>
      <xdr:col>68</xdr:col>
      <xdr:colOff>152400</xdr:colOff>
      <xdr:row>63</xdr:row>
      <xdr:rowOff>64316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36366"/>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127272</xdr:rowOff>
    </xdr:from>
    <xdr:to>
      <xdr:col>81</xdr:col>
      <xdr:colOff>95250</xdr:colOff>
      <xdr:row>64</xdr:row>
      <xdr:rowOff>57422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2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99349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0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103142</xdr:rowOff>
    </xdr:from>
    <xdr:to>
      <xdr:col>77</xdr:col>
      <xdr:colOff>95250</xdr:colOff>
      <xdr:row>64</xdr:row>
      <xdr:rowOff>33292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0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18069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90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22134</xdr:rowOff>
    </xdr:from>
    <xdr:to>
      <xdr:col>73</xdr:col>
      <xdr:colOff>44450</xdr:colOff>
      <xdr:row>63</xdr:row>
      <xdr:rowOff>123734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108511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13516</xdr:rowOff>
    </xdr:from>
    <xdr:to>
      <xdr:col>68</xdr:col>
      <xdr:colOff>203200</xdr:colOff>
      <xdr:row>63</xdr:row>
      <xdr:rowOff>115116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1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99893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155666</xdr:rowOff>
    </xdr:from>
    <xdr:to>
      <xdr:col>64</xdr:col>
      <xdr:colOff>152400</xdr:colOff>
      <xdr:row>63</xdr:row>
      <xdr:rowOff>85816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70593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普通交付税が増加したことにより、前年度と比べ</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ポイント改善したが、類似団体・全国平均を上回っている状態が続いている。</a:t>
          </a:r>
          <a:endParaRPr lang="ja-JP" altLang="ja-JP" sz="1400">
            <a:effectLst/>
          </a:endParaRPr>
        </a:p>
        <a:p>
          <a:r>
            <a:rPr kumimoji="1" lang="ja-JP" altLang="ja-JP" sz="1100">
              <a:solidFill>
                <a:schemeClr val="dk1"/>
              </a:solidFill>
              <a:effectLst/>
              <a:latin typeface="+mn-lt"/>
              <a:ea typeface="+mn-ea"/>
              <a:cs typeface="+mn-cs"/>
            </a:rPr>
            <a:t>　今後も借入額と償還額のバランスを図りながら、財政的に有利な地方債を借り入れ、繰上償還については、財政状況を考慮しつつ積極的に実施し、実質公債費比率の低下に努める。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154094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8260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42</xdr:row>
      <xdr:rowOff>154094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389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138006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1825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42</xdr:row>
      <xdr:rowOff>17356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3782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前年度に比べて</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ポイント改善しているが、</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％と類似団体・全国平均を上回っている状況が続いている。</a:t>
          </a:r>
          <a:endParaRPr lang="ja-JP" altLang="ja-JP" sz="1400">
            <a:effectLst/>
          </a:endParaRPr>
        </a:p>
        <a:p>
          <a:r>
            <a:rPr kumimoji="1" lang="ja-JP" altLang="ja-JP" sz="1100">
              <a:solidFill>
                <a:schemeClr val="dk1"/>
              </a:solidFill>
              <a:effectLst/>
              <a:latin typeface="+mn-lt"/>
              <a:ea typeface="+mn-ea"/>
              <a:cs typeface="+mn-cs"/>
            </a:rPr>
            <a:t>　普通建設事業費が減少したことに伴い、償還額より借入額が少なかったことにより、将来負担額となる地方債現在高が</a:t>
          </a:r>
          <a:r>
            <a:rPr kumimoji="1" lang="en-US" altLang="ja-JP" sz="1100">
              <a:solidFill>
                <a:schemeClr val="dk1"/>
              </a:solidFill>
              <a:effectLst/>
              <a:latin typeface="+mn-lt"/>
              <a:ea typeface="+mn-ea"/>
              <a:cs typeface="+mn-cs"/>
            </a:rPr>
            <a:t>2,190</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％減）減少したものであるが、今後も積極的な繰上償還の実施や行財政改革を進め、財政健全化に努める必要がある。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66887</xdr:rowOff>
    </xdr:from>
    <xdr:to>
      <xdr:col>81</xdr:col>
      <xdr:colOff>44450</xdr:colOff>
      <xdr:row>14</xdr:row>
      <xdr:rowOff>123190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46718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123190</xdr:rowOff>
    </xdr:from>
    <xdr:to>
      <xdr:col>77</xdr:col>
      <xdr:colOff>44450</xdr:colOff>
      <xdr:row>15</xdr:row>
      <xdr:rowOff>147461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523490"/>
          <a:ext cx="889000" cy="19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147461</xdr:rowOff>
    </xdr:from>
    <xdr:to>
      <xdr:col>72</xdr:col>
      <xdr:colOff>203200</xdr:colOff>
      <xdr:row>16</xdr:row>
      <xdr:rowOff>103364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19211"/>
          <a:ext cx="889000" cy="12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103364</xdr:rowOff>
    </xdr:from>
    <xdr:to>
      <xdr:col>68</xdr:col>
      <xdr:colOff>152400</xdr:colOff>
      <xdr:row>17</xdr:row>
      <xdr:rowOff>20391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846564"/>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16087</xdr:rowOff>
    </xdr:from>
    <xdr:to>
      <xdr:col>81</xdr:col>
      <xdr:colOff>95250</xdr:colOff>
      <xdr:row>14</xdr:row>
      <xdr:rowOff>117687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1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64364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64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72390</xdr:rowOff>
    </xdr:from>
    <xdr:to>
      <xdr:col>77</xdr:col>
      <xdr:colOff>95250</xdr:colOff>
      <xdr:row>15</xdr:row>
      <xdr:rowOff>2540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158767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55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96661</xdr:rowOff>
    </xdr:from>
    <xdr:to>
      <xdr:col>73</xdr:col>
      <xdr:colOff>44450</xdr:colOff>
      <xdr:row>16</xdr:row>
      <xdr:rowOff>26811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6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11588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5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52564</xdr:rowOff>
    </xdr:from>
    <xdr:to>
      <xdr:col>68</xdr:col>
      <xdr:colOff>203200</xdr:colOff>
      <xdr:row>16</xdr:row>
      <xdr:rowOff>154164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9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138941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141041</xdr:rowOff>
    </xdr:from>
    <xdr:to>
      <xdr:col>64</xdr:col>
      <xdr:colOff>152400</xdr:colOff>
      <xdr:row>17</xdr:row>
      <xdr:rowOff>71191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55968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7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87,075
83,983
471.51
54,514,436
53,690,013
442,855
27,932,089
55,801,018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類似団体より高い</a:t>
          </a:r>
          <a:r>
            <a:rPr kumimoji="1" lang="en-US" altLang="ja-JP" sz="1100">
              <a:solidFill>
                <a:schemeClr val="dk1"/>
              </a:solidFill>
              <a:effectLst/>
              <a:latin typeface="+mn-lt"/>
              <a:ea typeface="+mn-ea"/>
              <a:cs typeface="+mn-cs"/>
            </a:rPr>
            <a:t>26.1</a:t>
          </a:r>
          <a:r>
            <a:rPr kumimoji="1" lang="ja-JP" altLang="ja-JP" sz="1100">
              <a:solidFill>
                <a:schemeClr val="dk1"/>
              </a:solidFill>
              <a:effectLst/>
              <a:latin typeface="+mn-lt"/>
              <a:ea typeface="+mn-ea"/>
              <a:cs typeface="+mn-cs"/>
            </a:rPr>
            <a:t>％となっているのは、広域消防の事務委託を受けていることによるものである。</a:t>
          </a:r>
          <a:endParaRPr lang="ja-JP" altLang="ja-JP" sz="1400">
            <a:effectLst/>
          </a:endParaRPr>
        </a:p>
        <a:p>
          <a:r>
            <a:rPr kumimoji="1" lang="ja-JP" altLang="ja-JP" sz="1100">
              <a:solidFill>
                <a:schemeClr val="dk1"/>
              </a:solidFill>
              <a:effectLst/>
              <a:latin typeface="+mn-lt"/>
              <a:ea typeface="+mn-ea"/>
              <a:cs typeface="+mn-cs"/>
            </a:rPr>
            <a:t>　今後は定員管理適正化計画の着実な実施及び民間委託等により、人件費の抑制に努める。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363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180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74422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860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860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23622</xdr:rowOff>
    </xdr:from>
    <xdr:to>
      <xdr:col>15</xdr:col>
      <xdr:colOff>149225</xdr:colOff>
      <xdr:row>37</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109999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13.7</a:t>
          </a:r>
          <a:r>
            <a:rPr kumimoji="1" lang="ja-JP" altLang="ja-JP" sz="1100">
              <a:solidFill>
                <a:schemeClr val="dk1"/>
              </a:solidFill>
              <a:effectLst/>
              <a:latin typeface="+mn-lt"/>
              <a:ea typeface="+mn-ea"/>
              <a:cs typeface="+mn-cs"/>
            </a:rPr>
            <a:t>％であ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、類似団体・全国平均以下となっている。</a:t>
          </a:r>
          <a:endParaRPr lang="ja-JP" altLang="ja-JP" sz="1400">
            <a:effectLst/>
          </a:endParaRPr>
        </a:p>
        <a:p>
          <a:r>
            <a:rPr kumimoji="1" lang="ja-JP" altLang="ja-JP" sz="1100">
              <a:solidFill>
                <a:schemeClr val="dk1"/>
              </a:solidFill>
              <a:effectLst/>
              <a:latin typeface="+mn-lt"/>
              <a:ea typeface="+mn-ea"/>
              <a:cs typeface="+mn-cs"/>
            </a:rPr>
            <a:t>　今後も事務事業を見直し、公共施設等総合管理計画に基づき施設規模の適正化を図るとともに、指定管理者の導入施設の拡大や民間委託等を積極的に行い、物件費の抑制を図る。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104140</xdr:rowOff>
    </xdr:from>
    <xdr:to>
      <xdr:col>82</xdr:col>
      <xdr:colOff>107950</xdr:colOff>
      <xdr:row>14</xdr:row>
      <xdr:rowOff>119380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04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119380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89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168910</xdr:rowOff>
    </xdr:from>
    <xdr:to>
      <xdr:col>73</xdr:col>
      <xdr:colOff>180975</xdr:colOff>
      <xdr:row>14</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97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168910</xdr:rowOff>
    </xdr:from>
    <xdr:to>
      <xdr:col>69</xdr:col>
      <xdr:colOff>92075</xdr:colOff>
      <xdr:row>14</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97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53340</xdr:rowOff>
    </xdr:from>
    <xdr:to>
      <xdr:col>82</xdr:col>
      <xdr:colOff>158750</xdr:colOff>
      <xdr:row>14</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69867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68580</xdr:rowOff>
    </xdr:from>
    <xdr:to>
      <xdr:col>78</xdr:col>
      <xdr:colOff>120650</xdr:colOff>
      <xdr:row>14</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3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118110</xdr:rowOff>
    </xdr:from>
    <xdr:to>
      <xdr:col>69</xdr:col>
      <xdr:colOff>142875</xdr:colOff>
      <xdr:row>14</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58437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、類似団体・全国平均より低い</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％となっている。引き続き扶助費に対する資格審査等の適正化を推進し、減少傾向となるよう努める。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45357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546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54</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240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24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1240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類似団体内平均より高い</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％であり、前年度</a:t>
          </a:r>
          <a:r>
            <a:rPr kumimoji="1" lang="ja-JP" altLang="en-US" sz="1100">
              <a:solidFill>
                <a:schemeClr val="dk1"/>
              </a:solidFill>
              <a:effectLst/>
              <a:latin typeface="+mn-lt"/>
              <a:ea typeface="+mn-ea"/>
              <a:cs typeface="+mn-cs"/>
            </a:rPr>
            <a:t>と同値である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今後も普通会計の負担額が減るよう、経費の節減等により各公営企業会計の健全化を図っていく。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58</xdr:row>
      <xdr:rowOff>159657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03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148772</xdr:rowOff>
    </xdr:from>
    <xdr:to>
      <xdr:col>78</xdr:col>
      <xdr:colOff>69850</xdr:colOff>
      <xdr:row>58</xdr:row>
      <xdr:rowOff>159657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92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94343</xdr:rowOff>
    </xdr:from>
    <xdr:to>
      <xdr:col>73</xdr:col>
      <xdr:colOff>180975</xdr:colOff>
      <xdr:row>58</xdr:row>
      <xdr:rowOff>148772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38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58</xdr:row>
      <xdr:rowOff>148772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38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108857</xdr:rowOff>
    </xdr:from>
    <xdr:to>
      <xdr:col>78</xdr:col>
      <xdr:colOff>120650</xdr:colOff>
      <xdr:row>59</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23784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97972</xdr:rowOff>
    </xdr:from>
    <xdr:to>
      <xdr:col>74</xdr:col>
      <xdr:colOff>31750</xdr:colOff>
      <xdr:row>59</xdr:row>
      <xdr:rowOff>28122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129920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％であ</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、類似団体平均以下となっている。</a:t>
          </a:r>
          <a:endParaRPr lang="ja-JP" altLang="ja-JP" sz="1400">
            <a:effectLst/>
          </a:endParaRPr>
        </a:p>
        <a:p>
          <a:r>
            <a:rPr kumimoji="1" lang="ja-JP" altLang="ja-JP" sz="1100">
              <a:solidFill>
                <a:schemeClr val="dk1"/>
              </a:solidFill>
              <a:effectLst/>
              <a:latin typeface="+mn-lt"/>
              <a:ea typeface="+mn-ea"/>
              <a:cs typeface="+mn-cs"/>
            </a:rPr>
            <a:t>　今後も関係団体等への負担金及び補助金については、適切に執行するとともに、事務事業の見直しを進めていく。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17272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849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8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62992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35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類似団体・全国平均より高い</a:t>
          </a:r>
          <a:r>
            <a:rPr kumimoji="1" lang="en-US" altLang="ja-JP" sz="1100">
              <a:solidFill>
                <a:schemeClr val="dk1"/>
              </a:solidFill>
              <a:effectLst/>
              <a:latin typeface="+mn-lt"/>
              <a:ea typeface="+mn-ea"/>
              <a:cs typeface="+mn-cs"/>
            </a:rPr>
            <a:t>21.5</a:t>
          </a:r>
          <a:r>
            <a:rPr kumimoji="1" lang="ja-JP" altLang="ja-JP" sz="1100">
              <a:solidFill>
                <a:schemeClr val="dk1"/>
              </a:solidFill>
              <a:effectLst/>
              <a:latin typeface="+mn-lt"/>
              <a:ea typeface="+mn-ea"/>
              <a:cs typeface="+mn-cs"/>
            </a:rPr>
            <a:t>％となっているのは、市町村合併に伴う新市建設計画に基づく事業実施によるものである。</a:t>
          </a:r>
          <a:endParaRPr lang="ja-JP" altLang="ja-JP" sz="1400">
            <a:effectLst/>
          </a:endParaRPr>
        </a:p>
        <a:p>
          <a:r>
            <a:rPr kumimoji="1" lang="ja-JP" altLang="ja-JP" sz="1100">
              <a:solidFill>
                <a:schemeClr val="dk1"/>
              </a:solidFill>
              <a:effectLst/>
              <a:latin typeface="+mn-lt"/>
              <a:ea typeface="+mn-ea"/>
              <a:cs typeface="+mn-cs"/>
            </a:rPr>
            <a:t>　本年度は、繰上償還を積極的に実施したことから、地方債現在高も減少している。</a:t>
          </a:r>
          <a:endParaRPr lang="ja-JP" altLang="ja-JP" sz="1400">
            <a:effectLst/>
          </a:endParaRPr>
        </a:p>
        <a:p>
          <a:r>
            <a:rPr kumimoji="1" lang="ja-JP" altLang="ja-JP" sz="1100">
              <a:solidFill>
                <a:schemeClr val="dk1"/>
              </a:solidFill>
              <a:effectLst/>
              <a:latin typeface="+mn-lt"/>
              <a:ea typeface="+mn-ea"/>
              <a:cs typeface="+mn-cs"/>
            </a:rPr>
            <a:t>　今後も事業の選択と集中により、借入額と償還額のバランスを考慮しながら、積極的な繰上償還を実施することにより、将来負担の軽減を図る。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24130</xdr:rowOff>
    </xdr:from>
    <xdr:to>
      <xdr:col>24</xdr:col>
      <xdr:colOff>25400</xdr:colOff>
      <xdr:row>79</xdr:row>
      <xdr:rowOff>110998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5686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110998</xdr:rowOff>
    </xdr:from>
    <xdr:to>
      <xdr:col>19</xdr:col>
      <xdr:colOff>187325</xdr:colOff>
      <xdr:row>79</xdr:row>
      <xdr:rowOff>124713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6555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74422</xdr:rowOff>
    </xdr:from>
    <xdr:to>
      <xdr:col>15</xdr:col>
      <xdr:colOff>98425</xdr:colOff>
      <xdr:row>79</xdr:row>
      <xdr:rowOff>124713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6189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74422</xdr:rowOff>
    </xdr:from>
    <xdr:to>
      <xdr:col>11</xdr:col>
      <xdr:colOff>9525</xdr:colOff>
      <xdr:row>79</xdr:row>
      <xdr:rowOff>124713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6189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60198</xdr:rowOff>
    </xdr:from>
    <xdr:to>
      <xdr:col>20</xdr:col>
      <xdr:colOff>38100</xdr:colOff>
      <xdr:row>79</xdr:row>
      <xdr:rowOff>161798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146575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73913</xdr:rowOff>
    </xdr:from>
    <xdr:to>
      <xdr:col>15</xdr:col>
      <xdr:colOff>149225</xdr:colOff>
      <xdr:row>80</xdr:row>
      <xdr:rowOff>4063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160290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23622</xdr:rowOff>
    </xdr:from>
    <xdr:to>
      <xdr:col>11</xdr:col>
      <xdr:colOff>60325</xdr:colOff>
      <xdr:row>79</xdr:row>
      <xdr:rowOff>125222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109999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73913</xdr:rowOff>
    </xdr:from>
    <xdr:to>
      <xdr:col>6</xdr:col>
      <xdr:colOff>171450</xdr:colOff>
      <xdr:row>80</xdr:row>
      <xdr:rowOff>4063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160290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ポイント増加の</a:t>
          </a:r>
          <a:r>
            <a:rPr kumimoji="1" lang="en-US" altLang="ja-JP" sz="1100">
              <a:solidFill>
                <a:schemeClr val="dk1"/>
              </a:solidFill>
              <a:effectLst/>
              <a:latin typeface="+mn-lt"/>
              <a:ea typeface="+mn-ea"/>
              <a:cs typeface="+mn-cs"/>
            </a:rPr>
            <a:t>72.2</a:t>
          </a:r>
          <a:r>
            <a:rPr kumimoji="1" lang="ja-JP" altLang="ja-JP" sz="1100">
              <a:solidFill>
                <a:schemeClr val="dk1"/>
              </a:solidFill>
              <a:effectLst/>
              <a:latin typeface="+mn-lt"/>
              <a:ea typeface="+mn-ea"/>
              <a:cs typeface="+mn-cs"/>
            </a:rPr>
            <a:t>％となっているが、類似団体・全国・県内平均とも下回っている。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58420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74</xdr:row>
      <xdr:rowOff>138430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8143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59707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87630</xdr:rowOff>
    </xdr:from>
    <xdr:to>
      <xdr:col>82</xdr:col>
      <xdr:colOff>158750</xdr:colOff>
      <xdr:row>77</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98425</xdr:rowOff>
    </xdr:from>
    <xdr:to>
      <xdr:col>78</xdr:col>
      <xdr:colOff>69850</xdr:colOff>
      <xdr:row>74</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7857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1905</xdr:rowOff>
    </xdr:from>
    <xdr:to>
      <xdr:col>78</xdr:col>
      <xdr:colOff>120650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88282</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18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109855</xdr:rowOff>
    </xdr:from>
    <xdr:to>
      <xdr:col>73</xdr:col>
      <xdr:colOff>180975</xdr:colOff>
      <xdr:row>74</xdr:row>
      <xdr:rowOff>98425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62570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99060</xdr:rowOff>
    </xdr:from>
    <xdr:to>
      <xdr:col>74</xdr:col>
      <xdr:colOff>31750</xdr:colOff>
      <xdr:row>76</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13988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109855</xdr:rowOff>
    </xdr:from>
    <xdr:to>
      <xdr:col>69</xdr:col>
      <xdr:colOff>92075</xdr:colOff>
      <xdr:row>74</xdr:row>
      <xdr:rowOff>98425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62570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76200</xdr:rowOff>
    </xdr:from>
    <xdr:to>
      <xdr:col>69</xdr:col>
      <xdr:colOff>142875</xdr:colOff>
      <xdr:row>75</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87630</xdr:rowOff>
    </xdr:from>
    <xdr:to>
      <xdr:col>82</xdr:col>
      <xdr:colOff>158750</xdr:colOff>
      <xdr:row>75</xdr:row>
      <xdr:rowOff>17780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167657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68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47625</xdr:rowOff>
    </xdr:from>
    <xdr:to>
      <xdr:col>74</xdr:col>
      <xdr:colOff>31750</xdr:colOff>
      <xdr:row>74</xdr:row>
      <xdr:rowOff>149225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159402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59055</xdr:rowOff>
    </xdr:from>
    <xdr:to>
      <xdr:col>69</xdr:col>
      <xdr:colOff>142875</xdr:colOff>
      <xdr:row>73</xdr:row>
      <xdr:rowOff>160655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5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170832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34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47625</xdr:rowOff>
    </xdr:from>
    <xdr:to>
      <xdr:col>65</xdr:col>
      <xdr:colOff>53975</xdr:colOff>
      <xdr:row>74</xdr:row>
      <xdr:rowOff>149225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159402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965</xdr:rowOff>
    </xdr:from>
    <xdr:to>
      <xdr:col>29</xdr:col>
      <xdr:colOff>127000</xdr:colOff>
      <xdr:row>16</xdr:row>
      <xdr:rowOff>123704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91790"/>
          <a:ext cx="647700" cy="122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123704</xdr:rowOff>
    </xdr:from>
    <xdr:to>
      <xdr:col>26</xdr:col>
      <xdr:colOff>50800</xdr:colOff>
      <xdr:row>17</xdr:row>
      <xdr:rowOff>69164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14529"/>
          <a:ext cx="698500" cy="116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69164</xdr:rowOff>
    </xdr:from>
    <xdr:to>
      <xdr:col>22</xdr:col>
      <xdr:colOff>114300</xdr:colOff>
      <xdr:row>17</xdr:row>
      <xdr:rowOff>85661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1439"/>
          <a:ext cx="698500" cy="16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85661</xdr:rowOff>
    </xdr:from>
    <xdr:to>
      <xdr:col>18</xdr:col>
      <xdr:colOff>177800</xdr:colOff>
      <xdr:row>17</xdr:row>
      <xdr:rowOff>148946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7936"/>
          <a:ext cx="698500" cy="63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121615</xdr:rowOff>
    </xdr:from>
    <xdr:to>
      <xdr:col>29</xdr:col>
      <xdr:colOff>177800</xdr:colOff>
      <xdr:row>16</xdr:row>
      <xdr:rowOff>51765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40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138142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8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72904</xdr:rowOff>
    </xdr:from>
    <xdr:to>
      <xdr:col>26</xdr:col>
      <xdr:colOff>101600</xdr:colOff>
      <xdr:row>17</xdr:row>
      <xdr:rowOff>3054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63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32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18364</xdr:rowOff>
    </xdr:from>
    <xdr:to>
      <xdr:col>22</xdr:col>
      <xdr:colOff>165100</xdr:colOff>
      <xdr:row>17</xdr:row>
      <xdr:rowOff>119964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0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130141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4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34861</xdr:rowOff>
    </xdr:from>
    <xdr:to>
      <xdr:col>19</xdr:col>
      <xdr:colOff>38100</xdr:colOff>
      <xdr:row>17</xdr:row>
      <xdr:rowOff>136461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7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146638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66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98146</xdr:rowOff>
    </xdr:from>
    <xdr:to>
      <xdr:col>15</xdr:col>
      <xdr:colOff>101600</xdr:colOff>
      <xdr:row>18</xdr:row>
      <xdr:rowOff>28296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60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38473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2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298319</xdr:rowOff>
    </xdr:from>
    <xdr:to>
      <xdr:col>29</xdr:col>
      <xdr:colOff>127000</xdr:colOff>
      <xdr:row>35</xdr:row>
      <xdr:rowOff>65147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65769"/>
          <a:ext cx="647700" cy="109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188755</xdr:rowOff>
    </xdr:from>
    <xdr:to>
      <xdr:col>26</xdr:col>
      <xdr:colOff>50800</xdr:colOff>
      <xdr:row>34</xdr:row>
      <xdr:rowOff>298319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56205"/>
          <a:ext cx="698500" cy="109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188755</xdr:rowOff>
    </xdr:from>
    <xdr:to>
      <xdr:col>22</xdr:col>
      <xdr:colOff>114300</xdr:colOff>
      <xdr:row>34</xdr:row>
      <xdr:rowOff>208186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56205"/>
          <a:ext cx="698500" cy="1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208186</xdr:rowOff>
    </xdr:from>
    <xdr:to>
      <xdr:col>18</xdr:col>
      <xdr:colOff>177800</xdr:colOff>
      <xdr:row>35</xdr:row>
      <xdr:rowOff>46533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475636"/>
          <a:ext cx="698500" cy="18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14347</xdr:rowOff>
    </xdr:from>
    <xdr:to>
      <xdr:col>29</xdr:col>
      <xdr:colOff>177800</xdr:colOff>
      <xdr:row>35</xdr:row>
      <xdr:rowOff>115947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24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202324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6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247519</xdr:rowOff>
    </xdr:from>
    <xdr:to>
      <xdr:col>26</xdr:col>
      <xdr:colOff>101600</xdr:colOff>
      <xdr:row>35</xdr:row>
      <xdr:rowOff>6219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14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16396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83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137955</xdr:rowOff>
    </xdr:from>
    <xdr:to>
      <xdr:col>22</xdr:col>
      <xdr:colOff>165100</xdr:colOff>
      <xdr:row>34</xdr:row>
      <xdr:rowOff>239554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0540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249732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7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157386</xdr:rowOff>
    </xdr:from>
    <xdr:to>
      <xdr:col>19</xdr:col>
      <xdr:colOff>38100</xdr:colOff>
      <xdr:row>34</xdr:row>
      <xdr:rowOff>258986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24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269163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9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338633</xdr:rowOff>
    </xdr:from>
    <xdr:to>
      <xdr:col>15</xdr:col>
      <xdr:colOff>101600</xdr:colOff>
      <xdr:row>35</xdr:row>
      <xdr:rowOff>97333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06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107510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74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87,075
83,983
471.51
54,514,436
53,690,013
442,855
27,932,089
55,801,018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123404</xdr:rowOff>
    </xdr:from>
    <xdr:to>
      <xdr:col>24</xdr:col>
      <xdr:colOff>63500</xdr:colOff>
      <xdr:row>34</xdr:row>
      <xdr:rowOff>55853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81254"/>
          <a:ext cx="838200" cy="10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55853</xdr:rowOff>
    </xdr:from>
    <xdr:to>
      <xdr:col>19</xdr:col>
      <xdr:colOff>177800</xdr:colOff>
      <xdr:row>34</xdr:row>
      <xdr:rowOff>156649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85153"/>
          <a:ext cx="889000" cy="10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156649</xdr:rowOff>
    </xdr:from>
    <xdr:to>
      <xdr:col>15</xdr:col>
      <xdr:colOff>50800</xdr:colOff>
      <xdr:row>34</xdr:row>
      <xdr:rowOff>169532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85949"/>
          <a:ext cx="8890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169532</xdr:rowOff>
    </xdr:from>
    <xdr:to>
      <xdr:col>10</xdr:col>
      <xdr:colOff>114300</xdr:colOff>
      <xdr:row>35</xdr:row>
      <xdr:rowOff>53175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98832"/>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72604</xdr:rowOff>
    </xdr:from>
    <xdr:to>
      <xdr:col>24</xdr:col>
      <xdr:colOff>114300</xdr:colOff>
      <xdr:row>34</xdr:row>
      <xdr:rowOff>2754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3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95481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8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5053</xdr:rowOff>
    </xdr:from>
    <xdr:to>
      <xdr:col>20</xdr:col>
      <xdr:colOff>38100</xdr:colOff>
      <xdr:row>34</xdr:row>
      <xdr:rowOff>106653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3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123180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0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105849</xdr:rowOff>
    </xdr:from>
    <xdr:to>
      <xdr:col>15</xdr:col>
      <xdr:colOff>101600</xdr:colOff>
      <xdr:row>35</xdr:row>
      <xdr:rowOff>35999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3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52526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1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118732</xdr:rowOff>
    </xdr:from>
    <xdr:to>
      <xdr:col>10</xdr:col>
      <xdr:colOff>165100</xdr:colOff>
      <xdr:row>35</xdr:row>
      <xdr:rowOff>48882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65409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2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2375</xdr:rowOff>
    </xdr:from>
    <xdr:to>
      <xdr:col>6</xdr:col>
      <xdr:colOff>38100</xdr:colOff>
      <xdr:row>35</xdr:row>
      <xdr:rowOff>103975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0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120502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149726</xdr:rowOff>
    </xdr:from>
    <xdr:to>
      <xdr:col>24</xdr:col>
      <xdr:colOff>63500</xdr:colOff>
      <xdr:row>56</xdr:row>
      <xdr:rowOff>154396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50926"/>
          <a:ext cx="8382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128858</xdr:rowOff>
    </xdr:from>
    <xdr:to>
      <xdr:col>19</xdr:col>
      <xdr:colOff>177800</xdr:colOff>
      <xdr:row>56</xdr:row>
      <xdr:rowOff>154396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30058"/>
          <a:ext cx="8890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128858</xdr:rowOff>
    </xdr:from>
    <xdr:to>
      <xdr:col>15</xdr:col>
      <xdr:colOff>50800</xdr:colOff>
      <xdr:row>56</xdr:row>
      <xdr:rowOff>160622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30058"/>
          <a:ext cx="889000" cy="3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160622</xdr:rowOff>
    </xdr:from>
    <xdr:to>
      <xdr:col>10</xdr:col>
      <xdr:colOff>114300</xdr:colOff>
      <xdr:row>57</xdr:row>
      <xdr:rowOff>61616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61822"/>
          <a:ext cx="889000" cy="7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98926</xdr:rowOff>
    </xdr:from>
    <xdr:to>
      <xdr:col>24</xdr:col>
      <xdr:colOff>114300</xdr:colOff>
      <xdr:row>57</xdr:row>
      <xdr:rowOff>29076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77353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103596</xdr:rowOff>
    </xdr:from>
    <xdr:to>
      <xdr:col>20</xdr:col>
      <xdr:colOff>38100</xdr:colOff>
      <xdr:row>57</xdr:row>
      <xdr:rowOff>33746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0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24873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79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78058</xdr:rowOff>
    </xdr:from>
    <xdr:to>
      <xdr:col>15</xdr:col>
      <xdr:colOff>101600</xdr:colOff>
      <xdr:row>57</xdr:row>
      <xdr:rowOff>8208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24735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109822</xdr:rowOff>
    </xdr:from>
    <xdr:to>
      <xdr:col>10</xdr:col>
      <xdr:colOff>165100</xdr:colOff>
      <xdr:row>57</xdr:row>
      <xdr:rowOff>39972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56499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8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10816</xdr:rowOff>
    </xdr:from>
    <xdr:to>
      <xdr:col>6</xdr:col>
      <xdr:colOff>38100</xdr:colOff>
      <xdr:row>57</xdr:row>
      <xdr:rowOff>112416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8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103543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46774</xdr:rowOff>
    </xdr:from>
    <xdr:to>
      <xdr:col>24</xdr:col>
      <xdr:colOff>63500</xdr:colOff>
      <xdr:row>77</xdr:row>
      <xdr:rowOff>83617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48424"/>
          <a:ext cx="8382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83617</xdr:rowOff>
    </xdr:from>
    <xdr:to>
      <xdr:col>19</xdr:col>
      <xdr:colOff>177800</xdr:colOff>
      <xdr:row>77</xdr:row>
      <xdr:rowOff>106896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85267"/>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106896</xdr:rowOff>
    </xdr:from>
    <xdr:to>
      <xdr:col>15</xdr:col>
      <xdr:colOff>50800</xdr:colOff>
      <xdr:row>77</xdr:row>
      <xdr:rowOff>133871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08546"/>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133871</xdr:rowOff>
    </xdr:from>
    <xdr:to>
      <xdr:col>10</xdr:col>
      <xdr:colOff>114300</xdr:colOff>
      <xdr:row>78</xdr:row>
      <xdr:rowOff>35877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35521"/>
          <a:ext cx="889000" cy="7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167424</xdr:rowOff>
    </xdr:from>
    <xdr:to>
      <xdr:col>24</xdr:col>
      <xdr:colOff>114300</xdr:colOff>
      <xdr:row>77</xdr:row>
      <xdr:rowOff>97574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18851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4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32817</xdr:rowOff>
    </xdr:from>
    <xdr:to>
      <xdr:col>20</xdr:col>
      <xdr:colOff>38100</xdr:colOff>
      <xdr:row>77</xdr:row>
      <xdr:rowOff>134417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150944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0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56096</xdr:rowOff>
    </xdr:from>
    <xdr:to>
      <xdr:col>15</xdr:col>
      <xdr:colOff>101600</xdr:colOff>
      <xdr:row>77</xdr:row>
      <xdr:rowOff>157696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2773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3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83071</xdr:rowOff>
    </xdr:from>
    <xdr:to>
      <xdr:col>10</xdr:col>
      <xdr:colOff>165100</xdr:colOff>
      <xdr:row>78</xdr:row>
      <xdr:rowOff>13221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29748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156527</xdr:rowOff>
    </xdr:from>
    <xdr:to>
      <xdr:col>6</xdr:col>
      <xdr:colOff>38100</xdr:colOff>
      <xdr:row>78</xdr:row>
      <xdr:rowOff>86677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5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77804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5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167602</xdr:rowOff>
    </xdr:from>
    <xdr:to>
      <xdr:col>24</xdr:col>
      <xdr:colOff>63500</xdr:colOff>
      <xdr:row>95</xdr:row>
      <xdr:rowOff>148310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83902"/>
          <a:ext cx="838200" cy="15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138088</xdr:rowOff>
    </xdr:from>
    <xdr:to>
      <xdr:col>19</xdr:col>
      <xdr:colOff>177800</xdr:colOff>
      <xdr:row>95</xdr:row>
      <xdr:rowOff>148310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25838"/>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70980</xdr:rowOff>
    </xdr:from>
    <xdr:to>
      <xdr:col>15</xdr:col>
      <xdr:colOff>50800</xdr:colOff>
      <xdr:row>95</xdr:row>
      <xdr:rowOff>138088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187280"/>
          <a:ext cx="889000" cy="2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70980</xdr:rowOff>
    </xdr:from>
    <xdr:to>
      <xdr:col>10</xdr:col>
      <xdr:colOff>114300</xdr:colOff>
      <xdr:row>96</xdr:row>
      <xdr:rowOff>65443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187280"/>
          <a:ext cx="889000" cy="33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116802</xdr:rowOff>
    </xdr:from>
    <xdr:to>
      <xdr:col>24</xdr:col>
      <xdr:colOff>114300</xdr:colOff>
      <xdr:row>95</xdr:row>
      <xdr:rowOff>46952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3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139679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8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97510</xdr:rowOff>
    </xdr:from>
    <xdr:to>
      <xdr:col>20</xdr:col>
      <xdr:colOff>38100</xdr:colOff>
      <xdr:row>96</xdr:row>
      <xdr:rowOff>27660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18787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7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87288</xdr:rowOff>
    </xdr:from>
    <xdr:to>
      <xdr:col>15</xdr:col>
      <xdr:colOff>101600</xdr:colOff>
      <xdr:row>96</xdr:row>
      <xdr:rowOff>17438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33965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5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20180</xdr:rowOff>
    </xdr:from>
    <xdr:to>
      <xdr:col>10</xdr:col>
      <xdr:colOff>165100</xdr:colOff>
      <xdr:row>94</xdr:row>
      <xdr:rowOff>121780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138307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1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14643</xdr:rowOff>
    </xdr:from>
    <xdr:to>
      <xdr:col>6</xdr:col>
      <xdr:colOff>38100</xdr:colOff>
      <xdr:row>96</xdr:row>
      <xdr:rowOff>116243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132770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4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158240</xdr:rowOff>
    </xdr:from>
    <xdr:to>
      <xdr:col>55</xdr:col>
      <xdr:colOff>0</xdr:colOff>
      <xdr:row>36</xdr:row>
      <xdr:rowOff>78199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158990"/>
          <a:ext cx="838200" cy="9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44500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45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158240</xdr:rowOff>
    </xdr:from>
    <xdr:to>
      <xdr:col>50</xdr:col>
      <xdr:colOff>114300</xdr:colOff>
      <xdr:row>36</xdr:row>
      <xdr:rowOff>23076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58990"/>
          <a:ext cx="889000" cy="3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23076</xdr:rowOff>
    </xdr:from>
    <xdr:to>
      <xdr:col>45</xdr:col>
      <xdr:colOff>177800</xdr:colOff>
      <xdr:row>36</xdr:row>
      <xdr:rowOff>94795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95276"/>
          <a:ext cx="889000" cy="7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60414</xdr:rowOff>
    </xdr:from>
    <xdr:to>
      <xdr:col>41</xdr:col>
      <xdr:colOff>50800</xdr:colOff>
      <xdr:row>36</xdr:row>
      <xdr:rowOff>94795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75364"/>
          <a:ext cx="889000" cy="89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154281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598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27399</xdr:rowOff>
    </xdr:from>
    <xdr:to>
      <xdr:col>55</xdr:col>
      <xdr:colOff>50800</xdr:colOff>
      <xdr:row>36</xdr:row>
      <xdr:rowOff>128999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5826</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107440</xdr:rowOff>
    </xdr:from>
    <xdr:to>
      <xdr:col>50</xdr:col>
      <xdr:colOff>165100</xdr:colOff>
      <xdr:row>36</xdr:row>
      <xdr:rowOff>37590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54117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8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143726</xdr:rowOff>
    </xdr:from>
    <xdr:to>
      <xdr:col>46</xdr:col>
      <xdr:colOff>38100</xdr:colOff>
      <xdr:row>36</xdr:row>
      <xdr:rowOff>73876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4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90403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43995</xdr:rowOff>
    </xdr:from>
    <xdr:to>
      <xdr:col>41</xdr:col>
      <xdr:colOff>101600</xdr:colOff>
      <xdr:row>36</xdr:row>
      <xdr:rowOff>145595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136722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30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9614</xdr:rowOff>
    </xdr:from>
    <xdr:to>
      <xdr:col>36</xdr:col>
      <xdr:colOff>165100</xdr:colOff>
      <xdr:row>31</xdr:row>
      <xdr:rowOff>111214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2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127741</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9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147815</xdr:rowOff>
    </xdr:from>
    <xdr:to>
      <xdr:col>55</xdr:col>
      <xdr:colOff>0</xdr:colOff>
      <xdr:row>54</xdr:row>
      <xdr:rowOff>46611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063215"/>
          <a:ext cx="838200" cy="24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46611</xdr:rowOff>
    </xdr:from>
    <xdr:to>
      <xdr:col>50</xdr:col>
      <xdr:colOff>114300</xdr:colOff>
      <xdr:row>56</xdr:row>
      <xdr:rowOff>77488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304911"/>
          <a:ext cx="889000" cy="37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46431</xdr:rowOff>
    </xdr:from>
    <xdr:to>
      <xdr:col>45</xdr:col>
      <xdr:colOff>177800</xdr:colOff>
      <xdr:row>56</xdr:row>
      <xdr:rowOff>77488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647631"/>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88788</xdr:rowOff>
    </xdr:from>
    <xdr:to>
      <xdr:col>41</xdr:col>
      <xdr:colOff>50800</xdr:colOff>
      <xdr:row>56</xdr:row>
      <xdr:rowOff>46431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175638"/>
          <a:ext cx="889000" cy="47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111218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4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97015</xdr:rowOff>
    </xdr:from>
    <xdr:to>
      <xdr:col>55</xdr:col>
      <xdr:colOff>50800</xdr:colOff>
      <xdr:row>53</xdr:row>
      <xdr:rowOff>27165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01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119892</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86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167261</xdr:rowOff>
    </xdr:from>
    <xdr:to>
      <xdr:col>50</xdr:col>
      <xdr:colOff>165100</xdr:colOff>
      <xdr:row>54</xdr:row>
      <xdr:rowOff>97411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25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113938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02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26688</xdr:rowOff>
    </xdr:from>
    <xdr:to>
      <xdr:col>46</xdr:col>
      <xdr:colOff>38100</xdr:colOff>
      <xdr:row>56</xdr:row>
      <xdr:rowOff>128288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2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119415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72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167081</xdr:rowOff>
    </xdr:from>
    <xdr:to>
      <xdr:col>41</xdr:col>
      <xdr:colOff>101600</xdr:colOff>
      <xdr:row>56</xdr:row>
      <xdr:rowOff>97231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9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113758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7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37988</xdr:rowOff>
    </xdr:from>
    <xdr:to>
      <xdr:col>36</xdr:col>
      <xdr:colOff>165100</xdr:colOff>
      <xdr:row>53</xdr:row>
      <xdr:rowOff>139588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12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156115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890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49563</xdr:rowOff>
    </xdr:from>
    <xdr:to>
      <xdr:col>55</xdr:col>
      <xdr:colOff>0</xdr:colOff>
      <xdr:row>77</xdr:row>
      <xdr:rowOff>51003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251213"/>
          <a:ext cx="8382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21856</xdr:rowOff>
    </xdr:from>
    <xdr:to>
      <xdr:col>50</xdr:col>
      <xdr:colOff>114300</xdr:colOff>
      <xdr:row>77</xdr:row>
      <xdr:rowOff>49563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223506"/>
          <a:ext cx="8890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21856</xdr:rowOff>
    </xdr:from>
    <xdr:to>
      <xdr:col>45</xdr:col>
      <xdr:colOff>177800</xdr:colOff>
      <xdr:row>77</xdr:row>
      <xdr:rowOff>142557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223506"/>
          <a:ext cx="8890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76812</xdr:rowOff>
    </xdr:from>
    <xdr:to>
      <xdr:col>41</xdr:col>
      <xdr:colOff>50800</xdr:colOff>
      <xdr:row>77</xdr:row>
      <xdr:rowOff>142557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278462"/>
          <a:ext cx="889000" cy="6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203</xdr:rowOff>
    </xdr:from>
    <xdr:to>
      <xdr:col>55</xdr:col>
      <xdr:colOff>50800</xdr:colOff>
      <xdr:row>77</xdr:row>
      <xdr:rowOff>101803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0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23080</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05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170213</xdr:rowOff>
    </xdr:from>
    <xdr:to>
      <xdr:col>50</xdr:col>
      <xdr:colOff>165100</xdr:colOff>
      <xdr:row>77</xdr:row>
      <xdr:rowOff>100363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116890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97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142506</xdr:rowOff>
    </xdr:from>
    <xdr:to>
      <xdr:col>46</xdr:col>
      <xdr:colOff>38100</xdr:colOff>
      <xdr:row>77</xdr:row>
      <xdr:rowOff>72656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17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89184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94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91757</xdr:rowOff>
    </xdr:from>
    <xdr:to>
      <xdr:col>41</xdr:col>
      <xdr:colOff>101600</xdr:colOff>
      <xdr:row>78</xdr:row>
      <xdr:rowOff>21907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9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13034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38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26012</xdr:rowOff>
    </xdr:from>
    <xdr:to>
      <xdr:col>36</xdr:col>
      <xdr:colOff>165100</xdr:colOff>
      <xdr:row>77</xdr:row>
      <xdr:rowOff>127612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2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118739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32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30152</xdr:rowOff>
    </xdr:from>
    <xdr:to>
      <xdr:col>55</xdr:col>
      <xdr:colOff>0</xdr:colOff>
      <xdr:row>94</xdr:row>
      <xdr:rowOff>88232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5975002"/>
          <a:ext cx="838200" cy="22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88232</xdr:rowOff>
    </xdr:from>
    <xdr:to>
      <xdr:col>50</xdr:col>
      <xdr:colOff>114300</xdr:colOff>
      <xdr:row>96</xdr:row>
      <xdr:rowOff>40080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204532"/>
          <a:ext cx="889000" cy="29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122408</xdr:rowOff>
    </xdr:from>
    <xdr:to>
      <xdr:col>45</xdr:col>
      <xdr:colOff>177800</xdr:colOff>
      <xdr:row>96</xdr:row>
      <xdr:rowOff>40080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410158"/>
          <a:ext cx="889000" cy="8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41697</xdr:rowOff>
    </xdr:from>
    <xdr:to>
      <xdr:col>41</xdr:col>
      <xdr:colOff>50800</xdr:colOff>
      <xdr:row>95</xdr:row>
      <xdr:rowOff>122408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5986547"/>
          <a:ext cx="889000" cy="42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150802</xdr:rowOff>
    </xdr:from>
    <xdr:to>
      <xdr:col>55</xdr:col>
      <xdr:colOff>50800</xdr:colOff>
      <xdr:row>93</xdr:row>
      <xdr:rowOff>80952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592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2229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77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37432</xdr:rowOff>
    </xdr:from>
    <xdr:to>
      <xdr:col>50</xdr:col>
      <xdr:colOff>165100</xdr:colOff>
      <xdr:row>94</xdr:row>
      <xdr:rowOff>139032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15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155559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92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160730</xdr:rowOff>
    </xdr:from>
    <xdr:to>
      <xdr:col>46</xdr:col>
      <xdr:colOff>38100</xdr:colOff>
      <xdr:row>96</xdr:row>
      <xdr:rowOff>90880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107407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2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71608</xdr:rowOff>
    </xdr:from>
    <xdr:to>
      <xdr:col>41</xdr:col>
      <xdr:colOff>101600</xdr:colOff>
      <xdr:row>96</xdr:row>
      <xdr:rowOff>1758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35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18285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13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162347</xdr:rowOff>
    </xdr:from>
    <xdr:to>
      <xdr:col>36</xdr:col>
      <xdr:colOff>165100</xdr:colOff>
      <xdr:row>93</xdr:row>
      <xdr:rowOff>92497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59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109024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71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125222</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783072"/>
          <a:ext cx="1269" cy="94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71899</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55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125222</xdr:rowOff>
    </xdr:from>
    <xdr:to>
      <xdr:col>86</xdr:col>
      <xdr:colOff>25400</xdr:colOff>
      <xdr:row>33</xdr:row>
      <xdr:rowOff>125222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78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81064</xdr:rowOff>
    </xdr:from>
    <xdr:to>
      <xdr:col>85</xdr:col>
      <xdr:colOff>127000</xdr:colOff>
      <xdr:row>38</xdr:row>
      <xdr:rowOff>108991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596164"/>
          <a:ext cx="838200" cy="2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68546</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83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90119</xdr:rowOff>
    </xdr:from>
    <xdr:to>
      <xdr:col>85</xdr:col>
      <xdr:colOff>177800</xdr:colOff>
      <xdr:row>39</xdr:row>
      <xdr:rowOff>20269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60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55194</xdr:rowOff>
    </xdr:from>
    <xdr:to>
      <xdr:col>81</xdr:col>
      <xdr:colOff>50800</xdr:colOff>
      <xdr:row>38</xdr:row>
      <xdr:rowOff>81064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5884494"/>
          <a:ext cx="889000" cy="71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68517</xdr:rowOff>
    </xdr:from>
    <xdr:to>
      <xdr:col>81</xdr:col>
      <xdr:colOff>101600</xdr:colOff>
      <xdr:row>38</xdr:row>
      <xdr:rowOff>170117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161244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7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73825</xdr:rowOff>
    </xdr:from>
    <xdr:to>
      <xdr:col>76</xdr:col>
      <xdr:colOff>114300</xdr:colOff>
      <xdr:row>34</xdr:row>
      <xdr:rowOff>55194</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5388775"/>
          <a:ext cx="889000" cy="49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70079</xdr:rowOff>
    </xdr:from>
    <xdr:to>
      <xdr:col>76</xdr:col>
      <xdr:colOff>165100</xdr:colOff>
      <xdr:row>39</xdr:row>
      <xdr:rowOff>229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8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162806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7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58738</xdr:rowOff>
    </xdr:from>
    <xdr:to>
      <xdr:col>71</xdr:col>
      <xdr:colOff>177800</xdr:colOff>
      <xdr:row>31</xdr:row>
      <xdr:rowOff>73825</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5373688"/>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73813</xdr:rowOff>
    </xdr:from>
    <xdr:to>
      <xdr:col>72</xdr:col>
      <xdr:colOff>38100</xdr:colOff>
      <xdr:row>39</xdr:row>
      <xdr:rowOff>3963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8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166540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8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1041</xdr:rowOff>
    </xdr:from>
    <xdr:to>
      <xdr:col>67</xdr:col>
      <xdr:colOff>101600</xdr:colOff>
      <xdr:row>38</xdr:row>
      <xdr:rowOff>102641</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1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93768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0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58191</xdr:rowOff>
    </xdr:from>
    <xdr:to>
      <xdr:col>85</xdr:col>
      <xdr:colOff>177800</xdr:colOff>
      <xdr:row>38</xdr:row>
      <xdr:rowOff>159791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7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17568</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36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30264</xdr:rowOff>
    </xdr:from>
    <xdr:to>
      <xdr:col>81</xdr:col>
      <xdr:colOff>101600</xdr:colOff>
      <xdr:row>38</xdr:row>
      <xdr:rowOff>131864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148391</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32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4394</xdr:rowOff>
    </xdr:from>
    <xdr:to>
      <xdr:col>76</xdr:col>
      <xdr:colOff>165100</xdr:colOff>
      <xdr:row>34</xdr:row>
      <xdr:rowOff>105994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583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122521</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25111" y="56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23025</xdr:rowOff>
    </xdr:from>
    <xdr:to>
      <xdr:col>72</xdr:col>
      <xdr:colOff>38100</xdr:colOff>
      <xdr:row>31</xdr:row>
      <xdr:rowOff>124625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533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141152</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36111" y="511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7938</xdr:rowOff>
    </xdr:from>
    <xdr:to>
      <xdr:col>67</xdr:col>
      <xdr:colOff>101600</xdr:colOff>
      <xdr:row>31</xdr:row>
      <xdr:rowOff>109538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532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126065</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47111" y="509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54204</xdr:rowOff>
    </xdr:from>
    <xdr:to>
      <xdr:col>85</xdr:col>
      <xdr:colOff>127000</xdr:colOff>
      <xdr:row>71</xdr:row>
      <xdr:rowOff>131618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227154"/>
          <a:ext cx="838200" cy="7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54204</xdr:rowOff>
    </xdr:from>
    <xdr:to>
      <xdr:col>81</xdr:col>
      <xdr:colOff>50800</xdr:colOff>
      <xdr:row>71</xdr:row>
      <xdr:rowOff>105753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227154"/>
          <a:ext cx="8890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105753</xdr:rowOff>
    </xdr:from>
    <xdr:to>
      <xdr:col>76</xdr:col>
      <xdr:colOff>114300</xdr:colOff>
      <xdr:row>72</xdr:row>
      <xdr:rowOff>32095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278703"/>
          <a:ext cx="889000" cy="9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163899</xdr:rowOff>
    </xdr:from>
    <xdr:to>
      <xdr:col>71</xdr:col>
      <xdr:colOff>177800</xdr:colOff>
      <xdr:row>72</xdr:row>
      <xdr:rowOff>32095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336849"/>
          <a:ext cx="889000" cy="3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80818</xdr:rowOff>
    </xdr:from>
    <xdr:to>
      <xdr:col>85</xdr:col>
      <xdr:colOff>177800</xdr:colOff>
      <xdr:row>72</xdr:row>
      <xdr:rowOff>10968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25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103695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10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3404</xdr:rowOff>
    </xdr:from>
    <xdr:to>
      <xdr:col>81</xdr:col>
      <xdr:colOff>101600</xdr:colOff>
      <xdr:row>71</xdr:row>
      <xdr:rowOff>105004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17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121531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195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54953</xdr:rowOff>
    </xdr:from>
    <xdr:to>
      <xdr:col>76</xdr:col>
      <xdr:colOff>165100</xdr:colOff>
      <xdr:row>71</xdr:row>
      <xdr:rowOff>156553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2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1630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0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152745</xdr:rowOff>
    </xdr:from>
    <xdr:to>
      <xdr:col>72</xdr:col>
      <xdr:colOff>38100</xdr:colOff>
      <xdr:row>72</xdr:row>
      <xdr:rowOff>82895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3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99422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10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113099</xdr:rowOff>
    </xdr:from>
    <xdr:to>
      <xdr:col>67</xdr:col>
      <xdr:colOff>101600</xdr:colOff>
      <xdr:row>72</xdr:row>
      <xdr:rowOff>43249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28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59776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0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117514</xdr:rowOff>
    </xdr:from>
    <xdr:to>
      <xdr:col>85</xdr:col>
      <xdr:colOff>127000</xdr:colOff>
      <xdr:row>98</xdr:row>
      <xdr:rowOff>145377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919614"/>
          <a:ext cx="838200" cy="2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132474</xdr:rowOff>
    </xdr:from>
    <xdr:to>
      <xdr:col>81</xdr:col>
      <xdr:colOff>50800</xdr:colOff>
      <xdr:row>98</xdr:row>
      <xdr:rowOff>117514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763124"/>
          <a:ext cx="889000" cy="15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132474</xdr:rowOff>
    </xdr:from>
    <xdr:to>
      <xdr:col>76</xdr:col>
      <xdr:colOff>114300</xdr:colOff>
      <xdr:row>98</xdr:row>
      <xdr:rowOff>114097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763124"/>
          <a:ext cx="889000" cy="15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114097</xdr:rowOff>
    </xdr:from>
    <xdr:to>
      <xdr:col>71</xdr:col>
      <xdr:colOff>177800</xdr:colOff>
      <xdr:row>99</xdr:row>
      <xdr:rowOff>20816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916197"/>
          <a:ext cx="889000" cy="7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94577</xdr:rowOff>
    </xdr:from>
    <xdr:to>
      <xdr:col>85</xdr:col>
      <xdr:colOff>177800</xdr:colOff>
      <xdr:row>99</xdr:row>
      <xdr:rowOff>24727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8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9504</xdr:rowOff>
    </xdr:from>
    <xdr:ext cx="469744"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81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66714</xdr:rowOff>
    </xdr:from>
    <xdr:to>
      <xdr:col>81</xdr:col>
      <xdr:colOff>101600</xdr:colOff>
      <xdr:row>98</xdr:row>
      <xdr:rowOff>168314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159441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46428" y="1696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81674</xdr:rowOff>
    </xdr:from>
    <xdr:to>
      <xdr:col>76</xdr:col>
      <xdr:colOff>165100</xdr:colOff>
      <xdr:row>98</xdr:row>
      <xdr:rowOff>11824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7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2951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8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63297</xdr:rowOff>
    </xdr:from>
    <xdr:to>
      <xdr:col>72</xdr:col>
      <xdr:colOff>38100</xdr:colOff>
      <xdr:row>98</xdr:row>
      <xdr:rowOff>164897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6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156024</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95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141466</xdr:rowOff>
    </xdr:from>
    <xdr:to>
      <xdr:col>67</xdr:col>
      <xdr:colOff>101600</xdr:colOff>
      <xdr:row>99</xdr:row>
      <xdr:rowOff>71616</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94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62743</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703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91603</xdr:rowOff>
    </xdr:from>
    <xdr:to>
      <xdr:col>116</xdr:col>
      <xdr:colOff>63500</xdr:colOff>
      <xdr:row>37</xdr:row>
      <xdr:rowOff>132339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435253"/>
          <a:ext cx="838200" cy="4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132339</xdr:rowOff>
    </xdr:from>
    <xdr:to>
      <xdr:col>111</xdr:col>
      <xdr:colOff>177800</xdr:colOff>
      <xdr:row>38</xdr:row>
      <xdr:rowOff>36007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475989"/>
          <a:ext cx="889000" cy="7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32166</xdr:rowOff>
    </xdr:from>
    <xdr:to>
      <xdr:col>107</xdr:col>
      <xdr:colOff>50800</xdr:colOff>
      <xdr:row>38</xdr:row>
      <xdr:rowOff>36007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547266"/>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131928</xdr:rowOff>
    </xdr:from>
    <xdr:to>
      <xdr:col>102</xdr:col>
      <xdr:colOff>114300</xdr:colOff>
      <xdr:row>38</xdr:row>
      <xdr:rowOff>32166</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475578"/>
          <a:ext cx="889000" cy="7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40803</xdr:rowOff>
    </xdr:from>
    <xdr:to>
      <xdr:col>116</xdr:col>
      <xdr:colOff>114300</xdr:colOff>
      <xdr:row>37</xdr:row>
      <xdr:rowOff>142403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3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63680</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23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81539</xdr:rowOff>
    </xdr:from>
    <xdr:to>
      <xdr:col>112</xdr:col>
      <xdr:colOff>38100</xdr:colOff>
      <xdr:row>38</xdr:row>
      <xdr:rowOff>11689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42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28216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20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156657</xdr:rowOff>
    </xdr:from>
    <xdr:to>
      <xdr:col>107</xdr:col>
      <xdr:colOff>101600</xdr:colOff>
      <xdr:row>38</xdr:row>
      <xdr:rowOff>86807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50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77934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59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152817</xdr:rowOff>
    </xdr:from>
    <xdr:to>
      <xdr:col>102</xdr:col>
      <xdr:colOff>165100</xdr:colOff>
      <xdr:row>38</xdr:row>
      <xdr:rowOff>82967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49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74093</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58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81128</xdr:rowOff>
    </xdr:from>
    <xdr:to>
      <xdr:col>98</xdr:col>
      <xdr:colOff>38100</xdr:colOff>
      <xdr:row>38</xdr:row>
      <xdr:rowOff>11278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42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27805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20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6289</xdr:rowOff>
    </xdr:from>
    <xdr:to>
      <xdr:col>116</xdr:col>
      <xdr:colOff>63500</xdr:colOff>
      <xdr:row>54</xdr:row>
      <xdr:rowOff>67920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264589"/>
          <a:ext cx="838200" cy="6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67920</xdr:rowOff>
    </xdr:from>
    <xdr:to>
      <xdr:col>111</xdr:col>
      <xdr:colOff>177800</xdr:colOff>
      <xdr:row>54</xdr:row>
      <xdr:rowOff>127722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326220"/>
          <a:ext cx="889000" cy="5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127722</xdr:rowOff>
    </xdr:from>
    <xdr:to>
      <xdr:col>107</xdr:col>
      <xdr:colOff>50800</xdr:colOff>
      <xdr:row>54</xdr:row>
      <xdr:rowOff>136682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386022"/>
          <a:ext cx="889000" cy="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136682</xdr:rowOff>
    </xdr:from>
    <xdr:to>
      <xdr:col>102</xdr:col>
      <xdr:colOff>114300</xdr:colOff>
      <xdr:row>54</xdr:row>
      <xdr:rowOff>149392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394982"/>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126939</xdr:rowOff>
    </xdr:from>
    <xdr:to>
      <xdr:col>116</xdr:col>
      <xdr:colOff>114300</xdr:colOff>
      <xdr:row>54</xdr:row>
      <xdr:rowOff>57089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2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149816</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06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17120</xdr:rowOff>
    </xdr:from>
    <xdr:to>
      <xdr:col>112</xdr:col>
      <xdr:colOff>38100</xdr:colOff>
      <xdr:row>54</xdr:row>
      <xdr:rowOff>118720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2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135247</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0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76922</xdr:rowOff>
    </xdr:from>
    <xdr:to>
      <xdr:col>107</xdr:col>
      <xdr:colOff>101600</xdr:colOff>
      <xdr:row>55</xdr:row>
      <xdr:rowOff>7072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3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23599</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11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85882</xdr:rowOff>
    </xdr:from>
    <xdr:to>
      <xdr:col>102</xdr:col>
      <xdr:colOff>165100</xdr:colOff>
      <xdr:row>55</xdr:row>
      <xdr:rowOff>16032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3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32559</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1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98592</xdr:rowOff>
    </xdr:from>
    <xdr:to>
      <xdr:col>98</xdr:col>
      <xdr:colOff>38100</xdr:colOff>
      <xdr:row>55</xdr:row>
      <xdr:rowOff>28742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3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45269</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13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159611</xdr:rowOff>
    </xdr:from>
    <xdr:to>
      <xdr:col>116</xdr:col>
      <xdr:colOff>63500</xdr:colOff>
      <xdr:row>75</xdr:row>
      <xdr:rowOff>35892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846911"/>
          <a:ext cx="838200" cy="4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35892</xdr:rowOff>
    </xdr:from>
    <xdr:to>
      <xdr:col>111</xdr:col>
      <xdr:colOff>177800</xdr:colOff>
      <xdr:row>75</xdr:row>
      <xdr:rowOff>84539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894642"/>
          <a:ext cx="889000" cy="4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84539</xdr:rowOff>
    </xdr:from>
    <xdr:to>
      <xdr:col>107</xdr:col>
      <xdr:colOff>50800</xdr:colOff>
      <xdr:row>75</xdr:row>
      <xdr:rowOff>87785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43289"/>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87785</xdr:rowOff>
    </xdr:from>
    <xdr:to>
      <xdr:col>102</xdr:col>
      <xdr:colOff>114300</xdr:colOff>
      <xdr:row>75</xdr:row>
      <xdr:rowOff>107810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946535"/>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108811</xdr:rowOff>
    </xdr:from>
    <xdr:to>
      <xdr:col>116</xdr:col>
      <xdr:colOff>114300</xdr:colOff>
      <xdr:row>75</xdr:row>
      <xdr:rowOff>38961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79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131688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64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156542</xdr:rowOff>
    </xdr:from>
    <xdr:to>
      <xdr:col>112</xdr:col>
      <xdr:colOff>38100</xdr:colOff>
      <xdr:row>75</xdr:row>
      <xdr:rowOff>86692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103219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1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33739</xdr:rowOff>
    </xdr:from>
    <xdr:to>
      <xdr:col>107</xdr:col>
      <xdr:colOff>101600</xdr:colOff>
      <xdr:row>75</xdr:row>
      <xdr:rowOff>135339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9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151866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6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36985</xdr:rowOff>
    </xdr:from>
    <xdr:to>
      <xdr:col>102</xdr:col>
      <xdr:colOff>165100</xdr:colOff>
      <xdr:row>75</xdr:row>
      <xdr:rowOff>138585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9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155112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67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57010</xdr:rowOff>
    </xdr:from>
    <xdr:to>
      <xdr:col>98</xdr:col>
      <xdr:colOff>38100</xdr:colOff>
      <xdr:row>75</xdr:row>
      <xdr:rowOff>158610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3687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69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616,595</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101,498</a:t>
          </a:r>
          <a:r>
            <a:rPr kumimoji="1" lang="ja-JP" altLang="ja-JP" sz="1100">
              <a:solidFill>
                <a:schemeClr val="dk1"/>
              </a:solidFill>
              <a:effectLst/>
              <a:latin typeface="+mn-lt"/>
              <a:ea typeface="+mn-ea"/>
              <a:cs typeface="+mn-cs"/>
            </a:rPr>
            <a:t>円と類似団体及び全国・県内平均より高くなっているのは、広域消防の事務委託を受けていることによるものである。</a:t>
          </a:r>
          <a:endParaRPr lang="ja-JP" altLang="ja-JP" sz="1400">
            <a:effectLst/>
          </a:endParaRPr>
        </a:p>
        <a:p>
          <a:r>
            <a:rPr kumimoji="1" lang="ja-JP" altLang="ja-JP" sz="1100">
              <a:solidFill>
                <a:schemeClr val="dk1"/>
              </a:solidFill>
              <a:effectLst/>
              <a:latin typeface="+mn-lt"/>
              <a:ea typeface="+mn-ea"/>
              <a:cs typeface="+mn-cs"/>
            </a:rPr>
            <a:t>　扶助費は、</a:t>
          </a:r>
          <a:r>
            <a:rPr lang="ja-JP" altLang="en-US" sz="1100" b="0" i="0" u="none" strike="noStrike" baseline="0">
              <a:solidFill>
                <a:schemeClr val="dk1"/>
              </a:solidFill>
              <a:latin typeface="+mn-lt"/>
              <a:ea typeface="+mn-ea"/>
              <a:cs typeface="+mn-cs"/>
            </a:rPr>
            <a:t>施設型給付金（私立認定こども園）や児童手当費</a:t>
          </a:r>
          <a:r>
            <a:rPr kumimoji="1" lang="ja-JP" altLang="ja-JP" sz="1100">
              <a:solidFill>
                <a:schemeClr val="dk1"/>
              </a:solidFill>
              <a:effectLst/>
              <a:latin typeface="+mn-lt"/>
              <a:ea typeface="+mn-ea"/>
              <a:cs typeface="+mn-cs"/>
            </a:rPr>
            <a:t>に要した経費が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したことにより、住民一人当たり</a:t>
          </a:r>
          <a:r>
            <a:rPr kumimoji="1" lang="en-US" altLang="ja-JP" sz="1100">
              <a:solidFill>
                <a:schemeClr val="dk1"/>
              </a:solidFill>
              <a:effectLst/>
              <a:latin typeface="+mn-lt"/>
              <a:ea typeface="+mn-ea"/>
              <a:cs typeface="+mn-cs"/>
            </a:rPr>
            <a:t>117,803</a:t>
          </a:r>
          <a:r>
            <a:rPr kumimoji="1" lang="ja-JP" altLang="ja-JP" sz="1100">
              <a:solidFill>
                <a:schemeClr val="dk1"/>
              </a:solidFill>
              <a:effectLst/>
              <a:latin typeface="+mn-lt"/>
              <a:ea typeface="+mn-ea"/>
              <a:cs typeface="+mn-cs"/>
            </a:rPr>
            <a:t>円と前年から</a:t>
          </a:r>
          <a:r>
            <a:rPr kumimoji="1" lang="en-US" altLang="ja-JP" sz="1100">
              <a:solidFill>
                <a:schemeClr val="dk1"/>
              </a:solidFill>
              <a:effectLst/>
              <a:latin typeface="+mn-lt"/>
              <a:ea typeface="+mn-ea"/>
              <a:cs typeface="+mn-cs"/>
            </a:rPr>
            <a:t>11,981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補助費等は、</a:t>
          </a:r>
          <a:r>
            <a:rPr lang="ja-JP" altLang="en-US" sz="1100" b="0" i="0" u="none" strike="noStrike" baseline="0">
              <a:solidFill>
                <a:schemeClr val="dk1"/>
              </a:solidFill>
              <a:latin typeface="+mn-lt"/>
              <a:ea typeface="+mn-ea"/>
              <a:cs typeface="+mn-cs"/>
            </a:rPr>
            <a:t>中小事業者支援給付金や観光ＤＭＣ支援事業費補助が減少</a:t>
          </a:r>
          <a:r>
            <a:rPr kumimoji="1" lang="ja-JP" altLang="en-US" sz="1100" b="0" i="0" u="none" strike="noStrike" baseline="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ことにより、住民一人当たり</a:t>
          </a:r>
          <a:r>
            <a:rPr kumimoji="1" lang="en-US" altLang="ja-JP" sz="1100">
              <a:solidFill>
                <a:schemeClr val="dk1"/>
              </a:solidFill>
              <a:effectLst/>
              <a:latin typeface="+mn-lt"/>
              <a:ea typeface="+mn-ea"/>
              <a:cs typeface="+mn-cs"/>
            </a:rPr>
            <a:t>63,071</a:t>
          </a:r>
          <a:r>
            <a:rPr kumimoji="1" lang="ja-JP" altLang="ja-JP" sz="1100">
              <a:solidFill>
                <a:schemeClr val="dk1"/>
              </a:solidFill>
              <a:effectLst/>
              <a:latin typeface="+mn-lt"/>
              <a:ea typeface="+mn-ea"/>
              <a:cs typeface="+mn-cs"/>
            </a:rPr>
            <a:t>円と前年から</a:t>
          </a:r>
          <a:r>
            <a:rPr kumimoji="1" lang="en-US" altLang="ja-JP" sz="1100">
              <a:solidFill>
                <a:schemeClr val="dk1"/>
              </a:solidFill>
              <a:effectLst/>
              <a:latin typeface="+mn-lt"/>
              <a:ea typeface="+mn-ea"/>
              <a:cs typeface="+mn-cs"/>
            </a:rPr>
            <a:t>11,996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普通建設事業費は、住民一人当たり</a:t>
          </a:r>
          <a:r>
            <a:rPr kumimoji="1" lang="en-US" altLang="ja-JP" sz="1100">
              <a:solidFill>
                <a:schemeClr val="dk1"/>
              </a:solidFill>
              <a:effectLst/>
              <a:latin typeface="+mn-lt"/>
              <a:ea typeface="+mn-ea"/>
              <a:cs typeface="+mn-cs"/>
            </a:rPr>
            <a:t>90,503</a:t>
          </a:r>
          <a:r>
            <a:rPr kumimoji="1" lang="ja-JP" altLang="ja-JP" sz="1100">
              <a:solidFill>
                <a:schemeClr val="dk1"/>
              </a:solidFill>
              <a:effectLst/>
              <a:latin typeface="+mn-lt"/>
              <a:ea typeface="+mn-ea"/>
              <a:cs typeface="+mn-cs"/>
            </a:rPr>
            <a:t>円と類似団体及び全国・県内平均よりも高くなっている。これは、</a:t>
          </a:r>
          <a:r>
            <a:rPr lang="ja-JP" altLang="en-US" sz="1100" b="0" i="0" u="none" strike="noStrike" baseline="0">
              <a:solidFill>
                <a:schemeClr val="dk1"/>
              </a:solidFill>
              <a:latin typeface="+mn-lt"/>
              <a:ea typeface="+mn-ea"/>
              <a:cs typeface="+mn-cs"/>
            </a:rPr>
            <a:t>市営宮沖住宅の建替え</a:t>
          </a:r>
          <a:r>
            <a:rPr kumimoji="1" lang="ja-JP" altLang="ja-JP" sz="1100">
              <a:solidFill>
                <a:schemeClr val="dk1"/>
              </a:solidFill>
              <a:effectLst/>
              <a:latin typeface="+mn-lt"/>
              <a:ea typeface="+mn-ea"/>
              <a:cs typeface="+mn-cs"/>
            </a:rPr>
            <a:t>や</a:t>
          </a:r>
          <a:r>
            <a:rPr lang="ja-JP" altLang="en-US" sz="1100" b="0" i="0" u="none" strike="noStrike" baseline="0">
              <a:solidFill>
                <a:schemeClr val="dk1"/>
              </a:solidFill>
              <a:latin typeface="+mn-lt"/>
              <a:ea typeface="+mn-ea"/>
              <a:cs typeface="+mn-cs"/>
            </a:rPr>
            <a:t>第三中学校の長寿命化</a:t>
          </a:r>
          <a:r>
            <a:rPr kumimoji="1" lang="ja-JP" altLang="ja-JP" sz="1100">
              <a:solidFill>
                <a:schemeClr val="dk1"/>
              </a:solidFill>
              <a:effectLst/>
              <a:latin typeface="+mn-lt"/>
              <a:ea typeface="+mn-ea"/>
              <a:cs typeface="+mn-cs"/>
            </a:rPr>
            <a:t>の整備に要した経費が増加したことによるものである。今後も個別事業の取捨選択や事業費を精査することで、事業費の適正化を図る。</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81,995</a:t>
          </a:r>
          <a:r>
            <a:rPr kumimoji="1" lang="ja-JP" altLang="ja-JP" sz="1100">
              <a:solidFill>
                <a:schemeClr val="dk1"/>
              </a:solidFill>
              <a:effectLst/>
              <a:latin typeface="+mn-lt"/>
              <a:ea typeface="+mn-ea"/>
              <a:cs typeface="+mn-cs"/>
            </a:rPr>
            <a:t>円と類似団体及び全国・県内平均よりも高くなっている。今後は事業の選択と集中により、借入額と償還額のバランスを考慮しながら、積極的な繰上償還を実施することにより、将来負担の軽減を図る。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87,075
83,983
471.51
54,514,436
53,690,013
442,855
27,932,089
55,801,018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124613</xdr:rowOff>
    </xdr:from>
    <xdr:to>
      <xdr:col>24</xdr:col>
      <xdr:colOff>63500</xdr:colOff>
      <xdr:row>34</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53913"/>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124613</xdr:rowOff>
    </xdr:from>
    <xdr:to>
      <xdr:col>19</xdr:col>
      <xdr:colOff>177800</xdr:colOff>
      <xdr:row>34</xdr:row>
      <xdr:rowOff>168046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5391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168046</xdr:rowOff>
    </xdr:from>
    <xdr:to>
      <xdr:col>15</xdr:col>
      <xdr:colOff>50800</xdr:colOff>
      <xdr:row>35</xdr:row>
      <xdr:rowOff>3454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973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3454</xdr:rowOff>
    </xdr:from>
    <xdr:to>
      <xdr:col>10</xdr:col>
      <xdr:colOff>114300</xdr:colOff>
      <xdr:row>35</xdr:row>
      <xdr:rowOff>21742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04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88900</xdr:rowOff>
    </xdr:from>
    <xdr:to>
      <xdr:col>24</xdr:col>
      <xdr:colOff>114300</xdr:colOff>
      <xdr:row>35</xdr:row>
      <xdr:rowOff>19050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111777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73813</xdr:rowOff>
    </xdr:from>
    <xdr:to>
      <xdr:col>20</xdr:col>
      <xdr:colOff>38100</xdr:colOff>
      <xdr:row>35</xdr:row>
      <xdr:rowOff>3963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20490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117246</xdr:rowOff>
    </xdr:from>
    <xdr:to>
      <xdr:col>15</xdr:col>
      <xdr:colOff>101600</xdr:colOff>
      <xdr:row>35</xdr:row>
      <xdr:rowOff>47396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63923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2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124104</xdr:rowOff>
    </xdr:from>
    <xdr:to>
      <xdr:col>10</xdr:col>
      <xdr:colOff>165100</xdr:colOff>
      <xdr:row>35</xdr:row>
      <xdr:rowOff>54254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70781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2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142392</xdr:rowOff>
    </xdr:from>
    <xdr:to>
      <xdr:col>6</xdr:col>
      <xdr:colOff>38100</xdr:colOff>
      <xdr:row>35</xdr:row>
      <xdr:rowOff>72542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89069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4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108549</xdr:rowOff>
    </xdr:from>
    <xdr:to>
      <xdr:col>24</xdr:col>
      <xdr:colOff>63500</xdr:colOff>
      <xdr:row>55</xdr:row>
      <xdr:rowOff>119011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38299"/>
          <a:ext cx="838200" cy="1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119011</xdr:rowOff>
    </xdr:from>
    <xdr:to>
      <xdr:col>19</xdr:col>
      <xdr:colOff>177800</xdr:colOff>
      <xdr:row>56</xdr:row>
      <xdr:rowOff>19852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48761"/>
          <a:ext cx="889000" cy="7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19852</xdr:rowOff>
    </xdr:from>
    <xdr:to>
      <xdr:col>15</xdr:col>
      <xdr:colOff>50800</xdr:colOff>
      <xdr:row>56</xdr:row>
      <xdr:rowOff>45144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21052"/>
          <a:ext cx="889000" cy="2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57930</xdr:rowOff>
    </xdr:from>
    <xdr:to>
      <xdr:col>10</xdr:col>
      <xdr:colOff>114300</xdr:colOff>
      <xdr:row>56</xdr:row>
      <xdr:rowOff>45144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73330"/>
          <a:ext cx="889000" cy="67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57749</xdr:rowOff>
    </xdr:from>
    <xdr:to>
      <xdr:col>24</xdr:col>
      <xdr:colOff>114300</xdr:colOff>
      <xdr:row>55</xdr:row>
      <xdr:rowOff>159349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8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80626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3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68211</xdr:rowOff>
    </xdr:from>
    <xdr:to>
      <xdr:col>20</xdr:col>
      <xdr:colOff>38100</xdr:colOff>
      <xdr:row>55</xdr:row>
      <xdr:rowOff>169811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9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14888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27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140502</xdr:rowOff>
    </xdr:from>
    <xdr:to>
      <xdr:col>15</xdr:col>
      <xdr:colOff>101600</xdr:colOff>
      <xdr:row>56</xdr:row>
      <xdr:rowOff>70652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7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61779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6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165794</xdr:rowOff>
    </xdr:from>
    <xdr:to>
      <xdr:col>10</xdr:col>
      <xdr:colOff>165100</xdr:colOff>
      <xdr:row>56</xdr:row>
      <xdr:rowOff>95944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9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87071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8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7130</xdr:rowOff>
    </xdr:from>
    <xdr:to>
      <xdr:col>6</xdr:col>
      <xdr:colOff>38100</xdr:colOff>
      <xdr:row>52</xdr:row>
      <xdr:rowOff>108730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99857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1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87275</xdr:rowOff>
    </xdr:from>
    <xdr:to>
      <xdr:col>24</xdr:col>
      <xdr:colOff>63500</xdr:colOff>
      <xdr:row>74</xdr:row>
      <xdr:rowOff>102732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74575"/>
          <a:ext cx="838200" cy="1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102732</xdr:rowOff>
    </xdr:from>
    <xdr:to>
      <xdr:col>19</xdr:col>
      <xdr:colOff>177800</xdr:colOff>
      <xdr:row>74</xdr:row>
      <xdr:rowOff>167687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90032"/>
          <a:ext cx="889000" cy="6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116056</xdr:rowOff>
    </xdr:from>
    <xdr:to>
      <xdr:col>15</xdr:col>
      <xdr:colOff>50800</xdr:colOff>
      <xdr:row>74</xdr:row>
      <xdr:rowOff>167687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03356"/>
          <a:ext cx="889000" cy="5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116056</xdr:rowOff>
    </xdr:from>
    <xdr:to>
      <xdr:col>10</xdr:col>
      <xdr:colOff>114300</xdr:colOff>
      <xdr:row>76</xdr:row>
      <xdr:rowOff>91923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03356"/>
          <a:ext cx="889000" cy="3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36475</xdr:rowOff>
    </xdr:from>
    <xdr:to>
      <xdr:col>24</xdr:col>
      <xdr:colOff>114300</xdr:colOff>
      <xdr:row>74</xdr:row>
      <xdr:rowOff>138075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2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59352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75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51932</xdr:rowOff>
    </xdr:from>
    <xdr:to>
      <xdr:col>20</xdr:col>
      <xdr:colOff>38100</xdr:colOff>
      <xdr:row>74</xdr:row>
      <xdr:rowOff>153532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3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170059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14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116887</xdr:rowOff>
    </xdr:from>
    <xdr:to>
      <xdr:col>15</xdr:col>
      <xdr:colOff>101600</xdr:colOff>
      <xdr:row>75</xdr:row>
      <xdr:rowOff>47037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0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63564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7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65256</xdr:rowOff>
    </xdr:from>
    <xdr:to>
      <xdr:col>10</xdr:col>
      <xdr:colOff>165100</xdr:colOff>
      <xdr:row>74</xdr:row>
      <xdr:rowOff>166856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5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11933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2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41123</xdr:rowOff>
    </xdr:from>
    <xdr:to>
      <xdr:col>6</xdr:col>
      <xdr:colOff>38100</xdr:colOff>
      <xdr:row>76</xdr:row>
      <xdr:rowOff>142723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159249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5378</xdr:rowOff>
    </xdr:from>
    <xdr:to>
      <xdr:col>24</xdr:col>
      <xdr:colOff>63500</xdr:colOff>
      <xdr:row>97</xdr:row>
      <xdr:rowOff>12788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36028"/>
          <a:ext cx="838200" cy="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58928</xdr:rowOff>
    </xdr:from>
    <xdr:to>
      <xdr:col>19</xdr:col>
      <xdr:colOff>177800</xdr:colOff>
      <xdr:row>97</xdr:row>
      <xdr:rowOff>12788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18128"/>
          <a:ext cx="889000" cy="12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58928</xdr:rowOff>
    </xdr:from>
    <xdr:to>
      <xdr:col>15</xdr:col>
      <xdr:colOff>50800</xdr:colOff>
      <xdr:row>96</xdr:row>
      <xdr:rowOff>160026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18128"/>
          <a:ext cx="889000" cy="10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7131</xdr:rowOff>
    </xdr:from>
    <xdr:to>
      <xdr:col>10</xdr:col>
      <xdr:colOff>114300</xdr:colOff>
      <xdr:row>96</xdr:row>
      <xdr:rowOff>160026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294881"/>
          <a:ext cx="889000" cy="32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126028</xdr:rowOff>
    </xdr:from>
    <xdr:to>
      <xdr:col>24</xdr:col>
      <xdr:colOff>114300</xdr:colOff>
      <xdr:row>97</xdr:row>
      <xdr:rowOff>56178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8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104455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6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133438</xdr:rowOff>
    </xdr:from>
    <xdr:to>
      <xdr:col>20</xdr:col>
      <xdr:colOff>38100</xdr:colOff>
      <xdr:row>97</xdr:row>
      <xdr:rowOff>63588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9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54715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8128</xdr:rowOff>
    </xdr:from>
    <xdr:to>
      <xdr:col>15</xdr:col>
      <xdr:colOff>101600</xdr:colOff>
      <xdr:row>96</xdr:row>
      <xdr:rowOff>109728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6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100855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6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109226</xdr:rowOff>
    </xdr:from>
    <xdr:to>
      <xdr:col>10</xdr:col>
      <xdr:colOff>165100</xdr:colOff>
      <xdr:row>97</xdr:row>
      <xdr:rowOff>39376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30503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6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127781</xdr:rowOff>
    </xdr:from>
    <xdr:to>
      <xdr:col>6</xdr:col>
      <xdr:colOff>38100</xdr:colOff>
      <xdr:row>95</xdr:row>
      <xdr:rowOff>57931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4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74458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1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145796</xdr:rowOff>
    </xdr:from>
    <xdr:to>
      <xdr:col>55</xdr:col>
      <xdr:colOff>0</xdr:colOff>
      <xdr:row>36</xdr:row>
      <xdr:rowOff>149715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317996"/>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149715</xdr:rowOff>
    </xdr:from>
    <xdr:to>
      <xdr:col>50</xdr:col>
      <xdr:colOff>114300</xdr:colOff>
      <xdr:row>36</xdr:row>
      <xdr:rowOff>157988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321915"/>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157988</xdr:rowOff>
    </xdr:from>
    <xdr:to>
      <xdr:col>45</xdr:col>
      <xdr:colOff>177800</xdr:colOff>
      <xdr:row>36</xdr:row>
      <xdr:rowOff>168983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330188"/>
          <a:ext cx="889000" cy="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168983</xdr:rowOff>
    </xdr:from>
    <xdr:to>
      <xdr:col>41</xdr:col>
      <xdr:colOff>50800</xdr:colOff>
      <xdr:row>37</xdr:row>
      <xdr:rowOff>3846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341183"/>
          <a:ext cx="8890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94996</xdr:rowOff>
    </xdr:from>
    <xdr:to>
      <xdr:col>55</xdr:col>
      <xdr:colOff>50800</xdr:colOff>
      <xdr:row>37</xdr:row>
      <xdr:rowOff>25146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117873</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11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98915</xdr:rowOff>
    </xdr:from>
    <xdr:to>
      <xdr:col>50</xdr:col>
      <xdr:colOff>165100</xdr:colOff>
      <xdr:row>37</xdr:row>
      <xdr:rowOff>29065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7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45592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4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107188</xdr:rowOff>
    </xdr:from>
    <xdr:to>
      <xdr:col>46</xdr:col>
      <xdr:colOff>38100</xdr:colOff>
      <xdr:row>37</xdr:row>
      <xdr:rowOff>37338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53865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05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118183</xdr:rowOff>
    </xdr:from>
    <xdr:to>
      <xdr:col>41</xdr:col>
      <xdr:colOff>101600</xdr:colOff>
      <xdr:row>37</xdr:row>
      <xdr:rowOff>48333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9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64860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6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124496</xdr:rowOff>
    </xdr:from>
    <xdr:to>
      <xdr:col>36</xdr:col>
      <xdr:colOff>165100</xdr:colOff>
      <xdr:row>37</xdr:row>
      <xdr:rowOff>54646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9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71173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07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110613</xdr:rowOff>
    </xdr:from>
    <xdr:to>
      <xdr:col>55</xdr:col>
      <xdr:colOff>0</xdr:colOff>
      <xdr:row>58</xdr:row>
      <xdr:rowOff>128988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54713"/>
          <a:ext cx="838200" cy="1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128988</xdr:rowOff>
    </xdr:from>
    <xdr:to>
      <xdr:col>50</xdr:col>
      <xdr:colOff>114300</xdr:colOff>
      <xdr:row>58</xdr:row>
      <xdr:rowOff>136913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73088"/>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136913</xdr:rowOff>
    </xdr:from>
    <xdr:to>
      <xdr:col>45</xdr:col>
      <xdr:colOff>177800</xdr:colOff>
      <xdr:row>58</xdr:row>
      <xdr:rowOff>146057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8101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146057</xdr:rowOff>
    </xdr:from>
    <xdr:to>
      <xdr:col>41</xdr:col>
      <xdr:colOff>50800</xdr:colOff>
      <xdr:row>58</xdr:row>
      <xdr:rowOff>154276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90157"/>
          <a:ext cx="889000" cy="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59813</xdr:rowOff>
    </xdr:from>
    <xdr:to>
      <xdr:col>55</xdr:col>
      <xdr:colOff>50800</xdr:colOff>
      <xdr:row>58</xdr:row>
      <xdr:rowOff>161413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0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82690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5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78188</xdr:rowOff>
    </xdr:from>
    <xdr:to>
      <xdr:col>50</xdr:col>
      <xdr:colOff>165100</xdr:colOff>
      <xdr:row>59</xdr:row>
      <xdr:rowOff>8338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170915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1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86113</xdr:rowOff>
    </xdr:from>
    <xdr:to>
      <xdr:col>46</xdr:col>
      <xdr:colOff>38100</xdr:colOff>
      <xdr:row>59</xdr:row>
      <xdr:rowOff>16263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3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7390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2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95257</xdr:rowOff>
    </xdr:from>
    <xdr:to>
      <xdr:col>41</xdr:col>
      <xdr:colOff>101600</xdr:colOff>
      <xdr:row>59</xdr:row>
      <xdr:rowOff>25407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3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16534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3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103476</xdr:rowOff>
    </xdr:from>
    <xdr:to>
      <xdr:col>36</xdr:col>
      <xdr:colOff>165100</xdr:colOff>
      <xdr:row>59</xdr:row>
      <xdr:rowOff>33626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4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24753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4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12712</xdr:rowOff>
    </xdr:from>
    <xdr:to>
      <xdr:col>55</xdr:col>
      <xdr:colOff>0</xdr:colOff>
      <xdr:row>76</xdr:row>
      <xdr:rowOff>59347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42912"/>
          <a:ext cx="8382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129184</xdr:rowOff>
    </xdr:from>
    <xdr:to>
      <xdr:col>50</xdr:col>
      <xdr:colOff>114300</xdr:colOff>
      <xdr:row>76</xdr:row>
      <xdr:rowOff>12712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87934"/>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29560</xdr:rowOff>
    </xdr:from>
    <xdr:to>
      <xdr:col>45</xdr:col>
      <xdr:colOff>177800</xdr:colOff>
      <xdr:row>75</xdr:row>
      <xdr:rowOff>129184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888310"/>
          <a:ext cx="889000" cy="9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132682</xdr:rowOff>
    </xdr:from>
    <xdr:to>
      <xdr:col>41</xdr:col>
      <xdr:colOff>50800</xdr:colOff>
      <xdr:row>75</xdr:row>
      <xdr:rowOff>29560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819982"/>
          <a:ext cx="889000" cy="6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8547</xdr:rowOff>
    </xdr:from>
    <xdr:to>
      <xdr:col>55</xdr:col>
      <xdr:colOff>50800</xdr:colOff>
      <xdr:row>76</xdr:row>
      <xdr:rowOff>110147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3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31424</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133362</xdr:rowOff>
    </xdr:from>
    <xdr:to>
      <xdr:col>50</xdr:col>
      <xdr:colOff>165100</xdr:colOff>
      <xdr:row>76</xdr:row>
      <xdr:rowOff>63512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80039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6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78384</xdr:rowOff>
    </xdr:from>
    <xdr:to>
      <xdr:col>46</xdr:col>
      <xdr:colOff>38100</xdr:colOff>
      <xdr:row>76</xdr:row>
      <xdr:rowOff>8534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3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25061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7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150210</xdr:rowOff>
    </xdr:from>
    <xdr:to>
      <xdr:col>41</xdr:col>
      <xdr:colOff>101600</xdr:colOff>
      <xdr:row>75</xdr:row>
      <xdr:rowOff>80360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8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96887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61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81882</xdr:rowOff>
    </xdr:from>
    <xdr:to>
      <xdr:col>36</xdr:col>
      <xdr:colOff>165100</xdr:colOff>
      <xdr:row>75</xdr:row>
      <xdr:rowOff>12032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76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28559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54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33046</xdr:rowOff>
    </xdr:from>
    <xdr:to>
      <xdr:col>55</xdr:col>
      <xdr:colOff>0</xdr:colOff>
      <xdr:row>93</xdr:row>
      <xdr:rowOff>164212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977896"/>
          <a:ext cx="838200" cy="1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164212</xdr:rowOff>
    </xdr:from>
    <xdr:to>
      <xdr:col>50</xdr:col>
      <xdr:colOff>114300</xdr:colOff>
      <xdr:row>94</xdr:row>
      <xdr:rowOff>114261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109062"/>
          <a:ext cx="889000" cy="12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114261</xdr:rowOff>
    </xdr:from>
    <xdr:to>
      <xdr:col>45</xdr:col>
      <xdr:colOff>177800</xdr:colOff>
      <xdr:row>95</xdr:row>
      <xdr:rowOff>15075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230561"/>
          <a:ext cx="889000" cy="7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164058</xdr:rowOff>
    </xdr:from>
    <xdr:to>
      <xdr:col>41</xdr:col>
      <xdr:colOff>50800</xdr:colOff>
      <xdr:row>95</xdr:row>
      <xdr:rowOff>15075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280358"/>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153696</xdr:rowOff>
    </xdr:from>
    <xdr:to>
      <xdr:col>55</xdr:col>
      <xdr:colOff>50800</xdr:colOff>
      <xdr:row>93</xdr:row>
      <xdr:rowOff>83846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9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5123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77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113412</xdr:rowOff>
    </xdr:from>
    <xdr:to>
      <xdr:col>50</xdr:col>
      <xdr:colOff>165100</xdr:colOff>
      <xdr:row>94</xdr:row>
      <xdr:rowOff>43562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5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60089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3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63461</xdr:rowOff>
    </xdr:from>
    <xdr:to>
      <xdr:col>46</xdr:col>
      <xdr:colOff>38100</xdr:colOff>
      <xdr:row>94</xdr:row>
      <xdr:rowOff>165061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17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10138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95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135725</xdr:rowOff>
    </xdr:from>
    <xdr:to>
      <xdr:col>41</xdr:col>
      <xdr:colOff>101600</xdr:colOff>
      <xdr:row>95</xdr:row>
      <xdr:rowOff>65875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82402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2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113258</xdr:rowOff>
    </xdr:from>
    <xdr:to>
      <xdr:col>36</xdr:col>
      <xdr:colOff>165100</xdr:colOff>
      <xdr:row>95</xdr:row>
      <xdr:rowOff>43408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59935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84646</xdr:rowOff>
    </xdr:from>
    <xdr:to>
      <xdr:col>85</xdr:col>
      <xdr:colOff>127000</xdr:colOff>
      <xdr:row>36</xdr:row>
      <xdr:rowOff>4674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85396"/>
          <a:ext cx="8382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4674</xdr:rowOff>
    </xdr:from>
    <xdr:to>
      <xdr:col>81</xdr:col>
      <xdr:colOff>50800</xdr:colOff>
      <xdr:row>36</xdr:row>
      <xdr:rowOff>32296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76874"/>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32296</xdr:rowOff>
    </xdr:from>
    <xdr:to>
      <xdr:col>76</xdr:col>
      <xdr:colOff>114300</xdr:colOff>
      <xdr:row>36</xdr:row>
      <xdr:rowOff>167894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04496"/>
          <a:ext cx="889000" cy="13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167894</xdr:rowOff>
    </xdr:from>
    <xdr:to>
      <xdr:col>71</xdr:col>
      <xdr:colOff>177800</xdr:colOff>
      <xdr:row>37</xdr:row>
      <xdr:rowOff>15494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4009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33846</xdr:rowOff>
    </xdr:from>
    <xdr:to>
      <xdr:col>85</xdr:col>
      <xdr:colOff>177800</xdr:colOff>
      <xdr:row>35</xdr:row>
      <xdr:rowOff>135446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56723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8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125324</xdr:rowOff>
    </xdr:from>
    <xdr:to>
      <xdr:col>81</xdr:col>
      <xdr:colOff>101600</xdr:colOff>
      <xdr:row>36</xdr:row>
      <xdr:rowOff>55474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2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72001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0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152946</xdr:rowOff>
    </xdr:from>
    <xdr:to>
      <xdr:col>76</xdr:col>
      <xdr:colOff>165100</xdr:colOff>
      <xdr:row>36</xdr:row>
      <xdr:rowOff>83096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99623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117094</xdr:rowOff>
    </xdr:from>
    <xdr:to>
      <xdr:col>72</xdr:col>
      <xdr:colOff>38100</xdr:colOff>
      <xdr:row>37</xdr:row>
      <xdr:rowOff>47244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63771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6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136144</xdr:rowOff>
    </xdr:from>
    <xdr:to>
      <xdr:col>67</xdr:col>
      <xdr:colOff>101600</xdr:colOff>
      <xdr:row>37</xdr:row>
      <xdr:rowOff>66294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82821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8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129889</xdr:rowOff>
    </xdr:from>
    <xdr:to>
      <xdr:col>85</xdr:col>
      <xdr:colOff>127000</xdr:colOff>
      <xdr:row>55</xdr:row>
      <xdr:rowOff>132956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388189"/>
          <a:ext cx="838200" cy="17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132956</xdr:rowOff>
    </xdr:from>
    <xdr:to>
      <xdr:col>81</xdr:col>
      <xdr:colOff>50800</xdr:colOff>
      <xdr:row>56</xdr:row>
      <xdr:rowOff>82264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62706"/>
          <a:ext cx="889000" cy="12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692</xdr:rowOff>
    </xdr:from>
    <xdr:to>
      <xdr:col>76</xdr:col>
      <xdr:colOff>114300</xdr:colOff>
      <xdr:row>56</xdr:row>
      <xdr:rowOff>82264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601892"/>
          <a:ext cx="889000" cy="8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92494</xdr:rowOff>
    </xdr:from>
    <xdr:to>
      <xdr:col>71</xdr:col>
      <xdr:colOff>177800</xdr:colOff>
      <xdr:row>56</xdr:row>
      <xdr:rowOff>692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179344"/>
          <a:ext cx="889000" cy="4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79089</xdr:rowOff>
    </xdr:from>
    <xdr:to>
      <xdr:col>85</xdr:col>
      <xdr:colOff>177800</xdr:colOff>
      <xdr:row>55</xdr:row>
      <xdr:rowOff>9239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3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101966</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18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82156</xdr:rowOff>
    </xdr:from>
    <xdr:to>
      <xdr:col>81</xdr:col>
      <xdr:colOff>101600</xdr:colOff>
      <xdr:row>56</xdr:row>
      <xdr:rowOff>12306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1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3433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31464</xdr:rowOff>
    </xdr:from>
    <xdr:to>
      <xdr:col>76</xdr:col>
      <xdr:colOff>165100</xdr:colOff>
      <xdr:row>56</xdr:row>
      <xdr:rowOff>133064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3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124191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7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121342</xdr:rowOff>
    </xdr:from>
    <xdr:to>
      <xdr:col>72</xdr:col>
      <xdr:colOff>38100</xdr:colOff>
      <xdr:row>56</xdr:row>
      <xdr:rowOff>51492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42619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6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41694</xdr:rowOff>
    </xdr:from>
    <xdr:to>
      <xdr:col>67</xdr:col>
      <xdr:colOff>101600</xdr:colOff>
      <xdr:row>53</xdr:row>
      <xdr:rowOff>143294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1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159821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90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125222</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641072"/>
          <a:ext cx="1269" cy="94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71899</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41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125222</xdr:rowOff>
    </xdr:from>
    <xdr:to>
      <xdr:col>86</xdr:col>
      <xdr:colOff>25400</xdr:colOff>
      <xdr:row>73</xdr:row>
      <xdr:rowOff>125222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64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79426</xdr:rowOff>
    </xdr:from>
    <xdr:to>
      <xdr:col>85</xdr:col>
      <xdr:colOff>127000</xdr:colOff>
      <xdr:row>78</xdr:row>
      <xdr:rowOff>108992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452526"/>
          <a:ext cx="838200" cy="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68546</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41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90119</xdr:rowOff>
    </xdr:from>
    <xdr:to>
      <xdr:col>85</xdr:col>
      <xdr:colOff>177800</xdr:colOff>
      <xdr:row>79</xdr:row>
      <xdr:rowOff>20269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6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55156</xdr:rowOff>
    </xdr:from>
    <xdr:to>
      <xdr:col>81</xdr:col>
      <xdr:colOff>50800</xdr:colOff>
      <xdr:row>78</xdr:row>
      <xdr:rowOff>79426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2742456"/>
          <a:ext cx="889000" cy="7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68517</xdr:rowOff>
    </xdr:from>
    <xdr:to>
      <xdr:col>81</xdr:col>
      <xdr:colOff>101600</xdr:colOff>
      <xdr:row>78</xdr:row>
      <xdr:rowOff>170117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4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161244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53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73711</xdr:rowOff>
    </xdr:from>
    <xdr:to>
      <xdr:col>76</xdr:col>
      <xdr:colOff>114300</xdr:colOff>
      <xdr:row>74</xdr:row>
      <xdr:rowOff>55156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2246661"/>
          <a:ext cx="889000" cy="49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70078</xdr:rowOff>
    </xdr:from>
    <xdr:to>
      <xdr:col>76</xdr:col>
      <xdr:colOff>165100</xdr:colOff>
      <xdr:row>79</xdr:row>
      <xdr:rowOff>228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4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162805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53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58471</xdr:rowOff>
    </xdr:from>
    <xdr:to>
      <xdr:col>71</xdr:col>
      <xdr:colOff>177800</xdr:colOff>
      <xdr:row>71</xdr:row>
      <xdr:rowOff>73711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2231421"/>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73813</xdr:rowOff>
    </xdr:from>
    <xdr:to>
      <xdr:col>72</xdr:col>
      <xdr:colOff>38100</xdr:colOff>
      <xdr:row>79</xdr:row>
      <xdr:rowOff>3963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166540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53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699</xdr:rowOff>
    </xdr:from>
    <xdr:to>
      <xdr:col>67</xdr:col>
      <xdr:colOff>101600</xdr:colOff>
      <xdr:row>78</xdr:row>
      <xdr:rowOff>102299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93426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46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58192</xdr:rowOff>
    </xdr:from>
    <xdr:to>
      <xdr:col>85</xdr:col>
      <xdr:colOff>177800</xdr:colOff>
      <xdr:row>78</xdr:row>
      <xdr:rowOff>159792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3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17569</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21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28626</xdr:rowOff>
    </xdr:from>
    <xdr:to>
      <xdr:col>81</xdr:col>
      <xdr:colOff>101600</xdr:colOff>
      <xdr:row>78</xdr:row>
      <xdr:rowOff>130226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0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146753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317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4356</xdr:rowOff>
    </xdr:from>
    <xdr:to>
      <xdr:col>76</xdr:col>
      <xdr:colOff>165100</xdr:colOff>
      <xdr:row>74</xdr:row>
      <xdr:rowOff>105956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26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122483</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25111" y="1246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22911</xdr:rowOff>
    </xdr:from>
    <xdr:to>
      <xdr:col>72</xdr:col>
      <xdr:colOff>38100</xdr:colOff>
      <xdr:row>71</xdr:row>
      <xdr:rowOff>124511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19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141038</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36111" y="1197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7671</xdr:rowOff>
    </xdr:from>
    <xdr:to>
      <xdr:col>67</xdr:col>
      <xdr:colOff>101600</xdr:colOff>
      <xdr:row>71</xdr:row>
      <xdr:rowOff>109271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18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125798</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47111" y="1195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54170</xdr:rowOff>
    </xdr:from>
    <xdr:to>
      <xdr:col>85</xdr:col>
      <xdr:colOff>127000</xdr:colOff>
      <xdr:row>91</xdr:row>
      <xdr:rowOff>131601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5656120"/>
          <a:ext cx="838200" cy="7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54170</xdr:rowOff>
    </xdr:from>
    <xdr:to>
      <xdr:col>81</xdr:col>
      <xdr:colOff>50800</xdr:colOff>
      <xdr:row>91</xdr:row>
      <xdr:rowOff>105736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5656120"/>
          <a:ext cx="889000" cy="5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105736</xdr:rowOff>
    </xdr:from>
    <xdr:to>
      <xdr:col>76</xdr:col>
      <xdr:colOff>114300</xdr:colOff>
      <xdr:row>92</xdr:row>
      <xdr:rowOff>32094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5707686"/>
          <a:ext cx="889000" cy="9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163899</xdr:rowOff>
    </xdr:from>
    <xdr:to>
      <xdr:col>71</xdr:col>
      <xdr:colOff>177800</xdr:colOff>
      <xdr:row>92</xdr:row>
      <xdr:rowOff>32094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5765849"/>
          <a:ext cx="889000" cy="3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80801</xdr:rowOff>
    </xdr:from>
    <xdr:to>
      <xdr:col>85</xdr:col>
      <xdr:colOff>177800</xdr:colOff>
      <xdr:row>92</xdr:row>
      <xdr:rowOff>10951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68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103678</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5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3370</xdr:rowOff>
    </xdr:from>
    <xdr:to>
      <xdr:col>81</xdr:col>
      <xdr:colOff>101600</xdr:colOff>
      <xdr:row>91</xdr:row>
      <xdr:rowOff>104970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6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121497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38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54936</xdr:rowOff>
    </xdr:from>
    <xdr:to>
      <xdr:col>76</xdr:col>
      <xdr:colOff>165100</xdr:colOff>
      <xdr:row>91</xdr:row>
      <xdr:rowOff>156536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65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1613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543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152744</xdr:rowOff>
    </xdr:from>
    <xdr:to>
      <xdr:col>72</xdr:col>
      <xdr:colOff>38100</xdr:colOff>
      <xdr:row>92</xdr:row>
      <xdr:rowOff>82894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575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99421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52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113099</xdr:rowOff>
    </xdr:from>
    <xdr:to>
      <xdr:col>67</xdr:col>
      <xdr:colOff>101600</xdr:colOff>
      <xdr:row>92</xdr:row>
      <xdr:rowOff>43249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57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59776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549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199,816</a:t>
          </a:r>
          <a:r>
            <a:rPr kumimoji="1" lang="ja-JP" altLang="ja-JP" sz="1100">
              <a:solidFill>
                <a:schemeClr val="dk1"/>
              </a:solidFill>
              <a:effectLst/>
              <a:latin typeface="+mn-lt"/>
              <a:ea typeface="+mn-ea"/>
              <a:cs typeface="+mn-cs"/>
            </a:rPr>
            <a:t>円と類似団体平均より高くなっている。これは、</a:t>
          </a:r>
          <a:r>
            <a:rPr lang="ja-JP" altLang="ja-JP" sz="1100" b="0" i="0" baseline="0">
              <a:solidFill>
                <a:schemeClr val="dk1"/>
              </a:solidFill>
              <a:effectLst/>
              <a:latin typeface="+mn-lt"/>
              <a:ea typeface="+mn-ea"/>
              <a:cs typeface="+mn-cs"/>
            </a:rPr>
            <a:t>施設型給付金（私立認定こども園）や児童手当費</a:t>
          </a:r>
          <a:r>
            <a:rPr kumimoji="1" lang="ja-JP" altLang="ja-JP" sz="1100">
              <a:solidFill>
                <a:schemeClr val="dk1"/>
              </a:solidFill>
              <a:effectLst/>
              <a:latin typeface="+mn-lt"/>
              <a:ea typeface="+mn-ea"/>
              <a:cs typeface="+mn-cs"/>
            </a:rPr>
            <a:t>に要した経費が増加したことによるものである。</a:t>
          </a:r>
          <a:endParaRPr kumimoji="0"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土木費は、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81,898</a:t>
          </a:r>
          <a:r>
            <a:rPr kumimoji="1" lang="ja-JP" altLang="ja-JP" sz="1100">
              <a:solidFill>
                <a:schemeClr val="dk1"/>
              </a:solidFill>
              <a:effectLst/>
              <a:latin typeface="+mn-lt"/>
              <a:ea typeface="+mn-ea"/>
              <a:cs typeface="+mn-cs"/>
            </a:rPr>
            <a:t>円と類似団体・全国・県内平均より高くなっている。</a:t>
          </a:r>
          <a:r>
            <a:rPr kumimoji="0" lang="ja-JP" altLang="en-US"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市営宮沖住宅の建替えの整備に要する経費が増加したこと及び道路維持管理費が増加したことによるものである。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教育費は、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60,515</a:t>
          </a:r>
          <a:r>
            <a:rPr lang="ja-JP" altLang="ja-JP" sz="1100" b="0" i="0" baseline="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と類似団体・全国・県内平均より高くなっている。</a:t>
          </a:r>
          <a:r>
            <a:rPr kumimoji="1" lang="ja-JP" altLang="en-US" sz="1100">
              <a:solidFill>
                <a:schemeClr val="dk1"/>
              </a:solidFill>
              <a:effectLst/>
              <a:latin typeface="+mn-lt"/>
              <a:ea typeface="+mn-ea"/>
              <a:cs typeface="+mn-cs"/>
            </a:rPr>
            <a:t>これは、</a:t>
          </a:r>
          <a:r>
            <a:rPr lang="ja-JP" altLang="en-US" sz="1100" b="0" i="0" u="none" strike="noStrike" baseline="0">
              <a:solidFill>
                <a:schemeClr val="dk1"/>
              </a:solidFill>
              <a:latin typeface="+mn-lt"/>
              <a:ea typeface="+mn-ea"/>
              <a:cs typeface="+mn-cs"/>
            </a:rPr>
            <a:t>第三中学校及びリージョンプラザの長寿命化の整備に要する経費が増加したことによるものである。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消防費は、住民一人当たり</a:t>
          </a:r>
          <a:r>
            <a:rPr kumimoji="1" lang="en-US" altLang="ja-JP" sz="1100">
              <a:solidFill>
                <a:schemeClr val="dk1"/>
              </a:solidFill>
              <a:effectLst/>
              <a:latin typeface="+mn-lt"/>
              <a:ea typeface="+mn-ea"/>
              <a:cs typeface="+mn-cs"/>
            </a:rPr>
            <a:t>26,945</a:t>
          </a:r>
          <a:r>
            <a:rPr kumimoji="1" lang="ja-JP" altLang="ja-JP" sz="1100">
              <a:solidFill>
                <a:schemeClr val="dk1"/>
              </a:solidFill>
              <a:effectLst/>
              <a:latin typeface="+mn-lt"/>
              <a:ea typeface="+mn-ea"/>
              <a:cs typeface="+mn-cs"/>
            </a:rPr>
            <a:t>円と類似団体・全国・県内平均より高くなっている。これは、</a:t>
          </a:r>
          <a:r>
            <a:rPr kumimoji="1" lang="ja-JP" altLang="en-US" sz="1100">
              <a:solidFill>
                <a:schemeClr val="dk1"/>
              </a:solidFill>
              <a:effectLst/>
              <a:latin typeface="+mn-lt"/>
              <a:ea typeface="+mn-ea"/>
              <a:cs typeface="+mn-cs"/>
            </a:rPr>
            <a:t>三原西消防署の庁舎建設</a:t>
          </a:r>
          <a:r>
            <a:rPr kumimoji="1" lang="ja-JP" altLang="ja-JP" sz="1100">
              <a:solidFill>
                <a:schemeClr val="dk1"/>
              </a:solidFill>
              <a:effectLst/>
              <a:latin typeface="+mn-lt"/>
              <a:ea typeface="+mn-ea"/>
              <a:cs typeface="+mn-cs"/>
            </a:rPr>
            <a:t>に要した経費が増加したことによるものである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公債費は、災害復旧事業債や緊急自然災害防止対策事業債の償還額が減少したことにより、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81,996</a:t>
          </a:r>
          <a:r>
            <a:rPr kumimoji="1" lang="ja-JP" altLang="ja-JP" sz="1100">
              <a:solidFill>
                <a:schemeClr val="dk1"/>
              </a:solidFill>
              <a:effectLst/>
              <a:latin typeface="+mn-lt"/>
              <a:ea typeface="+mn-ea"/>
              <a:cs typeface="+mn-cs"/>
            </a:rPr>
            <a:t>円と前年度より</a:t>
          </a:r>
          <a:r>
            <a:rPr kumimoji="1" lang="en-US" altLang="ja-JP" sz="1100">
              <a:solidFill>
                <a:schemeClr val="dk1"/>
              </a:solidFill>
              <a:effectLst/>
              <a:latin typeface="+mn-lt"/>
              <a:ea typeface="+mn-ea"/>
              <a:cs typeface="+mn-cs"/>
            </a:rPr>
            <a:t>4,742</a:t>
          </a:r>
          <a:r>
            <a:rPr kumimoji="1" lang="ja-JP" altLang="ja-JP" sz="1100">
              <a:solidFill>
                <a:schemeClr val="dk1"/>
              </a:solidFill>
              <a:effectLst/>
              <a:latin typeface="+mn-lt"/>
              <a:ea typeface="+mn-ea"/>
              <a:cs typeface="+mn-cs"/>
            </a:rPr>
            <a:t>円減少している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財政調整基金残高は、適切な財源確保と歳出の精査により、取崩しを回避しており、前年度から増となっている</a:t>
          </a:r>
          <a:r>
            <a:rPr kumimoji="1" lang="ja-JP" altLang="en-US" sz="1100">
              <a:solidFill>
                <a:schemeClr val="dk1"/>
              </a:solidFill>
              <a:effectLst/>
              <a:latin typeface="+mn-lt"/>
              <a:ea typeface="+mn-ea"/>
              <a:cs typeface="+mn-cs"/>
            </a:rPr>
            <a:t>。一方で、標準財政規模（分母）が</a:t>
          </a:r>
          <a:r>
            <a:rPr kumimoji="1" lang="ja-JP" altLang="ja-JP" sz="1100">
              <a:solidFill>
                <a:schemeClr val="dk1"/>
              </a:solidFill>
              <a:effectLst/>
              <a:latin typeface="+mn-lt"/>
              <a:ea typeface="+mn-ea"/>
              <a:cs typeface="+mn-cs"/>
            </a:rPr>
            <a:t>財政調整基金残高</a:t>
          </a:r>
          <a:r>
            <a:rPr kumimoji="1" lang="ja-JP" altLang="en-US" sz="1100">
              <a:solidFill>
                <a:schemeClr val="dk1"/>
              </a:solidFill>
              <a:effectLst/>
              <a:latin typeface="+mn-lt"/>
              <a:ea typeface="+mn-ea"/>
              <a:cs typeface="+mn-cs"/>
            </a:rPr>
            <a:t>（分子）を上回る増となっており、標準財政規模比としては減となっている。</a:t>
          </a:r>
          <a:endParaRPr lang="ja-JP" altLang="ja-JP" sz="1400">
            <a:effectLst/>
          </a:endParaRPr>
        </a:p>
        <a:p>
          <a:r>
            <a:rPr kumimoji="1" lang="ja-JP" altLang="ja-JP" sz="1100">
              <a:solidFill>
                <a:schemeClr val="dk1"/>
              </a:solidFill>
              <a:effectLst/>
              <a:latin typeface="+mn-lt"/>
              <a:ea typeface="+mn-ea"/>
              <a:cs typeface="+mn-cs"/>
            </a:rPr>
            <a:t>　市町村民税の減及び人事院勧告による職員給等の増により、実質収支額は減少しており、引き続き個別事業の取捨選択や事業費を精査するとともに、市税、使用料・手数料、財産収入等の自主財源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全会計が黒字で推移しており、健全な状態にある。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54514436</v>
      </c>
      <c r="BO4" s="436"/>
      <c r="BP4" s="436"/>
      <c r="BQ4" s="436"/>
      <c r="BR4" s="436"/>
      <c r="BS4" s="436"/>
      <c r="BT4" s="436"/>
      <c r="BU4" s="437"/>
      <c r="BV4" s="435">
        <v>53738363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1.6</v>
      </c>
      <c r="CU4" s="576"/>
      <c r="CV4" s="576"/>
      <c r="CW4" s="576"/>
      <c r="CX4" s="576"/>
      <c r="CY4" s="576"/>
      <c r="CZ4" s="576"/>
      <c r="DA4" s="577"/>
      <c r="DB4" s="575">
        <v>3</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53690013</v>
      </c>
      <c r="BO5" s="407"/>
      <c r="BP5" s="407"/>
      <c r="BQ5" s="407"/>
      <c r="BR5" s="407"/>
      <c r="BS5" s="407"/>
      <c r="BT5" s="407"/>
      <c r="BU5" s="408"/>
      <c r="BV5" s="406">
        <v>52646853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93.7</v>
      </c>
      <c r="CU5" s="404"/>
      <c r="CV5" s="404"/>
      <c r="CW5" s="404"/>
      <c r="CX5" s="404"/>
      <c r="CY5" s="404"/>
      <c r="CZ5" s="404"/>
      <c r="DA5" s="405"/>
      <c r="DB5" s="403">
        <v>95.4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824423</v>
      </c>
      <c r="BO6" s="407"/>
      <c r="BP6" s="407"/>
      <c r="BQ6" s="407"/>
      <c r="BR6" s="407"/>
      <c r="BS6" s="407"/>
      <c r="BT6" s="407"/>
      <c r="BU6" s="408"/>
      <c r="BV6" s="406">
        <v>1091510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93.9</v>
      </c>
      <c r="CU6" s="550"/>
      <c r="CV6" s="550"/>
      <c r="CW6" s="550"/>
      <c r="CX6" s="550"/>
      <c r="CY6" s="550"/>
      <c r="CZ6" s="550"/>
      <c r="DA6" s="551"/>
      <c r="DB6" s="549">
        <v>96.2</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381568</v>
      </c>
      <c r="BO7" s="407"/>
      <c r="BP7" s="407"/>
      <c r="BQ7" s="407"/>
      <c r="BR7" s="407"/>
      <c r="BS7" s="407"/>
      <c r="BT7" s="407"/>
      <c r="BU7" s="408"/>
      <c r="BV7" s="406">
        <v>275404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27932089</v>
      </c>
      <c r="CU7" s="407"/>
      <c r="CV7" s="407"/>
      <c r="CW7" s="407"/>
      <c r="CX7" s="407"/>
      <c r="CY7" s="407"/>
      <c r="CZ7" s="407"/>
      <c r="DA7" s="408"/>
      <c r="DB7" s="406">
        <v>27544659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442855</v>
      </c>
      <c r="BO8" s="407"/>
      <c r="BP8" s="407"/>
      <c r="BQ8" s="407"/>
      <c r="BR8" s="407"/>
      <c r="BS8" s="407"/>
      <c r="BT8" s="407"/>
      <c r="BU8" s="408"/>
      <c r="BV8" s="406">
        <v>816106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0.53</v>
      </c>
      <c r="CU8" s="510"/>
      <c r="CV8" s="510"/>
      <c r="CW8" s="510"/>
      <c r="CX8" s="510"/>
      <c r="CY8" s="510"/>
      <c r="CZ8" s="510"/>
      <c r="DA8" s="511"/>
      <c r="DB8" s="509">
        <v>0.53</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90573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-373251</v>
      </c>
      <c r="BO9" s="407"/>
      <c r="BP9" s="407"/>
      <c r="BQ9" s="407"/>
      <c r="BR9" s="407"/>
      <c r="BS9" s="407"/>
      <c r="BT9" s="407"/>
      <c r="BU9" s="408"/>
      <c r="BV9" s="406">
        <v>-435453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20.8</v>
      </c>
      <c r="CU9" s="404"/>
      <c r="CV9" s="404"/>
      <c r="CW9" s="404"/>
      <c r="CX9" s="404"/>
      <c r="CY9" s="404"/>
      <c r="CZ9" s="404"/>
      <c r="DA9" s="405"/>
      <c r="DB9" s="403">
        <v>21.9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96194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9540</v>
      </c>
      <c r="BO10" s="407"/>
      <c r="BP10" s="407"/>
      <c r="BQ10" s="407"/>
      <c r="BR10" s="407"/>
      <c r="BS10" s="407"/>
      <c r="BT10" s="407"/>
      <c r="BU10" s="408"/>
      <c r="BV10" s="406">
        <v>4479</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795442</v>
      </c>
      <c r="BO11" s="407"/>
      <c r="BP11" s="407"/>
      <c r="BQ11" s="407"/>
      <c r="BR11" s="407"/>
      <c r="BS11" s="407"/>
      <c r="BT11" s="407"/>
      <c r="BU11" s="408"/>
      <c r="BV11" s="406">
        <v>1004492</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87075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83983</v>
      </c>
      <c r="S13" s="494"/>
      <c r="T13" s="494"/>
      <c r="U13" s="494"/>
      <c r="V13" s="495"/>
      <c r="W13" s="496" t="s">
        <v>131</v>
      </c>
      <c r="X13" s="392"/>
      <c r="Y13" s="392"/>
      <c r="Z13" s="392"/>
      <c r="AA13" s="392"/>
      <c r="AB13" s="393"/>
      <c r="AC13" s="359">
        <v>2238</v>
      </c>
      <c r="AD13" s="360"/>
      <c r="AE13" s="360"/>
      <c r="AF13" s="360"/>
      <c r="AG13" s="361"/>
      <c r="AH13" s="359">
        <v>2386</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431731</v>
      </c>
      <c r="BO13" s="407"/>
      <c r="BP13" s="407"/>
      <c r="BQ13" s="407"/>
      <c r="BR13" s="407"/>
      <c r="BS13" s="407"/>
      <c r="BT13" s="407"/>
      <c r="BU13" s="408"/>
      <c r="BV13" s="406">
        <v>573518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8.6999999999999993</v>
      </c>
      <c r="CU13" s="404"/>
      <c r="CV13" s="404"/>
      <c r="CW13" s="404"/>
      <c r="CX13" s="404"/>
      <c r="CY13" s="404"/>
      <c r="CZ13" s="404"/>
      <c r="DA13" s="405"/>
      <c r="DB13" s="403">
        <v>9.6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88128</v>
      </c>
      <c r="S14" s="494"/>
      <c r="T14" s="494"/>
      <c r="U14" s="494"/>
      <c r="V14" s="495"/>
      <c r="W14" s="497"/>
      <c r="X14" s="395"/>
      <c r="Y14" s="395"/>
      <c r="Z14" s="395"/>
      <c r="AA14" s="395"/>
      <c r="AB14" s="396"/>
      <c r="AC14" s="486">
        <v>5.4</v>
      </c>
      <c r="AD14" s="487"/>
      <c r="AE14" s="487"/>
      <c r="AF14" s="487"/>
      <c r="AG14" s="488"/>
      <c r="AH14" s="486">
        <v>5.6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7.2</v>
      </c>
      <c r="CU14" s="504"/>
      <c r="CV14" s="504"/>
      <c r="CW14" s="504"/>
      <c r="CX14" s="504"/>
      <c r="CY14" s="504"/>
      <c r="CZ14" s="504"/>
      <c r="DA14" s="505"/>
      <c r="DB14" s="503">
        <v>11.4</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85509</v>
      </c>
      <c r="S15" s="494"/>
      <c r="T15" s="494"/>
      <c r="U15" s="494"/>
      <c r="V15" s="495"/>
      <c r="W15" s="496" t="s">
        <v>137</v>
      </c>
      <c r="X15" s="392"/>
      <c r="Y15" s="392"/>
      <c r="Z15" s="392"/>
      <c r="AA15" s="392"/>
      <c r="AB15" s="393"/>
      <c r="AC15" s="359">
        <v>12606</v>
      </c>
      <c r="AD15" s="360"/>
      <c r="AE15" s="360"/>
      <c r="AF15" s="360"/>
      <c r="AG15" s="361"/>
      <c r="AH15" s="359">
        <v>13304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12860651</v>
      </c>
      <c r="BO15" s="436"/>
      <c r="BP15" s="436"/>
      <c r="BQ15" s="436"/>
      <c r="BR15" s="436"/>
      <c r="BS15" s="436"/>
      <c r="BT15" s="436"/>
      <c r="BU15" s="437"/>
      <c r="BV15" s="435">
        <v>12740475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30.7</v>
      </c>
      <c r="AD16" s="487"/>
      <c r="AE16" s="487"/>
      <c r="AF16" s="487"/>
      <c r="AG16" s="488"/>
      <c r="AH16" s="486">
        <v>31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24435140</v>
      </c>
      <c r="BO16" s="407"/>
      <c r="BP16" s="407"/>
      <c r="BQ16" s="407"/>
      <c r="BR16" s="407"/>
      <c r="BS16" s="407"/>
      <c r="BT16" s="407"/>
      <c r="BU16" s="408"/>
      <c r="BV16" s="406">
        <v>24022823</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26267</v>
      </c>
      <c r="AD17" s="360"/>
      <c r="AE17" s="360"/>
      <c r="AF17" s="360"/>
      <c r="AG17" s="361"/>
      <c r="AH17" s="359">
        <v>27247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16255237</v>
      </c>
      <c r="BO17" s="407"/>
      <c r="BP17" s="407"/>
      <c r="BQ17" s="407"/>
      <c r="BR17" s="407"/>
      <c r="BS17" s="407"/>
      <c r="BT17" s="407"/>
      <c r="BU17" s="408"/>
      <c r="BV17" s="406">
        <v>16096183</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471.51</v>
      </c>
      <c r="M18" s="459"/>
      <c r="N18" s="459"/>
      <c r="O18" s="459"/>
      <c r="P18" s="459"/>
      <c r="Q18" s="459"/>
      <c r="R18" s="460"/>
      <c r="S18" s="460"/>
      <c r="T18" s="460"/>
      <c r="U18" s="460"/>
      <c r="V18" s="461"/>
      <c r="W18" s="477"/>
      <c r="X18" s="478"/>
      <c r="Y18" s="478"/>
      <c r="Z18" s="478"/>
      <c r="AA18" s="478"/>
      <c r="AB18" s="502"/>
      <c r="AC18" s="376">
        <v>63.9</v>
      </c>
      <c r="AD18" s="377"/>
      <c r="AE18" s="377"/>
      <c r="AF18" s="377"/>
      <c r="AG18" s="462"/>
      <c r="AH18" s="376">
        <v>63.5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27109306</v>
      </c>
      <c r="BO18" s="407"/>
      <c r="BP18" s="407"/>
      <c r="BQ18" s="407"/>
      <c r="BR18" s="407"/>
      <c r="BS18" s="407"/>
      <c r="BT18" s="407"/>
      <c r="BU18" s="408"/>
      <c r="BV18" s="406">
        <v>26695075</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192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34012927</v>
      </c>
      <c r="BO19" s="407"/>
      <c r="BP19" s="407"/>
      <c r="BQ19" s="407"/>
      <c r="BR19" s="407"/>
      <c r="BS19" s="407"/>
      <c r="BT19" s="407"/>
      <c r="BU19" s="408"/>
      <c r="BV19" s="406">
        <v>34486981</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39091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55801018</v>
      </c>
      <c r="BO22" s="436"/>
      <c r="BP22" s="436"/>
      <c r="BQ22" s="436"/>
      <c r="BR22" s="436"/>
      <c r="BS22" s="436"/>
      <c r="BT22" s="436"/>
      <c r="BU22" s="437"/>
      <c r="BV22" s="435">
        <v>57991193</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38467331</v>
      </c>
      <c r="BO23" s="407"/>
      <c r="BP23" s="407"/>
      <c r="BQ23" s="407"/>
      <c r="BR23" s="407"/>
      <c r="BS23" s="407"/>
      <c r="BT23" s="407"/>
      <c r="BU23" s="408"/>
      <c r="BV23" s="406">
        <v>39454673</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9430</v>
      </c>
      <c r="R24" s="360"/>
      <c r="S24" s="360"/>
      <c r="T24" s="360"/>
      <c r="U24" s="360"/>
      <c r="V24" s="361"/>
      <c r="W24" s="449"/>
      <c r="X24" s="386"/>
      <c r="Y24" s="387"/>
      <c r="Z24" s="362" t="s">
        <v>162</v>
      </c>
      <c r="AA24" s="363"/>
      <c r="AB24" s="363"/>
      <c r="AC24" s="363"/>
      <c r="AD24" s="363"/>
      <c r="AE24" s="363"/>
      <c r="AF24" s="363"/>
      <c r="AG24" s="364"/>
      <c r="AH24" s="359">
        <v>839</v>
      </c>
      <c r="AI24" s="360"/>
      <c r="AJ24" s="360"/>
      <c r="AK24" s="360"/>
      <c r="AL24" s="361"/>
      <c r="AM24" s="359">
        <v>2692351</v>
      </c>
      <c r="AN24" s="360"/>
      <c r="AO24" s="360"/>
      <c r="AP24" s="360"/>
      <c r="AQ24" s="360"/>
      <c r="AR24" s="361"/>
      <c r="AS24" s="359">
        <v>3209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41748439</v>
      </c>
      <c r="BO24" s="407"/>
      <c r="BP24" s="407"/>
      <c r="BQ24" s="407"/>
      <c r="BR24" s="407"/>
      <c r="BS24" s="407"/>
      <c r="BT24" s="407"/>
      <c r="BU24" s="408"/>
      <c r="BV24" s="406">
        <v>42409665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7440</v>
      </c>
      <c r="R25" s="360"/>
      <c r="S25" s="360"/>
      <c r="T25" s="360"/>
      <c r="U25" s="360"/>
      <c r="V25" s="361"/>
      <c r="W25" s="449"/>
      <c r="X25" s="386"/>
      <c r="Y25" s="387"/>
      <c r="Z25" s="362" t="s">
        <v>165</v>
      </c>
      <c r="AA25" s="363"/>
      <c r="AB25" s="363"/>
      <c r="AC25" s="363"/>
      <c r="AD25" s="363"/>
      <c r="AE25" s="363"/>
      <c r="AF25" s="363"/>
      <c r="AG25" s="364"/>
      <c r="AH25" s="359">
        <v>169</v>
      </c>
      <c r="AI25" s="360"/>
      <c r="AJ25" s="360"/>
      <c r="AK25" s="360"/>
      <c r="AL25" s="361"/>
      <c r="AM25" s="359">
        <v>544011</v>
      </c>
      <c r="AN25" s="360"/>
      <c r="AO25" s="360"/>
      <c r="AP25" s="360"/>
      <c r="AQ25" s="360"/>
      <c r="AR25" s="361"/>
      <c r="AS25" s="359">
        <v>3219</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7373000</v>
      </c>
      <c r="BO25" s="436"/>
      <c r="BP25" s="436"/>
      <c r="BQ25" s="436"/>
      <c r="BR25" s="436"/>
      <c r="BS25" s="436"/>
      <c r="BT25" s="436"/>
      <c r="BU25" s="437"/>
      <c r="BV25" s="435">
        <v>4276270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6500</v>
      </c>
      <c r="R26" s="360"/>
      <c r="S26" s="360"/>
      <c r="T26" s="360"/>
      <c r="U26" s="360"/>
      <c r="V26" s="361"/>
      <c r="W26" s="449"/>
      <c r="X26" s="386"/>
      <c r="Y26" s="387"/>
      <c r="Z26" s="362" t="s">
        <v>168</v>
      </c>
      <c r="AA26" s="417"/>
      <c r="AB26" s="417"/>
      <c r="AC26" s="417"/>
      <c r="AD26" s="417"/>
      <c r="AE26" s="417"/>
      <c r="AF26" s="417"/>
      <c r="AG26" s="418"/>
      <c r="AH26" s="359">
        <v>17</v>
      </c>
      <c r="AI26" s="360"/>
      <c r="AJ26" s="360"/>
      <c r="AK26" s="360"/>
      <c r="AL26" s="361"/>
      <c r="AM26" s="359">
        <v>56559</v>
      </c>
      <c r="AN26" s="360"/>
      <c r="AO26" s="360"/>
      <c r="AP26" s="360"/>
      <c r="AQ26" s="360"/>
      <c r="AR26" s="361"/>
      <c r="AS26" s="359">
        <v>3327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5300</v>
      </c>
      <c r="R27" s="360"/>
      <c r="S27" s="360"/>
      <c r="T27" s="360"/>
      <c r="U27" s="360"/>
      <c r="V27" s="361"/>
      <c r="W27" s="449"/>
      <c r="X27" s="386"/>
      <c r="Y27" s="387"/>
      <c r="Z27" s="362" t="s">
        <v>171</v>
      </c>
      <c r="AA27" s="363"/>
      <c r="AB27" s="363"/>
      <c r="AC27" s="363"/>
      <c r="AD27" s="363"/>
      <c r="AE27" s="363"/>
      <c r="AF27" s="363"/>
      <c r="AG27" s="364"/>
      <c r="AH27" s="359">
        <v>38</v>
      </c>
      <c r="AI27" s="360"/>
      <c r="AJ27" s="360"/>
      <c r="AK27" s="360"/>
      <c r="AL27" s="361"/>
      <c r="AM27" s="359">
        <v>121504</v>
      </c>
      <c r="AN27" s="360"/>
      <c r="AO27" s="360"/>
      <c r="AP27" s="360"/>
      <c r="AQ27" s="360"/>
      <c r="AR27" s="361"/>
      <c r="AS27" s="359">
        <v>3197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4750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6996889</v>
      </c>
      <c r="BO28" s="436"/>
      <c r="BP28" s="436"/>
      <c r="BQ28" s="436"/>
      <c r="BR28" s="436"/>
      <c r="BS28" s="436"/>
      <c r="BT28" s="436"/>
      <c r="BU28" s="437"/>
      <c r="BV28" s="435">
        <v>6987349</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23</v>
      </c>
      <c r="M29" s="360"/>
      <c r="N29" s="360"/>
      <c r="O29" s="360"/>
      <c r="P29" s="361"/>
      <c r="Q29" s="359">
        <v>4280</v>
      </c>
      <c r="R29" s="360"/>
      <c r="S29" s="360"/>
      <c r="T29" s="360"/>
      <c r="U29" s="360"/>
      <c r="V29" s="361"/>
      <c r="W29" s="450"/>
      <c r="X29" s="451"/>
      <c r="Y29" s="452"/>
      <c r="Z29" s="362" t="s">
        <v>177</v>
      </c>
      <c r="AA29" s="363"/>
      <c r="AB29" s="363"/>
      <c r="AC29" s="363"/>
      <c r="AD29" s="363"/>
      <c r="AE29" s="363"/>
      <c r="AF29" s="363"/>
      <c r="AG29" s="364"/>
      <c r="AH29" s="359">
        <v>877</v>
      </c>
      <c r="AI29" s="360"/>
      <c r="AJ29" s="360"/>
      <c r="AK29" s="360"/>
      <c r="AL29" s="361"/>
      <c r="AM29" s="359">
        <v>2813855</v>
      </c>
      <c r="AN29" s="360"/>
      <c r="AO29" s="360"/>
      <c r="AP29" s="360"/>
      <c r="AQ29" s="360"/>
      <c r="AR29" s="361"/>
      <c r="AS29" s="359">
        <v>3209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1426666</v>
      </c>
      <c r="BO29" s="407"/>
      <c r="BP29" s="407"/>
      <c r="BQ29" s="407"/>
      <c r="BR29" s="407"/>
      <c r="BS29" s="407"/>
      <c r="BT29" s="407"/>
      <c r="BU29" s="408"/>
      <c r="BV29" s="406">
        <v>1314040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8023116</v>
      </c>
      <c r="BO30" s="441"/>
      <c r="BP30" s="441"/>
      <c r="BQ30" s="441"/>
      <c r="BR30" s="441"/>
      <c r="BS30" s="441"/>
      <c r="BT30" s="441"/>
      <c r="BU30" s="442"/>
      <c r="BV30" s="440">
        <v>7941969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6</v>
      </c>
      <c r="V34" s="354"/>
      <c r="W34" s="355" t="str">
        <f>IF('各会計、関係団体の財政状況及び健全化判断比率'!B28="","",'各会計、関係団体の財政状況及び健全化判断比率'!B28)</f>
        <v>国民健康保険（事業勘定）特別会計</v>
      </c>
      <c r="X34" s="355"/>
      <c r="Y34" s="355"/>
      <c r="Z34" s="355"/>
      <c r="AA34" s="355"/>
      <c r="AB34" s="355"/>
      <c r="AC34" s="355"/>
      <c r="AD34" s="355"/>
      <c r="AE34" s="355"/>
      <c r="AF34" s="355"/>
      <c r="AG34" s="355"/>
      <c r="AH34" s="355"/>
      <c r="AI34" s="355"/>
      <c r="AJ34" s="355"/>
      <c r="AK34" s="355"/>
      <c r="AL34" s="163"/>
      <c r="AM34" s="354">
        <f>IF(AO34="","",MAX(C34:D43,U34:V43)+1)</f>
        <v>11</v>
      </c>
      <c r="AN34" s="354"/>
      <c r="AO34" s="355" t="str">
        <f>IF('各会計、関係団体の財政状況及び健全化判断比率'!B33="","",'各会計、関係団体の財政状況及び健全化判断比率'!B33)</f>
        <v>下水道事業会計</v>
      </c>
      <c r="AP34" s="355"/>
      <c r="AQ34" s="355"/>
      <c r="AR34" s="355"/>
      <c r="AS34" s="355"/>
      <c r="AT34" s="355"/>
      <c r="AU34" s="355"/>
      <c r="AV34" s="355"/>
      <c r="AW34" s="355"/>
      <c r="AX34" s="355"/>
      <c r="AY34" s="355"/>
      <c r="AZ34" s="355"/>
      <c r="BA34" s="355"/>
      <c r="BB34" s="355"/>
      <c r="BC34" s="355"/>
      <c r="BD34" s="163"/>
      <c r="BE34" s="354">
        <f>IF(BG34="","",MAX(C34:D43,U34:V43,AM34:AN43)+1)</f>
        <v>12</v>
      </c>
      <c r="BF34" s="354"/>
      <c r="BG34" s="355" t="str">
        <f>IF('各会計、関係団体の財政状況及び健全化判断比率'!B34="","",'各会計、関係団体の財政状況及び健全化判断比率'!B34)</f>
        <v>土地区画整理事業特別会計（特別会計）</v>
      </c>
      <c r="BH34" s="355"/>
      <c r="BI34" s="355"/>
      <c r="BJ34" s="355"/>
      <c r="BK34" s="355"/>
      <c r="BL34" s="355"/>
      <c r="BM34" s="355"/>
      <c r="BN34" s="355"/>
      <c r="BO34" s="355"/>
      <c r="BP34" s="355"/>
      <c r="BQ34" s="355"/>
      <c r="BR34" s="355"/>
      <c r="BS34" s="355"/>
      <c r="BT34" s="355"/>
      <c r="BU34" s="355"/>
      <c r="BV34" s="163"/>
      <c r="BW34" s="354">
        <f>IF(BY34="","",MAX(C34:D43,U34:V43,AM34:AN43,BE34:BF43)+1)</f>
        <v>13</v>
      </c>
      <c r="BX34" s="354"/>
      <c r="BY34" s="355" t="str">
        <f>IF('各会計、関係団体の財政状況及び健全化判断比率'!B68="","",'各会計、関係団体の財政状況及び健全化判断比率'!B68)</f>
        <v>後期高齢者医療広域連合（一般会計）</v>
      </c>
      <c r="BZ34" s="355"/>
      <c r="CA34" s="355"/>
      <c r="CB34" s="355"/>
      <c r="CC34" s="355"/>
      <c r="CD34" s="355"/>
      <c r="CE34" s="355"/>
      <c r="CF34" s="355"/>
      <c r="CG34" s="355"/>
      <c r="CH34" s="355"/>
      <c r="CI34" s="355"/>
      <c r="CJ34" s="355"/>
      <c r="CK34" s="355"/>
      <c r="CL34" s="355"/>
      <c r="CM34" s="355"/>
      <c r="CN34" s="163"/>
      <c r="CO34" s="354">
        <f>IF(CQ34="","",MAX(C34:D43,U34:V43,AM34:AN43,BE34:BF43,BW34:BX43)+1)</f>
        <v>21</v>
      </c>
      <c r="CP34" s="354"/>
      <c r="CQ34" s="355" t="str">
        <f>IF('各会計、関係団体の財政状況及び健全化判断比率'!BS7="","",'各会計、関係団体の財政状況及び健全化判断比率'!BS7)</f>
        <v>一般財団法人 みはら文化芸術財団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ケーブルネットワーク事業特別会計</v>
      </c>
      <c r="F35" s="355"/>
      <c r="G35" s="355"/>
      <c r="H35" s="355"/>
      <c r="I35" s="355"/>
      <c r="J35" s="355"/>
      <c r="K35" s="355"/>
      <c r="L35" s="355"/>
      <c r="M35" s="355"/>
      <c r="N35" s="355"/>
      <c r="O35" s="355"/>
      <c r="P35" s="355"/>
      <c r="Q35" s="355"/>
      <c r="R35" s="355"/>
      <c r="S35" s="355"/>
      <c r="T35" s="163"/>
      <c r="U35" s="354">
        <f>IF(W35="","",U34+1)</f>
        <v>7</v>
      </c>
      <c r="V35" s="354"/>
      <c r="W35" s="355" t="str">
        <f>IF('各会計、関係団体の財政状況及び健全化判断比率'!B29="","",'各会計、関係団体の財政状況及び健全化判断比率'!B29)</f>
        <v>国民健康保険（直営診療施設勘定）特別会計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14</v>
      </c>
      <c r="BX35" s="354"/>
      <c r="BY35" s="355" t="str">
        <f>IF('各会計、関係団体の財政状況及び健全化判断比率'!B69="","",'各会計、関係団体の財政状況及び健全化判断比率'!B69)</f>
        <v>後期高齢者医療広域連合（特別会計）</v>
      </c>
      <c r="BZ35" s="355"/>
      <c r="CA35" s="355"/>
      <c r="CB35" s="355"/>
      <c r="CC35" s="355"/>
      <c r="CD35" s="355"/>
      <c r="CE35" s="355"/>
      <c r="CF35" s="355"/>
      <c r="CG35" s="355"/>
      <c r="CH35" s="355"/>
      <c r="CI35" s="355"/>
      <c r="CJ35" s="355"/>
      <c r="CK35" s="355"/>
      <c r="CL35" s="355"/>
      <c r="CM35" s="355"/>
      <c r="CN35" s="163"/>
      <c r="CO35" s="354">
        <f t="shared" ref="CO35:CO43" si="3">IF(CQ35="","",CO34+1)</f>
        <v>22</v>
      </c>
      <c r="CP35" s="354"/>
      <c r="CQ35" s="355" t="str">
        <f>IF('各会計、関係団体の財政状況及び健全化判断比率'!BS8="","",'各会計、関係団体の財政状況及び健全化判断比率'!BS8)</f>
        <v>株式会社 FMみはら</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f>IF(E36="","",C35+1)</f>
        <v>3</v>
      </c>
      <c r="D36" s="354"/>
      <c r="E36" s="355" t="str">
        <f>IF('各会計、関係団体の財政状況及び健全化判断比率'!B9="","",'各会計、関係団体の財政状況及び健全化判断比率'!B9)</f>
        <v>公共用地先行取得事業特別会計</v>
      </c>
      <c r="F36" s="355"/>
      <c r="G36" s="355"/>
      <c r="H36" s="355"/>
      <c r="I36" s="355"/>
      <c r="J36" s="355"/>
      <c r="K36" s="355"/>
      <c r="L36" s="355"/>
      <c r="M36" s="355"/>
      <c r="N36" s="355"/>
      <c r="O36" s="355"/>
      <c r="P36" s="355"/>
      <c r="Q36" s="355"/>
      <c r="R36" s="355"/>
      <c r="S36" s="355"/>
      <c r="T36" s="163"/>
      <c r="U36" s="354">
        <f t="shared" ref="U36:U43" si="4">IF(W36="","",U35+1)</f>
        <v>8</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15</v>
      </c>
      <c r="BX36" s="354"/>
      <c r="BY36" s="355" t="str">
        <f>IF('各会計、関係団体の財政状況及び健全化判断比率'!B70="","",'各会計、関係団体の財政状況及び健全化判断比率'!B70)</f>
        <v>三原広域市町村圏事務組合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f>IF(E37="","",C36+1)</f>
        <v>4</v>
      </c>
      <c r="D37" s="354"/>
      <c r="E37" s="355" t="str">
        <f>IF('各会計、関係団体の財政状況及び健全化判断比率'!B10="","",'各会計、関係団体の財政状況及び健全化判断比率'!B10)</f>
        <v>港湾事業特別会計</v>
      </c>
      <c r="F37" s="355"/>
      <c r="G37" s="355"/>
      <c r="H37" s="355"/>
      <c r="I37" s="355"/>
      <c r="J37" s="355"/>
      <c r="K37" s="355"/>
      <c r="L37" s="355"/>
      <c r="M37" s="355"/>
      <c r="N37" s="355"/>
      <c r="O37" s="355"/>
      <c r="P37" s="355"/>
      <c r="Q37" s="355"/>
      <c r="R37" s="355"/>
      <c r="S37" s="355"/>
      <c r="T37" s="163"/>
      <c r="U37" s="354">
        <f t="shared" si="4"/>
        <v>9</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16</v>
      </c>
      <c r="BX37" s="354"/>
      <c r="BY37" s="355" t="str">
        <f>IF('各会計、関係団体の財政状況及び健全化判断比率'!B71="","",'各会計、関係団体の財政状況及び健全化判断比率'!B71)</f>
        <v>広島中部台地土地改良施設管理組合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f t="shared" ref="C38:C43" si="5">IF(E38="","",C37+1)</f>
        <v>5</v>
      </c>
      <c r="D38" s="354"/>
      <c r="E38" s="355" t="str">
        <f>IF('各会計、関係団体の財政状況及び健全化判断比率'!B11="","",'各会計、関係団体の財政状況及び健全化判断比率'!B11)</f>
        <v>土地区画整理事業特別会計（一般会計）</v>
      </c>
      <c r="F38" s="355"/>
      <c r="G38" s="355"/>
      <c r="H38" s="355"/>
      <c r="I38" s="355"/>
      <c r="J38" s="355"/>
      <c r="K38" s="355"/>
      <c r="L38" s="355"/>
      <c r="M38" s="355"/>
      <c r="N38" s="355"/>
      <c r="O38" s="355"/>
      <c r="P38" s="355"/>
      <c r="Q38" s="355"/>
      <c r="R38" s="355"/>
      <c r="S38" s="355"/>
      <c r="T38" s="163"/>
      <c r="U38" s="354">
        <f t="shared" si="4"/>
        <v>10</v>
      </c>
      <c r="V38" s="354"/>
      <c r="W38" s="355" t="str">
        <f>IF('各会計、関係団体の財政状況及び健全化判断比率'!B32="","",'各会計、関係団体の財政状況及び健全化判断比率'!B32)</f>
        <v>駐車場事業特別会計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17</v>
      </c>
      <c r="BX38" s="354"/>
      <c r="BY38" s="355" t="str">
        <f>IF('各会計、関係団体の財政状況及び健全化判断比率'!B72="","",'各会計、関係団体の財政状況及び健全化判断比率'!B72)</f>
        <v>世羅中央病院企業団</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18</v>
      </c>
      <c r="BX39" s="354"/>
      <c r="BY39" s="355" t="str">
        <f>IF('各会計、関係団体の財政状況及び健全化判断比率'!B73="","",'各会計、関係団体の財政状況及び健全化判断比率'!B73)</f>
        <v>広島県市町総合事務組合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19</v>
      </c>
      <c r="BX40" s="354"/>
      <c r="BY40" s="355" t="str">
        <f>IF('各会計、関係団体の財政状況及び健全化判断比率'!B74="","",'各会計、関係団体の財政状況及び健全化判断比率'!B74)</f>
        <v>広島県水道広域連合企業団（水道用水供給事業会計）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20</v>
      </c>
      <c r="BX41" s="354"/>
      <c r="BY41" s="355" t="str">
        <f>IF('各会計、関係団体の財政状況及び健全化判断比率'!B75="","",'各会計、関係団体の財政状況及び健全化判断比率'!B75)</f>
        <v>広島県水道広域連合企業団（工業用水道事業会計）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ZYLhofW3rXJ2b+fHTfpgpvR8WRSrc+daReMKvkNYBtThttnvQdCw5OZZaRnoJQwswigC1/gll7WQX06Vv5FuaQ==" saltValue="hZSC9rIOAbKScv+xDkJbZ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6" t="s">
        <v>537</v>
      </c>
      <c r="D34" s="1136"/>
      <c r="E34" s="1137"/>
      <c r="F34" s="32">
        <v>1.26</v>
      </c>
      <c r="G34" s="33">
        <v>2.77</v>
      </c>
      <c r="H34" s="33">
        <v>4.24</v>
      </c>
      <c r="I34" s="33">
        <v>3.85</v>
      </c>
      <c r="J34" s="34">
        <v>3.66</v>
      </c>
      <c r="K34" s="22"/>
      <c r="L34" s="22"/>
      <c r="M34" s="22"/>
      <c r="N34" s="22"/>
      <c r="O34" s="22"/>
      <c r="P34" s="22"/>
    </row>
    <row r="35" spans="1:16" ht="39" customHeight="1" x14ac:dyDescent="0.15">
      <c r="A35" s="22"/>
      <c r="B35" s="35"/>
      <c r="C35" s="1132" t="s">
        <v>538</v>
      </c>
      <c r="D35" s="1132"/>
      <c r="E35" s="1133"/>
      <c r="F35" s="36">
        <v>0.4</v>
      </c>
      <c r="G35" s="37">
        <v>8.7899999999999991</v>
      </c>
      <c r="H35" s="37">
        <v>4.49</v>
      </c>
      <c r="I35" s="37">
        <v>2.9</v>
      </c>
      <c r="J35" s="38">
        <v>1.57</v>
      </c>
      <c r="K35" s="22"/>
      <c r="L35" s="22"/>
      <c r="M35" s="22"/>
      <c r="N35" s="22"/>
      <c r="O35" s="22"/>
      <c r="P35" s="22"/>
    </row>
    <row r="36" spans="1:16" ht="39" customHeight="1" x14ac:dyDescent="0.15">
      <c r="A36" s="22"/>
      <c r="B36" s="35"/>
      <c r="C36" s="1132" t="s">
        <v>539</v>
      </c>
      <c r="D36" s="1132"/>
      <c r="E36" s="1133"/>
      <c r="F36" s="36">
        <v>0.76</v>
      </c>
      <c r="G36" s="37">
        <v>1.0900000000000001</v>
      </c>
      <c r="H36" s="37">
        <v>1.54</v>
      </c>
      <c r="I36" s="37">
        <v>1.31</v>
      </c>
      <c r="J36" s="38">
        <v>0.47</v>
      </c>
      <c r="K36" s="22"/>
      <c r="L36" s="22"/>
      <c r="M36" s="22"/>
      <c r="N36" s="22"/>
      <c r="O36" s="22"/>
      <c r="P36" s="22"/>
    </row>
    <row r="37" spans="1:16" ht="39" customHeight="1" x14ac:dyDescent="0.15">
      <c r="A37" s="22"/>
      <c r="B37" s="35"/>
      <c r="C37" s="1132" t="s">
        <v>540</v>
      </c>
      <c r="D37" s="1132"/>
      <c r="E37" s="1133"/>
      <c r="F37" s="36">
        <v>1.53</v>
      </c>
      <c r="G37" s="37">
        <v>1.42</v>
      </c>
      <c r="H37" s="37">
        <v>1.17</v>
      </c>
      <c r="I37" s="37">
        <v>0.41</v>
      </c>
      <c r="J37" s="38">
        <v>0.09</v>
      </c>
      <c r="K37" s="22"/>
      <c r="L37" s="22"/>
      <c r="M37" s="22"/>
      <c r="N37" s="22"/>
      <c r="O37" s="22"/>
      <c r="P37" s="22"/>
    </row>
    <row r="38" spans="1:16" ht="39" customHeight="1" x14ac:dyDescent="0.15">
      <c r="A38" s="22"/>
      <c r="B38" s="35"/>
      <c r="C38" s="1132" t="s">
        <v>541</v>
      </c>
      <c r="D38" s="1132"/>
      <c r="E38" s="1133"/>
      <c r="F38" s="36">
        <v>0.01</v>
      </c>
      <c r="G38" s="37">
        <v>0.03</v>
      </c>
      <c r="H38" s="37">
        <v>0.01</v>
      </c>
      <c r="I38" s="37">
        <v>0.01</v>
      </c>
      <c r="J38" s="38">
        <v>0.02</v>
      </c>
      <c r="K38" s="22"/>
      <c r="L38" s="22"/>
      <c r="M38" s="22"/>
      <c r="N38" s="22"/>
      <c r="O38" s="22"/>
      <c r="P38" s="22"/>
    </row>
    <row r="39" spans="1:16" ht="39" customHeight="1" x14ac:dyDescent="0.15">
      <c r="A39" s="22"/>
      <c r="B39" s="35"/>
      <c r="C39" s="1132" t="s">
        <v>542</v>
      </c>
      <c r="D39" s="1132"/>
      <c r="E39" s="1133"/>
      <c r="F39" s="36">
        <v>0</v>
      </c>
      <c r="G39" s="37">
        <v>0</v>
      </c>
      <c r="H39" s="37">
        <v>0.05</v>
      </c>
      <c r="I39" s="37">
        <v>0.03</v>
      </c>
      <c r="J39" s="38">
        <v>0</v>
      </c>
      <c r="K39" s="22"/>
      <c r="L39" s="22"/>
      <c r="M39" s="22"/>
      <c r="N39" s="22"/>
      <c r="O39" s="22"/>
      <c r="P39" s="22"/>
    </row>
    <row r="40" spans="1:16" ht="39" customHeight="1" x14ac:dyDescent="0.15">
      <c r="A40" s="22"/>
      <c r="B40" s="35"/>
      <c r="C40" s="1132" t="s">
        <v>543</v>
      </c>
      <c r="D40" s="1132"/>
      <c r="E40" s="1133"/>
      <c r="F40" s="36">
        <v>0.04</v>
      </c>
      <c r="G40" s="37">
        <v>0.03</v>
      </c>
      <c r="H40" s="37">
        <v>0.04</v>
      </c>
      <c r="I40" s="37">
        <v>0.04</v>
      </c>
      <c r="J40" s="38">
        <v>0</v>
      </c>
      <c r="K40" s="22"/>
      <c r="L40" s="22"/>
      <c r="M40" s="22"/>
      <c r="N40" s="22"/>
      <c r="O40" s="22"/>
      <c r="P40" s="22"/>
    </row>
    <row r="41" spans="1:16" ht="39" customHeight="1" x14ac:dyDescent="0.15">
      <c r="A41" s="22"/>
      <c r="B41" s="35"/>
      <c r="C41" s="1132" t="s">
        <v>544</v>
      </c>
      <c r="D41" s="1132"/>
      <c r="E41" s="1133"/>
      <c r="F41" s="36">
        <v>0.01</v>
      </c>
      <c r="G41" s="37">
        <v>0</v>
      </c>
      <c r="H41" s="37">
        <v>0.01</v>
      </c>
      <c r="I41" s="37">
        <v>0.02</v>
      </c>
      <c r="J41" s="38">
        <v>0</v>
      </c>
      <c r="K41" s="22"/>
      <c r="L41" s="22"/>
      <c r="M41" s="22"/>
      <c r="N41" s="22"/>
      <c r="O41" s="22"/>
      <c r="P41" s="22"/>
    </row>
    <row r="42" spans="1:16" ht="39" customHeight="1" x14ac:dyDescent="0.15">
      <c r="A42" s="22"/>
      <c r="B42" s="39"/>
      <c r="C42" s="1132" t="s">
        <v>545</v>
      </c>
      <c r="D42" s="1132"/>
      <c r="E42" s="1133"/>
      <c r="F42" s="36" t="s">
        <v>493</v>
      </c>
      <c r="G42" s="37" t="s">
        <v>493</v>
      </c>
      <c r="H42" s="37" t="s">
        <v>493</v>
      </c>
      <c r="I42" s="37" t="s">
        <v>493</v>
      </c>
      <c r="J42" s="38" t="s">
        <v>493</v>
      </c>
      <c r="K42" s="22"/>
      <c r="L42" s="22"/>
      <c r="M42" s="22"/>
      <c r="N42" s="22"/>
      <c r="O42" s="22"/>
      <c r="P42" s="22"/>
    </row>
    <row r="43" spans="1:16" ht="39" customHeight="1" thickBot="1" x14ac:dyDescent="0.2">
      <c r="A43" s="22"/>
      <c r="B43" s="40"/>
      <c r="C43" s="1134" t="s">
        <v>546</v>
      </c>
      <c r="D43" s="1134"/>
      <c r="E43" s="1135"/>
      <c r="F43" s="41">
        <v>7.63</v>
      </c>
      <c r="G43" s="42">
        <v>6.96</v>
      </c>
      <c r="H43" s="42">
        <v>5.0199999999999996</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EomvXmR3DiXpadkOeDWtVTk+tvEGSmflSR/N+cFTyRwVhvmPXeMLcmrZwGnS6z6DmYiB9aEbz6yjli+HAHwMg==" saltValue="9ktWFAWLDvv8Qw1flivw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6534</v>
      </c>
      <c r="L45" s="58">
        <v>6812</v>
      </c>
      <c r="M45" s="58">
        <v>6780</v>
      </c>
      <c r="N45" s="58">
        <v>6636</v>
      </c>
      <c r="O45" s="59">
        <v>6344</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493</v>
      </c>
      <c r="L46" s="62" t="s">
        <v>493</v>
      </c>
      <c r="M46" s="62" t="s">
        <v>493</v>
      </c>
      <c r="N46" s="62" t="s">
        <v>493</v>
      </c>
      <c r="O46" s="63" t="s">
        <v>493</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493</v>
      </c>
      <c r="L47" s="62" t="s">
        <v>493</v>
      </c>
      <c r="M47" s="62" t="s">
        <v>493</v>
      </c>
      <c r="N47" s="62" t="s">
        <v>493</v>
      </c>
      <c r="O47" s="63" t="s">
        <v>493</v>
      </c>
      <c r="P47" s="46"/>
      <c r="Q47" s="46"/>
      <c r="R47" s="46"/>
      <c r="S47" s="46"/>
      <c r="T47" s="46"/>
      <c r="U47" s="46"/>
    </row>
    <row r="48" spans="1:21" ht="30.75" customHeight="1" x14ac:dyDescent="0.15">
      <c r="A48" s="46"/>
      <c r="B48" s="1163"/>
      <c r="C48" s="1164"/>
      <c r="D48" s="60"/>
      <c r="E48" s="1140" t="s">
        <v>13</v>
      </c>
      <c r="F48" s="1140"/>
      <c r="G48" s="1140"/>
      <c r="H48" s="1140"/>
      <c r="I48" s="1140"/>
      <c r="J48" s="1141"/>
      <c r="K48" s="61">
        <v>1803</v>
      </c>
      <c r="L48" s="62">
        <v>1810</v>
      </c>
      <c r="M48" s="62">
        <v>1870</v>
      </c>
      <c r="N48" s="62">
        <v>1191</v>
      </c>
      <c r="O48" s="63">
        <v>1188</v>
      </c>
      <c r="P48" s="46"/>
      <c r="Q48" s="46"/>
      <c r="R48" s="46"/>
      <c r="S48" s="46"/>
      <c r="T48" s="46"/>
      <c r="U48" s="46"/>
    </row>
    <row r="49" spans="1:21" ht="30.75" customHeight="1" x14ac:dyDescent="0.15">
      <c r="A49" s="46"/>
      <c r="B49" s="1163"/>
      <c r="C49" s="1164"/>
      <c r="D49" s="60"/>
      <c r="E49" s="1140" t="s">
        <v>14</v>
      </c>
      <c r="F49" s="1140"/>
      <c r="G49" s="1140"/>
      <c r="H49" s="1140"/>
      <c r="I49" s="1140"/>
      <c r="J49" s="1141"/>
      <c r="K49" s="61">
        <v>11</v>
      </c>
      <c r="L49" s="62">
        <v>10</v>
      </c>
      <c r="M49" s="62">
        <v>11</v>
      </c>
      <c r="N49" s="62">
        <v>253</v>
      </c>
      <c r="O49" s="63">
        <v>204</v>
      </c>
      <c r="P49" s="46"/>
      <c r="Q49" s="46"/>
      <c r="R49" s="46"/>
      <c r="S49" s="46"/>
      <c r="T49" s="46"/>
      <c r="U49" s="46"/>
    </row>
    <row r="50" spans="1:21" ht="30.75" customHeight="1" x14ac:dyDescent="0.15">
      <c r="A50" s="46"/>
      <c r="B50" s="1163"/>
      <c r="C50" s="1164"/>
      <c r="D50" s="60"/>
      <c r="E50" s="1140" t="s">
        <v>15</v>
      </c>
      <c r="F50" s="1140"/>
      <c r="G50" s="1140"/>
      <c r="H50" s="1140"/>
      <c r="I50" s="1140"/>
      <c r="J50" s="1141"/>
      <c r="K50" s="61">
        <v>10</v>
      </c>
      <c r="L50" s="62">
        <v>10</v>
      </c>
      <c r="M50" s="62">
        <v>10</v>
      </c>
      <c r="N50" s="62">
        <v>0</v>
      </c>
      <c r="O50" s="63">
        <v>0</v>
      </c>
      <c r="P50" s="46"/>
      <c r="Q50" s="46"/>
      <c r="R50" s="46"/>
      <c r="S50" s="46"/>
      <c r="T50" s="46"/>
      <c r="U50" s="46"/>
    </row>
    <row r="51" spans="1:21" ht="30.75" customHeight="1" x14ac:dyDescent="0.15">
      <c r="A51" s="46"/>
      <c r="B51" s="1165"/>
      <c r="C51" s="1166"/>
      <c r="D51" s="64"/>
      <c r="E51" s="1140" t="s">
        <v>16</v>
      </c>
      <c r="F51" s="1140"/>
      <c r="G51" s="1140"/>
      <c r="H51" s="1140"/>
      <c r="I51" s="1140"/>
      <c r="J51" s="1141"/>
      <c r="K51" s="61">
        <v>2</v>
      </c>
      <c r="L51" s="62">
        <v>1</v>
      </c>
      <c r="M51" s="62">
        <v>2</v>
      </c>
      <c r="N51" s="62">
        <v>3</v>
      </c>
      <c r="O51" s="63" t="s">
        <v>493</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6592</v>
      </c>
      <c r="L52" s="62">
        <v>6407</v>
      </c>
      <c r="M52" s="62">
        <v>6411</v>
      </c>
      <c r="N52" s="62">
        <v>6144</v>
      </c>
      <c r="O52" s="63">
        <v>6112</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1768</v>
      </c>
      <c r="L53" s="67">
        <v>2236</v>
      </c>
      <c r="M53" s="67">
        <v>2262</v>
      </c>
      <c r="N53" s="67">
        <v>1939</v>
      </c>
      <c r="O53" s="68">
        <v>1624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ehrP/kcIyvD0iXCtUsQKMaFfsv/zhRIOtKhAvqM20lJgxJ7ZiX+XhzOoLZWDqtPeMDHeMv+Fe4N7j7AdtPhRA==" saltValue="hWoP4Xxbx+iXq8jhj4tX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81" t="s">
        <v>30</v>
      </c>
      <c r="C41" s="1182"/>
      <c r="D41" s="103"/>
      <c r="E41" s="1183" t="s">
        <v>31</v>
      </c>
      <c r="F41" s="1183"/>
      <c r="G41" s="1183"/>
      <c r="H41" s="1184"/>
      <c r="I41" s="330">
        <v>68237</v>
      </c>
      <c r="J41" s="331">
        <v>65268</v>
      </c>
      <c r="K41" s="331">
        <v>61167</v>
      </c>
      <c r="L41" s="331">
        <v>57991</v>
      </c>
      <c r="M41" s="332">
        <v>55801</v>
      </c>
    </row>
    <row r="42" spans="2:13" ht="27.75" customHeight="1" x14ac:dyDescent="0.15">
      <c r="B42" s="1171"/>
      <c r="C42" s="1172"/>
      <c r="D42" s="104"/>
      <c r="E42" s="1175" t="s">
        <v>32</v>
      </c>
      <c r="F42" s="1175"/>
      <c r="G42" s="1175"/>
      <c r="H42" s="1176"/>
      <c r="I42" s="333">
        <v>268</v>
      </c>
      <c r="J42" s="334">
        <v>239</v>
      </c>
      <c r="K42" s="334">
        <v>203</v>
      </c>
      <c r="L42" s="334">
        <v>183</v>
      </c>
      <c r="M42" s="335">
        <v>162</v>
      </c>
    </row>
    <row r="43" spans="2:13" ht="27.75" customHeight="1" x14ac:dyDescent="0.15">
      <c r="B43" s="1171"/>
      <c r="C43" s="1172"/>
      <c r="D43" s="104"/>
      <c r="E43" s="1175" t="s">
        <v>33</v>
      </c>
      <c r="F43" s="1175"/>
      <c r="G43" s="1175"/>
      <c r="H43" s="1176"/>
      <c r="I43" s="333">
        <v>19794</v>
      </c>
      <c r="J43" s="334">
        <v>19599</v>
      </c>
      <c r="K43" s="334">
        <v>19265</v>
      </c>
      <c r="L43" s="334">
        <v>15019</v>
      </c>
      <c r="M43" s="335">
        <v>13302</v>
      </c>
    </row>
    <row r="44" spans="2:13" ht="27.75" customHeight="1" x14ac:dyDescent="0.15">
      <c r="B44" s="1171"/>
      <c r="C44" s="1172"/>
      <c r="D44" s="104"/>
      <c r="E44" s="1175" t="s">
        <v>34</v>
      </c>
      <c r="F44" s="1175"/>
      <c r="G44" s="1175"/>
      <c r="H44" s="1176"/>
      <c r="I44" s="333">
        <v>101</v>
      </c>
      <c r="J44" s="334">
        <v>100</v>
      </c>
      <c r="K44" s="334">
        <v>93</v>
      </c>
      <c r="L44" s="334">
        <v>1355</v>
      </c>
      <c r="M44" s="335">
        <v>1188</v>
      </c>
    </row>
    <row r="45" spans="2:13" ht="27.75" customHeight="1" x14ac:dyDescent="0.15">
      <c r="B45" s="1171"/>
      <c r="C45" s="1172"/>
      <c r="D45" s="104"/>
      <c r="E45" s="1175" t="s">
        <v>35</v>
      </c>
      <c r="F45" s="1175"/>
      <c r="G45" s="1175"/>
      <c r="H45" s="1176"/>
      <c r="I45" s="333">
        <v>4298</v>
      </c>
      <c r="J45" s="334">
        <v>5045</v>
      </c>
      <c r="K45" s="334">
        <v>5137</v>
      </c>
      <c r="L45" s="334">
        <v>5692</v>
      </c>
      <c r="M45" s="335">
        <v>5944</v>
      </c>
    </row>
    <row r="46" spans="2:13" ht="27.75" customHeight="1" x14ac:dyDescent="0.15">
      <c r="B46" s="1171"/>
      <c r="C46" s="1172"/>
      <c r="D46" s="105"/>
      <c r="E46" s="1175" t="s">
        <v>36</v>
      </c>
      <c r="F46" s="1175"/>
      <c r="G46" s="1175"/>
      <c r="H46" s="1176"/>
      <c r="I46" s="333" t="s">
        <v>493</v>
      </c>
      <c r="J46" s="334" t="s">
        <v>493</v>
      </c>
      <c r="K46" s="334" t="s">
        <v>493</v>
      </c>
      <c r="L46" s="334" t="s">
        <v>493</v>
      </c>
      <c r="M46" s="335" t="s">
        <v>493</v>
      </c>
    </row>
    <row r="47" spans="2:13" ht="27.75" customHeight="1" x14ac:dyDescent="0.15">
      <c r="B47" s="1171"/>
      <c r="C47" s="1172"/>
      <c r="D47" s="106"/>
      <c r="E47" s="1185" t="s">
        <v>37</v>
      </c>
      <c r="F47" s="1186"/>
      <c r="G47" s="1186"/>
      <c r="H47" s="1187"/>
      <c r="I47" s="333" t="s">
        <v>493</v>
      </c>
      <c r="J47" s="334" t="s">
        <v>493</v>
      </c>
      <c r="K47" s="334" t="s">
        <v>493</v>
      </c>
      <c r="L47" s="334" t="s">
        <v>493</v>
      </c>
      <c r="M47" s="335" t="s">
        <v>493</v>
      </c>
    </row>
    <row r="48" spans="2:13" ht="27.75" customHeight="1" x14ac:dyDescent="0.15">
      <c r="B48" s="1171"/>
      <c r="C48" s="1172"/>
      <c r="D48" s="104"/>
      <c r="E48" s="1175" t="s">
        <v>38</v>
      </c>
      <c r="F48" s="1175"/>
      <c r="G48" s="1175"/>
      <c r="H48" s="1176"/>
      <c r="I48" s="333" t="s">
        <v>493</v>
      </c>
      <c r="J48" s="334" t="s">
        <v>493</v>
      </c>
      <c r="K48" s="334" t="s">
        <v>493</v>
      </c>
      <c r="L48" s="334" t="s">
        <v>493</v>
      </c>
      <c r="M48" s="335" t="s">
        <v>493</v>
      </c>
    </row>
    <row r="49" spans="2:13" ht="27.75" customHeight="1" x14ac:dyDescent="0.15">
      <c r="B49" s="1173"/>
      <c r="C49" s="1174"/>
      <c r="D49" s="104"/>
      <c r="E49" s="1175" t="s">
        <v>39</v>
      </c>
      <c r="F49" s="1175"/>
      <c r="G49" s="1175"/>
      <c r="H49" s="1176"/>
      <c r="I49" s="333" t="s">
        <v>493</v>
      </c>
      <c r="J49" s="334" t="s">
        <v>493</v>
      </c>
      <c r="K49" s="334" t="s">
        <v>493</v>
      </c>
      <c r="L49" s="334" t="s">
        <v>493</v>
      </c>
      <c r="M49" s="335" t="s">
        <v>493</v>
      </c>
    </row>
    <row r="50" spans="2:13" ht="27.75" customHeight="1" x14ac:dyDescent="0.15">
      <c r="B50" s="1169" t="s">
        <v>40</v>
      </c>
      <c r="C50" s="1170"/>
      <c r="D50" s="107"/>
      <c r="E50" s="1175" t="s">
        <v>41</v>
      </c>
      <c r="F50" s="1175"/>
      <c r="G50" s="1175"/>
      <c r="H50" s="1176"/>
      <c r="I50" s="333">
        <v>12634</v>
      </c>
      <c r="J50" s="334">
        <v>13346</v>
      </c>
      <c r="K50" s="334">
        <v>14362</v>
      </c>
      <c r="L50" s="334">
        <v>14975</v>
      </c>
      <c r="M50" s="335">
        <v>14880</v>
      </c>
    </row>
    <row r="51" spans="2:13" ht="27.75" customHeight="1" x14ac:dyDescent="0.15">
      <c r="B51" s="1171"/>
      <c r="C51" s="1172"/>
      <c r="D51" s="104"/>
      <c r="E51" s="1175" t="s">
        <v>42</v>
      </c>
      <c r="F51" s="1175"/>
      <c r="G51" s="1175"/>
      <c r="H51" s="1176"/>
      <c r="I51" s="333">
        <v>8563</v>
      </c>
      <c r="J51" s="334">
        <v>8910</v>
      </c>
      <c r="K51" s="334">
        <v>8604</v>
      </c>
      <c r="L51" s="334">
        <v>8183</v>
      </c>
      <c r="M51" s="335">
        <v>7754</v>
      </c>
    </row>
    <row r="52" spans="2:13" ht="27.75" customHeight="1" x14ac:dyDescent="0.15">
      <c r="B52" s="1173"/>
      <c r="C52" s="1174"/>
      <c r="D52" s="104"/>
      <c r="E52" s="1175" t="s">
        <v>43</v>
      </c>
      <c r="F52" s="1175"/>
      <c r="G52" s="1175"/>
      <c r="H52" s="1176"/>
      <c r="I52" s="333">
        <v>62320</v>
      </c>
      <c r="J52" s="334">
        <v>60014</v>
      </c>
      <c r="K52" s="334">
        <v>57163</v>
      </c>
      <c r="L52" s="334">
        <v>54540</v>
      </c>
      <c r="M52" s="335">
        <v>52131</v>
      </c>
    </row>
    <row r="53" spans="2:13" ht="27.75" customHeight="1" thickBot="1" x14ac:dyDescent="0.2">
      <c r="B53" s="1177" t="s">
        <v>19</v>
      </c>
      <c r="C53" s="1178"/>
      <c r="D53" s="108"/>
      <c r="E53" s="1179" t="s">
        <v>44</v>
      </c>
      <c r="F53" s="1179"/>
      <c r="G53" s="1179"/>
      <c r="H53" s="1180"/>
      <c r="I53" s="336">
        <v>9181</v>
      </c>
      <c r="J53" s="337">
        <v>7982</v>
      </c>
      <c r="K53" s="337">
        <v>5735</v>
      </c>
      <c r="L53" s="337">
        <v>2541</v>
      </c>
      <c r="M53" s="338">
        <v>1632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k5KZRFYTfnuNb2z6tyq8V/l+wlJWLulplArt3zQD9bG5mZ6Qyvzv8KogqWvStTmVd+3kvql6yPLpHEbWpxWqTA==" saltValue="c0V+3Pkok1Xt7qkbobPr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339">
        <v>6983</v>
      </c>
      <c r="G55" s="339">
        <v>6987</v>
      </c>
      <c r="H55" s="340">
        <v>6997</v>
      </c>
    </row>
    <row r="56" spans="2:8" ht="52.5" customHeight="1" x14ac:dyDescent="0.15">
      <c r="B56" s="120"/>
      <c r="C56" s="1198" t="s">
        <v>47</v>
      </c>
      <c r="D56" s="1198"/>
      <c r="E56" s="1199"/>
      <c r="F56" s="341">
        <v>1175</v>
      </c>
      <c r="G56" s="341">
        <v>1314</v>
      </c>
      <c r="H56" s="342">
        <v>1427</v>
      </c>
    </row>
    <row r="57" spans="2:8" ht="53.25" customHeight="1" x14ac:dyDescent="0.15">
      <c r="B57" s="120"/>
      <c r="C57" s="1200" t="s">
        <v>48</v>
      </c>
      <c r="D57" s="1200"/>
      <c r="E57" s="1201"/>
      <c r="F57" s="343">
        <v>7498</v>
      </c>
      <c r="G57" s="343">
        <v>7942</v>
      </c>
      <c r="H57" s="344">
        <v>8023</v>
      </c>
    </row>
    <row r="58" spans="2:8" ht="45.75" customHeight="1" x14ac:dyDescent="0.15">
      <c r="B58" s="121"/>
      <c r="C58" s="1188" t="s">
        <v>576</v>
      </c>
      <c r="D58" s="1189"/>
      <c r="E58" s="1190"/>
      <c r="F58" s="345">
        <v>3010</v>
      </c>
      <c r="G58" s="345">
        <v>3012</v>
      </c>
      <c r="H58" s="346">
        <v>3016</v>
      </c>
    </row>
    <row r="59" spans="2:8" ht="45.75" customHeight="1" x14ac:dyDescent="0.15">
      <c r="B59" s="121"/>
      <c r="C59" s="1188" t="s">
        <v>577</v>
      </c>
      <c r="D59" s="1189"/>
      <c r="E59" s="1190"/>
      <c r="F59" s="345">
        <v>2241</v>
      </c>
      <c r="G59" s="345">
        <v>2542</v>
      </c>
      <c r="H59" s="346">
        <v>2535</v>
      </c>
    </row>
    <row r="60" spans="2:8" ht="45.75" customHeight="1" x14ac:dyDescent="0.15">
      <c r="B60" s="121"/>
      <c r="C60" s="1188" t="s">
        <v>578</v>
      </c>
      <c r="D60" s="1189"/>
      <c r="E60" s="1190"/>
      <c r="F60" s="345">
        <v>791</v>
      </c>
      <c r="G60" s="345">
        <v>765</v>
      </c>
      <c r="H60" s="346">
        <v>737</v>
      </c>
    </row>
    <row r="61" spans="2:8" ht="45.75" customHeight="1" x14ac:dyDescent="0.15">
      <c r="B61" s="121"/>
      <c r="C61" s="1188" t="s">
        <v>579</v>
      </c>
      <c r="D61" s="1189"/>
      <c r="E61" s="1190"/>
      <c r="F61" s="345">
        <v>335</v>
      </c>
      <c r="G61" s="345">
        <v>424</v>
      </c>
      <c r="H61" s="346">
        <v>465</v>
      </c>
    </row>
    <row r="62" spans="2:8" ht="45.75" customHeight="1" thickBot="1" x14ac:dyDescent="0.2">
      <c r="B62" s="122"/>
      <c r="C62" s="1191" t="s">
        <v>580</v>
      </c>
      <c r="D62" s="1192"/>
      <c r="E62" s="1193"/>
      <c r="F62" s="347">
        <v>276</v>
      </c>
      <c r="G62" s="347">
        <v>345</v>
      </c>
      <c r="H62" s="348">
        <v>389</v>
      </c>
    </row>
    <row r="63" spans="2:8" ht="52.5" customHeight="1" thickBot="1" x14ac:dyDescent="0.2">
      <c r="B63" s="123"/>
      <c r="C63" s="1194" t="s">
        <v>49</v>
      </c>
      <c r="D63" s="1194"/>
      <c r="E63" s="1195"/>
      <c r="F63" s="349">
        <v>15656</v>
      </c>
      <c r="G63" s="349">
        <v>16243</v>
      </c>
      <c r="H63" s="350">
        <v>16447</v>
      </c>
    </row>
    <row r="64" spans="2:8" x14ac:dyDescent="0.15"/>
  </sheetData>
  <sheetProtection algorithmName="SHA-512" hashValue="upYD6mbMlKibzxcllsq3gWjlSns7giOLEK1jD3lv2RaEWQgbUeR5Hy5/dZrCdMV8f/NukebHpECxWmJ1vkyF5Q==" saltValue="5kJwXRsdUHYl0dpGk899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83618</v>
      </c>
      <c r="E3" s="142"/>
      <c r="F3" s="143">
        <v>63812</v>
      </c>
      <c r="G3" s="144"/>
      <c r="H3" s="145"/>
    </row>
    <row r="4" spans="1:8" x14ac:dyDescent="0.15">
      <c r="A4" s="146"/>
      <c r="B4" s="147"/>
      <c r="C4" s="148"/>
      <c r="D4" s="149">
        <v>44838</v>
      </c>
      <c r="E4" s="150"/>
      <c r="F4" s="151">
        <v>33848</v>
      </c>
      <c r="G4" s="152"/>
      <c r="H4" s="153"/>
    </row>
    <row r="5" spans="1:8" x14ac:dyDescent="0.15">
      <c r="A5" s="134" t="s">
        <v>525</v>
      </c>
      <c r="B5" s="139"/>
      <c r="C5" s="140"/>
      <c r="D5" s="141">
        <v>54712</v>
      </c>
      <c r="E5" s="142"/>
      <c r="F5" s="143">
        <v>54225</v>
      </c>
      <c r="G5" s="144"/>
      <c r="H5" s="145"/>
    </row>
    <row r="6" spans="1:8" x14ac:dyDescent="0.15">
      <c r="A6" s="146"/>
      <c r="B6" s="147"/>
      <c r="C6" s="148"/>
      <c r="D6" s="149">
        <v>23221</v>
      </c>
      <c r="E6" s="150"/>
      <c r="F6" s="151">
        <v>27337</v>
      </c>
      <c r="G6" s="152"/>
      <c r="H6" s="153"/>
    </row>
    <row r="7" spans="1:8" x14ac:dyDescent="0.15">
      <c r="A7" s="134" t="s">
        <v>526</v>
      </c>
      <c r="B7" s="139"/>
      <c r="C7" s="140"/>
      <c r="D7" s="141">
        <v>52810</v>
      </c>
      <c r="E7" s="142"/>
      <c r="F7" s="143">
        <v>54016</v>
      </c>
      <c r="G7" s="144"/>
      <c r="H7" s="145"/>
    </row>
    <row r="8" spans="1:8" x14ac:dyDescent="0.15">
      <c r="A8" s="146"/>
      <c r="B8" s="147"/>
      <c r="C8" s="148"/>
      <c r="D8" s="149">
        <v>23186</v>
      </c>
      <c r="E8" s="150"/>
      <c r="F8" s="151">
        <v>28078</v>
      </c>
      <c r="G8" s="152"/>
      <c r="H8" s="153"/>
    </row>
    <row r="9" spans="1:8" x14ac:dyDescent="0.15">
      <c r="A9" s="134" t="s">
        <v>527</v>
      </c>
      <c r="B9" s="139"/>
      <c r="C9" s="140"/>
      <c r="D9" s="141">
        <v>75701</v>
      </c>
      <c r="E9" s="142"/>
      <c r="F9" s="143">
        <v>52786</v>
      </c>
      <c r="G9" s="144"/>
      <c r="H9" s="145"/>
    </row>
    <row r="10" spans="1:8" x14ac:dyDescent="0.15">
      <c r="A10" s="146"/>
      <c r="B10" s="147"/>
      <c r="C10" s="148"/>
      <c r="D10" s="149">
        <v>40520</v>
      </c>
      <c r="E10" s="150"/>
      <c r="F10" s="151">
        <v>28742</v>
      </c>
      <c r="G10" s="152"/>
      <c r="H10" s="153"/>
    </row>
    <row r="11" spans="1:8" x14ac:dyDescent="0.15">
      <c r="A11" s="134" t="s">
        <v>528</v>
      </c>
      <c r="B11" s="139"/>
      <c r="C11" s="140"/>
      <c r="D11" s="141">
        <v>90503</v>
      </c>
      <c r="E11" s="142"/>
      <c r="F11" s="143">
        <v>58465</v>
      </c>
      <c r="G11" s="144"/>
      <c r="H11" s="145"/>
    </row>
    <row r="12" spans="1:8" x14ac:dyDescent="0.15">
      <c r="A12" s="146"/>
      <c r="B12" s="147"/>
      <c r="C12" s="154"/>
      <c r="D12" s="149">
        <v>42887</v>
      </c>
      <c r="E12" s="150"/>
      <c r="F12" s="151">
        <v>34452</v>
      </c>
      <c r="G12" s="152"/>
      <c r="H12" s="153"/>
    </row>
    <row r="13" spans="1:8" x14ac:dyDescent="0.15">
      <c r="A13" s="134"/>
      <c r="B13" s="139"/>
      <c r="C13" s="140"/>
      <c r="D13" s="141">
        <v>71469</v>
      </c>
      <c r="E13" s="142"/>
      <c r="F13" s="143">
        <v>56661</v>
      </c>
      <c r="G13" s="155"/>
      <c r="H13" s="145"/>
    </row>
    <row r="14" spans="1:8" x14ac:dyDescent="0.15">
      <c r="A14" s="146"/>
      <c r="B14" s="147"/>
      <c r="C14" s="148"/>
      <c r="D14" s="149">
        <v>34930</v>
      </c>
      <c r="E14" s="150"/>
      <c r="F14" s="151">
        <v>30491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0.41</v>
      </c>
      <c r="C19" s="156">
        <f>ROUND(VALUE(SUBSTITUTE(実質収支比率等に係る経年分析!G$48,"▲","-")),2)</f>
        <v>8.8000000000000007</v>
      </c>
      <c r="D19" s="156">
        <f>ROUND(VALUE(SUBSTITUTE(実質収支比率等に係る経年分析!H$48,"▲","-")),2)</f>
        <v>4.5599999999999996</v>
      </c>
      <c r="E19" s="156">
        <f>ROUND(VALUE(SUBSTITUTE(実質収支比率等に係る経年分析!I$48,"▲","-")),2)</f>
        <v>2.96</v>
      </c>
      <c r="F19" s="156">
        <f>ROUND(VALUE(SUBSTITUTE(実質収支比率等に係る経年分析!J$48,"▲","-")),2)</f>
        <v>1.59</v>
      </c>
    </row>
    <row r="20" spans="1:11" x14ac:dyDescent="0.15">
      <c r="A20" s="156" t="s">
        <v>53</v>
      </c>
      <c r="B20" s="156">
        <f>ROUND(VALUE(SUBSTITUTE(実質収支比率等に係る経年分析!F$47,"▲","-")),2)</f>
        <v>20.329999999999998</v>
      </c>
      <c r="C20" s="156">
        <f>ROUND(VALUE(SUBSTITUTE(実質収支比率等に係る経年分析!G$47,"▲","-")),2)</f>
        <v>22.08</v>
      </c>
      <c r="D20" s="156">
        <f>ROUND(VALUE(SUBSTITUTE(実質収支比率等に係る経年分析!H$47,"▲","-")),2)</f>
        <v>25.46</v>
      </c>
      <c r="E20" s="156">
        <f>ROUND(VALUE(SUBSTITUTE(実質収支比率等に係る経年分析!I$47,"▲","-")),2)</f>
        <v>25.37</v>
      </c>
      <c r="F20" s="156">
        <f>ROUND(VALUE(SUBSTITUTE(実質収支比率等に係る経年分析!J$47,"▲","-")),2)</f>
        <v>25.05</v>
      </c>
    </row>
    <row r="21" spans="1:11" x14ac:dyDescent="0.15">
      <c r="A21" s="156" t="s">
        <v>54</v>
      </c>
      <c r="B21" s="156">
        <f>IF(ISNUMBER(VALUE(SUBSTITUTE(実質収支比率等に係る経年分析!F$49,"▲","-"))),ROUND(VALUE(SUBSTITUTE(実質収支比率等に係る経年分析!F$49,"▲","-")),2),NA())</f>
        <v>-0.94</v>
      </c>
      <c r="C21" s="156">
        <f>IF(ISNUMBER(VALUE(SUBSTITUTE(実質収支比率等に係る経年分析!G$49,"▲","-"))),ROUND(VALUE(SUBSTITUTE(実質収支比率等に係る経年分析!G$49,"▲","-")),2),NA())</f>
        <v>11.18</v>
      </c>
      <c r="D21" s="156">
        <f>IF(ISNUMBER(VALUE(SUBSTITUTE(実質収支比率等に係る経年分析!H$49,"▲","-"))),ROUND(VALUE(SUBSTITUTE(実質収支比率等に係る経年分析!H$49,"▲","-")),2),NA())</f>
        <v>0.96</v>
      </c>
      <c r="E21" s="156">
        <f>IF(ISNUMBER(VALUE(SUBSTITUTE(実質収支比率等に係る経年分析!I$49,"▲","-"))),ROUND(VALUE(SUBSTITUTE(実質収支比率等に係る経年分析!I$49,"▲","-")),2),NA())</f>
        <v>2.08</v>
      </c>
      <c r="F21" s="156">
        <f>IF(ISNUMBER(VALUE(SUBSTITUTE(実質収支比率等に係る経年分析!J$49,"▲","-"))),ROUND(VALUE(SUBSTITUTE(実質収支比率等に係る経年分析!J$49,"▲","-")),2),NA())</f>
        <v>1.55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7.63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6.96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5.0199999999999996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ケーブルネットワーク事業特別会計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国民健康保険（直営診療施設勘定）特別会計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港湾事業特別会計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国民健康保険（事業勘定）特別会計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0.09</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1.0900000000000001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0.47</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8.7899999999999991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4.49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1.57</v>
      </c>
    </row>
    <row r="36" spans="1:16" x14ac:dyDescent="0.15">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2.77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4.24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3.85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3.66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6592</v>
      </c>
      <c r="E42" s="158"/>
      <c r="F42" s="158"/>
      <c r="G42" s="158">
        <f>'実質公債費比率（分子）の構造'!L$52</f>
        <v>6407</v>
      </c>
      <c r="H42" s="158"/>
      <c r="I42" s="158"/>
      <c r="J42" s="158">
        <f>'実質公債費比率（分子）の構造'!M$52</f>
        <v>6411</v>
      </c>
      <c r="K42" s="158"/>
      <c r="L42" s="158"/>
      <c r="M42" s="158">
        <f>'実質公債費比率（分子）の構造'!N$52</f>
        <v>6144</v>
      </c>
      <c r="N42" s="158"/>
      <c r="O42" s="158"/>
      <c r="P42" s="158">
        <f>'実質公債費比率（分子）の構造'!O$52</f>
        <v>6112</v>
      </c>
    </row>
    <row r="43" spans="1:16" x14ac:dyDescent="0.15">
      <c r="A43" s="158" t="s">
        <v>16</v>
      </c>
      <c r="B43" s="158">
        <f>'実質公債費比率（分子）の構造'!K$51</f>
        <v>2</v>
      </c>
      <c r="C43" s="158"/>
      <c r="D43" s="158"/>
      <c r="E43" s="158">
        <f>'実質公債費比率（分子）の構造'!L$51</f>
        <v>1</v>
      </c>
      <c r="F43" s="158"/>
      <c r="G43" s="158"/>
      <c r="H43" s="158">
        <f>'実質公債費比率（分子）の構造'!M$51</f>
        <v>2</v>
      </c>
      <c r="I43" s="158"/>
      <c r="J43" s="158"/>
      <c r="K43" s="158">
        <f>'実質公債費比率（分子）の構造'!N$51</f>
        <v>3</v>
      </c>
      <c r="L43" s="158"/>
      <c r="M43" s="158"/>
      <c r="N43" s="158" t="str">
        <f>'実質公債費比率（分子）の構造'!O$51</f>
        <v>-</v>
      </c>
      <c r="O43" s="158"/>
      <c r="P43" s="158"/>
    </row>
    <row r="44" spans="1:16" x14ac:dyDescent="0.15">
      <c r="A44" s="158" t="s">
        <v>62</v>
      </c>
      <c r="B44" s="158">
        <f>'実質公債費比率（分子）の構造'!K$50</f>
        <v>10</v>
      </c>
      <c r="C44" s="158"/>
      <c r="D44" s="158"/>
      <c r="E44" s="158">
        <f>'実質公債費比率（分子）の構造'!L$50</f>
        <v>10</v>
      </c>
      <c r="F44" s="158"/>
      <c r="G44" s="158"/>
      <c r="H44" s="158">
        <f>'実質公債費比率（分子）の構造'!M$50</f>
        <v>10</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11</v>
      </c>
      <c r="C45" s="158"/>
      <c r="D45" s="158"/>
      <c r="E45" s="158">
        <f>'実質公債費比率（分子）の構造'!L$49</f>
        <v>10</v>
      </c>
      <c r="F45" s="158"/>
      <c r="G45" s="158"/>
      <c r="H45" s="158">
        <f>'実質公債費比率（分子）の構造'!M$49</f>
        <v>11</v>
      </c>
      <c r="I45" s="158"/>
      <c r="J45" s="158"/>
      <c r="K45" s="158">
        <f>'実質公債費比率（分子）の構造'!N$49</f>
        <v>253</v>
      </c>
      <c r="L45" s="158"/>
      <c r="M45" s="158"/>
      <c r="N45" s="158">
        <f>'実質公債費比率（分子）の構造'!O$49</f>
        <v>204</v>
      </c>
      <c r="O45" s="158"/>
      <c r="P45" s="158"/>
    </row>
    <row r="46" spans="1:16" x14ac:dyDescent="0.15">
      <c r="A46" s="158" t="s">
        <v>64</v>
      </c>
      <c r="B46" s="158">
        <f>'実質公債費比率（分子）の構造'!K$48</f>
        <v>1803</v>
      </c>
      <c r="C46" s="158"/>
      <c r="D46" s="158"/>
      <c r="E46" s="158">
        <f>'実質公債費比率（分子）の構造'!L$48</f>
        <v>1810</v>
      </c>
      <c r="F46" s="158"/>
      <c r="G46" s="158"/>
      <c r="H46" s="158">
        <f>'実質公債費比率（分子）の構造'!M$48</f>
        <v>1870</v>
      </c>
      <c r="I46" s="158"/>
      <c r="J46" s="158"/>
      <c r="K46" s="158">
        <f>'実質公債費比率（分子）の構造'!N$48</f>
        <v>1191</v>
      </c>
      <c r="L46" s="158"/>
      <c r="M46" s="158"/>
      <c r="N46" s="158">
        <f>'実質公債費比率（分子）の構造'!O$48</f>
        <v>1188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6534</v>
      </c>
      <c r="C49" s="158"/>
      <c r="D49" s="158"/>
      <c r="E49" s="158">
        <f>'実質公債費比率（分子）の構造'!L$45</f>
        <v>6812</v>
      </c>
      <c r="F49" s="158"/>
      <c r="G49" s="158"/>
      <c r="H49" s="158">
        <f>'実質公債費比率（分子）の構造'!M$45</f>
        <v>6780</v>
      </c>
      <c r="I49" s="158"/>
      <c r="J49" s="158"/>
      <c r="K49" s="158">
        <f>'実質公債費比率（分子）の構造'!N$45</f>
        <v>6636</v>
      </c>
      <c r="L49" s="158"/>
      <c r="M49" s="158"/>
      <c r="N49" s="158">
        <f>'実質公債費比率（分子）の構造'!O$45</f>
        <v>6344</v>
      </c>
      <c r="O49" s="158"/>
      <c r="P49" s="158"/>
    </row>
    <row r="50" spans="1:16" x14ac:dyDescent="0.15">
      <c r="A50" s="158" t="s">
        <v>67</v>
      </c>
      <c r="B50" s="158" t="e">
        <f>NA()</f>
        <v>#N/A</v>
      </c>
      <c r="C50" s="158">
        <f>IF(ISNUMBER('実質公債費比率（分子）の構造'!K$53),'実質公債費比率（分子）の構造'!K$53,NA())</f>
        <v>1768</v>
      </c>
      <c r="D50" s="158" t="e">
        <f>NA()</f>
        <v>#N/A</v>
      </c>
      <c r="E50" s="158" t="e">
        <f>NA()</f>
        <v>#N/A</v>
      </c>
      <c r="F50" s="158">
        <f>IF(ISNUMBER('実質公債費比率（分子）の構造'!L$53),'実質公債費比率（分子）の構造'!L$53,NA())</f>
        <v>2236</v>
      </c>
      <c r="G50" s="158" t="e">
        <f>NA()</f>
        <v>#N/A</v>
      </c>
      <c r="H50" s="158" t="e">
        <f>NA()</f>
        <v>#N/A</v>
      </c>
      <c r="I50" s="158">
        <f>IF(ISNUMBER('実質公債費比率（分子）の構造'!M$53),'実質公債費比率（分子）の構造'!M$53,NA())</f>
        <v>2262</v>
      </c>
      <c r="J50" s="158" t="e">
        <f>NA()</f>
        <v>#N/A</v>
      </c>
      <c r="K50" s="158" t="e">
        <f>NA()</f>
        <v>#N/A</v>
      </c>
      <c r="L50" s="158">
        <f>IF(ISNUMBER('実質公債費比率（分子）の構造'!N$53),'実質公債費比率（分子）の構造'!N$53,NA())</f>
        <v>1939</v>
      </c>
      <c r="M50" s="158" t="e">
        <f>NA()</f>
        <v>#N/A</v>
      </c>
      <c r="N50" s="158" t="e">
        <f>NA()</f>
        <v>#N/A</v>
      </c>
      <c r="O50" s="158">
        <f>IF(ISNUMBER('実質公債費比率（分子）の構造'!O$53),'実質公債費比率（分子）の構造'!O$53,NA())</f>
        <v>1624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62320</v>
      </c>
      <c r="E56" s="157"/>
      <c r="F56" s="157"/>
      <c r="G56" s="157">
        <f>'将来負担比率（分子）の構造'!J$52</f>
        <v>60014</v>
      </c>
      <c r="H56" s="157"/>
      <c r="I56" s="157"/>
      <c r="J56" s="157">
        <f>'将来負担比率（分子）の構造'!K$52</f>
        <v>57163</v>
      </c>
      <c r="K56" s="157"/>
      <c r="L56" s="157"/>
      <c r="M56" s="157">
        <f>'将来負担比率（分子）の構造'!L$52</f>
        <v>54540</v>
      </c>
      <c r="N56" s="157"/>
      <c r="O56" s="157"/>
      <c r="P56" s="157">
        <f>'将来負担比率（分子）の構造'!M$52</f>
        <v>52131</v>
      </c>
    </row>
    <row r="57" spans="1:16" x14ac:dyDescent="0.15">
      <c r="A57" s="157" t="s">
        <v>42</v>
      </c>
      <c r="B57" s="157"/>
      <c r="C57" s="157"/>
      <c r="D57" s="157">
        <f>'将来負担比率（分子）の構造'!I$51</f>
        <v>8563</v>
      </c>
      <c r="E57" s="157"/>
      <c r="F57" s="157"/>
      <c r="G57" s="157">
        <f>'将来負担比率（分子）の構造'!J$51</f>
        <v>8910</v>
      </c>
      <c r="H57" s="157"/>
      <c r="I57" s="157"/>
      <c r="J57" s="157">
        <f>'将来負担比率（分子）の構造'!K$51</f>
        <v>8604</v>
      </c>
      <c r="K57" s="157"/>
      <c r="L57" s="157"/>
      <c r="M57" s="157">
        <f>'将来負担比率（分子）の構造'!L$51</f>
        <v>8183</v>
      </c>
      <c r="N57" s="157"/>
      <c r="O57" s="157"/>
      <c r="P57" s="157">
        <f>'将来負担比率（分子）の構造'!M$51</f>
        <v>7754</v>
      </c>
    </row>
    <row r="58" spans="1:16" x14ac:dyDescent="0.15">
      <c r="A58" s="157" t="s">
        <v>41</v>
      </c>
      <c r="B58" s="157"/>
      <c r="C58" s="157"/>
      <c r="D58" s="157">
        <f>'将来負担比率（分子）の構造'!I$50</f>
        <v>12634</v>
      </c>
      <c r="E58" s="157"/>
      <c r="F58" s="157"/>
      <c r="G58" s="157">
        <f>'将来負担比率（分子）の構造'!J$50</f>
        <v>13346</v>
      </c>
      <c r="H58" s="157"/>
      <c r="I58" s="157"/>
      <c r="J58" s="157">
        <f>'将来負担比率（分子）の構造'!K$50</f>
        <v>14362</v>
      </c>
      <c r="K58" s="157"/>
      <c r="L58" s="157"/>
      <c r="M58" s="157">
        <f>'将来負担比率（分子）の構造'!L$50</f>
        <v>14975</v>
      </c>
      <c r="N58" s="157"/>
      <c r="O58" s="157"/>
      <c r="P58" s="157">
        <f>'将来負担比率（分子）の構造'!M$50</f>
        <v>14880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4298</v>
      </c>
      <c r="C62" s="157"/>
      <c r="D62" s="157"/>
      <c r="E62" s="157">
        <f>'将来負担比率（分子）の構造'!J$45</f>
        <v>5045</v>
      </c>
      <c r="F62" s="157"/>
      <c r="G62" s="157"/>
      <c r="H62" s="157">
        <f>'将来負担比率（分子）の構造'!K$45</f>
        <v>5137</v>
      </c>
      <c r="I62" s="157"/>
      <c r="J62" s="157"/>
      <c r="K62" s="157">
        <f>'将来負担比率（分子）の構造'!L$45</f>
        <v>5692</v>
      </c>
      <c r="L62" s="157"/>
      <c r="M62" s="157"/>
      <c r="N62" s="157">
        <f>'将来負担比率（分子）の構造'!M$45</f>
        <v>5944</v>
      </c>
      <c r="O62" s="157"/>
      <c r="P62" s="157"/>
    </row>
    <row r="63" spans="1:16" x14ac:dyDescent="0.15">
      <c r="A63" s="157" t="s">
        <v>34</v>
      </c>
      <c r="B63" s="157">
        <f>'将来負担比率（分子）の構造'!I$44</f>
        <v>101</v>
      </c>
      <c r="C63" s="157"/>
      <c r="D63" s="157"/>
      <c r="E63" s="157">
        <f>'将来負担比率（分子）の構造'!J$44</f>
        <v>100</v>
      </c>
      <c r="F63" s="157"/>
      <c r="G63" s="157"/>
      <c r="H63" s="157">
        <f>'将来負担比率（分子）の構造'!K$44</f>
        <v>93</v>
      </c>
      <c r="I63" s="157"/>
      <c r="J63" s="157"/>
      <c r="K63" s="157">
        <f>'将来負担比率（分子）の構造'!L$44</f>
        <v>1355</v>
      </c>
      <c r="L63" s="157"/>
      <c r="M63" s="157"/>
      <c r="N63" s="157">
        <f>'将来負担比率（分子）の構造'!M$44</f>
        <v>1188</v>
      </c>
      <c r="O63" s="157"/>
      <c r="P63" s="157"/>
    </row>
    <row r="64" spans="1:16" x14ac:dyDescent="0.15">
      <c r="A64" s="157" t="s">
        <v>33</v>
      </c>
      <c r="B64" s="157">
        <f>'将来負担比率（分子）の構造'!I$43</f>
        <v>19794</v>
      </c>
      <c r="C64" s="157"/>
      <c r="D64" s="157"/>
      <c r="E64" s="157">
        <f>'将来負担比率（分子）の構造'!J$43</f>
        <v>19599</v>
      </c>
      <c r="F64" s="157"/>
      <c r="G64" s="157"/>
      <c r="H64" s="157">
        <f>'将来負担比率（分子）の構造'!K$43</f>
        <v>19265</v>
      </c>
      <c r="I64" s="157"/>
      <c r="J64" s="157"/>
      <c r="K64" s="157">
        <f>'将来負担比率（分子）の構造'!L$43</f>
        <v>15019</v>
      </c>
      <c r="L64" s="157"/>
      <c r="M64" s="157"/>
      <c r="N64" s="157">
        <f>'将来負担比率（分子）の構造'!M$43</f>
        <v>13302</v>
      </c>
      <c r="O64" s="157"/>
      <c r="P64" s="157"/>
    </row>
    <row r="65" spans="1:16" x14ac:dyDescent="0.15">
      <c r="A65" s="157" t="s">
        <v>32</v>
      </c>
      <c r="B65" s="157">
        <f>'将来負担比率（分子）の構造'!I$42</f>
        <v>268</v>
      </c>
      <c r="C65" s="157"/>
      <c r="D65" s="157"/>
      <c r="E65" s="157">
        <f>'将来負担比率（分子）の構造'!J$42</f>
        <v>239</v>
      </c>
      <c r="F65" s="157"/>
      <c r="G65" s="157"/>
      <c r="H65" s="157">
        <f>'将来負担比率（分子）の構造'!K$42</f>
        <v>203</v>
      </c>
      <c r="I65" s="157"/>
      <c r="J65" s="157"/>
      <c r="K65" s="157">
        <f>'将来負担比率（分子）の構造'!L$42</f>
        <v>183</v>
      </c>
      <c r="L65" s="157"/>
      <c r="M65" s="157"/>
      <c r="N65" s="157">
        <f>'将来負担比率（分子）の構造'!M$42</f>
        <v>162</v>
      </c>
      <c r="O65" s="157"/>
      <c r="P65" s="157"/>
    </row>
    <row r="66" spans="1:16" x14ac:dyDescent="0.15">
      <c r="A66" s="157" t="s">
        <v>31</v>
      </c>
      <c r="B66" s="157">
        <f>'将来負担比率（分子）の構造'!I$41</f>
        <v>68237</v>
      </c>
      <c r="C66" s="157"/>
      <c r="D66" s="157"/>
      <c r="E66" s="157">
        <f>'将来負担比率（分子）の構造'!J$41</f>
        <v>65268</v>
      </c>
      <c r="F66" s="157"/>
      <c r="G66" s="157"/>
      <c r="H66" s="157">
        <f>'将来負担比率（分子）の構造'!K$41</f>
        <v>61167</v>
      </c>
      <c r="I66" s="157"/>
      <c r="J66" s="157"/>
      <c r="K66" s="157">
        <f>'将来負担比率（分子）の構造'!L$41</f>
        <v>57991</v>
      </c>
      <c r="L66" s="157"/>
      <c r="M66" s="157"/>
      <c r="N66" s="157">
        <f>'将来負担比率（分子）の構造'!M$41</f>
        <v>55801</v>
      </c>
      <c r="O66" s="157"/>
      <c r="P66" s="157"/>
    </row>
    <row r="67" spans="1:16" x14ac:dyDescent="0.15">
      <c r="A67" s="157" t="s">
        <v>71</v>
      </c>
      <c r="B67" s="157" t="e">
        <f>NA()</f>
        <v>#N/A</v>
      </c>
      <c r="C67" s="157">
        <f>IF(ISNUMBER('将来負担比率（分子）の構造'!I$53), IF('将来負担比率（分子）の構造'!I$53 &lt; 0, 0, '将来負担比率（分子）の構造'!I$53), NA())</f>
        <v>9181</v>
      </c>
      <c r="D67" s="157" t="e">
        <f>NA()</f>
        <v>#N/A</v>
      </c>
      <c r="E67" s="157" t="e">
        <f>NA()</f>
        <v>#N/A</v>
      </c>
      <c r="F67" s="157">
        <f>IF(ISNUMBER('将来負担比率（分子）の構造'!J$53), IF('将来負担比率（分子）の構造'!J$53 &lt; 0, 0, '将来負担比率（分子）の構造'!J$53), NA())</f>
        <v>7982</v>
      </c>
      <c r="G67" s="157" t="e">
        <f>NA()</f>
        <v>#N/A</v>
      </c>
      <c r="H67" s="157" t="e">
        <f>NA()</f>
        <v>#N/A</v>
      </c>
      <c r="I67" s="157">
        <f>IF(ISNUMBER('将来負担比率（分子）の構造'!K$53), IF('将来負担比率（分子）の構造'!K$53 &lt; 0, 0, '将来負担比率（分子）の構造'!K$53), NA())</f>
        <v>5735</v>
      </c>
      <c r="J67" s="157" t="e">
        <f>NA()</f>
        <v>#N/A</v>
      </c>
      <c r="K67" s="157" t="e">
        <f>NA()</f>
        <v>#N/A</v>
      </c>
      <c r="L67" s="157">
        <f>IF(ISNUMBER('将来負担比率（分子）の構造'!L$53), IF('将来負担比率（分子）の構造'!L$53 &lt; 0, 0, '将来負担比率（分子）の構造'!L$53), NA())</f>
        <v>2541</v>
      </c>
      <c r="M67" s="157" t="e">
        <f>NA()</f>
        <v>#N/A</v>
      </c>
      <c r="N67" s="157" t="e">
        <f>NA()</f>
        <v>#N/A</v>
      </c>
      <c r="O67" s="157">
        <f>IF(ISNUMBER('将来負担比率（分子）の構造'!M$53), IF('将来負担比率（分子）の構造'!M$53 &lt; 0, 0, '将来負担比率（分子）の構造'!M$53), NA())</f>
        <v>1632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6983</v>
      </c>
      <c r="C72" s="161">
        <f>基金残高に係る経年分析!G55</f>
        <v>6987</v>
      </c>
      <c r="D72" s="161">
        <f>基金残高に係る経年分析!H55</f>
        <v>6997</v>
      </c>
    </row>
    <row r="73" spans="1:16" x14ac:dyDescent="0.15">
      <c r="A73" s="160" t="s">
        <v>74</v>
      </c>
      <c r="B73" s="161">
        <f>基金残高に係る経年分析!F56</f>
        <v>1175</v>
      </c>
      <c r="C73" s="161">
        <f>基金残高に係る経年分析!G56</f>
        <v>1314</v>
      </c>
      <c r="D73" s="161">
        <f>基金残高に係る経年分析!H56</f>
        <v>1427</v>
      </c>
    </row>
    <row r="74" spans="1:16" x14ac:dyDescent="0.15">
      <c r="A74" s="160" t="s">
        <v>75</v>
      </c>
      <c r="B74" s="161">
        <f>基金残高に係る経年分析!F57</f>
        <v>7498</v>
      </c>
      <c r="C74" s="161">
        <f>基金残高に係る経年分析!G57</f>
        <v>7942</v>
      </c>
      <c r="D74" s="161">
        <f>基金残高に係る経年分析!H57</f>
        <v>8023</v>
      </c>
    </row>
  </sheetData>
  <sheetProtection algorithmName="SHA-512" hashValue="DOc+ryM4Fu71jozoes1/MgnSFNoIL2TM1kziAVlx4MJWT5drKl7gABkIDyTpsqST8dKzInq4YdlECASphH8XKg==" saltValue="/WhMv34zMHq0ajsqSsGB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13856224</v>
      </c>
      <c r="S5" s="664"/>
      <c r="T5" s="664"/>
      <c r="U5" s="664"/>
      <c r="V5" s="664"/>
      <c r="W5" s="664"/>
      <c r="X5" s="664"/>
      <c r="Y5" s="689"/>
      <c r="Z5" s="702">
        <v>25.4</v>
      </c>
      <c r="AA5" s="702"/>
      <c r="AB5" s="702"/>
      <c r="AC5" s="702"/>
      <c r="AD5" s="703">
        <v>13098915</v>
      </c>
      <c r="AE5" s="703"/>
      <c r="AF5" s="703"/>
      <c r="AG5" s="703"/>
      <c r="AH5" s="703"/>
      <c r="AI5" s="703"/>
      <c r="AJ5" s="703"/>
      <c r="AK5" s="703"/>
      <c r="AL5" s="690">
        <v>45.4</v>
      </c>
      <c r="AM5" s="672"/>
      <c r="AN5" s="672"/>
      <c r="AO5" s="691"/>
      <c r="AP5" s="666" t="s">
        <v>216</v>
      </c>
      <c r="AQ5" s="667"/>
      <c r="AR5" s="667"/>
      <c r="AS5" s="667"/>
      <c r="AT5" s="667"/>
      <c r="AU5" s="667"/>
      <c r="AV5" s="667"/>
      <c r="AW5" s="667"/>
      <c r="AX5" s="667"/>
      <c r="AY5" s="667"/>
      <c r="AZ5" s="667"/>
      <c r="BA5" s="667"/>
      <c r="BB5" s="667"/>
      <c r="BC5" s="667"/>
      <c r="BD5" s="667"/>
      <c r="BE5" s="667"/>
      <c r="BF5" s="668"/>
      <c r="BG5" s="608">
        <v>13098573</v>
      </c>
      <c r="BH5" s="609"/>
      <c r="BI5" s="609"/>
      <c r="BJ5" s="609"/>
      <c r="BK5" s="609"/>
      <c r="BL5" s="609"/>
      <c r="BM5" s="609"/>
      <c r="BN5" s="610"/>
      <c r="BO5" s="646">
        <v>94.5</v>
      </c>
      <c r="BP5" s="646"/>
      <c r="BQ5" s="646"/>
      <c r="BR5" s="646"/>
      <c r="BS5" s="647">
        <v>258859</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548827</v>
      </c>
      <c r="S6" s="609"/>
      <c r="T6" s="609"/>
      <c r="U6" s="609"/>
      <c r="V6" s="609"/>
      <c r="W6" s="609"/>
      <c r="X6" s="609"/>
      <c r="Y6" s="610"/>
      <c r="Z6" s="646">
        <v>1</v>
      </c>
      <c r="AA6" s="646"/>
      <c r="AB6" s="646"/>
      <c r="AC6" s="646"/>
      <c r="AD6" s="647">
        <v>548827</v>
      </c>
      <c r="AE6" s="647"/>
      <c r="AF6" s="647"/>
      <c r="AG6" s="647"/>
      <c r="AH6" s="647"/>
      <c r="AI6" s="647"/>
      <c r="AJ6" s="647"/>
      <c r="AK6" s="647"/>
      <c r="AL6" s="611">
        <v>1.9</v>
      </c>
      <c r="AM6" s="612"/>
      <c r="AN6" s="612"/>
      <c r="AO6" s="648"/>
      <c r="AP6" s="605" t="s">
        <v>221</v>
      </c>
      <c r="AQ6" s="606"/>
      <c r="AR6" s="606"/>
      <c r="AS6" s="606"/>
      <c r="AT6" s="606"/>
      <c r="AU6" s="606"/>
      <c r="AV6" s="606"/>
      <c r="AW6" s="606"/>
      <c r="AX6" s="606"/>
      <c r="AY6" s="606"/>
      <c r="AZ6" s="606"/>
      <c r="BA6" s="606"/>
      <c r="BB6" s="606"/>
      <c r="BC6" s="606"/>
      <c r="BD6" s="606"/>
      <c r="BE6" s="606"/>
      <c r="BF6" s="607"/>
      <c r="BG6" s="608">
        <v>13098573</v>
      </c>
      <c r="BH6" s="609"/>
      <c r="BI6" s="609"/>
      <c r="BJ6" s="609"/>
      <c r="BK6" s="609"/>
      <c r="BL6" s="609"/>
      <c r="BM6" s="609"/>
      <c r="BN6" s="610"/>
      <c r="BO6" s="646">
        <v>94.5</v>
      </c>
      <c r="BP6" s="646"/>
      <c r="BQ6" s="646"/>
      <c r="BR6" s="646"/>
      <c r="BS6" s="647">
        <v>258859</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304730</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304730</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6617</v>
      </c>
      <c r="S7" s="609"/>
      <c r="T7" s="609"/>
      <c r="U7" s="609"/>
      <c r="V7" s="609"/>
      <c r="W7" s="609"/>
      <c r="X7" s="609"/>
      <c r="Y7" s="610"/>
      <c r="Z7" s="646">
        <v>0</v>
      </c>
      <c r="AA7" s="646"/>
      <c r="AB7" s="646"/>
      <c r="AC7" s="646"/>
      <c r="AD7" s="647">
        <v>6617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5162058</v>
      </c>
      <c r="BH7" s="609"/>
      <c r="BI7" s="609"/>
      <c r="BJ7" s="609"/>
      <c r="BK7" s="609"/>
      <c r="BL7" s="609"/>
      <c r="BM7" s="609"/>
      <c r="BN7" s="610"/>
      <c r="BO7" s="646">
        <v>37.299999999999997</v>
      </c>
      <c r="BP7" s="646"/>
      <c r="BQ7" s="646"/>
      <c r="BR7" s="646"/>
      <c r="BS7" s="647">
        <v>258859</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7104263</v>
      </c>
      <c r="CS7" s="609"/>
      <c r="CT7" s="609"/>
      <c r="CU7" s="609"/>
      <c r="CV7" s="609"/>
      <c r="CW7" s="609"/>
      <c r="CX7" s="609"/>
      <c r="CY7" s="610"/>
      <c r="CZ7" s="646">
        <v>13.2</v>
      </c>
      <c r="DA7" s="646"/>
      <c r="DB7" s="646"/>
      <c r="DC7" s="646"/>
      <c r="DD7" s="614">
        <v>827388</v>
      </c>
      <c r="DE7" s="609"/>
      <c r="DF7" s="609"/>
      <c r="DG7" s="609"/>
      <c r="DH7" s="609"/>
      <c r="DI7" s="609"/>
      <c r="DJ7" s="609"/>
      <c r="DK7" s="609"/>
      <c r="DL7" s="609"/>
      <c r="DM7" s="609"/>
      <c r="DN7" s="609"/>
      <c r="DO7" s="609"/>
      <c r="DP7" s="610"/>
      <c r="DQ7" s="614">
        <v>5223817</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97100</v>
      </c>
      <c r="S8" s="609"/>
      <c r="T8" s="609"/>
      <c r="U8" s="609"/>
      <c r="V8" s="609"/>
      <c r="W8" s="609"/>
      <c r="X8" s="609"/>
      <c r="Y8" s="610"/>
      <c r="Z8" s="646">
        <v>0.2</v>
      </c>
      <c r="AA8" s="646"/>
      <c r="AB8" s="646"/>
      <c r="AC8" s="646"/>
      <c r="AD8" s="647">
        <v>97100</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133653</v>
      </c>
      <c r="BH8" s="609"/>
      <c r="BI8" s="609"/>
      <c r="BJ8" s="609"/>
      <c r="BK8" s="609"/>
      <c r="BL8" s="609"/>
      <c r="BM8" s="609"/>
      <c r="BN8" s="610"/>
      <c r="BO8" s="646">
        <v>1</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17398985</v>
      </c>
      <c r="CS8" s="609"/>
      <c r="CT8" s="609"/>
      <c r="CU8" s="609"/>
      <c r="CV8" s="609"/>
      <c r="CW8" s="609"/>
      <c r="CX8" s="609"/>
      <c r="CY8" s="610"/>
      <c r="CZ8" s="646">
        <v>32.4</v>
      </c>
      <c r="DA8" s="646"/>
      <c r="DB8" s="646"/>
      <c r="DC8" s="646"/>
      <c r="DD8" s="614">
        <v>319133</v>
      </c>
      <c r="DE8" s="609"/>
      <c r="DF8" s="609"/>
      <c r="DG8" s="609"/>
      <c r="DH8" s="609"/>
      <c r="DI8" s="609"/>
      <c r="DJ8" s="609"/>
      <c r="DK8" s="609"/>
      <c r="DL8" s="609"/>
      <c r="DM8" s="609"/>
      <c r="DN8" s="609"/>
      <c r="DO8" s="609"/>
      <c r="DP8" s="610"/>
      <c r="DQ8" s="614">
        <v>9317879</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125494</v>
      </c>
      <c r="S9" s="609"/>
      <c r="T9" s="609"/>
      <c r="U9" s="609"/>
      <c r="V9" s="609"/>
      <c r="W9" s="609"/>
      <c r="X9" s="609"/>
      <c r="Y9" s="610"/>
      <c r="Z9" s="646">
        <v>0.2</v>
      </c>
      <c r="AA9" s="646"/>
      <c r="AB9" s="646"/>
      <c r="AC9" s="646"/>
      <c r="AD9" s="647">
        <v>125494</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3823063</v>
      </c>
      <c r="BH9" s="609"/>
      <c r="BI9" s="609"/>
      <c r="BJ9" s="609"/>
      <c r="BK9" s="609"/>
      <c r="BL9" s="609"/>
      <c r="BM9" s="609"/>
      <c r="BN9" s="610"/>
      <c r="BO9" s="646">
        <v>27.6</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3487417</v>
      </c>
      <c r="CS9" s="609"/>
      <c r="CT9" s="609"/>
      <c r="CU9" s="609"/>
      <c r="CV9" s="609"/>
      <c r="CW9" s="609"/>
      <c r="CX9" s="609"/>
      <c r="CY9" s="610"/>
      <c r="CZ9" s="646">
        <v>6.5</v>
      </c>
      <c r="DA9" s="646"/>
      <c r="DB9" s="646"/>
      <c r="DC9" s="646"/>
      <c r="DD9" s="614">
        <v>138850</v>
      </c>
      <c r="DE9" s="609"/>
      <c r="DF9" s="609"/>
      <c r="DG9" s="609"/>
      <c r="DH9" s="609"/>
      <c r="DI9" s="609"/>
      <c r="DJ9" s="609"/>
      <c r="DK9" s="609"/>
      <c r="DL9" s="609"/>
      <c r="DM9" s="609"/>
      <c r="DN9" s="609"/>
      <c r="DO9" s="609"/>
      <c r="DP9" s="610"/>
      <c r="DQ9" s="614">
        <v>2760342</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300166</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373903</v>
      </c>
      <c r="CS10" s="609"/>
      <c r="CT10" s="609"/>
      <c r="CU10" s="609"/>
      <c r="CV10" s="609"/>
      <c r="CW10" s="609"/>
      <c r="CX10" s="609"/>
      <c r="CY10" s="610"/>
      <c r="CZ10" s="646">
        <v>0.7</v>
      </c>
      <c r="DA10" s="646"/>
      <c r="DB10" s="646"/>
      <c r="DC10" s="646"/>
      <c r="DD10" s="614" t="s">
        <v>122</v>
      </c>
      <c r="DE10" s="609"/>
      <c r="DF10" s="609"/>
      <c r="DG10" s="609"/>
      <c r="DH10" s="609"/>
      <c r="DI10" s="609"/>
      <c r="DJ10" s="609"/>
      <c r="DK10" s="609"/>
      <c r="DL10" s="609"/>
      <c r="DM10" s="609"/>
      <c r="DN10" s="609"/>
      <c r="DO10" s="609"/>
      <c r="DP10" s="610"/>
      <c r="DQ10" s="614">
        <v>123677</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2350580</v>
      </c>
      <c r="S11" s="609"/>
      <c r="T11" s="609"/>
      <c r="U11" s="609"/>
      <c r="V11" s="609"/>
      <c r="W11" s="609"/>
      <c r="X11" s="609"/>
      <c r="Y11" s="610"/>
      <c r="Z11" s="611">
        <v>4.3</v>
      </c>
      <c r="AA11" s="612"/>
      <c r="AB11" s="612"/>
      <c r="AC11" s="613"/>
      <c r="AD11" s="614">
        <v>2350580</v>
      </c>
      <c r="AE11" s="609"/>
      <c r="AF11" s="609"/>
      <c r="AG11" s="609"/>
      <c r="AH11" s="609"/>
      <c r="AI11" s="609"/>
      <c r="AJ11" s="609"/>
      <c r="AK11" s="610"/>
      <c r="AL11" s="611">
        <v>8.1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905176</v>
      </c>
      <c r="BH11" s="609"/>
      <c r="BI11" s="609"/>
      <c r="BJ11" s="609"/>
      <c r="BK11" s="609"/>
      <c r="BL11" s="609"/>
      <c r="BM11" s="609"/>
      <c r="BN11" s="610"/>
      <c r="BO11" s="646">
        <v>6.5</v>
      </c>
      <c r="BP11" s="646"/>
      <c r="BQ11" s="646"/>
      <c r="BR11" s="646"/>
      <c r="BS11" s="647">
        <v>258859</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1277606</v>
      </c>
      <c r="CS11" s="609"/>
      <c r="CT11" s="609"/>
      <c r="CU11" s="609"/>
      <c r="CV11" s="609"/>
      <c r="CW11" s="609"/>
      <c r="CX11" s="609"/>
      <c r="CY11" s="610"/>
      <c r="CZ11" s="646">
        <v>2.4</v>
      </c>
      <c r="DA11" s="646"/>
      <c r="DB11" s="646"/>
      <c r="DC11" s="646"/>
      <c r="DD11" s="614">
        <v>374192</v>
      </c>
      <c r="DE11" s="609"/>
      <c r="DF11" s="609"/>
      <c r="DG11" s="609"/>
      <c r="DH11" s="609"/>
      <c r="DI11" s="609"/>
      <c r="DJ11" s="609"/>
      <c r="DK11" s="609"/>
      <c r="DL11" s="609"/>
      <c r="DM11" s="609"/>
      <c r="DN11" s="609"/>
      <c r="DO11" s="609"/>
      <c r="DP11" s="610"/>
      <c r="DQ11" s="614">
        <v>629058</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87431</v>
      </c>
      <c r="S12" s="609"/>
      <c r="T12" s="609"/>
      <c r="U12" s="609"/>
      <c r="V12" s="609"/>
      <c r="W12" s="609"/>
      <c r="X12" s="609"/>
      <c r="Y12" s="610"/>
      <c r="Z12" s="646">
        <v>0.2</v>
      </c>
      <c r="AA12" s="646"/>
      <c r="AB12" s="646"/>
      <c r="AC12" s="646"/>
      <c r="AD12" s="647">
        <v>87431</v>
      </c>
      <c r="AE12" s="647"/>
      <c r="AF12" s="647"/>
      <c r="AG12" s="647"/>
      <c r="AH12" s="647"/>
      <c r="AI12" s="647"/>
      <c r="AJ12" s="647"/>
      <c r="AK12" s="647"/>
      <c r="AL12" s="611">
        <v>0.3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6955103</v>
      </c>
      <c r="BH12" s="609"/>
      <c r="BI12" s="609"/>
      <c r="BJ12" s="609"/>
      <c r="BK12" s="609"/>
      <c r="BL12" s="609"/>
      <c r="BM12" s="609"/>
      <c r="BN12" s="610"/>
      <c r="BO12" s="646">
        <v>50.2</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1612177</v>
      </c>
      <c r="CS12" s="609"/>
      <c r="CT12" s="609"/>
      <c r="CU12" s="609"/>
      <c r="CV12" s="609"/>
      <c r="CW12" s="609"/>
      <c r="CX12" s="609"/>
      <c r="CY12" s="610"/>
      <c r="CZ12" s="646">
        <v>3</v>
      </c>
      <c r="DA12" s="646"/>
      <c r="DB12" s="646"/>
      <c r="DC12" s="646"/>
      <c r="DD12" s="614" t="s">
        <v>122</v>
      </c>
      <c r="DE12" s="609"/>
      <c r="DF12" s="609"/>
      <c r="DG12" s="609"/>
      <c r="DH12" s="609"/>
      <c r="DI12" s="609"/>
      <c r="DJ12" s="609"/>
      <c r="DK12" s="609"/>
      <c r="DL12" s="609"/>
      <c r="DM12" s="609"/>
      <c r="DN12" s="609"/>
      <c r="DO12" s="609"/>
      <c r="DP12" s="610"/>
      <c r="DQ12" s="614">
        <v>436983</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6783579</v>
      </c>
      <c r="BH13" s="609"/>
      <c r="BI13" s="609"/>
      <c r="BJ13" s="609"/>
      <c r="BK13" s="609"/>
      <c r="BL13" s="609"/>
      <c r="BM13" s="609"/>
      <c r="BN13" s="610"/>
      <c r="BO13" s="646">
        <v>49</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7131264</v>
      </c>
      <c r="CS13" s="609"/>
      <c r="CT13" s="609"/>
      <c r="CU13" s="609"/>
      <c r="CV13" s="609"/>
      <c r="CW13" s="609"/>
      <c r="CX13" s="609"/>
      <c r="CY13" s="610"/>
      <c r="CZ13" s="646">
        <v>13.3</v>
      </c>
      <c r="DA13" s="646"/>
      <c r="DB13" s="646"/>
      <c r="DC13" s="646"/>
      <c r="DD13" s="614">
        <v>4173127</v>
      </c>
      <c r="DE13" s="609"/>
      <c r="DF13" s="609"/>
      <c r="DG13" s="609"/>
      <c r="DH13" s="609"/>
      <c r="DI13" s="609"/>
      <c r="DJ13" s="609"/>
      <c r="DK13" s="609"/>
      <c r="DL13" s="609"/>
      <c r="DM13" s="609"/>
      <c r="DN13" s="609"/>
      <c r="DO13" s="609"/>
      <c r="DP13" s="610"/>
      <c r="DQ13" s="614">
        <v>2469302</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362357</v>
      </c>
      <c r="BH14" s="609"/>
      <c r="BI14" s="609"/>
      <c r="BJ14" s="609"/>
      <c r="BK14" s="609"/>
      <c r="BL14" s="609"/>
      <c r="BM14" s="609"/>
      <c r="BN14" s="610"/>
      <c r="BO14" s="646">
        <v>2.6</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2346243</v>
      </c>
      <c r="CS14" s="609"/>
      <c r="CT14" s="609"/>
      <c r="CU14" s="609"/>
      <c r="CV14" s="609"/>
      <c r="CW14" s="609"/>
      <c r="CX14" s="609"/>
      <c r="CY14" s="610"/>
      <c r="CZ14" s="646">
        <v>4.4000000000000004</v>
      </c>
      <c r="DA14" s="646"/>
      <c r="DB14" s="646"/>
      <c r="DC14" s="646"/>
      <c r="DD14" s="614">
        <v>624962</v>
      </c>
      <c r="DE14" s="609"/>
      <c r="DF14" s="609"/>
      <c r="DG14" s="609"/>
      <c r="DH14" s="609"/>
      <c r="DI14" s="609"/>
      <c r="DJ14" s="609"/>
      <c r="DK14" s="609"/>
      <c r="DL14" s="609"/>
      <c r="DM14" s="609"/>
      <c r="DN14" s="609"/>
      <c r="DO14" s="609"/>
      <c r="DP14" s="610"/>
      <c r="DQ14" s="614">
        <v>1534726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77785</v>
      </c>
      <c r="S15" s="609"/>
      <c r="T15" s="609"/>
      <c r="U15" s="609"/>
      <c r="V15" s="609"/>
      <c r="W15" s="609"/>
      <c r="X15" s="609"/>
      <c r="Y15" s="610"/>
      <c r="Z15" s="646">
        <v>0.1</v>
      </c>
      <c r="AA15" s="646"/>
      <c r="AB15" s="646"/>
      <c r="AC15" s="646"/>
      <c r="AD15" s="647">
        <v>77785</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619055</v>
      </c>
      <c r="BH15" s="609"/>
      <c r="BI15" s="609"/>
      <c r="BJ15" s="609"/>
      <c r="BK15" s="609"/>
      <c r="BL15" s="609"/>
      <c r="BM15" s="609"/>
      <c r="BN15" s="610"/>
      <c r="BO15" s="646">
        <v>4.5</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5269312</v>
      </c>
      <c r="CS15" s="609"/>
      <c r="CT15" s="609"/>
      <c r="CU15" s="609"/>
      <c r="CV15" s="609"/>
      <c r="CW15" s="609"/>
      <c r="CX15" s="609"/>
      <c r="CY15" s="610"/>
      <c r="CZ15" s="646">
        <v>9.8000000000000007</v>
      </c>
      <c r="DA15" s="646"/>
      <c r="DB15" s="646"/>
      <c r="DC15" s="646"/>
      <c r="DD15" s="614">
        <v>1422864</v>
      </c>
      <c r="DE15" s="609"/>
      <c r="DF15" s="609"/>
      <c r="DG15" s="609"/>
      <c r="DH15" s="609"/>
      <c r="DI15" s="609"/>
      <c r="DJ15" s="609"/>
      <c r="DK15" s="609"/>
      <c r="DL15" s="609"/>
      <c r="DM15" s="609"/>
      <c r="DN15" s="609"/>
      <c r="DO15" s="609"/>
      <c r="DP15" s="610"/>
      <c r="DQ15" s="614">
        <v>3285852</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256520</v>
      </c>
      <c r="S16" s="609"/>
      <c r="T16" s="609"/>
      <c r="U16" s="609"/>
      <c r="V16" s="609"/>
      <c r="W16" s="609"/>
      <c r="X16" s="609"/>
      <c r="Y16" s="610"/>
      <c r="Z16" s="646">
        <v>0.5</v>
      </c>
      <c r="AA16" s="646"/>
      <c r="AB16" s="646"/>
      <c r="AC16" s="646"/>
      <c r="AD16" s="647">
        <v>256520</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244300</v>
      </c>
      <c r="CS16" s="609"/>
      <c r="CT16" s="609"/>
      <c r="CU16" s="609"/>
      <c r="CV16" s="609"/>
      <c r="CW16" s="609"/>
      <c r="CX16" s="609"/>
      <c r="CY16" s="610"/>
      <c r="CZ16" s="646">
        <v>0.5</v>
      </c>
      <c r="DA16" s="646"/>
      <c r="DB16" s="646"/>
      <c r="DC16" s="646"/>
      <c r="DD16" s="614" t="s">
        <v>122</v>
      </c>
      <c r="DE16" s="609"/>
      <c r="DF16" s="609"/>
      <c r="DG16" s="609"/>
      <c r="DH16" s="609"/>
      <c r="DI16" s="609"/>
      <c r="DJ16" s="609"/>
      <c r="DK16" s="609"/>
      <c r="DL16" s="609"/>
      <c r="DM16" s="609"/>
      <c r="DN16" s="609"/>
      <c r="DO16" s="609"/>
      <c r="DP16" s="610"/>
      <c r="DQ16" s="614">
        <v>31707</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461512</v>
      </c>
      <c r="S17" s="609"/>
      <c r="T17" s="609"/>
      <c r="U17" s="609"/>
      <c r="V17" s="609"/>
      <c r="W17" s="609"/>
      <c r="X17" s="609"/>
      <c r="Y17" s="610"/>
      <c r="Z17" s="646">
        <v>0.8</v>
      </c>
      <c r="AA17" s="646"/>
      <c r="AB17" s="646"/>
      <c r="AC17" s="646"/>
      <c r="AD17" s="647">
        <v>461512</v>
      </c>
      <c r="AE17" s="647"/>
      <c r="AF17" s="647"/>
      <c r="AG17" s="647"/>
      <c r="AH17" s="647"/>
      <c r="AI17" s="647"/>
      <c r="AJ17" s="647"/>
      <c r="AK17" s="647"/>
      <c r="AL17" s="611">
        <v>1.6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7139813</v>
      </c>
      <c r="CS17" s="609"/>
      <c r="CT17" s="609"/>
      <c r="CU17" s="609"/>
      <c r="CV17" s="609"/>
      <c r="CW17" s="609"/>
      <c r="CX17" s="609"/>
      <c r="CY17" s="610"/>
      <c r="CZ17" s="646">
        <v>13.3</v>
      </c>
      <c r="DA17" s="646"/>
      <c r="DB17" s="646"/>
      <c r="DC17" s="646"/>
      <c r="DD17" s="614" t="s">
        <v>122</v>
      </c>
      <c r="DE17" s="609"/>
      <c r="DF17" s="609"/>
      <c r="DG17" s="609"/>
      <c r="DH17" s="609"/>
      <c r="DI17" s="609"/>
      <c r="DJ17" s="609"/>
      <c r="DK17" s="609"/>
      <c r="DL17" s="609"/>
      <c r="DM17" s="609"/>
      <c r="DN17" s="609"/>
      <c r="DO17" s="609"/>
      <c r="DP17" s="610"/>
      <c r="DQ17" s="614">
        <v>7070431</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74667</v>
      </c>
      <c r="S18" s="609"/>
      <c r="T18" s="609"/>
      <c r="U18" s="609"/>
      <c r="V18" s="609"/>
      <c r="W18" s="609"/>
      <c r="X18" s="609"/>
      <c r="Y18" s="610"/>
      <c r="Z18" s="646">
        <v>0.1</v>
      </c>
      <c r="AA18" s="646"/>
      <c r="AB18" s="646"/>
      <c r="AC18" s="646"/>
      <c r="AD18" s="647">
        <v>74667</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372479</v>
      </c>
      <c r="S19" s="609"/>
      <c r="T19" s="609"/>
      <c r="U19" s="609"/>
      <c r="V19" s="609"/>
      <c r="W19" s="609"/>
      <c r="X19" s="609"/>
      <c r="Y19" s="610"/>
      <c r="Z19" s="646">
        <v>0.7</v>
      </c>
      <c r="AA19" s="646"/>
      <c r="AB19" s="646"/>
      <c r="AC19" s="646"/>
      <c r="AD19" s="647">
        <v>372479</v>
      </c>
      <c r="AE19" s="647"/>
      <c r="AF19" s="647"/>
      <c r="AG19" s="647"/>
      <c r="AH19" s="647"/>
      <c r="AI19" s="647"/>
      <c r="AJ19" s="647"/>
      <c r="AK19" s="647"/>
      <c r="AL19" s="611">
        <v>1.3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757651</v>
      </c>
      <c r="BH19" s="609"/>
      <c r="BI19" s="609"/>
      <c r="BJ19" s="609"/>
      <c r="BK19" s="609"/>
      <c r="BL19" s="609"/>
      <c r="BM19" s="609"/>
      <c r="BN19" s="610"/>
      <c r="BO19" s="646">
        <v>5.5</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14366</v>
      </c>
      <c r="S20" s="609"/>
      <c r="T20" s="609"/>
      <c r="U20" s="609"/>
      <c r="V20" s="609"/>
      <c r="W20" s="609"/>
      <c r="X20" s="609"/>
      <c r="Y20" s="610"/>
      <c r="Z20" s="646">
        <v>0</v>
      </c>
      <c r="AA20" s="646"/>
      <c r="AB20" s="646"/>
      <c r="AC20" s="646"/>
      <c r="AD20" s="647">
        <v>14366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757651</v>
      </c>
      <c r="BH20" s="609"/>
      <c r="BI20" s="609"/>
      <c r="BJ20" s="609"/>
      <c r="BK20" s="609"/>
      <c r="BL20" s="609"/>
      <c r="BM20" s="609"/>
      <c r="BN20" s="610"/>
      <c r="BO20" s="646">
        <v>5.5</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53690013</v>
      </c>
      <c r="CS20" s="609"/>
      <c r="CT20" s="609"/>
      <c r="CU20" s="609"/>
      <c r="CV20" s="609"/>
      <c r="CW20" s="609"/>
      <c r="CX20" s="609"/>
      <c r="CY20" s="610"/>
      <c r="CZ20" s="646">
        <v>100</v>
      </c>
      <c r="DA20" s="646"/>
      <c r="DB20" s="646"/>
      <c r="DC20" s="646"/>
      <c r="DD20" s="614">
        <v>7880516</v>
      </c>
      <c r="DE20" s="609"/>
      <c r="DF20" s="609"/>
      <c r="DG20" s="609"/>
      <c r="DH20" s="609"/>
      <c r="DI20" s="609"/>
      <c r="DJ20" s="609"/>
      <c r="DK20" s="609"/>
      <c r="DL20" s="609"/>
      <c r="DM20" s="609"/>
      <c r="DN20" s="609"/>
      <c r="DO20" s="609"/>
      <c r="DP20" s="610"/>
      <c r="DQ20" s="614">
        <v>33188504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13129267</v>
      </c>
      <c r="S21" s="609"/>
      <c r="T21" s="609"/>
      <c r="U21" s="609"/>
      <c r="V21" s="609"/>
      <c r="W21" s="609"/>
      <c r="X21" s="609"/>
      <c r="Y21" s="610"/>
      <c r="Z21" s="646">
        <v>24.1</v>
      </c>
      <c r="AA21" s="646"/>
      <c r="AB21" s="646"/>
      <c r="AC21" s="646"/>
      <c r="AD21" s="647">
        <v>11574489</v>
      </c>
      <c r="AE21" s="647"/>
      <c r="AF21" s="647"/>
      <c r="AG21" s="647"/>
      <c r="AH21" s="647"/>
      <c r="AI21" s="647"/>
      <c r="AJ21" s="647"/>
      <c r="AK21" s="647"/>
      <c r="AL21" s="611">
        <v>40.1</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342</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11574489</v>
      </c>
      <c r="S22" s="609"/>
      <c r="T22" s="609"/>
      <c r="U22" s="609"/>
      <c r="V22" s="609"/>
      <c r="W22" s="609"/>
      <c r="X22" s="609"/>
      <c r="Y22" s="610"/>
      <c r="Z22" s="646">
        <v>21.2</v>
      </c>
      <c r="AA22" s="646"/>
      <c r="AB22" s="646"/>
      <c r="AC22" s="646"/>
      <c r="AD22" s="647">
        <v>11574489</v>
      </c>
      <c r="AE22" s="647"/>
      <c r="AF22" s="647"/>
      <c r="AG22" s="647"/>
      <c r="AH22" s="647"/>
      <c r="AI22" s="647"/>
      <c r="AJ22" s="647"/>
      <c r="AK22" s="647"/>
      <c r="AL22" s="611">
        <v>40.1</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1554778</v>
      </c>
      <c r="S23" s="609"/>
      <c r="T23" s="609"/>
      <c r="U23" s="609"/>
      <c r="V23" s="609"/>
      <c r="W23" s="609"/>
      <c r="X23" s="609"/>
      <c r="Y23" s="610"/>
      <c r="Z23" s="646">
        <v>2.9</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757309</v>
      </c>
      <c r="BH23" s="609"/>
      <c r="BI23" s="609"/>
      <c r="BJ23" s="609"/>
      <c r="BK23" s="609"/>
      <c r="BL23" s="609"/>
      <c r="BM23" s="609"/>
      <c r="BN23" s="610"/>
      <c r="BO23" s="646">
        <v>5.5</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26235337</v>
      </c>
      <c r="CS24" s="664"/>
      <c r="CT24" s="664"/>
      <c r="CU24" s="664"/>
      <c r="CV24" s="664"/>
      <c r="CW24" s="664"/>
      <c r="CX24" s="664"/>
      <c r="CY24" s="689"/>
      <c r="CZ24" s="690">
        <v>48.9</v>
      </c>
      <c r="DA24" s="672"/>
      <c r="DB24" s="672"/>
      <c r="DC24" s="692"/>
      <c r="DD24" s="688">
        <v>18132620</v>
      </c>
      <c r="DE24" s="664"/>
      <c r="DF24" s="664"/>
      <c r="DG24" s="664"/>
      <c r="DH24" s="664"/>
      <c r="DI24" s="664"/>
      <c r="DJ24" s="664"/>
      <c r="DK24" s="689"/>
      <c r="DL24" s="688">
        <v>16496824</v>
      </c>
      <c r="DM24" s="664"/>
      <c r="DN24" s="664"/>
      <c r="DO24" s="664"/>
      <c r="DP24" s="664"/>
      <c r="DQ24" s="664"/>
      <c r="DR24" s="664"/>
      <c r="DS24" s="664"/>
      <c r="DT24" s="664"/>
      <c r="DU24" s="664"/>
      <c r="DV24" s="689"/>
      <c r="DW24" s="690">
        <v>57</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30997357</v>
      </c>
      <c r="S25" s="609"/>
      <c r="T25" s="609"/>
      <c r="U25" s="609"/>
      <c r="V25" s="609"/>
      <c r="W25" s="609"/>
      <c r="X25" s="609"/>
      <c r="Y25" s="610"/>
      <c r="Z25" s="646">
        <v>56.9</v>
      </c>
      <c r="AA25" s="646"/>
      <c r="AB25" s="646"/>
      <c r="AC25" s="646"/>
      <c r="AD25" s="647">
        <v>28685270</v>
      </c>
      <c r="AE25" s="647"/>
      <c r="AF25" s="647"/>
      <c r="AG25" s="647"/>
      <c r="AH25" s="647"/>
      <c r="AI25" s="647"/>
      <c r="AJ25" s="647"/>
      <c r="AK25" s="647"/>
      <c r="AL25" s="611">
        <v>99.4</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8837915</v>
      </c>
      <c r="CS25" s="621"/>
      <c r="CT25" s="621"/>
      <c r="CU25" s="621"/>
      <c r="CV25" s="621"/>
      <c r="CW25" s="621"/>
      <c r="CX25" s="621"/>
      <c r="CY25" s="622"/>
      <c r="CZ25" s="611">
        <v>16.5</v>
      </c>
      <c r="DA25" s="623"/>
      <c r="DB25" s="623"/>
      <c r="DC25" s="624"/>
      <c r="DD25" s="614">
        <v>7593407</v>
      </c>
      <c r="DE25" s="621"/>
      <c r="DF25" s="621"/>
      <c r="DG25" s="621"/>
      <c r="DH25" s="621"/>
      <c r="DI25" s="621"/>
      <c r="DJ25" s="621"/>
      <c r="DK25" s="622"/>
      <c r="DL25" s="614">
        <v>7554943</v>
      </c>
      <c r="DM25" s="621"/>
      <c r="DN25" s="621"/>
      <c r="DO25" s="621"/>
      <c r="DP25" s="621"/>
      <c r="DQ25" s="621"/>
      <c r="DR25" s="621"/>
      <c r="DS25" s="621"/>
      <c r="DT25" s="621"/>
      <c r="DU25" s="621"/>
      <c r="DV25" s="622"/>
      <c r="DW25" s="611">
        <v>26.1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7612</v>
      </c>
      <c r="S26" s="609"/>
      <c r="T26" s="609"/>
      <c r="U26" s="609"/>
      <c r="V26" s="609"/>
      <c r="W26" s="609"/>
      <c r="X26" s="609"/>
      <c r="Y26" s="610"/>
      <c r="Z26" s="646">
        <v>0</v>
      </c>
      <c r="AA26" s="646"/>
      <c r="AB26" s="646"/>
      <c r="AC26" s="646"/>
      <c r="AD26" s="647">
        <v>7612</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5797667</v>
      </c>
      <c r="CS26" s="609"/>
      <c r="CT26" s="609"/>
      <c r="CU26" s="609"/>
      <c r="CV26" s="609"/>
      <c r="CW26" s="609"/>
      <c r="CX26" s="609"/>
      <c r="CY26" s="610"/>
      <c r="CZ26" s="611">
        <v>10.8</v>
      </c>
      <c r="DA26" s="623"/>
      <c r="DB26" s="623"/>
      <c r="DC26" s="624"/>
      <c r="DD26" s="614">
        <v>4887263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1048719</v>
      </c>
      <c r="S27" s="609"/>
      <c r="T27" s="609"/>
      <c r="U27" s="609"/>
      <c r="V27" s="609"/>
      <c r="W27" s="609"/>
      <c r="X27" s="609"/>
      <c r="Y27" s="610"/>
      <c r="Z27" s="646">
        <v>1.9</v>
      </c>
      <c r="AA27" s="646"/>
      <c r="AB27" s="646"/>
      <c r="AC27" s="646"/>
      <c r="AD27" s="647">
        <v>1919</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13856224</v>
      </c>
      <c r="BH27" s="609"/>
      <c r="BI27" s="609"/>
      <c r="BJ27" s="609"/>
      <c r="BK27" s="609"/>
      <c r="BL27" s="609"/>
      <c r="BM27" s="609"/>
      <c r="BN27" s="610"/>
      <c r="BO27" s="646">
        <v>100</v>
      </c>
      <c r="BP27" s="646"/>
      <c r="BQ27" s="646"/>
      <c r="BR27" s="646"/>
      <c r="BS27" s="647">
        <v>258859</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10257725</v>
      </c>
      <c r="CS27" s="621"/>
      <c r="CT27" s="621"/>
      <c r="CU27" s="621"/>
      <c r="CV27" s="621"/>
      <c r="CW27" s="621"/>
      <c r="CX27" s="621"/>
      <c r="CY27" s="622"/>
      <c r="CZ27" s="611">
        <v>19.100000000000001</v>
      </c>
      <c r="DA27" s="623"/>
      <c r="DB27" s="623"/>
      <c r="DC27" s="624"/>
      <c r="DD27" s="614">
        <v>3468898</v>
      </c>
      <c r="DE27" s="621"/>
      <c r="DF27" s="621"/>
      <c r="DG27" s="621"/>
      <c r="DH27" s="621"/>
      <c r="DI27" s="621"/>
      <c r="DJ27" s="621"/>
      <c r="DK27" s="622"/>
      <c r="DL27" s="614">
        <v>2714056</v>
      </c>
      <c r="DM27" s="621"/>
      <c r="DN27" s="621"/>
      <c r="DO27" s="621"/>
      <c r="DP27" s="621"/>
      <c r="DQ27" s="621"/>
      <c r="DR27" s="621"/>
      <c r="DS27" s="621"/>
      <c r="DT27" s="621"/>
      <c r="DU27" s="621"/>
      <c r="DV27" s="622"/>
      <c r="DW27" s="611">
        <v>9.4</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485056</v>
      </c>
      <c r="S28" s="609"/>
      <c r="T28" s="609"/>
      <c r="U28" s="609"/>
      <c r="V28" s="609"/>
      <c r="W28" s="609"/>
      <c r="X28" s="609"/>
      <c r="Y28" s="610"/>
      <c r="Z28" s="646">
        <v>0.9</v>
      </c>
      <c r="AA28" s="646"/>
      <c r="AB28" s="646"/>
      <c r="AC28" s="646"/>
      <c r="AD28" s="647">
        <v>58793</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7139697</v>
      </c>
      <c r="CS28" s="609"/>
      <c r="CT28" s="609"/>
      <c r="CU28" s="609"/>
      <c r="CV28" s="609"/>
      <c r="CW28" s="609"/>
      <c r="CX28" s="609"/>
      <c r="CY28" s="610"/>
      <c r="CZ28" s="611">
        <v>13.3</v>
      </c>
      <c r="DA28" s="623"/>
      <c r="DB28" s="623"/>
      <c r="DC28" s="624"/>
      <c r="DD28" s="614">
        <v>7070315</v>
      </c>
      <c r="DE28" s="609"/>
      <c r="DF28" s="609"/>
      <c r="DG28" s="609"/>
      <c r="DH28" s="609"/>
      <c r="DI28" s="609"/>
      <c r="DJ28" s="609"/>
      <c r="DK28" s="610"/>
      <c r="DL28" s="614">
        <v>6227825</v>
      </c>
      <c r="DM28" s="609"/>
      <c r="DN28" s="609"/>
      <c r="DO28" s="609"/>
      <c r="DP28" s="609"/>
      <c r="DQ28" s="609"/>
      <c r="DR28" s="609"/>
      <c r="DS28" s="609"/>
      <c r="DT28" s="609"/>
      <c r="DU28" s="609"/>
      <c r="DV28" s="610"/>
      <c r="DW28" s="611">
        <v>21.5</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296586</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7138974</v>
      </c>
      <c r="CS29" s="621"/>
      <c r="CT29" s="621"/>
      <c r="CU29" s="621"/>
      <c r="CV29" s="621"/>
      <c r="CW29" s="621"/>
      <c r="CX29" s="621"/>
      <c r="CY29" s="622"/>
      <c r="CZ29" s="611">
        <v>13.3</v>
      </c>
      <c r="DA29" s="623"/>
      <c r="DB29" s="623"/>
      <c r="DC29" s="624"/>
      <c r="DD29" s="614">
        <v>7069592</v>
      </c>
      <c r="DE29" s="621"/>
      <c r="DF29" s="621"/>
      <c r="DG29" s="621"/>
      <c r="DH29" s="621"/>
      <c r="DI29" s="621"/>
      <c r="DJ29" s="621"/>
      <c r="DK29" s="622"/>
      <c r="DL29" s="614">
        <v>6227102</v>
      </c>
      <c r="DM29" s="621"/>
      <c r="DN29" s="621"/>
      <c r="DO29" s="621"/>
      <c r="DP29" s="621"/>
      <c r="DQ29" s="621"/>
      <c r="DR29" s="621"/>
      <c r="DS29" s="621"/>
      <c r="DT29" s="621"/>
      <c r="DU29" s="621"/>
      <c r="DV29" s="622"/>
      <c r="DW29" s="611">
        <v>21.5</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9038214</v>
      </c>
      <c r="S30" s="609"/>
      <c r="T30" s="609"/>
      <c r="U30" s="609"/>
      <c r="V30" s="609"/>
      <c r="W30" s="609"/>
      <c r="X30" s="609"/>
      <c r="Y30" s="610"/>
      <c r="Z30" s="646">
        <v>16.600000000000001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6908838</v>
      </c>
      <c r="CS30" s="609"/>
      <c r="CT30" s="609"/>
      <c r="CU30" s="609"/>
      <c r="CV30" s="609"/>
      <c r="CW30" s="609"/>
      <c r="CX30" s="609"/>
      <c r="CY30" s="610"/>
      <c r="CZ30" s="611">
        <v>12.9</v>
      </c>
      <c r="DA30" s="623"/>
      <c r="DB30" s="623"/>
      <c r="DC30" s="624"/>
      <c r="DD30" s="614">
        <v>6844632</v>
      </c>
      <c r="DE30" s="609"/>
      <c r="DF30" s="609"/>
      <c r="DG30" s="609"/>
      <c r="DH30" s="609"/>
      <c r="DI30" s="609"/>
      <c r="DJ30" s="609"/>
      <c r="DK30" s="610"/>
      <c r="DL30" s="614">
        <v>6007032</v>
      </c>
      <c r="DM30" s="609"/>
      <c r="DN30" s="609"/>
      <c r="DO30" s="609"/>
      <c r="DP30" s="609"/>
      <c r="DQ30" s="609"/>
      <c r="DR30" s="609"/>
      <c r="DS30" s="609"/>
      <c r="DT30" s="609"/>
      <c r="DU30" s="609"/>
      <c r="DV30" s="610"/>
      <c r="DW30" s="611">
        <v>20.8</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98.5</v>
      </c>
      <c r="BN31" s="671"/>
      <c r="BO31" s="671"/>
      <c r="BP31" s="671"/>
      <c r="BQ31" s="673"/>
      <c r="BR31" s="670">
        <v>99.5</v>
      </c>
      <c r="BS31" s="671"/>
      <c r="BT31" s="671"/>
      <c r="BU31" s="671"/>
      <c r="BV31" s="671"/>
      <c r="BW31" s="671"/>
      <c r="BX31" s="672">
        <v>98.3</v>
      </c>
      <c r="BY31" s="671"/>
      <c r="BZ31" s="671"/>
      <c r="CA31" s="671"/>
      <c r="CB31" s="673"/>
      <c r="CD31" s="629"/>
      <c r="CE31" s="630"/>
      <c r="CF31" s="605" t="s">
        <v>300</v>
      </c>
      <c r="CG31" s="606"/>
      <c r="CH31" s="606"/>
      <c r="CI31" s="606"/>
      <c r="CJ31" s="606"/>
      <c r="CK31" s="606"/>
      <c r="CL31" s="606"/>
      <c r="CM31" s="606"/>
      <c r="CN31" s="606"/>
      <c r="CO31" s="606"/>
      <c r="CP31" s="606"/>
      <c r="CQ31" s="607"/>
      <c r="CR31" s="608">
        <v>230136</v>
      </c>
      <c r="CS31" s="621"/>
      <c r="CT31" s="621"/>
      <c r="CU31" s="621"/>
      <c r="CV31" s="621"/>
      <c r="CW31" s="621"/>
      <c r="CX31" s="621"/>
      <c r="CY31" s="622"/>
      <c r="CZ31" s="611">
        <v>0.4</v>
      </c>
      <c r="DA31" s="623"/>
      <c r="DB31" s="623"/>
      <c r="DC31" s="624"/>
      <c r="DD31" s="614">
        <v>224960</v>
      </c>
      <c r="DE31" s="621"/>
      <c r="DF31" s="621"/>
      <c r="DG31" s="621"/>
      <c r="DH31" s="621"/>
      <c r="DI31" s="621"/>
      <c r="DJ31" s="621"/>
      <c r="DK31" s="622"/>
      <c r="DL31" s="614">
        <v>220070</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3699549</v>
      </c>
      <c r="S32" s="609"/>
      <c r="T32" s="609"/>
      <c r="U32" s="609"/>
      <c r="V32" s="609"/>
      <c r="W32" s="609"/>
      <c r="X32" s="609"/>
      <c r="Y32" s="610"/>
      <c r="Z32" s="646">
        <v>6.8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99.5</v>
      </c>
      <c r="BH32" s="621"/>
      <c r="BI32" s="621"/>
      <c r="BJ32" s="621"/>
      <c r="BK32" s="621"/>
      <c r="BL32" s="621"/>
      <c r="BM32" s="612">
        <v>98</v>
      </c>
      <c r="BN32" s="621"/>
      <c r="BO32" s="621"/>
      <c r="BP32" s="621"/>
      <c r="BQ32" s="644"/>
      <c r="BR32" s="674">
        <v>99.3</v>
      </c>
      <c r="BS32" s="621"/>
      <c r="BT32" s="621"/>
      <c r="BU32" s="621"/>
      <c r="BV32" s="621"/>
      <c r="BW32" s="621"/>
      <c r="BX32" s="612">
        <v>97.7</v>
      </c>
      <c r="BY32" s="621"/>
      <c r="BZ32" s="621"/>
      <c r="CA32" s="621"/>
      <c r="CB32" s="644"/>
      <c r="CD32" s="631"/>
      <c r="CE32" s="632"/>
      <c r="CF32" s="605" t="s">
        <v>304</v>
      </c>
      <c r="CG32" s="606"/>
      <c r="CH32" s="606"/>
      <c r="CI32" s="606"/>
      <c r="CJ32" s="606"/>
      <c r="CK32" s="606"/>
      <c r="CL32" s="606"/>
      <c r="CM32" s="606"/>
      <c r="CN32" s="606"/>
      <c r="CO32" s="606"/>
      <c r="CP32" s="606"/>
      <c r="CQ32" s="607"/>
      <c r="CR32" s="608">
        <v>723</v>
      </c>
      <c r="CS32" s="609"/>
      <c r="CT32" s="609"/>
      <c r="CU32" s="609"/>
      <c r="CV32" s="609"/>
      <c r="CW32" s="609"/>
      <c r="CX32" s="609"/>
      <c r="CY32" s="610"/>
      <c r="CZ32" s="611">
        <v>0</v>
      </c>
      <c r="DA32" s="623"/>
      <c r="DB32" s="623"/>
      <c r="DC32" s="624"/>
      <c r="DD32" s="614">
        <v>723</v>
      </c>
      <c r="DE32" s="609"/>
      <c r="DF32" s="609"/>
      <c r="DG32" s="609"/>
      <c r="DH32" s="609"/>
      <c r="DI32" s="609"/>
      <c r="DJ32" s="609"/>
      <c r="DK32" s="610"/>
      <c r="DL32" s="614">
        <v>723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203404</v>
      </c>
      <c r="S33" s="609"/>
      <c r="T33" s="609"/>
      <c r="U33" s="609"/>
      <c r="V33" s="609"/>
      <c r="W33" s="609"/>
      <c r="X33" s="609"/>
      <c r="Y33" s="610"/>
      <c r="Z33" s="646">
        <v>0.4</v>
      </c>
      <c r="AA33" s="646"/>
      <c r="AB33" s="646"/>
      <c r="AC33" s="646"/>
      <c r="AD33" s="647">
        <v>98522</v>
      </c>
      <c r="AE33" s="647"/>
      <c r="AF33" s="647"/>
      <c r="AG33" s="647"/>
      <c r="AH33" s="647"/>
      <c r="AI33" s="647"/>
      <c r="AJ33" s="647"/>
      <c r="AK33" s="647"/>
      <c r="AL33" s="611">
        <v>0.3</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99.6</v>
      </c>
      <c r="BH33" s="593"/>
      <c r="BI33" s="593"/>
      <c r="BJ33" s="593"/>
      <c r="BK33" s="593"/>
      <c r="BL33" s="593"/>
      <c r="BM33" s="639">
        <v>98.7</v>
      </c>
      <c r="BN33" s="593"/>
      <c r="BO33" s="593"/>
      <c r="BP33" s="593"/>
      <c r="BQ33" s="656"/>
      <c r="BR33" s="669">
        <v>99.5</v>
      </c>
      <c r="BS33" s="593"/>
      <c r="BT33" s="593"/>
      <c r="BU33" s="593"/>
      <c r="BV33" s="593"/>
      <c r="BW33" s="593"/>
      <c r="BX33" s="639">
        <v>98.6</v>
      </c>
      <c r="BY33" s="593"/>
      <c r="BZ33" s="593"/>
      <c r="CA33" s="593"/>
      <c r="CB33" s="656"/>
      <c r="CD33" s="605" t="s">
        <v>307</v>
      </c>
      <c r="CE33" s="606"/>
      <c r="CF33" s="606"/>
      <c r="CG33" s="606"/>
      <c r="CH33" s="606"/>
      <c r="CI33" s="606"/>
      <c r="CJ33" s="606"/>
      <c r="CK33" s="606"/>
      <c r="CL33" s="606"/>
      <c r="CM33" s="606"/>
      <c r="CN33" s="606"/>
      <c r="CO33" s="606"/>
      <c r="CP33" s="606"/>
      <c r="CQ33" s="607"/>
      <c r="CR33" s="608">
        <v>19329860</v>
      </c>
      <c r="CS33" s="621"/>
      <c r="CT33" s="621"/>
      <c r="CU33" s="621"/>
      <c r="CV33" s="621"/>
      <c r="CW33" s="621"/>
      <c r="CX33" s="621"/>
      <c r="CY33" s="622"/>
      <c r="CZ33" s="611">
        <v>36</v>
      </c>
      <c r="DA33" s="623"/>
      <c r="DB33" s="623"/>
      <c r="DC33" s="624"/>
      <c r="DD33" s="614">
        <v>13518193</v>
      </c>
      <c r="DE33" s="621"/>
      <c r="DF33" s="621"/>
      <c r="DG33" s="621"/>
      <c r="DH33" s="621"/>
      <c r="DI33" s="621"/>
      <c r="DJ33" s="621"/>
      <c r="DK33" s="622"/>
      <c r="DL33" s="614">
        <v>10612482</v>
      </c>
      <c r="DM33" s="621"/>
      <c r="DN33" s="621"/>
      <c r="DO33" s="621"/>
      <c r="DP33" s="621"/>
      <c r="DQ33" s="621"/>
      <c r="DR33" s="621"/>
      <c r="DS33" s="621"/>
      <c r="DT33" s="621"/>
      <c r="DU33" s="621"/>
      <c r="DV33" s="622"/>
      <c r="DW33" s="611">
        <v>36.700000000000003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400122</v>
      </c>
      <c r="S34" s="609"/>
      <c r="T34" s="609"/>
      <c r="U34" s="609"/>
      <c r="V34" s="609"/>
      <c r="W34" s="609"/>
      <c r="X34" s="609"/>
      <c r="Y34" s="610"/>
      <c r="Z34" s="646">
        <v>0.7</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6319837</v>
      </c>
      <c r="CS34" s="609"/>
      <c r="CT34" s="609"/>
      <c r="CU34" s="609"/>
      <c r="CV34" s="609"/>
      <c r="CW34" s="609"/>
      <c r="CX34" s="609"/>
      <c r="CY34" s="610"/>
      <c r="CZ34" s="611">
        <v>11.8</v>
      </c>
      <c r="DA34" s="623"/>
      <c r="DB34" s="623"/>
      <c r="DC34" s="624"/>
      <c r="DD34" s="614">
        <v>4607031</v>
      </c>
      <c r="DE34" s="609"/>
      <c r="DF34" s="609"/>
      <c r="DG34" s="609"/>
      <c r="DH34" s="609"/>
      <c r="DI34" s="609"/>
      <c r="DJ34" s="609"/>
      <c r="DK34" s="610"/>
      <c r="DL34" s="614">
        <v>3962591</v>
      </c>
      <c r="DM34" s="609"/>
      <c r="DN34" s="609"/>
      <c r="DO34" s="609"/>
      <c r="DP34" s="609"/>
      <c r="DQ34" s="609"/>
      <c r="DR34" s="609"/>
      <c r="DS34" s="609"/>
      <c r="DT34" s="609"/>
      <c r="DU34" s="609"/>
      <c r="DV34" s="610"/>
      <c r="DW34" s="611">
        <v>13.7</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363585</v>
      </c>
      <c r="S35" s="609"/>
      <c r="T35" s="609"/>
      <c r="U35" s="609"/>
      <c r="V35" s="609"/>
      <c r="W35" s="609"/>
      <c r="X35" s="609"/>
      <c r="Y35" s="610"/>
      <c r="Z35" s="646">
        <v>0.7</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778361</v>
      </c>
      <c r="CS35" s="621"/>
      <c r="CT35" s="621"/>
      <c r="CU35" s="621"/>
      <c r="CV35" s="621"/>
      <c r="CW35" s="621"/>
      <c r="CX35" s="621"/>
      <c r="CY35" s="622"/>
      <c r="CZ35" s="611">
        <v>1.4</v>
      </c>
      <c r="DA35" s="623"/>
      <c r="DB35" s="623"/>
      <c r="DC35" s="624"/>
      <c r="DD35" s="614">
        <v>280135</v>
      </c>
      <c r="DE35" s="621"/>
      <c r="DF35" s="621"/>
      <c r="DG35" s="621"/>
      <c r="DH35" s="621"/>
      <c r="DI35" s="621"/>
      <c r="DJ35" s="621"/>
      <c r="DK35" s="622"/>
      <c r="DL35" s="614">
        <v>271126</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1091510</v>
      </c>
      <c r="S36" s="609"/>
      <c r="T36" s="609"/>
      <c r="U36" s="609"/>
      <c r="V36" s="609"/>
      <c r="W36" s="609"/>
      <c r="X36" s="609"/>
      <c r="Y36" s="610"/>
      <c r="Z36" s="646">
        <v>2</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6384572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26451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5491876</v>
      </c>
      <c r="CS36" s="609"/>
      <c r="CT36" s="609"/>
      <c r="CU36" s="609"/>
      <c r="CV36" s="609"/>
      <c r="CW36" s="609"/>
      <c r="CX36" s="609"/>
      <c r="CY36" s="610"/>
      <c r="CZ36" s="611">
        <v>10.199999999999999</v>
      </c>
      <c r="DA36" s="623"/>
      <c r="DB36" s="623"/>
      <c r="DC36" s="624"/>
      <c r="DD36" s="614">
        <v>4703321</v>
      </c>
      <c r="DE36" s="609"/>
      <c r="DF36" s="609"/>
      <c r="DG36" s="609"/>
      <c r="DH36" s="609"/>
      <c r="DI36" s="609"/>
      <c r="DJ36" s="609"/>
      <c r="DK36" s="610"/>
      <c r="DL36" s="614">
        <v>2929879</v>
      </c>
      <c r="DM36" s="609"/>
      <c r="DN36" s="609"/>
      <c r="DO36" s="609"/>
      <c r="DP36" s="609"/>
      <c r="DQ36" s="609"/>
      <c r="DR36" s="609"/>
      <c r="DS36" s="609"/>
      <c r="DT36" s="609"/>
      <c r="DU36" s="609"/>
      <c r="DV36" s="610"/>
      <c r="DW36" s="611">
        <v>10.1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2164059</v>
      </c>
      <c r="S37" s="609"/>
      <c r="T37" s="609"/>
      <c r="U37" s="609"/>
      <c r="V37" s="609"/>
      <c r="W37" s="609"/>
      <c r="X37" s="609"/>
      <c r="Y37" s="610"/>
      <c r="Z37" s="646">
        <v>4</v>
      </c>
      <c r="AA37" s="646"/>
      <c r="AB37" s="646"/>
      <c r="AC37" s="646"/>
      <c r="AD37" s="647">
        <v>4147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1347299</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-73405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169047</v>
      </c>
      <c r="CS37" s="621"/>
      <c r="CT37" s="621"/>
      <c r="CU37" s="621"/>
      <c r="CV37" s="621"/>
      <c r="CW37" s="621"/>
      <c r="CX37" s="621"/>
      <c r="CY37" s="622"/>
      <c r="CZ37" s="611">
        <v>0.3</v>
      </c>
      <c r="DA37" s="623"/>
      <c r="DB37" s="623"/>
      <c r="DC37" s="624"/>
      <c r="DD37" s="614">
        <v>169047</v>
      </c>
      <c r="DE37" s="621"/>
      <c r="DF37" s="621"/>
      <c r="DG37" s="621"/>
      <c r="DH37" s="621"/>
      <c r="DI37" s="621"/>
      <c r="DJ37" s="621"/>
      <c r="DK37" s="622"/>
      <c r="DL37" s="614">
        <v>164000</v>
      </c>
      <c r="DM37" s="621"/>
      <c r="DN37" s="621"/>
      <c r="DO37" s="621"/>
      <c r="DP37" s="621"/>
      <c r="DQ37" s="621"/>
      <c r="DR37" s="621"/>
      <c r="DS37" s="621"/>
      <c r="DT37" s="621"/>
      <c r="DU37" s="621"/>
      <c r="DV37" s="622"/>
      <c r="DW37" s="611">
        <v>0.6</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4718663</v>
      </c>
      <c r="S38" s="609"/>
      <c r="T38" s="609"/>
      <c r="U38" s="609"/>
      <c r="V38" s="609"/>
      <c r="W38" s="609"/>
      <c r="X38" s="609"/>
      <c r="Y38" s="610"/>
      <c r="Z38" s="646">
        <v>8.6999999999999993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677543</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10968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4277947</v>
      </c>
      <c r="CS38" s="609"/>
      <c r="CT38" s="609"/>
      <c r="CU38" s="609"/>
      <c r="CV38" s="609"/>
      <c r="CW38" s="609"/>
      <c r="CX38" s="609"/>
      <c r="CY38" s="610"/>
      <c r="CZ38" s="611">
        <v>8</v>
      </c>
      <c r="DA38" s="623"/>
      <c r="DB38" s="623"/>
      <c r="DC38" s="624"/>
      <c r="DD38" s="614">
        <v>3561099</v>
      </c>
      <c r="DE38" s="609"/>
      <c r="DF38" s="609"/>
      <c r="DG38" s="609"/>
      <c r="DH38" s="609"/>
      <c r="DI38" s="609"/>
      <c r="DJ38" s="609"/>
      <c r="DK38" s="610"/>
      <c r="DL38" s="614">
        <v>3448886</v>
      </c>
      <c r="DM38" s="609"/>
      <c r="DN38" s="609"/>
      <c r="DO38" s="609"/>
      <c r="DP38" s="609"/>
      <c r="DQ38" s="609"/>
      <c r="DR38" s="609"/>
      <c r="DS38" s="609"/>
      <c r="DT38" s="609"/>
      <c r="DU38" s="609"/>
      <c r="DV38" s="610"/>
      <c r="DW38" s="611">
        <v>11.9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81783</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15515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483499</v>
      </c>
      <c r="CS39" s="621"/>
      <c r="CT39" s="621"/>
      <c r="CU39" s="621"/>
      <c r="CV39" s="621"/>
      <c r="CW39" s="621"/>
      <c r="CX39" s="621"/>
      <c r="CY39" s="622"/>
      <c r="CZ39" s="611">
        <v>0.9</v>
      </c>
      <c r="DA39" s="623"/>
      <c r="DB39" s="623"/>
      <c r="DC39" s="624"/>
      <c r="DD39" s="614">
        <v>196031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82163</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4005</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1978340</v>
      </c>
      <c r="CS40" s="609"/>
      <c r="CT40" s="609"/>
      <c r="CU40" s="609"/>
      <c r="CV40" s="609"/>
      <c r="CW40" s="609"/>
      <c r="CX40" s="609"/>
      <c r="CY40" s="610"/>
      <c r="CZ40" s="611">
        <v>3.7</v>
      </c>
      <c r="DA40" s="623"/>
      <c r="DB40" s="623"/>
      <c r="DC40" s="624"/>
      <c r="DD40" s="614">
        <v>170576</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54514436</v>
      </c>
      <c r="S41" s="633"/>
      <c r="T41" s="633"/>
      <c r="U41" s="633"/>
      <c r="V41" s="633"/>
      <c r="W41" s="633"/>
      <c r="X41" s="633"/>
      <c r="Y41" s="636"/>
      <c r="Z41" s="637">
        <v>100</v>
      </c>
      <c r="AA41" s="637"/>
      <c r="AB41" s="637"/>
      <c r="AC41" s="637"/>
      <c r="AD41" s="638">
        <v>28856263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803061</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3470881</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423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8124816</v>
      </c>
      <c r="CS42" s="621"/>
      <c r="CT42" s="621"/>
      <c r="CU42" s="621"/>
      <c r="CV42" s="621"/>
      <c r="CW42" s="621"/>
      <c r="CX42" s="621"/>
      <c r="CY42" s="622"/>
      <c r="CZ42" s="611">
        <v>15.1</v>
      </c>
      <c r="DA42" s="623"/>
      <c r="DB42" s="623"/>
      <c r="DC42" s="624"/>
      <c r="DD42" s="614">
        <v>1537691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36307</v>
      </c>
      <c r="CS43" s="621"/>
      <c r="CT43" s="621"/>
      <c r="CU43" s="621"/>
      <c r="CV43" s="621"/>
      <c r="CW43" s="621"/>
      <c r="CX43" s="621"/>
      <c r="CY43" s="622"/>
      <c r="CZ43" s="611">
        <v>0.1</v>
      </c>
      <c r="DA43" s="623"/>
      <c r="DB43" s="623"/>
      <c r="DC43" s="624"/>
      <c r="DD43" s="614">
        <v>29983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7880516</v>
      </c>
      <c r="CS44" s="609"/>
      <c r="CT44" s="609"/>
      <c r="CU44" s="609"/>
      <c r="CV44" s="609"/>
      <c r="CW44" s="609"/>
      <c r="CX44" s="609"/>
      <c r="CY44" s="610"/>
      <c r="CZ44" s="611">
        <v>14.7</v>
      </c>
      <c r="DA44" s="612"/>
      <c r="DB44" s="612"/>
      <c r="DC44" s="613"/>
      <c r="DD44" s="614">
        <v>1505984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3799755</v>
      </c>
      <c r="CS45" s="621"/>
      <c r="CT45" s="621"/>
      <c r="CU45" s="621"/>
      <c r="CV45" s="621"/>
      <c r="CW45" s="621"/>
      <c r="CX45" s="621"/>
      <c r="CY45" s="622"/>
      <c r="CZ45" s="611">
        <v>7.1</v>
      </c>
      <c r="DA45" s="623"/>
      <c r="DB45" s="623"/>
      <c r="DC45" s="624"/>
      <c r="DD45" s="614">
        <v>468909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3734405</v>
      </c>
      <c r="CS46" s="609"/>
      <c r="CT46" s="609"/>
      <c r="CU46" s="609"/>
      <c r="CV46" s="609"/>
      <c r="CW46" s="609"/>
      <c r="CX46" s="609"/>
      <c r="CY46" s="610"/>
      <c r="CZ46" s="611">
        <v>7</v>
      </c>
      <c r="DA46" s="612"/>
      <c r="DB46" s="612"/>
      <c r="DC46" s="613"/>
      <c r="DD46" s="614">
        <v>996459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244300</v>
      </c>
      <c r="CS47" s="621"/>
      <c r="CT47" s="621"/>
      <c r="CU47" s="621"/>
      <c r="CV47" s="621"/>
      <c r="CW47" s="621"/>
      <c r="CX47" s="621"/>
      <c r="CY47" s="622"/>
      <c r="CZ47" s="611">
        <v>0.5</v>
      </c>
      <c r="DA47" s="623"/>
      <c r="DB47" s="623"/>
      <c r="DC47" s="624"/>
      <c r="DD47" s="614">
        <v>31707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53690013</v>
      </c>
      <c r="CS49" s="593"/>
      <c r="CT49" s="593"/>
      <c r="CU49" s="593"/>
      <c r="CV49" s="593"/>
      <c r="CW49" s="593"/>
      <c r="CX49" s="593"/>
      <c r="CY49" s="594"/>
      <c r="CZ49" s="595">
        <v>100</v>
      </c>
      <c r="DA49" s="596"/>
      <c r="DB49" s="596"/>
      <c r="DC49" s="597"/>
      <c r="DD49" s="598">
        <v>33188504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7yfq0L9SylCwSXo7gKBE3Qx/eL635QS35FAOZff5aN5p0x7c60tCfQ/CD2ZM2/pYOpMcnCK4agnzx5ajzPtr2w==" saltValue="rdHDXlNhUDYSfpt3yecl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54160</v>
      </c>
      <c r="R7" s="1090"/>
      <c r="S7" s="1090"/>
      <c r="T7" s="1090"/>
      <c r="U7" s="1090"/>
      <c r="V7" s="1090">
        <v>53340</v>
      </c>
      <c r="W7" s="1090"/>
      <c r="X7" s="1090"/>
      <c r="Y7" s="1090"/>
      <c r="Z7" s="1090"/>
      <c r="AA7" s="1090">
        <v>820</v>
      </c>
      <c r="AB7" s="1090"/>
      <c r="AC7" s="1090"/>
      <c r="AD7" s="1090"/>
      <c r="AE7" s="1091"/>
      <c r="AF7" s="1092">
        <v>440</v>
      </c>
      <c r="AG7" s="1093"/>
      <c r="AH7" s="1093"/>
      <c r="AI7" s="1093"/>
      <c r="AJ7" s="1094"/>
      <c r="AK7" s="1095">
        <v>372</v>
      </c>
      <c r="AL7" s="1096"/>
      <c r="AM7" s="1096"/>
      <c r="AN7" s="1096"/>
      <c r="AO7" s="1096"/>
      <c r="AP7" s="1096">
        <v>55623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571</v>
      </c>
      <c r="BT7" s="1087"/>
      <c r="BU7" s="1087"/>
      <c r="BV7" s="1087"/>
      <c r="BW7" s="1087"/>
      <c r="BX7" s="1087"/>
      <c r="BY7" s="1087"/>
      <c r="BZ7" s="1087"/>
      <c r="CA7" s="1087"/>
      <c r="CB7" s="1087"/>
      <c r="CC7" s="1087"/>
      <c r="CD7" s="1087"/>
      <c r="CE7" s="1087"/>
      <c r="CF7" s="1087"/>
      <c r="CG7" s="1099"/>
      <c r="CH7" s="1083">
        <v>-4</v>
      </c>
      <c r="CI7" s="1084"/>
      <c r="CJ7" s="1084"/>
      <c r="CK7" s="1084"/>
      <c r="CL7" s="1085"/>
      <c r="CM7" s="1083">
        <v>26</v>
      </c>
      <c r="CN7" s="1084"/>
      <c r="CO7" s="1084"/>
      <c r="CP7" s="1084"/>
      <c r="CQ7" s="1085"/>
      <c r="CR7" s="1083">
        <v>3</v>
      </c>
      <c r="CS7" s="1084"/>
      <c r="CT7" s="1084"/>
      <c r="CU7" s="1084"/>
      <c r="CV7" s="1085"/>
      <c r="CW7" s="1083" t="s">
        <v>552</v>
      </c>
      <c r="CX7" s="1084"/>
      <c r="CY7" s="1084"/>
      <c r="CZ7" s="1084"/>
      <c r="DA7" s="1085"/>
      <c r="DB7" s="1083" t="s">
        <v>568</v>
      </c>
      <c r="DC7" s="1084"/>
      <c r="DD7" s="1084"/>
      <c r="DE7" s="1084"/>
      <c r="DF7" s="1085"/>
      <c r="DG7" s="1083" t="s">
        <v>573</v>
      </c>
      <c r="DH7" s="1084"/>
      <c r="DI7" s="1084"/>
      <c r="DJ7" s="1084"/>
      <c r="DK7" s="1085"/>
      <c r="DL7" s="1083" t="s">
        <v>552</v>
      </c>
      <c r="DM7" s="1084"/>
      <c r="DN7" s="1084"/>
      <c r="DO7" s="1084"/>
      <c r="DP7" s="1085"/>
      <c r="DQ7" s="1083"/>
      <c r="DR7" s="1084"/>
      <c r="DS7" s="1084"/>
      <c r="DT7" s="1084"/>
      <c r="DU7" s="1085"/>
      <c r="DV7" s="1086"/>
      <c r="DW7" s="1087"/>
      <c r="DX7" s="1087"/>
      <c r="DY7" s="1087"/>
      <c r="DZ7" s="1088"/>
      <c r="EA7" s="216"/>
    </row>
    <row r="8" spans="1:131" s="217" customFormat="1" ht="26.25" customHeight="1" x14ac:dyDescent="0.15">
      <c r="A8" s="220">
        <v>2</v>
      </c>
      <c r="B8" s="1017" t="s">
        <v>375</v>
      </c>
      <c r="C8" s="1018"/>
      <c r="D8" s="1018"/>
      <c r="E8" s="1018"/>
      <c r="F8" s="1018"/>
      <c r="G8" s="1018"/>
      <c r="H8" s="1018"/>
      <c r="I8" s="1018"/>
      <c r="J8" s="1018"/>
      <c r="K8" s="1018"/>
      <c r="L8" s="1018"/>
      <c r="M8" s="1018"/>
      <c r="N8" s="1018"/>
      <c r="O8" s="1018"/>
      <c r="P8" s="1019"/>
      <c r="Q8" s="1025">
        <v>63</v>
      </c>
      <c r="R8" s="1026"/>
      <c r="S8" s="1026"/>
      <c r="T8" s="1026"/>
      <c r="U8" s="1026"/>
      <c r="V8" s="1026">
        <v>63</v>
      </c>
      <c r="W8" s="1026"/>
      <c r="X8" s="1026"/>
      <c r="Y8" s="1026"/>
      <c r="Z8" s="1026"/>
      <c r="AA8" s="1026">
        <v>0</v>
      </c>
      <c r="AB8" s="1026"/>
      <c r="AC8" s="1026"/>
      <c r="AD8" s="1026"/>
      <c r="AE8" s="1027"/>
      <c r="AF8" s="1022" t="s">
        <v>122</v>
      </c>
      <c r="AG8" s="1023"/>
      <c r="AH8" s="1023"/>
      <c r="AI8" s="1023"/>
      <c r="AJ8" s="1024"/>
      <c r="AK8" s="1067" t="s">
        <v>552</v>
      </c>
      <c r="AL8" s="1068"/>
      <c r="AM8" s="1068"/>
      <c r="AN8" s="1068"/>
      <c r="AO8" s="1068"/>
      <c r="AP8" s="1068" t="s">
        <v>552</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572</v>
      </c>
      <c r="BT8" s="980"/>
      <c r="BU8" s="980"/>
      <c r="BV8" s="980"/>
      <c r="BW8" s="980"/>
      <c r="BX8" s="980"/>
      <c r="BY8" s="980"/>
      <c r="BZ8" s="980"/>
      <c r="CA8" s="980"/>
      <c r="CB8" s="980"/>
      <c r="CC8" s="980"/>
      <c r="CD8" s="980"/>
      <c r="CE8" s="980"/>
      <c r="CF8" s="980"/>
      <c r="CG8" s="1001"/>
      <c r="CH8" s="976">
        <v>0</v>
      </c>
      <c r="CI8" s="977"/>
      <c r="CJ8" s="977"/>
      <c r="CK8" s="977"/>
      <c r="CL8" s="978"/>
      <c r="CM8" s="976">
        <v>44</v>
      </c>
      <c r="CN8" s="977"/>
      <c r="CO8" s="977"/>
      <c r="CP8" s="977"/>
      <c r="CQ8" s="978"/>
      <c r="CR8" s="976">
        <v>10</v>
      </c>
      <c r="CS8" s="977"/>
      <c r="CT8" s="977"/>
      <c r="CU8" s="977"/>
      <c r="CV8" s="978"/>
      <c r="CW8" s="976">
        <v>2</v>
      </c>
      <c r="CX8" s="977"/>
      <c r="CY8" s="977"/>
      <c r="CZ8" s="977"/>
      <c r="DA8" s="978"/>
      <c r="DB8" s="976" t="s">
        <v>574</v>
      </c>
      <c r="DC8" s="977"/>
      <c r="DD8" s="977"/>
      <c r="DE8" s="977"/>
      <c r="DF8" s="978"/>
      <c r="DG8" s="976" t="s">
        <v>575</v>
      </c>
      <c r="DH8" s="977"/>
      <c r="DI8" s="977"/>
      <c r="DJ8" s="977"/>
      <c r="DK8" s="978"/>
      <c r="DL8" s="976" t="s">
        <v>552</v>
      </c>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t="s">
        <v>376</v>
      </c>
      <c r="C9" s="1018"/>
      <c r="D9" s="1018"/>
      <c r="E9" s="1018"/>
      <c r="F9" s="1018"/>
      <c r="G9" s="1018"/>
      <c r="H9" s="1018"/>
      <c r="I9" s="1018"/>
      <c r="J9" s="1018"/>
      <c r="K9" s="1018"/>
      <c r="L9" s="1018"/>
      <c r="M9" s="1018"/>
      <c r="N9" s="1018"/>
      <c r="O9" s="1018"/>
      <c r="P9" s="1019"/>
      <c r="Q9" s="1025">
        <v>84</v>
      </c>
      <c r="R9" s="1026"/>
      <c r="S9" s="1026"/>
      <c r="T9" s="1026"/>
      <c r="U9" s="1026"/>
      <c r="V9" s="1026">
        <v>84</v>
      </c>
      <c r="W9" s="1026"/>
      <c r="X9" s="1026"/>
      <c r="Y9" s="1026"/>
      <c r="Z9" s="1026"/>
      <c r="AA9" s="1026">
        <v>0</v>
      </c>
      <c r="AB9" s="1026"/>
      <c r="AC9" s="1026"/>
      <c r="AD9" s="1026"/>
      <c r="AE9" s="1027"/>
      <c r="AF9" s="1022" t="s">
        <v>122</v>
      </c>
      <c r="AG9" s="1023"/>
      <c r="AH9" s="1023"/>
      <c r="AI9" s="1023"/>
      <c r="AJ9" s="1024"/>
      <c r="AK9" s="1067">
        <v>1</v>
      </c>
      <c r="AL9" s="1068"/>
      <c r="AM9" s="1068"/>
      <c r="AN9" s="1068"/>
      <c r="AO9" s="1068"/>
      <c r="AP9" s="1068">
        <v>178</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t="s">
        <v>377</v>
      </c>
      <c r="C10" s="1018"/>
      <c r="D10" s="1018"/>
      <c r="E10" s="1018"/>
      <c r="F10" s="1018"/>
      <c r="G10" s="1018"/>
      <c r="H10" s="1018"/>
      <c r="I10" s="1018"/>
      <c r="J10" s="1018"/>
      <c r="K10" s="1018"/>
      <c r="L10" s="1018"/>
      <c r="M10" s="1018"/>
      <c r="N10" s="1018"/>
      <c r="O10" s="1018"/>
      <c r="P10" s="1019"/>
      <c r="Q10" s="1025">
        <v>119</v>
      </c>
      <c r="R10" s="1026"/>
      <c r="S10" s="1026"/>
      <c r="T10" s="1026"/>
      <c r="U10" s="1026"/>
      <c r="V10" s="1026">
        <v>116</v>
      </c>
      <c r="W10" s="1026"/>
      <c r="X10" s="1026"/>
      <c r="Y10" s="1026"/>
      <c r="Z10" s="1026"/>
      <c r="AA10" s="1026">
        <v>3</v>
      </c>
      <c r="AB10" s="1026"/>
      <c r="AC10" s="1026"/>
      <c r="AD10" s="1026"/>
      <c r="AE10" s="1027"/>
      <c r="AF10" s="1022">
        <v>3</v>
      </c>
      <c r="AG10" s="1023"/>
      <c r="AH10" s="1023"/>
      <c r="AI10" s="1023"/>
      <c r="AJ10" s="1024"/>
      <c r="AK10" s="1067" t="s">
        <v>552</v>
      </c>
      <c r="AL10" s="1068"/>
      <c r="AM10" s="1068"/>
      <c r="AN10" s="1068"/>
      <c r="AO10" s="1068"/>
      <c r="AP10" s="1068" t="s">
        <v>552</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t="s">
        <v>378</v>
      </c>
      <c r="C11" s="1018"/>
      <c r="D11" s="1018"/>
      <c r="E11" s="1018"/>
      <c r="F11" s="1018"/>
      <c r="G11" s="1018"/>
      <c r="H11" s="1018"/>
      <c r="I11" s="1018"/>
      <c r="J11" s="1018"/>
      <c r="K11" s="1018"/>
      <c r="L11" s="1018"/>
      <c r="M11" s="1018"/>
      <c r="N11" s="1018"/>
      <c r="O11" s="1018"/>
      <c r="P11" s="1019"/>
      <c r="Q11" s="1025">
        <v>171</v>
      </c>
      <c r="R11" s="1026"/>
      <c r="S11" s="1026"/>
      <c r="T11" s="1026"/>
      <c r="U11" s="1026"/>
      <c r="V11" s="1026">
        <v>169</v>
      </c>
      <c r="W11" s="1026"/>
      <c r="X11" s="1026"/>
      <c r="Y11" s="1026"/>
      <c r="Z11" s="1026"/>
      <c r="AA11" s="1026">
        <v>2</v>
      </c>
      <c r="AB11" s="1026"/>
      <c r="AC11" s="1026"/>
      <c r="AD11" s="1026"/>
      <c r="AE11" s="1027"/>
      <c r="AF11" s="1022" t="s">
        <v>122</v>
      </c>
      <c r="AG11" s="1023"/>
      <c r="AH11" s="1023"/>
      <c r="AI11" s="1023"/>
      <c r="AJ11" s="1024"/>
      <c r="AK11" s="1067">
        <v>8</v>
      </c>
      <c r="AL11" s="1068"/>
      <c r="AM11" s="1068"/>
      <c r="AN11" s="1068"/>
      <c r="AO11" s="1068"/>
      <c r="AP11" s="1068" t="s">
        <v>552</v>
      </c>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379</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380</v>
      </c>
      <c r="B23" s="924" t="s">
        <v>381</v>
      </c>
      <c r="C23" s="925"/>
      <c r="D23" s="925"/>
      <c r="E23" s="925"/>
      <c r="F23" s="925"/>
      <c r="G23" s="925"/>
      <c r="H23" s="925"/>
      <c r="I23" s="925"/>
      <c r="J23" s="925"/>
      <c r="K23" s="925"/>
      <c r="L23" s="925"/>
      <c r="M23" s="925"/>
      <c r="N23" s="925"/>
      <c r="O23" s="925"/>
      <c r="P23" s="935"/>
      <c r="Q23" s="1054">
        <v>54532</v>
      </c>
      <c r="R23" s="1048"/>
      <c r="S23" s="1048"/>
      <c r="T23" s="1048"/>
      <c r="U23" s="1048"/>
      <c r="V23" s="1048">
        <v>53708</v>
      </c>
      <c r="W23" s="1048"/>
      <c r="X23" s="1048"/>
      <c r="Y23" s="1048"/>
      <c r="Z23" s="1048"/>
      <c r="AA23" s="1048">
        <v>824</v>
      </c>
      <c r="AB23" s="1048"/>
      <c r="AC23" s="1048"/>
      <c r="AD23" s="1048"/>
      <c r="AE23" s="1055"/>
      <c r="AF23" s="1056">
        <v>443</v>
      </c>
      <c r="AG23" s="1048"/>
      <c r="AH23" s="1048"/>
      <c r="AI23" s="1048"/>
      <c r="AJ23" s="1057"/>
      <c r="AK23" s="1058"/>
      <c r="AL23" s="1059"/>
      <c r="AM23" s="1059"/>
      <c r="AN23" s="1059"/>
      <c r="AO23" s="1059"/>
      <c r="AP23" s="1048">
        <v>55801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382</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383</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384</v>
      </c>
      <c r="R26" s="989"/>
      <c r="S26" s="989"/>
      <c r="T26" s="989"/>
      <c r="U26" s="990"/>
      <c r="V26" s="988" t="s">
        <v>385</v>
      </c>
      <c r="W26" s="989"/>
      <c r="X26" s="989"/>
      <c r="Y26" s="989"/>
      <c r="Z26" s="990"/>
      <c r="AA26" s="988" t="s">
        <v>386</v>
      </c>
      <c r="AB26" s="989"/>
      <c r="AC26" s="989"/>
      <c r="AD26" s="989"/>
      <c r="AE26" s="989"/>
      <c r="AF26" s="1042" t="s">
        <v>387</v>
      </c>
      <c r="AG26" s="995"/>
      <c r="AH26" s="995"/>
      <c r="AI26" s="995"/>
      <c r="AJ26" s="1043"/>
      <c r="AK26" s="989" t="s">
        <v>388</v>
      </c>
      <c r="AL26" s="989"/>
      <c r="AM26" s="989"/>
      <c r="AN26" s="989"/>
      <c r="AO26" s="990"/>
      <c r="AP26" s="988" t="s">
        <v>389</v>
      </c>
      <c r="AQ26" s="989"/>
      <c r="AR26" s="989"/>
      <c r="AS26" s="989"/>
      <c r="AT26" s="990"/>
      <c r="AU26" s="988" t="s">
        <v>390</v>
      </c>
      <c r="AV26" s="989"/>
      <c r="AW26" s="989"/>
      <c r="AX26" s="989"/>
      <c r="AY26" s="990"/>
      <c r="AZ26" s="988" t="s">
        <v>391</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392</v>
      </c>
      <c r="C28" s="1035"/>
      <c r="D28" s="1035"/>
      <c r="E28" s="1035"/>
      <c r="F28" s="1035"/>
      <c r="G28" s="1035"/>
      <c r="H28" s="1035"/>
      <c r="I28" s="1035"/>
      <c r="J28" s="1035"/>
      <c r="K28" s="1035"/>
      <c r="L28" s="1035"/>
      <c r="M28" s="1035"/>
      <c r="N28" s="1035"/>
      <c r="O28" s="1035"/>
      <c r="P28" s="1036"/>
      <c r="Q28" s="1037">
        <v>9449</v>
      </c>
      <c r="R28" s="1038"/>
      <c r="S28" s="1038"/>
      <c r="T28" s="1038"/>
      <c r="U28" s="1038"/>
      <c r="V28" s="1038">
        <v>9423</v>
      </c>
      <c r="W28" s="1038"/>
      <c r="X28" s="1038"/>
      <c r="Y28" s="1038"/>
      <c r="Z28" s="1038"/>
      <c r="AA28" s="1038">
        <v>26</v>
      </c>
      <c r="AB28" s="1038"/>
      <c r="AC28" s="1038"/>
      <c r="AD28" s="1038"/>
      <c r="AE28" s="1039"/>
      <c r="AF28" s="1040">
        <v>26</v>
      </c>
      <c r="AG28" s="1038"/>
      <c r="AH28" s="1038"/>
      <c r="AI28" s="1038"/>
      <c r="AJ28" s="1041"/>
      <c r="AK28" s="1029">
        <v>1000</v>
      </c>
      <c r="AL28" s="1030"/>
      <c r="AM28" s="1030"/>
      <c r="AN28" s="1030"/>
      <c r="AO28" s="1030"/>
      <c r="AP28" s="1030" t="s">
        <v>552</v>
      </c>
      <c r="AQ28" s="1030"/>
      <c r="AR28" s="1030"/>
      <c r="AS28" s="1030"/>
      <c r="AT28" s="1030"/>
      <c r="AU28" s="1030" t="s">
        <v>552</v>
      </c>
      <c r="AV28" s="1030"/>
      <c r="AW28" s="1030"/>
      <c r="AX28" s="1030"/>
      <c r="AY28" s="1030"/>
      <c r="AZ28" s="1031" t="s">
        <v>552</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393</v>
      </c>
      <c r="C29" s="1018"/>
      <c r="D29" s="1018"/>
      <c r="E29" s="1018"/>
      <c r="F29" s="1018"/>
      <c r="G29" s="1018"/>
      <c r="H29" s="1018"/>
      <c r="I29" s="1018"/>
      <c r="J29" s="1018"/>
      <c r="K29" s="1018"/>
      <c r="L29" s="1018"/>
      <c r="M29" s="1018"/>
      <c r="N29" s="1018"/>
      <c r="O29" s="1018"/>
      <c r="P29" s="1019"/>
      <c r="Q29" s="1025">
        <v>92</v>
      </c>
      <c r="R29" s="1026"/>
      <c r="S29" s="1026"/>
      <c r="T29" s="1026"/>
      <c r="U29" s="1026"/>
      <c r="V29" s="1026">
        <v>92</v>
      </c>
      <c r="W29" s="1026"/>
      <c r="X29" s="1026"/>
      <c r="Y29" s="1026"/>
      <c r="Z29" s="1026"/>
      <c r="AA29" s="1026">
        <v>0</v>
      </c>
      <c r="AB29" s="1026"/>
      <c r="AC29" s="1026"/>
      <c r="AD29" s="1026"/>
      <c r="AE29" s="1027"/>
      <c r="AF29" s="1022">
        <v>0</v>
      </c>
      <c r="AG29" s="1023"/>
      <c r="AH29" s="1023"/>
      <c r="AI29" s="1023"/>
      <c r="AJ29" s="1024"/>
      <c r="AK29" s="967">
        <v>18</v>
      </c>
      <c r="AL29" s="958"/>
      <c r="AM29" s="958"/>
      <c r="AN29" s="958"/>
      <c r="AO29" s="958"/>
      <c r="AP29" s="958" t="s">
        <v>552</v>
      </c>
      <c r="AQ29" s="958"/>
      <c r="AR29" s="958"/>
      <c r="AS29" s="958"/>
      <c r="AT29" s="958"/>
      <c r="AU29" s="958" t="s">
        <v>552</v>
      </c>
      <c r="AV29" s="958"/>
      <c r="AW29" s="958"/>
      <c r="AX29" s="958"/>
      <c r="AY29" s="958"/>
      <c r="AZ29" s="1028" t="s">
        <v>552</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394</v>
      </c>
      <c r="C30" s="1018"/>
      <c r="D30" s="1018"/>
      <c r="E30" s="1018"/>
      <c r="F30" s="1018"/>
      <c r="G30" s="1018"/>
      <c r="H30" s="1018"/>
      <c r="I30" s="1018"/>
      <c r="J30" s="1018"/>
      <c r="K30" s="1018"/>
      <c r="L30" s="1018"/>
      <c r="M30" s="1018"/>
      <c r="N30" s="1018"/>
      <c r="O30" s="1018"/>
      <c r="P30" s="1019"/>
      <c r="Q30" s="1025">
        <v>10397</v>
      </c>
      <c r="R30" s="1026"/>
      <c r="S30" s="1026"/>
      <c r="T30" s="1026"/>
      <c r="U30" s="1026"/>
      <c r="V30" s="1026">
        <v>10264</v>
      </c>
      <c r="W30" s="1026"/>
      <c r="X30" s="1026"/>
      <c r="Y30" s="1026"/>
      <c r="Z30" s="1026"/>
      <c r="AA30" s="1026">
        <v>133</v>
      </c>
      <c r="AB30" s="1026"/>
      <c r="AC30" s="1026"/>
      <c r="AD30" s="1026"/>
      <c r="AE30" s="1027"/>
      <c r="AF30" s="1022">
        <v>133</v>
      </c>
      <c r="AG30" s="1023"/>
      <c r="AH30" s="1023"/>
      <c r="AI30" s="1023"/>
      <c r="AJ30" s="1024"/>
      <c r="AK30" s="967">
        <v>1528</v>
      </c>
      <c r="AL30" s="958"/>
      <c r="AM30" s="958"/>
      <c r="AN30" s="958"/>
      <c r="AO30" s="958"/>
      <c r="AP30" s="958" t="s">
        <v>552</v>
      </c>
      <c r="AQ30" s="958"/>
      <c r="AR30" s="958"/>
      <c r="AS30" s="958"/>
      <c r="AT30" s="958"/>
      <c r="AU30" s="958" t="s">
        <v>552</v>
      </c>
      <c r="AV30" s="958"/>
      <c r="AW30" s="958"/>
      <c r="AX30" s="958"/>
      <c r="AY30" s="958"/>
      <c r="AZ30" s="1028" t="s">
        <v>552</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395</v>
      </c>
      <c r="C31" s="1018"/>
      <c r="D31" s="1018"/>
      <c r="E31" s="1018"/>
      <c r="F31" s="1018"/>
      <c r="G31" s="1018"/>
      <c r="H31" s="1018"/>
      <c r="I31" s="1018"/>
      <c r="J31" s="1018"/>
      <c r="K31" s="1018"/>
      <c r="L31" s="1018"/>
      <c r="M31" s="1018"/>
      <c r="N31" s="1018"/>
      <c r="O31" s="1018"/>
      <c r="P31" s="1019"/>
      <c r="Q31" s="1025">
        <v>1815</v>
      </c>
      <c r="R31" s="1026"/>
      <c r="S31" s="1026"/>
      <c r="T31" s="1026"/>
      <c r="U31" s="1026"/>
      <c r="V31" s="1026">
        <v>1809</v>
      </c>
      <c r="W31" s="1026"/>
      <c r="X31" s="1026"/>
      <c r="Y31" s="1026"/>
      <c r="Z31" s="1026"/>
      <c r="AA31" s="1026">
        <v>6</v>
      </c>
      <c r="AB31" s="1026"/>
      <c r="AC31" s="1026"/>
      <c r="AD31" s="1026"/>
      <c r="AE31" s="1027"/>
      <c r="AF31" s="1022">
        <v>6</v>
      </c>
      <c r="AG31" s="1023"/>
      <c r="AH31" s="1023"/>
      <c r="AI31" s="1023"/>
      <c r="AJ31" s="1024"/>
      <c r="AK31" s="967">
        <v>463</v>
      </c>
      <c r="AL31" s="958"/>
      <c r="AM31" s="958"/>
      <c r="AN31" s="958"/>
      <c r="AO31" s="958"/>
      <c r="AP31" s="958" t="s">
        <v>553</v>
      </c>
      <c r="AQ31" s="958"/>
      <c r="AR31" s="958"/>
      <c r="AS31" s="958"/>
      <c r="AT31" s="958"/>
      <c r="AU31" s="958" t="s">
        <v>554</v>
      </c>
      <c r="AV31" s="958"/>
      <c r="AW31" s="958"/>
      <c r="AX31" s="958"/>
      <c r="AY31" s="958"/>
      <c r="AZ31" s="1028" t="s">
        <v>552</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396</v>
      </c>
      <c r="C32" s="1018"/>
      <c r="D32" s="1018"/>
      <c r="E32" s="1018"/>
      <c r="F32" s="1018"/>
      <c r="G32" s="1018"/>
      <c r="H32" s="1018"/>
      <c r="I32" s="1018"/>
      <c r="J32" s="1018"/>
      <c r="K32" s="1018"/>
      <c r="L32" s="1018"/>
      <c r="M32" s="1018"/>
      <c r="N32" s="1018"/>
      <c r="O32" s="1018"/>
      <c r="P32" s="1019"/>
      <c r="Q32" s="1025">
        <v>30</v>
      </c>
      <c r="R32" s="1026"/>
      <c r="S32" s="1026"/>
      <c r="T32" s="1026"/>
      <c r="U32" s="1026"/>
      <c r="V32" s="1026">
        <v>30</v>
      </c>
      <c r="W32" s="1026"/>
      <c r="X32" s="1026"/>
      <c r="Y32" s="1026"/>
      <c r="Z32" s="1026"/>
      <c r="AA32" s="1026">
        <v>0</v>
      </c>
      <c r="AB32" s="1026"/>
      <c r="AC32" s="1026"/>
      <c r="AD32" s="1026"/>
      <c r="AE32" s="1027"/>
      <c r="AF32" s="1022" t="s">
        <v>122</v>
      </c>
      <c r="AG32" s="1023"/>
      <c r="AH32" s="1023"/>
      <c r="AI32" s="1023"/>
      <c r="AJ32" s="1024"/>
      <c r="AK32" s="967">
        <v>4</v>
      </c>
      <c r="AL32" s="958"/>
      <c r="AM32" s="958"/>
      <c r="AN32" s="958"/>
      <c r="AO32" s="958"/>
      <c r="AP32" s="958" t="s">
        <v>552</v>
      </c>
      <c r="AQ32" s="958"/>
      <c r="AR32" s="958"/>
      <c r="AS32" s="958"/>
      <c r="AT32" s="958"/>
      <c r="AU32" s="958" t="s">
        <v>552</v>
      </c>
      <c r="AV32" s="958"/>
      <c r="AW32" s="958"/>
      <c r="AX32" s="958"/>
      <c r="AY32" s="958"/>
      <c r="AZ32" s="1028" t="s">
        <v>552</v>
      </c>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397</v>
      </c>
      <c r="C33" s="1018"/>
      <c r="D33" s="1018"/>
      <c r="E33" s="1018"/>
      <c r="F33" s="1018"/>
      <c r="G33" s="1018"/>
      <c r="H33" s="1018"/>
      <c r="I33" s="1018"/>
      <c r="J33" s="1018"/>
      <c r="K33" s="1018"/>
      <c r="L33" s="1018"/>
      <c r="M33" s="1018"/>
      <c r="N33" s="1018"/>
      <c r="O33" s="1018"/>
      <c r="P33" s="1019"/>
      <c r="Q33" s="1025">
        <v>3012</v>
      </c>
      <c r="R33" s="1026"/>
      <c r="S33" s="1026"/>
      <c r="T33" s="1026"/>
      <c r="U33" s="1026"/>
      <c r="V33" s="1026">
        <v>3103</v>
      </c>
      <c r="W33" s="1026"/>
      <c r="X33" s="1026"/>
      <c r="Y33" s="1026"/>
      <c r="Z33" s="1026"/>
      <c r="AA33" s="1026">
        <v>-91</v>
      </c>
      <c r="AB33" s="1026"/>
      <c r="AC33" s="1026"/>
      <c r="AD33" s="1026"/>
      <c r="AE33" s="1027"/>
      <c r="AF33" s="1022">
        <v>1024</v>
      </c>
      <c r="AG33" s="1023"/>
      <c r="AH33" s="1023"/>
      <c r="AI33" s="1023"/>
      <c r="AJ33" s="1024"/>
      <c r="AK33" s="967">
        <v>1347</v>
      </c>
      <c r="AL33" s="958"/>
      <c r="AM33" s="958"/>
      <c r="AN33" s="958"/>
      <c r="AO33" s="958"/>
      <c r="AP33" s="958">
        <v>17903</v>
      </c>
      <c r="AQ33" s="958"/>
      <c r="AR33" s="958"/>
      <c r="AS33" s="958"/>
      <c r="AT33" s="958"/>
      <c r="AU33" s="958">
        <v>13302</v>
      </c>
      <c r="AV33" s="958"/>
      <c r="AW33" s="958"/>
      <c r="AX33" s="958"/>
      <c r="AY33" s="958"/>
      <c r="AZ33" s="1028" t="s">
        <v>552</v>
      </c>
      <c r="BA33" s="1028"/>
      <c r="BB33" s="1028"/>
      <c r="BC33" s="1028"/>
      <c r="BD33" s="1028"/>
      <c r="BE33" s="959" t="s">
        <v>398</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399</v>
      </c>
      <c r="C34" s="1018"/>
      <c r="D34" s="1018"/>
      <c r="E34" s="1018"/>
      <c r="F34" s="1018"/>
      <c r="G34" s="1018"/>
      <c r="H34" s="1018"/>
      <c r="I34" s="1018"/>
      <c r="J34" s="1018"/>
      <c r="K34" s="1018"/>
      <c r="L34" s="1018"/>
      <c r="M34" s="1018"/>
      <c r="N34" s="1018"/>
      <c r="O34" s="1018"/>
      <c r="P34" s="1019"/>
      <c r="Q34" s="1025">
        <v>233</v>
      </c>
      <c r="R34" s="1026"/>
      <c r="S34" s="1026"/>
      <c r="T34" s="1026"/>
      <c r="U34" s="1026"/>
      <c r="V34" s="1026">
        <v>233</v>
      </c>
      <c r="W34" s="1026"/>
      <c r="X34" s="1026"/>
      <c r="Y34" s="1026"/>
      <c r="Z34" s="1026"/>
      <c r="AA34" s="1026">
        <v>0</v>
      </c>
      <c r="AB34" s="1026"/>
      <c r="AC34" s="1026"/>
      <c r="AD34" s="1026"/>
      <c r="AE34" s="1027"/>
      <c r="AF34" s="1022" t="s">
        <v>122</v>
      </c>
      <c r="AG34" s="1023"/>
      <c r="AH34" s="1023"/>
      <c r="AI34" s="1023"/>
      <c r="AJ34" s="1024"/>
      <c r="AK34" s="967" t="s">
        <v>555</v>
      </c>
      <c r="AL34" s="958"/>
      <c r="AM34" s="958"/>
      <c r="AN34" s="958"/>
      <c r="AO34" s="958"/>
      <c r="AP34" s="958">
        <v>982</v>
      </c>
      <c r="AQ34" s="958"/>
      <c r="AR34" s="958"/>
      <c r="AS34" s="958"/>
      <c r="AT34" s="958"/>
      <c r="AU34" s="958" t="s">
        <v>552</v>
      </c>
      <c r="AV34" s="958"/>
      <c r="AW34" s="958"/>
      <c r="AX34" s="958"/>
      <c r="AY34" s="958"/>
      <c r="AZ34" s="1028" t="s">
        <v>552</v>
      </c>
      <c r="BA34" s="1028"/>
      <c r="BB34" s="1028"/>
      <c r="BC34" s="1028"/>
      <c r="BD34" s="1028"/>
      <c r="BE34" s="959" t="s">
        <v>400</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401</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380</v>
      </c>
      <c r="B63" s="924" t="s">
        <v>402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1191</v>
      </c>
      <c r="AG63" s="946"/>
      <c r="AH63" s="946"/>
      <c r="AI63" s="946"/>
      <c r="AJ63" s="1009"/>
      <c r="AK63" s="1010"/>
      <c r="AL63" s="950"/>
      <c r="AM63" s="950"/>
      <c r="AN63" s="950"/>
      <c r="AO63" s="950"/>
      <c r="AP63" s="946">
        <v>18885</v>
      </c>
      <c r="AQ63" s="946"/>
      <c r="AR63" s="946"/>
      <c r="AS63" s="946"/>
      <c r="AT63" s="946"/>
      <c r="AU63" s="946">
        <v>13302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404</v>
      </c>
      <c r="B66" s="983"/>
      <c r="C66" s="983"/>
      <c r="D66" s="983"/>
      <c r="E66" s="983"/>
      <c r="F66" s="983"/>
      <c r="G66" s="983"/>
      <c r="H66" s="983"/>
      <c r="I66" s="983"/>
      <c r="J66" s="983"/>
      <c r="K66" s="983"/>
      <c r="L66" s="983"/>
      <c r="M66" s="983"/>
      <c r="N66" s="983"/>
      <c r="O66" s="983"/>
      <c r="P66" s="984"/>
      <c r="Q66" s="988" t="s">
        <v>384</v>
      </c>
      <c r="R66" s="989"/>
      <c r="S66" s="989"/>
      <c r="T66" s="989"/>
      <c r="U66" s="990"/>
      <c r="V66" s="988" t="s">
        <v>385</v>
      </c>
      <c r="W66" s="989"/>
      <c r="X66" s="989"/>
      <c r="Y66" s="989"/>
      <c r="Z66" s="990"/>
      <c r="AA66" s="988" t="s">
        <v>386</v>
      </c>
      <c r="AB66" s="989"/>
      <c r="AC66" s="989"/>
      <c r="AD66" s="989"/>
      <c r="AE66" s="990"/>
      <c r="AF66" s="994" t="s">
        <v>387</v>
      </c>
      <c r="AG66" s="995"/>
      <c r="AH66" s="995"/>
      <c r="AI66" s="995"/>
      <c r="AJ66" s="996"/>
      <c r="AK66" s="988" t="s">
        <v>388</v>
      </c>
      <c r="AL66" s="983"/>
      <c r="AM66" s="983"/>
      <c r="AN66" s="983"/>
      <c r="AO66" s="984"/>
      <c r="AP66" s="988" t="s">
        <v>389</v>
      </c>
      <c r="AQ66" s="989"/>
      <c r="AR66" s="989"/>
      <c r="AS66" s="989"/>
      <c r="AT66" s="990"/>
      <c r="AU66" s="988" t="s">
        <v>405</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556</v>
      </c>
      <c r="C68" s="973"/>
      <c r="D68" s="973"/>
      <c r="E68" s="973"/>
      <c r="F68" s="973"/>
      <c r="G68" s="973"/>
      <c r="H68" s="973"/>
      <c r="I68" s="973"/>
      <c r="J68" s="973"/>
      <c r="K68" s="973"/>
      <c r="L68" s="973"/>
      <c r="M68" s="973"/>
      <c r="N68" s="973"/>
      <c r="O68" s="973"/>
      <c r="P68" s="974"/>
      <c r="Q68" s="975">
        <v>1693</v>
      </c>
      <c r="R68" s="969"/>
      <c r="S68" s="969"/>
      <c r="T68" s="969"/>
      <c r="U68" s="969"/>
      <c r="V68" s="969">
        <v>1693</v>
      </c>
      <c r="W68" s="969"/>
      <c r="X68" s="969"/>
      <c r="Y68" s="969"/>
      <c r="Z68" s="969"/>
      <c r="AA68" s="969">
        <v>0</v>
      </c>
      <c r="AB68" s="969"/>
      <c r="AC68" s="969"/>
      <c r="AD68" s="969"/>
      <c r="AE68" s="969"/>
      <c r="AF68" s="969">
        <v>0</v>
      </c>
      <c r="AG68" s="969"/>
      <c r="AH68" s="969"/>
      <c r="AI68" s="969"/>
      <c r="AJ68" s="969"/>
      <c r="AK68" s="969">
        <v>130</v>
      </c>
      <c r="AL68" s="969"/>
      <c r="AM68" s="969"/>
      <c r="AN68" s="969"/>
      <c r="AO68" s="969"/>
      <c r="AP68" s="969" t="s">
        <v>552</v>
      </c>
      <c r="AQ68" s="969"/>
      <c r="AR68" s="969"/>
      <c r="AS68" s="969"/>
      <c r="AT68" s="969"/>
      <c r="AU68" s="969" t="s">
        <v>563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557</v>
      </c>
      <c r="C69" s="962"/>
      <c r="D69" s="962"/>
      <c r="E69" s="962"/>
      <c r="F69" s="962"/>
      <c r="G69" s="962"/>
      <c r="H69" s="962"/>
      <c r="I69" s="962"/>
      <c r="J69" s="962"/>
      <c r="K69" s="962"/>
      <c r="L69" s="962"/>
      <c r="M69" s="962"/>
      <c r="N69" s="962"/>
      <c r="O69" s="962"/>
      <c r="P69" s="963"/>
      <c r="Q69" s="964">
        <v>475317</v>
      </c>
      <c r="R69" s="958"/>
      <c r="S69" s="958"/>
      <c r="T69" s="958"/>
      <c r="U69" s="958"/>
      <c r="V69" s="958">
        <v>471522</v>
      </c>
      <c r="W69" s="958"/>
      <c r="X69" s="958"/>
      <c r="Y69" s="958"/>
      <c r="Z69" s="958"/>
      <c r="AA69" s="958">
        <v>3795</v>
      </c>
      <c r="AB69" s="958"/>
      <c r="AC69" s="958"/>
      <c r="AD69" s="958"/>
      <c r="AE69" s="958"/>
      <c r="AF69" s="958">
        <v>3795</v>
      </c>
      <c r="AG69" s="958"/>
      <c r="AH69" s="958"/>
      <c r="AI69" s="958"/>
      <c r="AJ69" s="958"/>
      <c r="AK69" s="958">
        <v>1144</v>
      </c>
      <c r="AL69" s="958"/>
      <c r="AM69" s="958"/>
      <c r="AN69" s="958"/>
      <c r="AO69" s="958"/>
      <c r="AP69" s="958" t="s">
        <v>552</v>
      </c>
      <c r="AQ69" s="958"/>
      <c r="AR69" s="958"/>
      <c r="AS69" s="958"/>
      <c r="AT69" s="958"/>
      <c r="AU69" s="958" t="s">
        <v>564</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558</v>
      </c>
      <c r="C70" s="962"/>
      <c r="D70" s="962"/>
      <c r="E70" s="962"/>
      <c r="F70" s="962"/>
      <c r="G70" s="962"/>
      <c r="H70" s="962"/>
      <c r="I70" s="962"/>
      <c r="J70" s="962"/>
      <c r="K70" s="962"/>
      <c r="L70" s="962"/>
      <c r="M70" s="962"/>
      <c r="N70" s="962"/>
      <c r="O70" s="962"/>
      <c r="P70" s="963"/>
      <c r="Q70" s="964">
        <v>304</v>
      </c>
      <c r="R70" s="958"/>
      <c r="S70" s="958"/>
      <c r="T70" s="958"/>
      <c r="U70" s="958"/>
      <c r="V70" s="958">
        <v>258</v>
      </c>
      <c r="W70" s="958"/>
      <c r="X70" s="958"/>
      <c r="Y70" s="958"/>
      <c r="Z70" s="958"/>
      <c r="AA70" s="958">
        <v>46</v>
      </c>
      <c r="AB70" s="958"/>
      <c r="AC70" s="958"/>
      <c r="AD70" s="958"/>
      <c r="AE70" s="958"/>
      <c r="AF70" s="958">
        <v>46</v>
      </c>
      <c r="AG70" s="958"/>
      <c r="AH70" s="958"/>
      <c r="AI70" s="958"/>
      <c r="AJ70" s="958"/>
      <c r="AK70" s="958" t="s">
        <v>563</v>
      </c>
      <c r="AL70" s="958"/>
      <c r="AM70" s="958"/>
      <c r="AN70" s="958"/>
      <c r="AO70" s="958"/>
      <c r="AP70" s="958" t="s">
        <v>552</v>
      </c>
      <c r="AQ70" s="958"/>
      <c r="AR70" s="958"/>
      <c r="AS70" s="958"/>
      <c r="AT70" s="958"/>
      <c r="AU70" s="958" t="s">
        <v>565</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559</v>
      </c>
      <c r="C71" s="962"/>
      <c r="D71" s="962"/>
      <c r="E71" s="962"/>
      <c r="F71" s="962"/>
      <c r="G71" s="962"/>
      <c r="H71" s="962"/>
      <c r="I71" s="962"/>
      <c r="J71" s="962"/>
      <c r="K71" s="962"/>
      <c r="L71" s="962"/>
      <c r="M71" s="962"/>
      <c r="N71" s="962"/>
      <c r="O71" s="962"/>
      <c r="P71" s="963"/>
      <c r="Q71" s="964">
        <v>91</v>
      </c>
      <c r="R71" s="958"/>
      <c r="S71" s="958"/>
      <c r="T71" s="958"/>
      <c r="U71" s="958"/>
      <c r="V71" s="958">
        <v>82</v>
      </c>
      <c r="W71" s="958"/>
      <c r="X71" s="958"/>
      <c r="Y71" s="958"/>
      <c r="Z71" s="958"/>
      <c r="AA71" s="958">
        <v>9</v>
      </c>
      <c r="AB71" s="958"/>
      <c r="AC71" s="958"/>
      <c r="AD71" s="958"/>
      <c r="AE71" s="958"/>
      <c r="AF71" s="958">
        <v>4</v>
      </c>
      <c r="AG71" s="958"/>
      <c r="AH71" s="958"/>
      <c r="AI71" s="958"/>
      <c r="AJ71" s="958"/>
      <c r="AK71" s="958" t="s">
        <v>552</v>
      </c>
      <c r="AL71" s="958"/>
      <c r="AM71" s="958"/>
      <c r="AN71" s="958"/>
      <c r="AO71" s="958"/>
      <c r="AP71" s="958" t="s">
        <v>566</v>
      </c>
      <c r="AQ71" s="958"/>
      <c r="AR71" s="958"/>
      <c r="AS71" s="958"/>
      <c r="AT71" s="958"/>
      <c r="AU71" s="958" t="s">
        <v>567</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560</v>
      </c>
      <c r="C72" s="962"/>
      <c r="D72" s="962"/>
      <c r="E72" s="962"/>
      <c r="F72" s="962"/>
      <c r="G72" s="962"/>
      <c r="H72" s="962"/>
      <c r="I72" s="962"/>
      <c r="J72" s="962"/>
      <c r="K72" s="962"/>
      <c r="L72" s="962"/>
      <c r="M72" s="962"/>
      <c r="N72" s="962"/>
      <c r="O72" s="962"/>
      <c r="P72" s="963"/>
      <c r="Q72" s="964">
        <v>3373</v>
      </c>
      <c r="R72" s="958"/>
      <c r="S72" s="958"/>
      <c r="T72" s="958"/>
      <c r="U72" s="958"/>
      <c r="V72" s="958">
        <v>3658</v>
      </c>
      <c r="W72" s="958"/>
      <c r="X72" s="958"/>
      <c r="Y72" s="958"/>
      <c r="Z72" s="958"/>
      <c r="AA72" s="958">
        <v>284</v>
      </c>
      <c r="AB72" s="958"/>
      <c r="AC72" s="958"/>
      <c r="AD72" s="958"/>
      <c r="AE72" s="958"/>
      <c r="AF72" s="958">
        <v>1318</v>
      </c>
      <c r="AG72" s="958"/>
      <c r="AH72" s="958"/>
      <c r="AI72" s="958"/>
      <c r="AJ72" s="958"/>
      <c r="AK72" s="958" t="s">
        <v>570</v>
      </c>
      <c r="AL72" s="958"/>
      <c r="AM72" s="958"/>
      <c r="AN72" s="958"/>
      <c r="AO72" s="958"/>
      <c r="AP72" s="958">
        <v>820</v>
      </c>
      <c r="AQ72" s="958"/>
      <c r="AR72" s="958"/>
      <c r="AS72" s="958"/>
      <c r="AT72" s="958"/>
      <c r="AU72" s="958">
        <v>81</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561</v>
      </c>
      <c r="C73" s="962"/>
      <c r="D73" s="962"/>
      <c r="E73" s="962"/>
      <c r="F73" s="962"/>
      <c r="G73" s="962"/>
      <c r="H73" s="962"/>
      <c r="I73" s="962"/>
      <c r="J73" s="962"/>
      <c r="K73" s="962"/>
      <c r="L73" s="962"/>
      <c r="M73" s="962"/>
      <c r="N73" s="962"/>
      <c r="O73" s="962"/>
      <c r="P73" s="963"/>
      <c r="Q73" s="964">
        <v>5013</v>
      </c>
      <c r="R73" s="958"/>
      <c r="S73" s="958"/>
      <c r="T73" s="958"/>
      <c r="U73" s="958"/>
      <c r="V73" s="958">
        <v>4979</v>
      </c>
      <c r="W73" s="958"/>
      <c r="X73" s="958"/>
      <c r="Y73" s="958"/>
      <c r="Z73" s="958"/>
      <c r="AA73" s="958">
        <v>34</v>
      </c>
      <c r="AB73" s="958"/>
      <c r="AC73" s="958"/>
      <c r="AD73" s="958"/>
      <c r="AE73" s="958"/>
      <c r="AF73" s="958">
        <v>34</v>
      </c>
      <c r="AG73" s="958"/>
      <c r="AH73" s="958"/>
      <c r="AI73" s="958"/>
      <c r="AJ73" s="958"/>
      <c r="AK73" s="958" t="s">
        <v>568</v>
      </c>
      <c r="AL73" s="958"/>
      <c r="AM73" s="958"/>
      <c r="AN73" s="958"/>
      <c r="AO73" s="958"/>
      <c r="AP73" s="958" t="s">
        <v>552</v>
      </c>
      <c r="AQ73" s="958"/>
      <c r="AR73" s="958"/>
      <c r="AS73" s="958"/>
      <c r="AT73" s="958"/>
      <c r="AU73" s="958" t="s">
        <v>569</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581</v>
      </c>
      <c r="C74" s="962"/>
      <c r="D74" s="962"/>
      <c r="E74" s="962"/>
      <c r="F74" s="962"/>
      <c r="G74" s="962"/>
      <c r="H74" s="962"/>
      <c r="I74" s="962"/>
      <c r="J74" s="962"/>
      <c r="K74" s="962"/>
      <c r="L74" s="962"/>
      <c r="M74" s="962"/>
      <c r="N74" s="962"/>
      <c r="O74" s="962"/>
      <c r="P74" s="963"/>
      <c r="Q74" s="964">
        <v>28484</v>
      </c>
      <c r="R74" s="958"/>
      <c r="S74" s="958"/>
      <c r="T74" s="958"/>
      <c r="U74" s="958"/>
      <c r="V74" s="958">
        <v>26108</v>
      </c>
      <c r="W74" s="958"/>
      <c r="X74" s="958"/>
      <c r="Y74" s="958"/>
      <c r="Z74" s="958"/>
      <c r="AA74" s="958">
        <v>2376</v>
      </c>
      <c r="AB74" s="958"/>
      <c r="AC74" s="958"/>
      <c r="AD74" s="958"/>
      <c r="AE74" s="958"/>
      <c r="AF74" s="958">
        <v>33444</v>
      </c>
      <c r="AG74" s="958"/>
      <c r="AH74" s="958"/>
      <c r="AI74" s="958"/>
      <c r="AJ74" s="958"/>
      <c r="AK74" s="958" t="s">
        <v>563</v>
      </c>
      <c r="AL74" s="958"/>
      <c r="AM74" s="958"/>
      <c r="AN74" s="958"/>
      <c r="AO74" s="958"/>
      <c r="AP74" s="958">
        <v>52772</v>
      </c>
      <c r="AQ74" s="958"/>
      <c r="AR74" s="958"/>
      <c r="AS74" s="958"/>
      <c r="AT74" s="958"/>
      <c r="AU74" s="958">
        <v>1108</v>
      </c>
      <c r="AV74" s="958"/>
      <c r="AW74" s="958"/>
      <c r="AX74" s="958"/>
      <c r="AY74" s="958"/>
      <c r="AZ74" s="959" t="s">
        <v>582</v>
      </c>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562</v>
      </c>
      <c r="C75" s="962"/>
      <c r="D75" s="962"/>
      <c r="E75" s="962"/>
      <c r="F75" s="962"/>
      <c r="G75" s="962"/>
      <c r="H75" s="962"/>
      <c r="I75" s="962"/>
      <c r="J75" s="962"/>
      <c r="K75" s="962"/>
      <c r="L75" s="962"/>
      <c r="M75" s="962"/>
      <c r="N75" s="962"/>
      <c r="O75" s="962"/>
      <c r="P75" s="963"/>
      <c r="Q75" s="965">
        <v>2686</v>
      </c>
      <c r="R75" s="966"/>
      <c r="S75" s="966"/>
      <c r="T75" s="966"/>
      <c r="U75" s="967"/>
      <c r="V75" s="968">
        <v>2395</v>
      </c>
      <c r="W75" s="966"/>
      <c r="X75" s="966"/>
      <c r="Y75" s="966"/>
      <c r="Z75" s="967"/>
      <c r="AA75" s="968">
        <v>291</v>
      </c>
      <c r="AB75" s="966"/>
      <c r="AC75" s="966"/>
      <c r="AD75" s="966"/>
      <c r="AE75" s="967"/>
      <c r="AF75" s="968">
        <v>3807</v>
      </c>
      <c r="AG75" s="966"/>
      <c r="AH75" s="966"/>
      <c r="AI75" s="966"/>
      <c r="AJ75" s="967"/>
      <c r="AK75" s="968" t="s">
        <v>552</v>
      </c>
      <c r="AL75" s="966"/>
      <c r="AM75" s="966"/>
      <c r="AN75" s="966"/>
      <c r="AO75" s="967"/>
      <c r="AP75" s="968">
        <v>10260</v>
      </c>
      <c r="AQ75" s="966"/>
      <c r="AR75" s="966"/>
      <c r="AS75" s="966"/>
      <c r="AT75" s="967"/>
      <c r="AU75" s="968" t="s">
        <v>564</v>
      </c>
      <c r="AV75" s="966"/>
      <c r="AW75" s="966"/>
      <c r="AX75" s="966"/>
      <c r="AY75" s="967"/>
      <c r="AZ75" s="959" t="s">
        <v>582</v>
      </c>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380</v>
      </c>
      <c r="B88" s="924" t="s">
        <v>406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42448</v>
      </c>
      <c r="AG88" s="946"/>
      <c r="AH88" s="946"/>
      <c r="AI88" s="946"/>
      <c r="AJ88" s="946"/>
      <c r="AK88" s="950"/>
      <c r="AL88" s="950"/>
      <c r="AM88" s="950"/>
      <c r="AN88" s="950"/>
      <c r="AO88" s="950"/>
      <c r="AP88" s="946">
        <v>63852</v>
      </c>
      <c r="AQ88" s="946"/>
      <c r="AR88" s="946"/>
      <c r="AS88" s="946"/>
      <c r="AT88" s="946"/>
      <c r="AU88" s="946">
        <v>1189</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380</v>
      </c>
      <c r="BR102" s="924" t="s">
        <v>407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13</v>
      </c>
      <c r="CS102" s="940"/>
      <c r="CT102" s="940"/>
      <c r="CU102" s="940"/>
      <c r="CV102" s="941"/>
      <c r="CW102" s="939">
        <v>2</v>
      </c>
      <c r="CX102" s="940"/>
      <c r="CY102" s="940"/>
      <c r="CZ102" s="940"/>
      <c r="DA102" s="941"/>
      <c r="DB102" s="939" t="s">
        <v>552</v>
      </c>
      <c r="DC102" s="940"/>
      <c r="DD102" s="940"/>
      <c r="DE102" s="940"/>
      <c r="DF102" s="941"/>
      <c r="DG102" s="939" t="s">
        <v>552</v>
      </c>
      <c r="DH102" s="940"/>
      <c r="DI102" s="940"/>
      <c r="DJ102" s="940"/>
      <c r="DK102" s="941"/>
      <c r="DL102" s="939" t="s">
        <v>552</v>
      </c>
      <c r="DM102" s="940"/>
      <c r="DN102" s="940"/>
      <c r="DO102" s="940"/>
      <c r="DP102" s="941"/>
      <c r="DQ102" s="939" t="s">
        <v>552</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415</v>
      </c>
      <c r="AB109" s="883"/>
      <c r="AC109" s="883"/>
      <c r="AD109" s="883"/>
      <c r="AE109" s="884"/>
      <c r="AF109" s="885" t="s">
        <v>416</v>
      </c>
      <c r="AG109" s="883"/>
      <c r="AH109" s="883"/>
      <c r="AI109" s="883"/>
      <c r="AJ109" s="884"/>
      <c r="AK109" s="885" t="s">
        <v>294</v>
      </c>
      <c r="AL109" s="883"/>
      <c r="AM109" s="883"/>
      <c r="AN109" s="883"/>
      <c r="AO109" s="884"/>
      <c r="AP109" s="885" t="s">
        <v>417</v>
      </c>
      <c r="AQ109" s="883"/>
      <c r="AR109" s="883"/>
      <c r="AS109" s="883"/>
      <c r="AT109" s="916"/>
      <c r="AU109" s="882" t="s">
        <v>414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415</v>
      </c>
      <c r="BR109" s="883"/>
      <c r="BS109" s="883"/>
      <c r="BT109" s="883"/>
      <c r="BU109" s="884"/>
      <c r="BV109" s="885" t="s">
        <v>416</v>
      </c>
      <c r="BW109" s="883"/>
      <c r="BX109" s="883"/>
      <c r="BY109" s="883"/>
      <c r="BZ109" s="884"/>
      <c r="CA109" s="885" t="s">
        <v>294</v>
      </c>
      <c r="CB109" s="883"/>
      <c r="CC109" s="883"/>
      <c r="CD109" s="883"/>
      <c r="CE109" s="884"/>
      <c r="CF109" s="923" t="s">
        <v>417</v>
      </c>
      <c r="CG109" s="923"/>
      <c r="CH109" s="923"/>
      <c r="CI109" s="923"/>
      <c r="CJ109" s="923"/>
      <c r="CK109" s="885" t="s">
        <v>418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415</v>
      </c>
      <c r="DH109" s="883"/>
      <c r="DI109" s="883"/>
      <c r="DJ109" s="883"/>
      <c r="DK109" s="884"/>
      <c r="DL109" s="885" t="s">
        <v>416</v>
      </c>
      <c r="DM109" s="883"/>
      <c r="DN109" s="883"/>
      <c r="DO109" s="883"/>
      <c r="DP109" s="884"/>
      <c r="DQ109" s="885" t="s">
        <v>294</v>
      </c>
      <c r="DR109" s="883"/>
      <c r="DS109" s="883"/>
      <c r="DT109" s="883"/>
      <c r="DU109" s="884"/>
      <c r="DV109" s="885" t="s">
        <v>417</v>
      </c>
      <c r="DW109" s="883"/>
      <c r="DX109" s="883"/>
      <c r="DY109" s="883"/>
      <c r="DZ109" s="916"/>
    </row>
    <row r="110" spans="1:131" s="212" customFormat="1" ht="26.25" customHeight="1" x14ac:dyDescent="0.15">
      <c r="A110" s="794" t="s">
        <v>419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6779886</v>
      </c>
      <c r="AB110" s="876"/>
      <c r="AC110" s="876"/>
      <c r="AD110" s="876"/>
      <c r="AE110" s="877"/>
      <c r="AF110" s="878">
        <v>6636283</v>
      </c>
      <c r="AG110" s="876"/>
      <c r="AH110" s="876"/>
      <c r="AI110" s="876"/>
      <c r="AJ110" s="877"/>
      <c r="AK110" s="878">
        <v>6343532</v>
      </c>
      <c r="AL110" s="876"/>
      <c r="AM110" s="876"/>
      <c r="AN110" s="876"/>
      <c r="AO110" s="877"/>
      <c r="AP110" s="879">
        <v>28</v>
      </c>
      <c r="AQ110" s="880"/>
      <c r="AR110" s="880"/>
      <c r="AS110" s="880"/>
      <c r="AT110" s="881"/>
      <c r="AU110" s="917" t="s">
        <v>69</v>
      </c>
      <c r="AV110" s="918"/>
      <c r="AW110" s="918"/>
      <c r="AX110" s="918"/>
      <c r="AY110" s="918"/>
      <c r="AZ110" s="847" t="s">
        <v>420</v>
      </c>
      <c r="BA110" s="795"/>
      <c r="BB110" s="795"/>
      <c r="BC110" s="795"/>
      <c r="BD110" s="795"/>
      <c r="BE110" s="795"/>
      <c r="BF110" s="795"/>
      <c r="BG110" s="795"/>
      <c r="BH110" s="795"/>
      <c r="BI110" s="795"/>
      <c r="BJ110" s="795"/>
      <c r="BK110" s="795"/>
      <c r="BL110" s="795"/>
      <c r="BM110" s="795"/>
      <c r="BN110" s="795"/>
      <c r="BO110" s="795"/>
      <c r="BP110" s="796"/>
      <c r="BQ110" s="848">
        <v>61167320</v>
      </c>
      <c r="BR110" s="829"/>
      <c r="BS110" s="829"/>
      <c r="BT110" s="829"/>
      <c r="BU110" s="829"/>
      <c r="BV110" s="829">
        <v>57991193</v>
      </c>
      <c r="BW110" s="829"/>
      <c r="BX110" s="829"/>
      <c r="BY110" s="829"/>
      <c r="BZ110" s="829"/>
      <c r="CA110" s="829">
        <v>55801018</v>
      </c>
      <c r="CB110" s="829"/>
      <c r="CC110" s="829"/>
      <c r="CD110" s="829"/>
      <c r="CE110" s="829"/>
      <c r="CF110" s="853">
        <v>246.5</v>
      </c>
      <c r="CG110" s="854"/>
      <c r="CH110" s="854"/>
      <c r="CI110" s="854"/>
      <c r="CJ110" s="854"/>
      <c r="CK110" s="913" t="s">
        <v>421</v>
      </c>
      <c r="CL110" s="806"/>
      <c r="CM110" s="847" t="s">
        <v>422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202834</v>
      </c>
      <c r="DH110" s="829"/>
      <c r="DI110" s="829"/>
      <c r="DJ110" s="829"/>
      <c r="DK110" s="829"/>
      <c r="DL110" s="829">
        <v>182550</v>
      </c>
      <c r="DM110" s="829"/>
      <c r="DN110" s="829"/>
      <c r="DO110" s="829"/>
      <c r="DP110" s="829"/>
      <c r="DQ110" s="829">
        <v>162267</v>
      </c>
      <c r="DR110" s="829"/>
      <c r="DS110" s="829"/>
      <c r="DT110" s="829"/>
      <c r="DU110" s="829"/>
      <c r="DV110" s="830">
        <v>0.7</v>
      </c>
      <c r="DW110" s="830"/>
      <c r="DX110" s="830"/>
      <c r="DY110" s="830"/>
      <c r="DZ110" s="831"/>
    </row>
    <row r="111" spans="1:131" s="212" customFormat="1" ht="26.25" customHeight="1" x14ac:dyDescent="0.15">
      <c r="A111" s="761" t="s">
        <v>423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424</v>
      </c>
      <c r="BA111" s="739"/>
      <c r="BB111" s="739"/>
      <c r="BC111" s="739"/>
      <c r="BD111" s="739"/>
      <c r="BE111" s="739"/>
      <c r="BF111" s="739"/>
      <c r="BG111" s="739"/>
      <c r="BH111" s="739"/>
      <c r="BI111" s="739"/>
      <c r="BJ111" s="739"/>
      <c r="BK111" s="739"/>
      <c r="BL111" s="739"/>
      <c r="BM111" s="739"/>
      <c r="BN111" s="739"/>
      <c r="BO111" s="739"/>
      <c r="BP111" s="740"/>
      <c r="BQ111" s="803">
        <v>202834</v>
      </c>
      <c r="BR111" s="804"/>
      <c r="BS111" s="804"/>
      <c r="BT111" s="804"/>
      <c r="BU111" s="804"/>
      <c r="BV111" s="804">
        <v>182550</v>
      </c>
      <c r="BW111" s="804"/>
      <c r="BX111" s="804"/>
      <c r="BY111" s="804"/>
      <c r="BZ111" s="804"/>
      <c r="CA111" s="804">
        <v>162267</v>
      </c>
      <c r="CB111" s="804"/>
      <c r="CC111" s="804"/>
      <c r="CD111" s="804"/>
      <c r="CE111" s="804"/>
      <c r="CF111" s="862">
        <v>0.7</v>
      </c>
      <c r="CG111" s="863"/>
      <c r="CH111" s="863"/>
      <c r="CI111" s="863"/>
      <c r="CJ111" s="863"/>
      <c r="CK111" s="914"/>
      <c r="CL111" s="808"/>
      <c r="CM111" s="802" t="s">
        <v>425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426</v>
      </c>
      <c r="B112" s="900"/>
      <c r="C112" s="739" t="s">
        <v>427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428</v>
      </c>
      <c r="BA112" s="739"/>
      <c r="BB112" s="739"/>
      <c r="BC112" s="739"/>
      <c r="BD112" s="739"/>
      <c r="BE112" s="739"/>
      <c r="BF112" s="739"/>
      <c r="BG112" s="739"/>
      <c r="BH112" s="739"/>
      <c r="BI112" s="739"/>
      <c r="BJ112" s="739"/>
      <c r="BK112" s="739"/>
      <c r="BL112" s="739"/>
      <c r="BM112" s="739"/>
      <c r="BN112" s="739"/>
      <c r="BO112" s="739"/>
      <c r="BP112" s="740"/>
      <c r="BQ112" s="803">
        <v>19265022</v>
      </c>
      <c r="BR112" s="804"/>
      <c r="BS112" s="804"/>
      <c r="BT112" s="804"/>
      <c r="BU112" s="804"/>
      <c r="BV112" s="804">
        <v>15018627</v>
      </c>
      <c r="BW112" s="804"/>
      <c r="BX112" s="804"/>
      <c r="BY112" s="804"/>
      <c r="BZ112" s="804"/>
      <c r="CA112" s="804">
        <v>13301746</v>
      </c>
      <c r="CB112" s="804"/>
      <c r="CC112" s="804"/>
      <c r="CD112" s="804"/>
      <c r="CE112" s="804"/>
      <c r="CF112" s="862">
        <v>58.7</v>
      </c>
      <c r="CG112" s="863"/>
      <c r="CH112" s="863"/>
      <c r="CI112" s="863"/>
      <c r="CJ112" s="863"/>
      <c r="CK112" s="914"/>
      <c r="CL112" s="808"/>
      <c r="CM112" s="802" t="s">
        <v>429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430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1869876</v>
      </c>
      <c r="AB113" s="906"/>
      <c r="AC113" s="906"/>
      <c r="AD113" s="906"/>
      <c r="AE113" s="907"/>
      <c r="AF113" s="908">
        <v>1191025</v>
      </c>
      <c r="AG113" s="906"/>
      <c r="AH113" s="906"/>
      <c r="AI113" s="906"/>
      <c r="AJ113" s="907"/>
      <c r="AK113" s="908">
        <v>1188078</v>
      </c>
      <c r="AL113" s="906"/>
      <c r="AM113" s="906"/>
      <c r="AN113" s="906"/>
      <c r="AO113" s="907"/>
      <c r="AP113" s="909">
        <v>5.2</v>
      </c>
      <c r="AQ113" s="910"/>
      <c r="AR113" s="910"/>
      <c r="AS113" s="910"/>
      <c r="AT113" s="911"/>
      <c r="AU113" s="919"/>
      <c r="AV113" s="920"/>
      <c r="AW113" s="920"/>
      <c r="AX113" s="920"/>
      <c r="AY113" s="920"/>
      <c r="AZ113" s="802" t="s">
        <v>431</v>
      </c>
      <c r="BA113" s="739"/>
      <c r="BB113" s="739"/>
      <c r="BC113" s="739"/>
      <c r="BD113" s="739"/>
      <c r="BE113" s="739"/>
      <c r="BF113" s="739"/>
      <c r="BG113" s="739"/>
      <c r="BH113" s="739"/>
      <c r="BI113" s="739"/>
      <c r="BJ113" s="739"/>
      <c r="BK113" s="739"/>
      <c r="BL113" s="739"/>
      <c r="BM113" s="739"/>
      <c r="BN113" s="739"/>
      <c r="BO113" s="739"/>
      <c r="BP113" s="740"/>
      <c r="BQ113" s="803">
        <v>92617</v>
      </c>
      <c r="BR113" s="804"/>
      <c r="BS113" s="804"/>
      <c r="BT113" s="804"/>
      <c r="BU113" s="804"/>
      <c r="BV113" s="804">
        <v>1354907</v>
      </c>
      <c r="BW113" s="804"/>
      <c r="BX113" s="804"/>
      <c r="BY113" s="804"/>
      <c r="BZ113" s="804"/>
      <c r="CA113" s="804">
        <v>1188461</v>
      </c>
      <c r="CB113" s="804"/>
      <c r="CC113" s="804"/>
      <c r="CD113" s="804"/>
      <c r="CE113" s="804"/>
      <c r="CF113" s="862">
        <v>5.2</v>
      </c>
      <c r="CG113" s="863"/>
      <c r="CH113" s="863"/>
      <c r="CI113" s="863"/>
      <c r="CJ113" s="863"/>
      <c r="CK113" s="914"/>
      <c r="CL113" s="808"/>
      <c r="CM113" s="802" t="s">
        <v>432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11044</v>
      </c>
      <c r="AB114" s="767"/>
      <c r="AC114" s="767"/>
      <c r="AD114" s="767"/>
      <c r="AE114" s="768"/>
      <c r="AF114" s="769">
        <v>253377</v>
      </c>
      <c r="AG114" s="767"/>
      <c r="AH114" s="767"/>
      <c r="AI114" s="767"/>
      <c r="AJ114" s="768"/>
      <c r="AK114" s="769">
        <v>203766</v>
      </c>
      <c r="AL114" s="767"/>
      <c r="AM114" s="767"/>
      <c r="AN114" s="767"/>
      <c r="AO114" s="768"/>
      <c r="AP114" s="811">
        <v>0.9</v>
      </c>
      <c r="AQ114" s="812"/>
      <c r="AR114" s="812"/>
      <c r="AS114" s="812"/>
      <c r="AT114" s="813"/>
      <c r="AU114" s="919"/>
      <c r="AV114" s="920"/>
      <c r="AW114" s="920"/>
      <c r="AX114" s="920"/>
      <c r="AY114" s="920"/>
      <c r="AZ114" s="802" t="s">
        <v>434</v>
      </c>
      <c r="BA114" s="739"/>
      <c r="BB114" s="739"/>
      <c r="BC114" s="739"/>
      <c r="BD114" s="739"/>
      <c r="BE114" s="739"/>
      <c r="BF114" s="739"/>
      <c r="BG114" s="739"/>
      <c r="BH114" s="739"/>
      <c r="BI114" s="739"/>
      <c r="BJ114" s="739"/>
      <c r="BK114" s="739"/>
      <c r="BL114" s="739"/>
      <c r="BM114" s="739"/>
      <c r="BN114" s="739"/>
      <c r="BO114" s="739"/>
      <c r="BP114" s="740"/>
      <c r="BQ114" s="803">
        <v>5136968</v>
      </c>
      <c r="BR114" s="804"/>
      <c r="BS114" s="804"/>
      <c r="BT114" s="804"/>
      <c r="BU114" s="804"/>
      <c r="BV114" s="804">
        <v>5691771</v>
      </c>
      <c r="BW114" s="804"/>
      <c r="BX114" s="804"/>
      <c r="BY114" s="804"/>
      <c r="BZ114" s="804"/>
      <c r="CA114" s="804">
        <v>5944073</v>
      </c>
      <c r="CB114" s="804"/>
      <c r="CC114" s="804"/>
      <c r="CD114" s="804"/>
      <c r="CE114" s="804"/>
      <c r="CF114" s="862">
        <v>26.3</v>
      </c>
      <c r="CG114" s="863"/>
      <c r="CH114" s="863"/>
      <c r="CI114" s="863"/>
      <c r="CJ114" s="863"/>
      <c r="CK114" s="914"/>
      <c r="CL114" s="808"/>
      <c r="CM114" s="802" t="s">
        <v>435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9550</v>
      </c>
      <c r="AB115" s="906"/>
      <c r="AC115" s="906"/>
      <c r="AD115" s="906"/>
      <c r="AE115" s="907"/>
      <c r="AF115" s="908">
        <v>60</v>
      </c>
      <c r="AG115" s="906"/>
      <c r="AH115" s="906"/>
      <c r="AI115" s="906"/>
      <c r="AJ115" s="907"/>
      <c r="AK115" s="908">
        <v>40</v>
      </c>
      <c r="AL115" s="906"/>
      <c r="AM115" s="906"/>
      <c r="AN115" s="906"/>
      <c r="AO115" s="907"/>
      <c r="AP115" s="909">
        <v>0</v>
      </c>
      <c r="AQ115" s="910"/>
      <c r="AR115" s="910"/>
      <c r="AS115" s="910"/>
      <c r="AT115" s="911"/>
      <c r="AU115" s="919"/>
      <c r="AV115" s="920"/>
      <c r="AW115" s="920"/>
      <c r="AX115" s="920"/>
      <c r="AY115" s="920"/>
      <c r="AZ115" s="802" t="s">
        <v>437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2160</v>
      </c>
      <c r="AB116" s="767"/>
      <c r="AC116" s="767"/>
      <c r="AD116" s="767"/>
      <c r="AE116" s="768"/>
      <c r="AF116" s="769">
        <v>3117</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442</v>
      </c>
      <c r="Z117" s="884"/>
      <c r="AA117" s="889">
        <v>8672516</v>
      </c>
      <c r="AB117" s="890"/>
      <c r="AC117" s="890"/>
      <c r="AD117" s="890"/>
      <c r="AE117" s="891"/>
      <c r="AF117" s="892">
        <v>8083862</v>
      </c>
      <c r="AG117" s="890"/>
      <c r="AH117" s="890"/>
      <c r="AI117" s="890"/>
      <c r="AJ117" s="891"/>
      <c r="AK117" s="892">
        <v>7735416</v>
      </c>
      <c r="AL117" s="890"/>
      <c r="AM117" s="890"/>
      <c r="AN117" s="890"/>
      <c r="AO117" s="891"/>
      <c r="AP117" s="893"/>
      <c r="AQ117" s="894"/>
      <c r="AR117" s="894"/>
      <c r="AS117" s="894"/>
      <c r="AT117" s="895"/>
      <c r="AU117" s="919"/>
      <c r="AV117" s="920"/>
      <c r="AW117" s="920"/>
      <c r="AX117" s="920"/>
      <c r="AY117" s="920"/>
      <c r="AZ117" s="850" t="s">
        <v>443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415</v>
      </c>
      <c r="AB118" s="883"/>
      <c r="AC118" s="883"/>
      <c r="AD118" s="883"/>
      <c r="AE118" s="884"/>
      <c r="AF118" s="885" t="s">
        <v>416</v>
      </c>
      <c r="AG118" s="883"/>
      <c r="AH118" s="883"/>
      <c r="AI118" s="883"/>
      <c r="AJ118" s="884"/>
      <c r="AK118" s="885" t="s">
        <v>294</v>
      </c>
      <c r="AL118" s="883"/>
      <c r="AM118" s="883"/>
      <c r="AN118" s="883"/>
      <c r="AO118" s="884"/>
      <c r="AP118" s="886" t="s">
        <v>417</v>
      </c>
      <c r="AQ118" s="887"/>
      <c r="AR118" s="887"/>
      <c r="AS118" s="887"/>
      <c r="AT118" s="888"/>
      <c r="AU118" s="919"/>
      <c r="AV118" s="920"/>
      <c r="AW118" s="920"/>
      <c r="AX118" s="920"/>
      <c r="AY118" s="920"/>
      <c r="AZ118" s="825" t="s">
        <v>445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421</v>
      </c>
      <c r="B119" s="806"/>
      <c r="C119" s="847" t="s">
        <v>422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447</v>
      </c>
      <c r="BP119" s="865"/>
      <c r="BQ119" s="866">
        <v>85864761</v>
      </c>
      <c r="BR119" s="832"/>
      <c r="BS119" s="832"/>
      <c r="BT119" s="832"/>
      <c r="BU119" s="832"/>
      <c r="BV119" s="832">
        <v>80239048</v>
      </c>
      <c r="BW119" s="832"/>
      <c r="BX119" s="832"/>
      <c r="BY119" s="832"/>
      <c r="BZ119" s="832"/>
      <c r="CA119" s="832">
        <v>76397565</v>
      </c>
      <c r="CB119" s="832"/>
      <c r="CC119" s="832"/>
      <c r="CD119" s="832"/>
      <c r="CE119" s="832"/>
      <c r="CF119" s="735"/>
      <c r="CG119" s="736"/>
      <c r="CH119" s="736"/>
      <c r="CI119" s="736"/>
      <c r="CJ119" s="821"/>
      <c r="CK119" s="915"/>
      <c r="CL119" s="810"/>
      <c r="CM119" s="825" t="s">
        <v>448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449</v>
      </c>
      <c r="AV120" s="868"/>
      <c r="AW120" s="868"/>
      <c r="AX120" s="868"/>
      <c r="AY120" s="869"/>
      <c r="AZ120" s="847" t="s">
        <v>450</v>
      </c>
      <c r="BA120" s="795"/>
      <c r="BB120" s="795"/>
      <c r="BC120" s="795"/>
      <c r="BD120" s="795"/>
      <c r="BE120" s="795"/>
      <c r="BF120" s="795"/>
      <c r="BG120" s="795"/>
      <c r="BH120" s="795"/>
      <c r="BI120" s="795"/>
      <c r="BJ120" s="795"/>
      <c r="BK120" s="795"/>
      <c r="BL120" s="795"/>
      <c r="BM120" s="795"/>
      <c r="BN120" s="795"/>
      <c r="BO120" s="795"/>
      <c r="BP120" s="796"/>
      <c r="BQ120" s="848">
        <v>14362221</v>
      </c>
      <c r="BR120" s="829"/>
      <c r="BS120" s="829"/>
      <c r="BT120" s="829"/>
      <c r="BU120" s="829"/>
      <c r="BV120" s="829">
        <v>14975274</v>
      </c>
      <c r="BW120" s="829"/>
      <c r="BX120" s="829"/>
      <c r="BY120" s="829"/>
      <c r="BZ120" s="829"/>
      <c r="CA120" s="829">
        <v>14880357</v>
      </c>
      <c r="CB120" s="829"/>
      <c r="CC120" s="829"/>
      <c r="CD120" s="829"/>
      <c r="CE120" s="829"/>
      <c r="CF120" s="853">
        <v>65.7</v>
      </c>
      <c r="CG120" s="854"/>
      <c r="CH120" s="854"/>
      <c r="CI120" s="854"/>
      <c r="CJ120" s="854"/>
      <c r="CK120" s="855" t="s">
        <v>451</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17140074</v>
      </c>
      <c r="DH120" s="829"/>
      <c r="DI120" s="829"/>
      <c r="DJ120" s="829"/>
      <c r="DK120" s="829"/>
      <c r="DL120" s="829">
        <v>15018627</v>
      </c>
      <c r="DM120" s="829"/>
      <c r="DN120" s="829"/>
      <c r="DO120" s="829"/>
      <c r="DP120" s="829"/>
      <c r="DQ120" s="829">
        <v>13301746</v>
      </c>
      <c r="DR120" s="829"/>
      <c r="DS120" s="829"/>
      <c r="DT120" s="829"/>
      <c r="DU120" s="829"/>
      <c r="DV120" s="830">
        <v>58.7</v>
      </c>
      <c r="DW120" s="830"/>
      <c r="DX120" s="830"/>
      <c r="DY120" s="830"/>
      <c r="DZ120" s="831"/>
    </row>
    <row r="121" spans="1:130" s="212" customFormat="1" ht="26.25" customHeight="1" x14ac:dyDescent="0.15">
      <c r="A121" s="807"/>
      <c r="B121" s="808"/>
      <c r="C121" s="850" t="s">
        <v>452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453</v>
      </c>
      <c r="BA121" s="739"/>
      <c r="BB121" s="739"/>
      <c r="BC121" s="739"/>
      <c r="BD121" s="739"/>
      <c r="BE121" s="739"/>
      <c r="BF121" s="739"/>
      <c r="BG121" s="739"/>
      <c r="BH121" s="739"/>
      <c r="BI121" s="739"/>
      <c r="BJ121" s="739"/>
      <c r="BK121" s="739"/>
      <c r="BL121" s="739"/>
      <c r="BM121" s="739"/>
      <c r="BN121" s="739"/>
      <c r="BO121" s="739"/>
      <c r="BP121" s="740"/>
      <c r="BQ121" s="803">
        <v>8604433</v>
      </c>
      <c r="BR121" s="804"/>
      <c r="BS121" s="804"/>
      <c r="BT121" s="804"/>
      <c r="BU121" s="804"/>
      <c r="BV121" s="804">
        <v>8182721</v>
      </c>
      <c r="BW121" s="804"/>
      <c r="BX121" s="804"/>
      <c r="BY121" s="804"/>
      <c r="BZ121" s="804"/>
      <c r="CA121" s="804">
        <v>7754247</v>
      </c>
      <c r="CB121" s="804"/>
      <c r="CC121" s="804"/>
      <c r="CD121" s="804"/>
      <c r="CE121" s="804"/>
      <c r="CF121" s="862">
        <v>34.200000000000003</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435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454</v>
      </c>
      <c r="BA122" s="826"/>
      <c r="BB122" s="826"/>
      <c r="BC122" s="826"/>
      <c r="BD122" s="826"/>
      <c r="BE122" s="826"/>
      <c r="BF122" s="826"/>
      <c r="BG122" s="826"/>
      <c r="BH122" s="826"/>
      <c r="BI122" s="826"/>
      <c r="BJ122" s="826"/>
      <c r="BK122" s="826"/>
      <c r="BL122" s="826"/>
      <c r="BM122" s="826"/>
      <c r="BN122" s="826"/>
      <c r="BO122" s="826"/>
      <c r="BP122" s="827"/>
      <c r="BQ122" s="866">
        <v>57162778</v>
      </c>
      <c r="BR122" s="832"/>
      <c r="BS122" s="832"/>
      <c r="BT122" s="832"/>
      <c r="BU122" s="832"/>
      <c r="BV122" s="832">
        <v>54539837</v>
      </c>
      <c r="BW122" s="832"/>
      <c r="BX122" s="832"/>
      <c r="BY122" s="832"/>
      <c r="BZ122" s="832"/>
      <c r="CA122" s="832">
        <v>52130875</v>
      </c>
      <c r="CB122" s="832"/>
      <c r="CC122" s="832"/>
      <c r="CD122" s="832"/>
      <c r="CE122" s="832"/>
      <c r="CF122" s="833">
        <v>230.2</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441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455</v>
      </c>
      <c r="BP123" s="865"/>
      <c r="BQ123" s="819">
        <v>80129432</v>
      </c>
      <c r="BR123" s="820"/>
      <c r="BS123" s="820"/>
      <c r="BT123" s="820"/>
      <c r="BU123" s="820"/>
      <c r="BV123" s="820">
        <v>77697832</v>
      </c>
      <c r="BW123" s="820"/>
      <c r="BX123" s="820"/>
      <c r="BY123" s="820"/>
      <c r="BZ123" s="820"/>
      <c r="CA123" s="820">
        <v>74765479</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26</v>
      </c>
      <c r="BR124" s="818"/>
      <c r="BS124" s="818"/>
      <c r="BT124" s="818"/>
      <c r="BU124" s="818"/>
      <c r="BV124" s="818">
        <v>11.4</v>
      </c>
      <c r="BW124" s="818"/>
      <c r="BX124" s="818"/>
      <c r="BY124" s="818"/>
      <c r="BZ124" s="818"/>
      <c r="CA124" s="818">
        <v>7.2</v>
      </c>
      <c r="CB124" s="818"/>
      <c r="CC124" s="818"/>
      <c r="CD124" s="818"/>
      <c r="CE124" s="818"/>
      <c r="CF124" s="713"/>
      <c r="CG124" s="714"/>
      <c r="CH124" s="714"/>
      <c r="CI124" s="714"/>
      <c r="CJ124" s="849"/>
      <c r="CK124" s="857"/>
      <c r="CL124" s="857"/>
      <c r="CM124" s="857"/>
      <c r="CN124" s="857"/>
      <c r="CO124" s="858"/>
      <c r="CP124" s="822" t="s">
        <v>457</v>
      </c>
      <c r="CQ124" s="823"/>
      <c r="CR124" s="823"/>
      <c r="CS124" s="823"/>
      <c r="CT124" s="823"/>
      <c r="CU124" s="823"/>
      <c r="CV124" s="823"/>
      <c r="CW124" s="823"/>
      <c r="CX124" s="823"/>
      <c r="CY124" s="823"/>
      <c r="CZ124" s="823"/>
      <c r="DA124" s="823"/>
      <c r="DB124" s="823"/>
      <c r="DC124" s="823"/>
      <c r="DD124" s="823"/>
      <c r="DE124" s="823"/>
      <c r="DF124" s="824"/>
      <c r="DG124" s="750">
        <v>1532750</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458</v>
      </c>
      <c r="CL125" s="839"/>
      <c r="CM125" s="839"/>
      <c r="CN125" s="839"/>
      <c r="CO125" s="840"/>
      <c r="CP125" s="847" t="s">
        <v>459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9280</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270</v>
      </c>
      <c r="AB127" s="767"/>
      <c r="AC127" s="767"/>
      <c r="AD127" s="767"/>
      <c r="AE127" s="768"/>
      <c r="AF127" s="769">
        <v>60</v>
      </c>
      <c r="AG127" s="767"/>
      <c r="AH127" s="767"/>
      <c r="AI127" s="767"/>
      <c r="AJ127" s="768"/>
      <c r="AK127" s="769">
        <v>40</v>
      </c>
      <c r="AL127" s="767"/>
      <c r="AM127" s="767"/>
      <c r="AN127" s="767"/>
      <c r="AO127" s="768"/>
      <c r="AP127" s="811">
        <v>0</v>
      </c>
      <c r="AQ127" s="812"/>
      <c r="AR127" s="812"/>
      <c r="AS127" s="812"/>
      <c r="AT127" s="813"/>
      <c r="AU127" s="214"/>
      <c r="AV127" s="214"/>
      <c r="AW127" s="214"/>
      <c r="AX127" s="828" t="s">
        <v>462</v>
      </c>
      <c r="AY127" s="799"/>
      <c r="AZ127" s="799"/>
      <c r="BA127" s="799"/>
      <c r="BB127" s="799"/>
      <c r="BC127" s="799"/>
      <c r="BD127" s="799"/>
      <c r="BE127" s="800"/>
      <c r="BF127" s="798" t="s">
        <v>463</v>
      </c>
      <c r="BG127" s="799"/>
      <c r="BH127" s="799"/>
      <c r="BI127" s="799"/>
      <c r="BJ127" s="799"/>
      <c r="BK127" s="799"/>
      <c r="BL127" s="800"/>
      <c r="BM127" s="798" t="s">
        <v>464</v>
      </c>
      <c r="BN127" s="799"/>
      <c r="BO127" s="799"/>
      <c r="BP127" s="799"/>
      <c r="BQ127" s="799"/>
      <c r="BR127" s="799"/>
      <c r="BS127" s="800"/>
      <c r="BT127" s="798" t="s">
        <v>465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468</v>
      </c>
      <c r="X128" s="785"/>
      <c r="Y128" s="785"/>
      <c r="Z128" s="786"/>
      <c r="AA128" s="787">
        <v>966993</v>
      </c>
      <c r="AB128" s="788"/>
      <c r="AC128" s="788"/>
      <c r="AD128" s="788"/>
      <c r="AE128" s="789"/>
      <c r="AF128" s="790">
        <v>746350</v>
      </c>
      <c r="AG128" s="788"/>
      <c r="AH128" s="788"/>
      <c r="AI128" s="788"/>
      <c r="AJ128" s="789"/>
      <c r="AK128" s="790">
        <v>821354</v>
      </c>
      <c r="AL128" s="788"/>
      <c r="AM128" s="788"/>
      <c r="AN128" s="788"/>
      <c r="AO128" s="789"/>
      <c r="AP128" s="791"/>
      <c r="AQ128" s="792"/>
      <c r="AR128" s="792"/>
      <c r="AS128" s="792"/>
      <c r="AT128" s="793"/>
      <c r="AU128" s="214"/>
      <c r="AV128" s="214"/>
      <c r="AW128" s="214"/>
      <c r="AX128" s="794" t="s">
        <v>469</v>
      </c>
      <c r="AY128" s="795"/>
      <c r="AZ128" s="795"/>
      <c r="BA128" s="795"/>
      <c r="BB128" s="795"/>
      <c r="BC128" s="795"/>
      <c r="BD128" s="795"/>
      <c r="BE128" s="796"/>
      <c r="BF128" s="773" t="s">
        <v>122</v>
      </c>
      <c r="BG128" s="774"/>
      <c r="BH128" s="774"/>
      <c r="BI128" s="774"/>
      <c r="BJ128" s="774"/>
      <c r="BK128" s="774"/>
      <c r="BL128" s="797"/>
      <c r="BM128" s="773">
        <v>11.91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471</v>
      </c>
      <c r="X129" s="764"/>
      <c r="Y129" s="764"/>
      <c r="Z129" s="765"/>
      <c r="AA129" s="766">
        <v>27427814</v>
      </c>
      <c r="AB129" s="767"/>
      <c r="AC129" s="767"/>
      <c r="AD129" s="767"/>
      <c r="AE129" s="768"/>
      <c r="AF129" s="769">
        <v>27544659</v>
      </c>
      <c r="AG129" s="767"/>
      <c r="AH129" s="767"/>
      <c r="AI129" s="767"/>
      <c r="AJ129" s="768"/>
      <c r="AK129" s="769">
        <v>27932089</v>
      </c>
      <c r="AL129" s="767"/>
      <c r="AM129" s="767"/>
      <c r="AN129" s="767"/>
      <c r="AO129" s="768"/>
      <c r="AP129" s="770"/>
      <c r="AQ129" s="771"/>
      <c r="AR129" s="771"/>
      <c r="AS129" s="771"/>
      <c r="AT129" s="772"/>
      <c r="AU129" s="215"/>
      <c r="AV129" s="215"/>
      <c r="AW129" s="215"/>
      <c r="AX129" s="738" t="s">
        <v>472</v>
      </c>
      <c r="AY129" s="739"/>
      <c r="AZ129" s="739"/>
      <c r="BA129" s="739"/>
      <c r="BB129" s="739"/>
      <c r="BC129" s="739"/>
      <c r="BD129" s="739"/>
      <c r="BE129" s="740"/>
      <c r="BF129" s="757" t="s">
        <v>122</v>
      </c>
      <c r="BG129" s="758"/>
      <c r="BH129" s="758"/>
      <c r="BI129" s="758"/>
      <c r="BJ129" s="758"/>
      <c r="BK129" s="758"/>
      <c r="BL129" s="759"/>
      <c r="BM129" s="757">
        <v>16.91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474</v>
      </c>
      <c r="X130" s="764"/>
      <c r="Y130" s="764"/>
      <c r="Z130" s="765"/>
      <c r="AA130" s="766">
        <v>5444632</v>
      </c>
      <c r="AB130" s="767"/>
      <c r="AC130" s="767"/>
      <c r="AD130" s="767"/>
      <c r="AE130" s="768"/>
      <c r="AF130" s="769">
        <v>5398313</v>
      </c>
      <c r="AG130" s="767"/>
      <c r="AH130" s="767"/>
      <c r="AI130" s="767"/>
      <c r="AJ130" s="768"/>
      <c r="AK130" s="769">
        <v>5290674</v>
      </c>
      <c r="AL130" s="767"/>
      <c r="AM130" s="767"/>
      <c r="AN130" s="767"/>
      <c r="AO130" s="768"/>
      <c r="AP130" s="770"/>
      <c r="AQ130" s="771"/>
      <c r="AR130" s="771"/>
      <c r="AS130" s="771"/>
      <c r="AT130" s="772"/>
      <c r="AU130" s="215"/>
      <c r="AV130" s="215"/>
      <c r="AW130" s="215"/>
      <c r="AX130" s="738" t="s">
        <v>475</v>
      </c>
      <c r="AY130" s="739"/>
      <c r="AZ130" s="739"/>
      <c r="BA130" s="739"/>
      <c r="BB130" s="739"/>
      <c r="BC130" s="739"/>
      <c r="BD130" s="739"/>
      <c r="BE130" s="740"/>
      <c r="BF130" s="741">
        <v>8.6999999999999993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476</v>
      </c>
      <c r="X131" s="748"/>
      <c r="Y131" s="748"/>
      <c r="Z131" s="749"/>
      <c r="AA131" s="750">
        <v>21983182</v>
      </c>
      <c r="AB131" s="751"/>
      <c r="AC131" s="751"/>
      <c r="AD131" s="751"/>
      <c r="AE131" s="752"/>
      <c r="AF131" s="753">
        <v>22146346</v>
      </c>
      <c r="AG131" s="751"/>
      <c r="AH131" s="751"/>
      <c r="AI131" s="751"/>
      <c r="AJ131" s="752"/>
      <c r="AK131" s="753">
        <v>22641415</v>
      </c>
      <c r="AL131" s="751"/>
      <c r="AM131" s="751"/>
      <c r="AN131" s="751"/>
      <c r="AO131" s="752"/>
      <c r="AP131" s="754"/>
      <c r="AQ131" s="755"/>
      <c r="AR131" s="755"/>
      <c r="AS131" s="755"/>
      <c r="AT131" s="756"/>
      <c r="AU131" s="215"/>
      <c r="AV131" s="215"/>
      <c r="AW131" s="215"/>
      <c r="AX131" s="716" t="s">
        <v>477</v>
      </c>
      <c r="AY131" s="717"/>
      <c r="AZ131" s="717"/>
      <c r="BA131" s="717"/>
      <c r="BB131" s="717"/>
      <c r="BC131" s="717"/>
      <c r="BD131" s="717"/>
      <c r="BE131" s="718"/>
      <c r="BF131" s="719">
        <v>7.2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479</v>
      </c>
      <c r="W132" s="729"/>
      <c r="X132" s="729"/>
      <c r="Y132" s="729"/>
      <c r="Z132" s="730"/>
      <c r="AA132" s="731">
        <v>10.284638770000001</v>
      </c>
      <c r="AB132" s="732"/>
      <c r="AC132" s="732"/>
      <c r="AD132" s="732"/>
      <c r="AE132" s="733"/>
      <c r="AF132" s="734">
        <v>8.7562938710000005</v>
      </c>
      <c r="AG132" s="732"/>
      <c r="AH132" s="732"/>
      <c r="AI132" s="732"/>
      <c r="AJ132" s="733"/>
      <c r="AK132" s="734">
        <v>7.1699934259999996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480</v>
      </c>
      <c r="W133" s="708"/>
      <c r="X133" s="708"/>
      <c r="Y133" s="708"/>
      <c r="Z133" s="709"/>
      <c r="AA133" s="710">
        <v>9.4</v>
      </c>
      <c r="AB133" s="711"/>
      <c r="AC133" s="711"/>
      <c r="AD133" s="711"/>
      <c r="AE133" s="712"/>
      <c r="AF133" s="710">
        <v>9.6</v>
      </c>
      <c r="AG133" s="711"/>
      <c r="AH133" s="711"/>
      <c r="AI133" s="711"/>
      <c r="AJ133" s="712"/>
      <c r="AK133" s="710">
        <v>8.6999999999999993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h1wz91ePu11QnCJ/J3wXF6whAsNHho2CBuKAgvR9KOBeCqbFUF9KdrmZ9ya9h2lyKVB+/TkKMr5GU/Of024+Q==" saltValue="f8tJo5d1ELhSe1hJOTpY0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9U9lNKRWTHXbjcH7Xp+3wfYtCNFdRX9f/epRPKCoBSg/cVvuEJXMAnSyjOVqz2FRmQpdMiJ7oNJbJLSWnaSZpw==" saltValue="tCfRPVQ1p7PjGwwl+Z/G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4k1PQu9z/t30Dhpr+EjRxL/hemiBs4BM/ZUMU8kAuuodilYK+aAi6711EWrpCOAjV9/WvBPV6MEXdONw0/lQ==" saltValue="O4Lzg7hGJAycOjPwSICpP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05" t="s">
        <v>484</v>
      </c>
      <c r="AP7" s="253"/>
      <c r="AQ7" s="254" t="s">
        <v>485</v>
      </c>
      <c r="AR7" s="255"/>
    </row>
    <row r="8" spans="1:46" x14ac:dyDescent="0.15">
      <c r="A8" s="247"/>
      <c r="AK8" s="256"/>
      <c r="AL8" s="257"/>
      <c r="AM8" s="257"/>
      <c r="AN8" s="258"/>
      <c r="AO8" s="1106"/>
      <c r="AP8" s="259" t="s">
        <v>486</v>
      </c>
      <c r="AQ8" s="260" t="s">
        <v>487</v>
      </c>
      <c r="AR8" s="261" t="s">
        <v>488</v>
      </c>
    </row>
    <row r="9" spans="1:46" x14ac:dyDescent="0.15">
      <c r="A9" s="247"/>
      <c r="AK9" s="1117" t="s">
        <v>489</v>
      </c>
      <c r="AL9" s="1118"/>
      <c r="AM9" s="1118"/>
      <c r="AN9" s="1119"/>
      <c r="AO9" s="262">
        <v>8837915</v>
      </c>
      <c r="AP9" s="262">
        <v>101498</v>
      </c>
      <c r="AQ9" s="263">
        <v>80646</v>
      </c>
      <c r="AR9" s="264">
        <v>25.9</v>
      </c>
    </row>
    <row r="10" spans="1:46" ht="13.5" customHeight="1" x14ac:dyDescent="0.15">
      <c r="A10" s="247"/>
      <c r="AK10" s="1117" t="s">
        <v>490</v>
      </c>
      <c r="AL10" s="1118"/>
      <c r="AM10" s="1118"/>
      <c r="AN10" s="1119"/>
      <c r="AO10" s="265">
        <v>11240</v>
      </c>
      <c r="AP10" s="265">
        <v>129</v>
      </c>
      <c r="AQ10" s="266">
        <v>6637</v>
      </c>
      <c r="AR10" s="267">
        <v>-98.1</v>
      </c>
    </row>
    <row r="11" spans="1:46" ht="13.5" customHeight="1" x14ac:dyDescent="0.15">
      <c r="A11" s="247"/>
      <c r="AK11" s="1117" t="s">
        <v>491</v>
      </c>
      <c r="AL11" s="1118"/>
      <c r="AM11" s="1118"/>
      <c r="AN11" s="1119"/>
      <c r="AO11" s="265">
        <v>15010</v>
      </c>
      <c r="AP11" s="265">
        <v>172</v>
      </c>
      <c r="AQ11" s="266">
        <v>1119</v>
      </c>
      <c r="AR11" s="267">
        <v>-84.6</v>
      </c>
    </row>
    <row r="12" spans="1:46" ht="13.5" customHeight="1" x14ac:dyDescent="0.15">
      <c r="A12" s="247"/>
      <c r="AK12" s="1117" t="s">
        <v>492</v>
      </c>
      <c r="AL12" s="1118"/>
      <c r="AM12" s="1118"/>
      <c r="AN12" s="1119"/>
      <c r="AO12" s="265" t="s">
        <v>493</v>
      </c>
      <c r="AP12" s="265" t="s">
        <v>493</v>
      </c>
      <c r="AQ12" s="266">
        <v>8</v>
      </c>
      <c r="AR12" s="267" t="s">
        <v>493</v>
      </c>
    </row>
    <row r="13" spans="1:46" ht="13.5" customHeight="1" x14ac:dyDescent="0.15">
      <c r="A13" s="247"/>
      <c r="AK13" s="1117" t="s">
        <v>494</v>
      </c>
      <c r="AL13" s="1118"/>
      <c r="AM13" s="1118"/>
      <c r="AN13" s="1119"/>
      <c r="AO13" s="265">
        <v>252880</v>
      </c>
      <c r="AP13" s="265">
        <v>2904</v>
      </c>
      <c r="AQ13" s="266">
        <v>2502</v>
      </c>
      <c r="AR13" s="267">
        <v>16.100000000000001</v>
      </c>
    </row>
    <row r="14" spans="1:46" ht="13.5" customHeight="1" x14ac:dyDescent="0.15">
      <c r="A14" s="247"/>
      <c r="AK14" s="1117" t="s">
        <v>495</v>
      </c>
      <c r="AL14" s="1118"/>
      <c r="AM14" s="1118"/>
      <c r="AN14" s="1119"/>
      <c r="AO14" s="265">
        <v>36307</v>
      </c>
      <c r="AP14" s="265">
        <v>417</v>
      </c>
      <c r="AQ14" s="266">
        <v>1863</v>
      </c>
      <c r="AR14" s="267">
        <v>-77.599999999999994</v>
      </c>
    </row>
    <row r="15" spans="1:46" ht="13.5" customHeight="1" x14ac:dyDescent="0.15">
      <c r="A15" s="247"/>
      <c r="AK15" s="1120" t="s">
        <v>496</v>
      </c>
      <c r="AL15" s="1121"/>
      <c r="AM15" s="1121"/>
      <c r="AN15" s="1122"/>
      <c r="AO15" s="265">
        <v>-435782</v>
      </c>
      <c r="AP15" s="265">
        <v>-5005</v>
      </c>
      <c r="AQ15" s="266">
        <v>-4800</v>
      </c>
      <c r="AR15" s="267">
        <v>4.3</v>
      </c>
    </row>
    <row r="16" spans="1:46" x14ac:dyDescent="0.15">
      <c r="A16" s="247"/>
      <c r="AK16" s="1120" t="s">
        <v>177</v>
      </c>
      <c r="AL16" s="1121"/>
      <c r="AM16" s="1121"/>
      <c r="AN16" s="1122"/>
      <c r="AO16" s="265">
        <v>8717570</v>
      </c>
      <c r="AP16" s="265">
        <v>100116</v>
      </c>
      <c r="AQ16" s="266">
        <v>87975</v>
      </c>
      <c r="AR16" s="267">
        <v>13.8</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23" t="s">
        <v>501</v>
      </c>
      <c r="AL21" s="1124"/>
      <c r="AM21" s="1124"/>
      <c r="AN21" s="1125"/>
      <c r="AO21" s="277">
        <v>10.07</v>
      </c>
      <c r="AP21" s="278">
        <v>7.71</v>
      </c>
      <c r="AQ21" s="279">
        <v>2.36</v>
      </c>
      <c r="AS21" s="280"/>
      <c r="AT21" s="276"/>
    </row>
    <row r="22" spans="1:46" s="248" customFormat="1" x14ac:dyDescent="0.15">
      <c r="A22" s="276"/>
      <c r="AK22" s="1123" t="s">
        <v>502</v>
      </c>
      <c r="AL22" s="1124"/>
      <c r="AM22" s="1124"/>
      <c r="AN22" s="1125"/>
      <c r="AO22" s="281">
        <v>96.6</v>
      </c>
      <c r="AP22" s="282">
        <v>98.3</v>
      </c>
      <c r="AQ22" s="283">
        <v>-1.7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05" t="s">
        <v>484</v>
      </c>
      <c r="AP30" s="253"/>
      <c r="AQ30" s="254" t="s">
        <v>485</v>
      </c>
      <c r="AR30" s="255"/>
    </row>
    <row r="31" spans="1:46" x14ac:dyDescent="0.15">
      <c r="A31" s="247"/>
      <c r="AK31" s="256"/>
      <c r="AL31" s="257"/>
      <c r="AM31" s="257"/>
      <c r="AN31" s="258"/>
      <c r="AO31" s="1106"/>
      <c r="AP31" s="259" t="s">
        <v>486</v>
      </c>
      <c r="AQ31" s="260" t="s">
        <v>487</v>
      </c>
      <c r="AR31" s="261" t="s">
        <v>488</v>
      </c>
    </row>
    <row r="32" spans="1:46" ht="27" customHeight="1" x14ac:dyDescent="0.15">
      <c r="A32" s="247"/>
      <c r="AK32" s="1107" t="s">
        <v>506</v>
      </c>
      <c r="AL32" s="1108"/>
      <c r="AM32" s="1108"/>
      <c r="AN32" s="1109"/>
      <c r="AO32" s="291">
        <v>6343532</v>
      </c>
      <c r="AP32" s="291">
        <v>72851</v>
      </c>
      <c r="AQ32" s="292">
        <v>41451</v>
      </c>
      <c r="AR32" s="293">
        <v>75.8</v>
      </c>
    </row>
    <row r="33" spans="1:46" ht="13.5" customHeight="1" x14ac:dyDescent="0.15">
      <c r="A33" s="247"/>
      <c r="AK33" s="1107" t="s">
        <v>507</v>
      </c>
      <c r="AL33" s="1108"/>
      <c r="AM33" s="1108"/>
      <c r="AN33" s="1109"/>
      <c r="AO33" s="291" t="s">
        <v>493</v>
      </c>
      <c r="AP33" s="291" t="s">
        <v>493</v>
      </c>
      <c r="AQ33" s="292" t="s">
        <v>493</v>
      </c>
      <c r="AR33" s="293" t="s">
        <v>493</v>
      </c>
    </row>
    <row r="34" spans="1:46" ht="27" customHeight="1" x14ac:dyDescent="0.15">
      <c r="A34" s="247"/>
      <c r="AK34" s="1107" t="s">
        <v>508</v>
      </c>
      <c r="AL34" s="1108"/>
      <c r="AM34" s="1108"/>
      <c r="AN34" s="1109"/>
      <c r="AO34" s="291" t="s">
        <v>493</v>
      </c>
      <c r="AP34" s="291" t="s">
        <v>493</v>
      </c>
      <c r="AQ34" s="292">
        <v>35</v>
      </c>
      <c r="AR34" s="293" t="s">
        <v>493</v>
      </c>
    </row>
    <row r="35" spans="1:46" ht="27" customHeight="1" x14ac:dyDescent="0.15">
      <c r="A35" s="247"/>
      <c r="AK35" s="1107" t="s">
        <v>509</v>
      </c>
      <c r="AL35" s="1108"/>
      <c r="AM35" s="1108"/>
      <c r="AN35" s="1109"/>
      <c r="AO35" s="291">
        <v>1188078</v>
      </c>
      <c r="AP35" s="291">
        <v>13644</v>
      </c>
      <c r="AQ35" s="292">
        <v>11775</v>
      </c>
      <c r="AR35" s="293">
        <v>15.9</v>
      </c>
    </row>
    <row r="36" spans="1:46" ht="27" customHeight="1" x14ac:dyDescent="0.15">
      <c r="A36" s="247"/>
      <c r="AK36" s="1107" t="s">
        <v>510</v>
      </c>
      <c r="AL36" s="1108"/>
      <c r="AM36" s="1108"/>
      <c r="AN36" s="1109"/>
      <c r="AO36" s="291">
        <v>203766</v>
      </c>
      <c r="AP36" s="291">
        <v>2340</v>
      </c>
      <c r="AQ36" s="292">
        <v>2188</v>
      </c>
      <c r="AR36" s="293">
        <v>6.9</v>
      </c>
    </row>
    <row r="37" spans="1:46" ht="13.5" customHeight="1" x14ac:dyDescent="0.15">
      <c r="A37" s="247"/>
      <c r="AK37" s="1107" t="s">
        <v>511</v>
      </c>
      <c r="AL37" s="1108"/>
      <c r="AM37" s="1108"/>
      <c r="AN37" s="1109"/>
      <c r="AO37" s="291">
        <v>40</v>
      </c>
      <c r="AP37" s="291">
        <v>0</v>
      </c>
      <c r="AQ37" s="292">
        <v>531</v>
      </c>
      <c r="AR37" s="293">
        <v>-100</v>
      </c>
    </row>
    <row r="38" spans="1:46" ht="27" customHeight="1" x14ac:dyDescent="0.15">
      <c r="A38" s="247"/>
      <c r="AK38" s="1110" t="s">
        <v>512</v>
      </c>
      <c r="AL38" s="1111"/>
      <c r="AM38" s="1111"/>
      <c r="AN38" s="1112"/>
      <c r="AO38" s="294" t="s">
        <v>493</v>
      </c>
      <c r="AP38" s="294" t="s">
        <v>493</v>
      </c>
      <c r="AQ38" s="295">
        <v>1</v>
      </c>
      <c r="AR38" s="283" t="s">
        <v>493</v>
      </c>
      <c r="AS38" s="290"/>
    </row>
    <row r="39" spans="1:46" x14ac:dyDescent="0.15">
      <c r="A39" s="247"/>
      <c r="AK39" s="1110" t="s">
        <v>513</v>
      </c>
      <c r="AL39" s="1111"/>
      <c r="AM39" s="1111"/>
      <c r="AN39" s="1112"/>
      <c r="AO39" s="291">
        <v>-821354</v>
      </c>
      <c r="AP39" s="291">
        <v>-9433</v>
      </c>
      <c r="AQ39" s="292">
        <v>-5414</v>
      </c>
      <c r="AR39" s="293">
        <v>74.2</v>
      </c>
      <c r="AS39" s="290"/>
    </row>
    <row r="40" spans="1:46" ht="27" customHeight="1" x14ac:dyDescent="0.15">
      <c r="A40" s="247"/>
      <c r="AK40" s="1107" t="s">
        <v>514</v>
      </c>
      <c r="AL40" s="1108"/>
      <c r="AM40" s="1108"/>
      <c r="AN40" s="1109"/>
      <c r="AO40" s="291">
        <v>-5290674</v>
      </c>
      <c r="AP40" s="291">
        <v>-60760</v>
      </c>
      <c r="AQ40" s="292">
        <v>-35360</v>
      </c>
      <c r="AR40" s="293">
        <v>71.8</v>
      </c>
      <c r="AS40" s="290"/>
    </row>
    <row r="41" spans="1:46" x14ac:dyDescent="0.15">
      <c r="A41" s="247"/>
      <c r="AK41" s="1113" t="s">
        <v>287</v>
      </c>
      <c r="AL41" s="1114"/>
      <c r="AM41" s="1114"/>
      <c r="AN41" s="1115"/>
      <c r="AO41" s="291">
        <v>1623388</v>
      </c>
      <c r="AP41" s="291">
        <v>18644</v>
      </c>
      <c r="AQ41" s="292">
        <v>15207</v>
      </c>
      <c r="AR41" s="293">
        <v>22.6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00" t="s">
        <v>484</v>
      </c>
      <c r="AN49" s="1102" t="s">
        <v>517</v>
      </c>
      <c r="AO49" s="1103"/>
      <c r="AP49" s="1103"/>
      <c r="AQ49" s="1103"/>
      <c r="AR49" s="1104"/>
    </row>
    <row r="50" spans="1:44" x14ac:dyDescent="0.15">
      <c r="A50" s="247"/>
      <c r="AK50" s="305"/>
      <c r="AL50" s="306"/>
      <c r="AM50" s="1101"/>
      <c r="AN50" s="307" t="s">
        <v>518</v>
      </c>
      <c r="AO50" s="308" t="s">
        <v>519</v>
      </c>
      <c r="AP50" s="309" t="s">
        <v>520</v>
      </c>
      <c r="AQ50" s="310" t="s">
        <v>521</v>
      </c>
      <c r="AR50" s="311" t="s">
        <v>522</v>
      </c>
    </row>
    <row r="51" spans="1:44" x14ac:dyDescent="0.15">
      <c r="A51" s="247"/>
      <c r="AK51" s="303" t="s">
        <v>523</v>
      </c>
      <c r="AL51" s="304"/>
      <c r="AM51" s="312">
        <v>7693564</v>
      </c>
      <c r="AN51" s="313">
        <v>83618</v>
      </c>
      <c r="AO51" s="314">
        <v>5.8</v>
      </c>
      <c r="AP51" s="315">
        <v>63812</v>
      </c>
      <c r="AQ51" s="316">
        <v>2.2999999999999998</v>
      </c>
      <c r="AR51" s="317">
        <v>3.5</v>
      </c>
    </row>
    <row r="52" spans="1:44" x14ac:dyDescent="0.15">
      <c r="A52" s="247"/>
      <c r="AK52" s="318"/>
      <c r="AL52" s="319" t="s">
        <v>524</v>
      </c>
      <c r="AM52" s="320">
        <v>4125534</v>
      </c>
      <c r="AN52" s="321">
        <v>44838</v>
      </c>
      <c r="AO52" s="322">
        <v>1.8</v>
      </c>
      <c r="AP52" s="323">
        <v>33848</v>
      </c>
      <c r="AQ52" s="324">
        <v>-4.2</v>
      </c>
      <c r="AR52" s="325">
        <v>6</v>
      </c>
    </row>
    <row r="53" spans="1:44" x14ac:dyDescent="0.15">
      <c r="A53" s="247"/>
      <c r="AK53" s="303" t="s">
        <v>525</v>
      </c>
      <c r="AL53" s="304"/>
      <c r="AM53" s="312">
        <v>4941602</v>
      </c>
      <c r="AN53" s="313">
        <v>54712</v>
      </c>
      <c r="AO53" s="314">
        <v>-34.6</v>
      </c>
      <c r="AP53" s="315">
        <v>54225</v>
      </c>
      <c r="AQ53" s="316">
        <v>-15</v>
      </c>
      <c r="AR53" s="317">
        <v>-19.600000000000001</v>
      </c>
    </row>
    <row r="54" spans="1:44" x14ac:dyDescent="0.15">
      <c r="A54" s="247"/>
      <c r="AK54" s="318"/>
      <c r="AL54" s="319" t="s">
        <v>524</v>
      </c>
      <c r="AM54" s="320">
        <v>2097297</v>
      </c>
      <c r="AN54" s="321">
        <v>23221</v>
      </c>
      <c r="AO54" s="322">
        <v>-48.2</v>
      </c>
      <c r="AP54" s="323">
        <v>27337</v>
      </c>
      <c r="AQ54" s="324">
        <v>-19.2</v>
      </c>
      <c r="AR54" s="325">
        <v>-29</v>
      </c>
    </row>
    <row r="55" spans="1:44" x14ac:dyDescent="0.15">
      <c r="A55" s="247"/>
      <c r="AK55" s="303" t="s">
        <v>526</v>
      </c>
      <c r="AL55" s="304"/>
      <c r="AM55" s="312">
        <v>4708262</v>
      </c>
      <c r="AN55" s="313">
        <v>52810</v>
      </c>
      <c r="AO55" s="314">
        <v>-3.5</v>
      </c>
      <c r="AP55" s="315">
        <v>54016</v>
      </c>
      <c r="AQ55" s="316">
        <v>-0.4</v>
      </c>
      <c r="AR55" s="317">
        <v>-3.1</v>
      </c>
    </row>
    <row r="56" spans="1:44" x14ac:dyDescent="0.15">
      <c r="A56" s="247"/>
      <c r="AK56" s="318"/>
      <c r="AL56" s="319" t="s">
        <v>524</v>
      </c>
      <c r="AM56" s="320">
        <v>2067132</v>
      </c>
      <c r="AN56" s="321">
        <v>23186</v>
      </c>
      <c r="AO56" s="322">
        <v>-0.2</v>
      </c>
      <c r="AP56" s="323">
        <v>28078</v>
      </c>
      <c r="AQ56" s="324">
        <v>2.7</v>
      </c>
      <c r="AR56" s="325">
        <v>-2.9</v>
      </c>
    </row>
    <row r="57" spans="1:44" x14ac:dyDescent="0.15">
      <c r="A57" s="247"/>
      <c r="AK57" s="303" t="s">
        <v>527</v>
      </c>
      <c r="AL57" s="304"/>
      <c r="AM57" s="312">
        <v>6671367</v>
      </c>
      <c r="AN57" s="313">
        <v>75701</v>
      </c>
      <c r="AO57" s="314">
        <v>43.3</v>
      </c>
      <c r="AP57" s="315">
        <v>52786</v>
      </c>
      <c r="AQ57" s="316">
        <v>-2.2999999999999998</v>
      </c>
      <c r="AR57" s="317">
        <v>45.6</v>
      </c>
    </row>
    <row r="58" spans="1:44" x14ac:dyDescent="0.15">
      <c r="A58" s="247"/>
      <c r="AK58" s="318"/>
      <c r="AL58" s="319" t="s">
        <v>524</v>
      </c>
      <c r="AM58" s="320">
        <v>3570961</v>
      </c>
      <c r="AN58" s="321">
        <v>40520</v>
      </c>
      <c r="AO58" s="322">
        <v>74.8</v>
      </c>
      <c r="AP58" s="323">
        <v>28742</v>
      </c>
      <c r="AQ58" s="324">
        <v>2.4</v>
      </c>
      <c r="AR58" s="325">
        <v>72.400000000000006</v>
      </c>
    </row>
    <row r="59" spans="1:44" x14ac:dyDescent="0.15">
      <c r="A59" s="247"/>
      <c r="AK59" s="303" t="s">
        <v>528</v>
      </c>
      <c r="AL59" s="304"/>
      <c r="AM59" s="312">
        <v>7880516</v>
      </c>
      <c r="AN59" s="313">
        <v>90503</v>
      </c>
      <c r="AO59" s="314">
        <v>19.600000000000001</v>
      </c>
      <c r="AP59" s="315">
        <v>58465</v>
      </c>
      <c r="AQ59" s="316">
        <v>10.8</v>
      </c>
      <c r="AR59" s="317">
        <v>8.8000000000000007</v>
      </c>
    </row>
    <row r="60" spans="1:44" x14ac:dyDescent="0.15">
      <c r="A60" s="247"/>
      <c r="AK60" s="318"/>
      <c r="AL60" s="319" t="s">
        <v>524</v>
      </c>
      <c r="AM60" s="320">
        <v>3734405</v>
      </c>
      <c r="AN60" s="321">
        <v>42887</v>
      </c>
      <c r="AO60" s="322">
        <v>5.8</v>
      </c>
      <c r="AP60" s="323">
        <v>34452</v>
      </c>
      <c r="AQ60" s="324">
        <v>19.899999999999999</v>
      </c>
      <c r="AR60" s="325">
        <v>-14.1</v>
      </c>
    </row>
    <row r="61" spans="1:44" x14ac:dyDescent="0.15">
      <c r="A61" s="247"/>
      <c r="AK61" s="303" t="s">
        <v>529</v>
      </c>
      <c r="AL61" s="326"/>
      <c r="AM61" s="312">
        <v>6379062</v>
      </c>
      <c r="AN61" s="313">
        <v>71469</v>
      </c>
      <c r="AO61" s="314">
        <v>6.1</v>
      </c>
      <c r="AP61" s="315">
        <v>56661</v>
      </c>
      <c r="AQ61" s="327">
        <v>-0.9</v>
      </c>
      <c r="AR61" s="317">
        <v>7</v>
      </c>
    </row>
    <row r="62" spans="1:44" x14ac:dyDescent="0.15">
      <c r="A62" s="247"/>
      <c r="AK62" s="318"/>
      <c r="AL62" s="319" t="s">
        <v>524</v>
      </c>
      <c r="AM62" s="320">
        <v>3119066</v>
      </c>
      <c r="AN62" s="321">
        <v>34930</v>
      </c>
      <c r="AO62" s="322">
        <v>6.8</v>
      </c>
      <c r="AP62" s="323">
        <v>30491</v>
      </c>
      <c r="AQ62" s="324">
        <v>0.3</v>
      </c>
      <c r="AR62" s="325">
        <v>6.5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Qx+h2TQPTGtwE20pXrm75FTcJPUdTvFHMyLSVi6qoCDjUC80IwuET5hkP6/y33C/diVS83PG2Mrbi9w6ECLxWA==" saltValue="uiwYmZNweC79CEYA62zyI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qzsOQmR/IJ8FXHt+NxSko+NA4Xndf9ZuPQyHZ+pwIsreVf8iS84jw0j0gYBVzHIruwcltejNlT/sqvA8gpA5jA==" saltValue="XOyrKewYX39LuqMnQoFW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7DegYgivuWPx3Rh1zBbvjJWoqyD9rtUAAurnCIY71+XkmA/dQGs0GE/deOuBvwSYgsCmPCLrL+WodKLNODjV5g==" saltValue="iRTyOmf9FbMZlIlsl132+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6" t="s">
        <v>3</v>
      </c>
      <c r="D47" s="1126"/>
      <c r="E47" s="1127"/>
      <c r="F47" s="11">
        <v>20.329999999999998</v>
      </c>
      <c r="G47" s="12">
        <v>22.08</v>
      </c>
      <c r="H47" s="12">
        <v>25.46</v>
      </c>
      <c r="I47" s="12">
        <v>25.37</v>
      </c>
      <c r="J47" s="13">
        <v>25.05</v>
      </c>
    </row>
    <row r="48" spans="2:10" ht="57.75" customHeight="1" x14ac:dyDescent="0.15">
      <c r="B48" s="14"/>
      <c r="C48" s="1128" t="s">
        <v>4</v>
      </c>
      <c r="D48" s="1128"/>
      <c r="E48" s="1129"/>
      <c r="F48" s="15">
        <v>0.41</v>
      </c>
      <c r="G48" s="16">
        <v>8.8000000000000007</v>
      </c>
      <c r="H48" s="16">
        <v>4.5599999999999996</v>
      </c>
      <c r="I48" s="16">
        <v>2.96</v>
      </c>
      <c r="J48" s="17">
        <v>1.59</v>
      </c>
    </row>
    <row r="49" spans="2:10" ht="57.75" customHeight="1" thickBot="1" x14ac:dyDescent="0.2">
      <c r="B49" s="18"/>
      <c r="C49" s="1130" t="s">
        <v>5</v>
      </c>
      <c r="D49" s="1130"/>
      <c r="E49" s="1131"/>
      <c r="F49" s="19" t="s">
        <v>536</v>
      </c>
      <c r="G49" s="20">
        <v>11.18</v>
      </c>
      <c r="H49" s="20">
        <v>0.96</v>
      </c>
      <c r="I49" s="20">
        <v>2.08</v>
      </c>
      <c r="J49" s="21">
        <v>1.55</v>
      </c>
    </row>
    <row r="50" spans="2:10" x14ac:dyDescent="0.15"/>
  </sheetData>
  <sheetProtection algorithmName="SHA-512" hashValue="g182RnQp+YkTCEWuQZ4SlBW/YgUCVDiQOtK30afqNSlT3SuNtu7UyRHqcertzBK97HBGd79XRUerSqfVo0hheA==" saltValue="X4ZW6MZ1+H3PGRVBa1ho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2026-03-11T10:24:38Z</cp:lastPrinted>
  <dcterms:created xsi:type="dcterms:W3CDTF">2026-02-23T08:28:49Z</dcterms:created>
  <dcterms:modified xsi:type="dcterms:W3CDTF">2026-03-23T00:37:17Z</dcterms:modified>
  <cp:category/>
</cp:coreProperties>
</file>