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14490" windowHeight="125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E34" i="10"/>
  <c r="AM34" i="10"/>
  <c r="U34" i="10"/>
  <c r="C34" i="10"/>
  <c r="BW36" i="10" l="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<sst xmlns="http://schemas.openxmlformats.org/spreadsheetml/2006/main" count="1071" uniqueCount="621">
  <si>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</si>
  <si>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</si>
  <si>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</si>
  <si>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</si>
  <si>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</si>
  <si>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</si>
  <si>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</si>
  <si>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</si>
  <si>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</si>
  <si>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</si>
  <si>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</si>
  <si>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</si>
  <si>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</si>
  <si>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</si>
  <si>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</si>
  <si>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</si>
  <si>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</si>
  <si>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</si>
  <si>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</si>
  <si>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</si>
  <si>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</si>
  <si>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</si>
  <si>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</si>
  <si>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</si>
  <si>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</si>
  <si>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</si>
  <si>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</si>
  <si>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</si>
  <si>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</si>
  <si>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</si>
  <si>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</si>
  <si>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</si>
  <si>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</si>
  <si>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</si>
  <si>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</si>
  <si>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</si>
  <si>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</si>
  <si>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</si>
  <si>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</si>
  <si>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</si>
  <si>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</si>
  <si>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</si>
  <si>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</si>
  <si>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</si>
  <si>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</si>
  <si>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</si>
  <si>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</si>
  <si>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</si>
  <si>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</si>
  <si>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</si>
  <si>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</si>
  <si>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</si>
  <si>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</si>
  <si>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</si>
  <si>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</si>
  <si>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</si>
  <si>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</si>
  <si>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</si>
  <si>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</si>
  <si>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</si>
  <si>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</si>
  <si>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</si>
  <si>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</si>
  <si>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</si>
  <si>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</si>
  <si>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</si>
  <si>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</si>
  <si>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</si>
  <si>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</si>
  <si>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</si>
  <si>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</si>
  <si>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</si>
  <si>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</si>
  <si>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</si>
  <si>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</si>
  <si>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</si>
  <si>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</si>
  <si>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</si>
  <si>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</si>
  <si>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</si>
  <si>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</si>
  <si>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</si>
  <si>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</si>
  <si>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</si>
  <si>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</si>
  <si>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</si>
  <si>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</si>
  <si>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</si>
  <si>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</si>
  <si>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</si>
  <si>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</si>
  <si>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</si>
  <si>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</si>
  <si>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</si>
  <si>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</si>
  <si>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</si>
  <si>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</si>
  <si>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</si>
  <si>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</si>
  <si>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</si>
  <si>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</si>
  <si>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</si>
  <si>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</si>
  <si>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</si>
  <si>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</si>
  <si>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</si>
  <si>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</si>
  <si>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</si>
  <si>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</si>
  <si>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</si>
  <si>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</si>
  <si>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</si>
  <si>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</si>
  <si>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</si>
  <si>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</si>
  <si>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</si>
  <si>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</si>
  <si>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</si>
  <si>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</si>
  <si>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</si>
  <si>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</si>
  <si>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</si>
  <si>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</si>
  <si>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</si>
  <si>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</si>
  <si>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</si>
  <si>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</si>
  <si>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</si>
  <si>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</si>
  <si>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</si>
  <si>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</si>
  <si>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</si>
  <si>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</si>
  <si>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</si>
  <si>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</si>
  <si>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</si>
  <si>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</si>
  <si>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</si>
  <si>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</si>
  <si>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</si>
  <si>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</si>
  <si>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</si>
  <si>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</si>
  <si>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</si>
  <si>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</si>
  <si>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</si>
  <si>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</si>
  <si>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</si>
  <si>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</si>
  <si>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</si>
  <si>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</si>
  <si>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</si>
  <si>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</si>
  <si>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</si>
  <si>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</si>
  <si>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</si>
  <si>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</si>
  <si>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</si>
  <si>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</si>
  <si>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</si>
  <si>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</si>
  <si>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</si>
  <si>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</si>
  <si>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</si>
  <si>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</si>
  <si>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</si>
  <si>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</si>
  <si>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</si>
  <si>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</si>
  <si>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</si>
  <si>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</si>
  <si>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</si>
  <si>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</si>
  <si>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</si>
  <si>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</si>
  <si>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</si>
  <si>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</si>
  <si>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</si>
  <si>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</si>
  <si>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</si>
  <si>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</si>
  <si>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</si>
  <si>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</si>
  <si>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</si>
  <si>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</si>
  <si>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</si>
  <si>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</si>
  <si>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</si>
  <si>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</si>
  <si>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</si>
  <si>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</si>
  <si>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</si>
  <si>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</si>
  <si>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</si>
  <si>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</si>
  <si>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</si>
  <si>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</si>
  <si>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</si>
  <si>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</si>
  <si>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</si>
  <si>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</si>
  <si>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</si>
  <si>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</si>
  <si>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</si>
  <si>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</si>
  <si>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</si>
  <si>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</si>
  <si>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</si>
  <si>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</si>
  <si>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</si>
  <si>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</si>
  <si>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</si>
  <si>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</si>
  <si>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広島県三原市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</si>
  <si>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</si>
  <si>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</si>
  <si>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</si>
  <si>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</si>
  <si>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</si>
  <si>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</si>
  <si>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</si>
  <si>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</si>
  <si>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</si>
  <si>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</si>
  <si>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</si>
  <si>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</si>
  <si>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</si>
  <si>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</si>
  <si>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</si>
  <si>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</si>
  <si>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</si>
  <si>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</si>
  <si>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</si>
  <si>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</si>
  <si>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</si>
  <si>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</si>
  <si>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</si>
  <si>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</si>
  <si>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</si>
  <si>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</si>
  <si>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</si>
  <si>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</si>
  <si>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</si>
  <si>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</si>
  <si>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</si>
  <si>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</si>
  <si>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</si>
  <si>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</si>
  <si>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</si>
  <si>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</si>
  <si>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</si>
  <si>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</si>
  <si>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</si>
  <si>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</si>
  <si>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</si>
  <si>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</si>
  <si>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</si>
  <si>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</si>
  <si>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</si>
  <si>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</si>
  <si>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</si>
  <si>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</si>
  <si>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</si>
  <si>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</si>
  <si>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</si>
  <si>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</si>
  <si>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</si>
  <si>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</si>
  <si>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</si>
  <si>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</si>
  <si>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</si>
  <si>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</si>
  <si>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</si>
  <si>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</si>
  <si>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</si>
  <si>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</si>
  <si>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</si>
  <si>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</si>
  <si>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</si>
  <si>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</si>
  <si>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</si>
  <si>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</si>
  <si>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</si>
  <si>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</si>
  <si>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</si>
  <si>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</si>
  <si>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</si>
  <si>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</si>
  <si>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</si>
  <si>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</si>
  <si>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</si>
  <si>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</si>
  <si>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</si>
  <si>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</si>
  <si>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</si>
  <si>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</si>
  <si>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</si>
  <si>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</si>
  <si>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</si>
  <si>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</si>
  <si>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</si>
  <si>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</si>
  <si>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</si>
  <si>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</si>
  <si>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</si>
  <si>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</si>
  <si>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</si>
  <si>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</si>
  <si>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</si>
  <si>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</si>
  <si>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</si>
  <si>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</si>
  <si>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</si>
  <si>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</si>
  <si>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</si>
  <si>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</si>
  <si>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</si>
  <si>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</si>
  <si>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</si>
  <si>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</si>
  <si>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</si>
  <si>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</si>
  <si>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</si>
  <si>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</si>
  <si>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</si>
  <si>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</si>
  <si>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</si>
  <si>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</si>
  <si>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</si>
  <si>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</si>
  <si>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</si>
  <si>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</si>
  <si>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</si>
  <si>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</si>
  <si>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</si>
  <si>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</si>
  <si>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</si>
  <si>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</si>
  <si>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</si>
  <si>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</si>
  <si>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</si>
  <si>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</si>
  <si>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</si>
  <si>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</si>
  <si>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</si>
  <si>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</si>
  <si>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</si>
  <si>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</si>
  <si>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</si>
  <si>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</si>
  <si>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</si>
  <si>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</si>
  <si>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</si>
  <si>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</si>
  <si>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</si>
  <si>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</si>
  <si>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</si>
  <si>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</si>
  <si>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</si>
  <si>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</si>
  <si>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</si>
  <si>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</si>
  <si>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</si>
  <si>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</si>
  <si>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</si>
  <si>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</si>
  <si>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</si>
  <si>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</si>
  <si>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広島県三原市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</si>
  <si>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</si>
  <si>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</si>
  <si>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</si>
  <si>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</si>
  <si>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</si>
  <si>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</si>
  <si>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</si>
  <si>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</si>
  <si>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</si>
  <si>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</si>
  <si>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</si>
  <si>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</si>
  <si>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</si>
  <si>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</si>
  <si>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</si>
  <si>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</si>
  <si>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</si>
  <si>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</si>
  <si>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</si>
  <si>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</si>
  <si>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</si>
  <si>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t>
    <phoneticPr fontId="5"/>
  </si>
  <si>
    <t>公共用地先行取得事業特別会計</t>
    <phoneticPr fontId="5"/>
  </si>
  <si>
    <t>-</t>
    <phoneticPr fontId="5"/>
  </si>
  <si>
    <t>港湾事業特別会計</t>
    <phoneticPr fontId="5"/>
  </si>
  <si>
    <t>土地区画整理事業特別会計（一般会計）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</si>
  <si>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</si>
  <si>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</si>
  <si>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</si>
  <si>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</si>
  <si>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</si>
  <si>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</si>
  <si>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</si>
  <si>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</si>
  <si>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</si>
  <si>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</si>
  <si>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</si>
  <si>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</si>
  <si>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</si>
  <si>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</si>
  <si>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</si>
  <si>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</si>
  <si>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</si>
  <si>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</si>
  <si>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</si>
  <si>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</si>
  <si>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</si>
  <si>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</si>
  <si>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</si>
  <si>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公共下水道事業特別会計</t>
    <phoneticPr fontId="5"/>
  </si>
  <si>
    <t>法非適用企業</t>
    <phoneticPr fontId="5"/>
  </si>
  <si>
    <t>漁業集落排水事業特別会計</t>
    <phoneticPr fontId="5"/>
  </si>
  <si>
    <t>法非適用企業</t>
    <phoneticPr fontId="5"/>
  </si>
  <si>
    <t>農業集落排水事業特別会計</t>
    <phoneticPr fontId="5"/>
  </si>
  <si>
    <t>小型浄化槽事業特別会計</t>
    <phoneticPr fontId="5"/>
  </si>
  <si>
    <t>法非適用企業</t>
    <phoneticPr fontId="5"/>
  </si>
  <si>
    <t>土地区画整理事業特別会計（特別会計）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</si>
  <si>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</si>
  <si>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</si>
  <si>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</si>
  <si>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</si>
  <si>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</si>
  <si>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</si>
  <si>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</si>
  <si>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</si>
  <si>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</si>
  <si>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</si>
  <si>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</si>
  <si>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</si>
  <si>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</si>
  <si>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</si>
  <si>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</si>
  <si>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</si>
  <si>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</si>
  <si>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</si>
  <si>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</si>
  <si>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</si>
  <si>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</si>
  <si>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</si>
  <si>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</si>
  <si>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</si>
  <si>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</si>
  <si>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</si>
  <si>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</si>
  <si>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</si>
  <si>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</si>
  <si>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</si>
  <si>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</si>
  <si>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</si>
  <si>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</si>
  <si>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</si>
  <si>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</si>
  <si>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</si>
  <si>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</si>
  <si>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</si>
  <si>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</si>
  <si>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</si>
  <si>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</si>
  <si>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</si>
  <si>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</si>
  <si>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</si>
  <si>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</si>
  <si>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</si>
  <si>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</si>
  <si>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</si>
  <si>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</si>
  <si>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</si>
  <si>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</si>
  <si>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</si>
  <si>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</si>
  <si>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</si>
  <si>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</si>
  <si>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</si>
  <si>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</si>
  <si>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</si>
  <si>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</si>
  <si>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</si>
  <si>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</si>
  <si>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</si>
  <si>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</si>
  <si>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</si>
  <si>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</si>
  <si>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</si>
  <si>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</si>
  <si>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</si>
  <si>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</si>
  <si>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</si>
  <si>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</si>
  <si>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</si>
  <si>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</si>
  <si>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</si>
  <si>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</si>
  <si>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</si>
  <si>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</si>
  <si>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</si>
  <si>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</si>
  <si>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</si>
  <si>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</si>
  <si>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</si>
  <si>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</si>
  <si>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</si>
  <si>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</si>
  <si>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</si>
  <si>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</si>
  <si>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</si>
  <si>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</si>
  <si>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</si>
  <si>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</si>
  <si>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</si>
  <si>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</si>
  <si>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</si>
  <si>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</si>
  <si>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</si>
  <si>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</si>
  <si>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</si>
  <si>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</si>
  <si>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</si>
  <si>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</si>
  <si>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</si>
  <si>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</si>
  <si>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</si>
  <si>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</si>
  <si>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</si>
  <si>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</si>
  <si>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</si>
  <si>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</si>
  <si>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</si>
  <si>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</si>
  <si>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</si>
  <si>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</si>
  <si>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</si>
  <si>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</si>
  <si>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</si>
  <si>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</si>
  <si>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</si>
  <si>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</si>
  <si>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</si>
  <si>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</si>
  <si>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</si>
  <si>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</si>
  <si>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</si>
  <si>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</si>
  <si>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</si>
  <si>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</si>
  <si>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</si>
  <si>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</si>
  <si>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</si>
  <si>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</si>
  <si>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</si>
  <si>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</si>
  <si>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</si>
  <si>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</si>
  <si>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</si>
  <si>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</si>
  <si>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</si>
  <si>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</si>
  <si>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</si>
  <si>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</si>
  <si>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</si>
  <si>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</si>
  <si>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</si>
  <si>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</si>
  <si>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</si>
  <si>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</si>
  <si>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</si>
  <si>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</si>
  <si>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</si>
  <si>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</si>
  <si>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</si>
  <si>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</si>
  <si>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</si>
  <si>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</si>
  <si>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</si>
  <si>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国民健康保険（事業勘定）特別会計</t>
  </si>
  <si>
    <t>公共下水道事業特別会計</t>
  </si>
  <si>
    <t>介護保険特別会計</t>
  </si>
  <si>
    <t>港湾事業特別会計</t>
  </si>
  <si>
    <t>国民健康保険（直営診療施設勘定）特別会計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</si>
  <si>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</si>
  <si>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</si>
  <si>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</si>
  <si>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</si>
  <si>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</si>
  <si>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</si>
  <si>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</si>
  <si>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</si>
  <si>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</si>
  <si>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三原看護師養成事業団</t>
    <phoneticPr fontId="2"/>
  </si>
  <si>
    <t>-</t>
    <phoneticPr fontId="2"/>
  </si>
  <si>
    <t>-</t>
    <phoneticPr fontId="2"/>
  </si>
  <si>
    <t>みはら文化芸術財団</t>
    <rPh sb="3" eb="5">
      <t>ブンカ</t>
    </rPh>
    <rPh sb="5" eb="7">
      <t>ゲイジュツ</t>
    </rPh>
    <rPh sb="7" eb="9">
      <t>ザイダン</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</si>
  <si>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</si>
  <si>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</si>
  <si>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三原広域市町村圏事務組合</t>
    <rPh sb="0" eb="2">
      <t>ミハラ</t>
    </rPh>
    <rPh sb="2" eb="4">
      <t>コウイキ</t>
    </rPh>
    <rPh sb="4" eb="7">
      <t>シチョウソン</t>
    </rPh>
    <rPh sb="7" eb="8">
      <t>ケン</t>
    </rPh>
    <rPh sb="8" eb="10">
      <t>ジム</t>
    </rPh>
    <rPh sb="10" eb="12">
      <t>クミアイ</t>
    </rPh>
    <phoneticPr fontId="2"/>
  </si>
  <si>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2"/>
  </si>
  <si>
    <t>世羅三原斎場組合</t>
    <rPh sb="0" eb="2">
      <t>セラ</t>
    </rPh>
    <rPh sb="2" eb="4">
      <t>ミハラ</t>
    </rPh>
    <rPh sb="4" eb="6">
      <t>サイジョウ</t>
    </rPh>
    <rPh sb="6" eb="8">
      <t>クミアイ</t>
    </rPh>
    <phoneticPr fontId="2"/>
  </si>
  <si>
    <t>世羅中央病院企業団</t>
    <rPh sb="0" eb="2">
      <t>セラ</t>
    </rPh>
    <rPh sb="2" eb="4">
      <t>チュウオウ</t>
    </rPh>
    <rPh sb="4" eb="6">
      <t>ビョウイン</t>
    </rPh>
    <rPh sb="6" eb="8">
      <t>キギョウ</t>
    </rPh>
    <rPh sb="8" eb="9">
      <t>ダン</t>
    </rPh>
    <phoneticPr fontId="2"/>
  </si>
  <si>
    <t>甲世衛生組合</t>
    <rPh sb="0" eb="1">
      <t>コウ</t>
    </rPh>
    <rPh sb="1" eb="2">
      <t>セイ</t>
    </rPh>
    <rPh sb="2" eb="4">
      <t>エイセイ</t>
    </rPh>
    <rPh sb="4" eb="6">
      <t>クミアイ</t>
    </rPh>
    <phoneticPr fontId="2"/>
  </si>
  <si>
    <t>広島県市町総合事務組合</t>
    <rPh sb="0" eb="3">
      <t>ヒロシマケン</t>
    </rPh>
    <rPh sb="3" eb="4">
      <t>シ</t>
    </rPh>
    <rPh sb="4" eb="5">
      <t>マチ</t>
    </rPh>
    <rPh sb="5" eb="7">
      <t>ソウゴウ</t>
    </rPh>
    <rPh sb="7" eb="9">
      <t>ジム</t>
    </rPh>
    <rPh sb="9" eb="11">
      <t>クミアイ</t>
    </rPh>
    <phoneticPr fontId="2"/>
  </si>
  <si>
    <t>-</t>
    <phoneticPr fontId="2"/>
  </si>
  <si>
    <t>-</t>
    <phoneticPr fontId="2"/>
  </si>
  <si>
    <t>-</t>
    <phoneticPr fontId="2"/>
  </si>
  <si>
    <t>-</t>
    <phoneticPr fontId="2"/>
  </si>
  <si>
    <t>-</t>
    <phoneticPr fontId="2"/>
  </si>
  <si>
    <t>-</t>
    <phoneticPr fontId="2"/>
  </si>
  <si>
    <t>合併特例基金</t>
    <rPh sb="0" eb="2">
      <t>ガッペイ</t>
    </rPh>
    <rPh sb="2" eb="4">
      <t>トクレイ</t>
    </rPh>
    <rPh sb="4" eb="6">
      <t>キキン</t>
    </rPh>
    <phoneticPr fontId="2"/>
  </si>
  <si>
    <t>大規模事業基金</t>
    <rPh sb="0" eb="3">
      <t>ダイキボ</t>
    </rPh>
    <rPh sb="3" eb="5">
      <t>ジギョウ</t>
    </rPh>
    <rPh sb="5" eb="7">
      <t>キキン</t>
    </rPh>
    <phoneticPr fontId="2"/>
  </si>
  <si>
    <t>地域福祉基金</t>
    <rPh sb="0" eb="2">
      <t>チイキ</t>
    </rPh>
    <rPh sb="2" eb="4">
      <t>フクシ</t>
    </rPh>
    <rPh sb="4" eb="6">
      <t>キキン</t>
    </rPh>
    <phoneticPr fontId="2"/>
  </si>
  <si>
    <t>みはらふるさと夢基金</t>
    <rPh sb="7" eb="8">
      <t>ユメ</t>
    </rPh>
    <rPh sb="8" eb="10">
      <t>キキン</t>
    </rPh>
    <phoneticPr fontId="2"/>
  </si>
  <si>
    <t xml:space="preserve">伝統文化保護育成基金 </t>
    <rPh sb="0" eb="2">
      <t>デントウ</t>
    </rPh>
    <rPh sb="2" eb="4">
      <t>ブンカ</t>
    </rPh>
    <rPh sb="4" eb="6">
      <t>ホゴ</t>
    </rPh>
    <rPh sb="6" eb="8">
      <t>イクセイ</t>
    </rPh>
    <rPh sb="8" eb="10">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</si>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</sst>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57295</c:v>
                </c:pt>
                <c:pt idx="2">
                  <c:v>54110</c:v>
                </c:pt>
                <c:pt idx="3">
                  <c:v>54684</c:v>
                </c:pt>
                <c:pt idx="4">
                  <c:v>62383</c:v>
                </c:pt>
              </c:numCache>
            </c:numRef>
          </c:val>
          <c:smooth val="0"/>
          <c:extLst xmlns:c16r2="http://schemas.microsoft.com/office/drawing/2015/06/chart">
            <c:ext xmlns:c16="http://schemas.microsoft.com/office/drawing/2014/chart" uri="{C3380CC4-5D6E-409C-BE32-E72D297353CC}">
              <c16:uniqueId val="{00000000-D143-4183-98BC-8744431881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79135</c:v>
                </c:pt>
                <c:pt idx="1">
                  <c:v>111986</c:v>
                </c:pt>
                <c:pt idx="2">
                  <c:v>58864</c:v>
                </c:pt>
                <c:pt idx="3">
                  <c:v>67246</c:v>
                </c:pt>
                <c:pt idx="4">
                  <c:v>79035</c:v>
                </c:pt>
              </c:numCache>
            </c:numRef>
          </c:val>
          <c:smooth val="0"/>
          <c:extLst xmlns:c16r2="http://schemas.microsoft.com/office/drawing/2015/06/chart">
            <c:ext xmlns:c16="http://schemas.microsoft.com/office/drawing/2014/chart" uri="{C3380CC4-5D6E-409C-BE32-E72D297353CC}">
              <c16:uniqueId val="{00000001-D143-4183-98BC-8744431881F0}"/>
            </c:ext>
          </c:extLst>
        </c:ser>
        <c:dLbls>
          <c:showLegendKey val="0"/>
          <c:showVal val="0"/>
          <c:showCatName val="0"/>
          <c:showSerName val="0"/>
          <c:showPercent val="0"/>
          <c:showBubbleSize val="0"/>
        </c:dLbls>
        <c:marker val="1"/>
        <c:smooth val="0"/>
        <c:axId val="330284216"/>
        <c:axId val="330284608"/>
      </c:lineChart>
      <c:catAx>
        <c:axId val="330284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0284608"/>
        <c:crosses val="autoZero"/>
        <c:auto val="1"/>
        <c:lblAlgn val="ctr"/>
        <c:lblOffset val="100"/>
        <c:tickLblSkip val="1"/>
        <c:tickMarkSkip val="1"/>
        <c:noMultiLvlLbl val="0"/>
      </c:catAx>
      <c:valAx>
        <c:axId val="3302846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0284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3.32</c:v>
                </c:pt>
                <c:pt idx="1">
                  <c:v>2.63</c:v>
                </c:pt>
                <c:pt idx="2">
                  <c:v>1.74</c:v>
                </c:pt>
                <c:pt idx="3">
                  <c:v>2.13</c:v>
                </c:pt>
                <c:pt idx="4">
                  <c:v>3.44</c:v>
                </c:pt>
              </c:numCache>
            </c:numRef>
          </c:val>
          <c:extLst xmlns:c16r2="http://schemas.microsoft.com/office/drawing/2015/06/chart">
            <c:ext xmlns:c16="http://schemas.microsoft.com/office/drawing/2014/chart" uri="{C3380CC4-5D6E-409C-BE32-E72D297353CC}">
              <c16:uniqueId val="{00000000-1DB7-4330-AD5D-FECD71FDEE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21.63</c:v>
                </c:pt>
                <c:pt idx="1">
                  <c:v>21.93</c:v>
                </c:pt>
                <c:pt idx="2">
                  <c:v>21.81</c:v>
                </c:pt>
                <c:pt idx="3">
                  <c:v>21.98</c:v>
                </c:pt>
                <c:pt idx="4">
                  <c:v>21.84</c:v>
                </c:pt>
              </c:numCache>
            </c:numRef>
          </c:val>
          <c:extLst xmlns:c16r2="http://schemas.microsoft.com/office/drawing/2015/06/chart">
            <c:ext xmlns:c16="http://schemas.microsoft.com/office/drawing/2014/chart" uri="{C3380CC4-5D6E-409C-BE32-E72D297353CC}">
              <c16:uniqueId val="{00000001-1DB7-4330-AD5D-FECD71FDEE83}"/>
            </c:ext>
          </c:extLst>
        </c:ser>
        <c:dLbls>
          <c:showLegendKey val="0"/>
          <c:showVal val="0"/>
          <c:showCatName val="0"/>
          <c:showSerName val="0"/>
          <c:showPercent val="0"/>
          <c:showBubbleSize val="0"/>
        </c:dLbls>
        <c:gapWidth val="250"/>
        <c:overlap val="100"/>
        <c:axId val="330277944"/>
        <c:axId val="330279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4.33</c:v>
                </c:pt>
                <c:pt idx="1">
                  <c:v>3.33</c:v>
                </c:pt>
                <c:pt idx="2">
                  <c:v>4.6900000000000004</c:v>
                </c:pt>
                <c:pt idx="3">
                  <c:v>2.4</c:v>
                </c:pt>
                <c:pt idx="4">
                  <c:v>3.91</c:v>
                </c:pt>
              </c:numCache>
            </c:numRef>
          </c:val>
          <c:smooth val="0"/>
          <c:extLst xmlns:c16r2="http://schemas.microsoft.com/office/drawing/2015/06/chart">
            <c:ext xmlns:c16="http://schemas.microsoft.com/office/drawing/2014/chart" uri="{C3380CC4-5D6E-409C-BE32-E72D297353CC}">
              <c16:uniqueId val="{00000002-1DB7-4330-AD5D-FECD71FDEE83}"/>
            </c:ext>
          </c:extLst>
        </c:ser>
        <c:dLbls>
          <c:showLegendKey val="0"/>
          <c:showVal val="0"/>
          <c:showCatName val="0"/>
          <c:showSerName val="0"/>
          <c:showPercent val="0"/>
          <c:showBubbleSize val="0"/>
        </c:dLbls>
        <c:marker val="1"/>
        <c:smooth val="0"/>
        <c:axId val="330277944"/>
        <c:axId val="330279120"/>
      </c:lineChart>
      <c:catAx>
        <c:axId val="330277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0279120"/>
        <c:crosses val="autoZero"/>
        <c:auto val="1"/>
        <c:lblAlgn val="ctr"/>
        <c:lblOffset val="100"/>
        <c:tickLblSkip val="1"/>
        <c:tickMarkSkip val="1"/>
        <c:noMultiLvlLbl val="0"/>
      </c:catAx>
      <c:valAx>
        <c:axId val="330279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0277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0.02</c:v>
                </c:pt>
                <c:pt idx="4">
                  <c:v>#N/A</c:v>
                </c:pt>
                <c:pt idx="5">
                  <c:v>7.0000000000000007E-2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9E52-4CB8-A9BF-7979A32E25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E52-4CB8-A9BF-7979A32E25E0}"/>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9E52-4CB8-A9BF-7979A32E25E0}"/>
            </c:ext>
          </c:extLst>
        </c:ser>
        <c:ser>
          <c:idx val="3"/>
          <c:order val="3"/>
          <c:tx>
            <c:strRef>
              <c:f>データシート!$A$30</c:f>
              <c:strCache>
                <c:ptCount val="1"/>
                <c:pt idx="0">
                  <c:v>国民健康保険（直営診療施設勘定）特別会計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0.12</c:v>
                </c:pt>
                <c:pt idx="2">
                  <c:v>#N/A</c:v>
                </c:pt>
                <c:pt idx="3">
                  <c:v>0.02</c:v>
                </c:pt>
                <c:pt idx="4">
                  <c:v>#N/A</c:v>
                </c:pt>
                <c:pt idx="5">
                  <c:v>0.03</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9E52-4CB8-A9BF-7979A32E25E0}"/>
            </c:ext>
          </c:extLst>
        </c:ser>
        <c:ser>
          <c:idx val="4"/>
          <c:order val="4"/>
          <c:tx>
            <c:strRef>
              <c:f>データシート!$A$31</c:f>
              <c:strCache>
                <c:ptCount val="1"/>
                <c:pt idx="0">
                  <c:v>港湾事業特別会計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0.12</c:v>
                </c:pt>
                <c:pt idx="4">
                  <c:v>#N/A</c:v>
                </c:pt>
                <c:pt idx="5">
                  <c:v>0.01</c:v>
                </c:pt>
                <c:pt idx="6">
                  <c:v>#N/A</c:v>
                </c:pt>
                <c:pt idx="7">
                  <c:v>0.06</c:v>
                </c:pt>
                <c:pt idx="8">
                  <c:v>#N/A</c:v>
                </c:pt>
                <c:pt idx="9">
                  <c:v>0.09</c:v>
                </c:pt>
              </c:numCache>
            </c:numRef>
          </c:val>
          <c:extLst xmlns:c16r2="http://schemas.microsoft.com/office/drawing/2015/06/chart">
            <c:ext xmlns:c16="http://schemas.microsoft.com/office/drawing/2014/chart" uri="{C3380CC4-5D6E-409C-BE32-E72D297353CC}">
              <c16:uniqueId val="{00000004-9E52-4CB8-A9BF-7979A32E25E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0.71</c:v>
                </c:pt>
                <c:pt idx="2">
                  <c:v>#N/A</c:v>
                </c:pt>
                <c:pt idx="3">
                  <c:v>0.74</c:v>
                </c:pt>
                <c:pt idx="4">
                  <c:v>#N/A</c:v>
                </c:pt>
                <c:pt idx="5">
                  <c:v>1.0900000000000001</c:v>
                </c:pt>
                <c:pt idx="6">
                  <c:v>#N/A</c:v>
                </c:pt>
                <c:pt idx="7">
                  <c:v>1.1100000000000001</c:v>
                </c:pt>
                <c:pt idx="8">
                  <c:v>#N/A</c:v>
                </c:pt>
                <c:pt idx="9">
                  <c:v>0.62</c:v>
                </c:pt>
              </c:numCache>
            </c:numRef>
          </c:val>
          <c:extLst xmlns:c16r2="http://schemas.microsoft.com/office/drawing/2015/06/chart">
            <c:ext xmlns:c16="http://schemas.microsoft.com/office/drawing/2014/chart" uri="{C3380CC4-5D6E-409C-BE32-E72D297353CC}">
              <c16:uniqueId val="{00000005-9E52-4CB8-A9BF-7979A32E25E0}"/>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0.74</c:v>
                </c:pt>
              </c:numCache>
            </c:numRef>
          </c:val>
          <c:extLst xmlns:c16r2="http://schemas.microsoft.com/office/drawing/2015/06/chart">
            <c:ext xmlns:c16="http://schemas.microsoft.com/office/drawing/2014/chart" uri="{C3380CC4-5D6E-409C-BE32-E72D297353CC}">
              <c16:uniqueId val="{00000006-9E52-4CB8-A9BF-7979A32E25E0}"/>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0.05</c:v>
                </c:pt>
                <c:pt idx="2">
                  <c:v>#N/A</c:v>
                </c:pt>
                <c:pt idx="3">
                  <c:v>1.2</c:v>
                </c:pt>
                <c:pt idx="4">
                  <c:v>#N/A</c:v>
                </c:pt>
                <c:pt idx="5">
                  <c:v>2.0499999999999998</c:v>
                </c:pt>
                <c:pt idx="6">
                  <c:v>#N/A</c:v>
                </c:pt>
                <c:pt idx="7">
                  <c:v>1.66</c:v>
                </c:pt>
                <c:pt idx="8">
                  <c:v>#N/A</c:v>
                </c:pt>
                <c:pt idx="9">
                  <c:v>1.45</c:v>
                </c:pt>
              </c:numCache>
            </c:numRef>
          </c:val>
          <c:extLst xmlns:c16r2="http://schemas.microsoft.com/office/drawing/2015/06/chart">
            <c:ext xmlns:c16="http://schemas.microsoft.com/office/drawing/2014/chart" uri="{C3380CC4-5D6E-409C-BE32-E72D297353CC}">
              <c16:uniqueId val="{00000007-9E52-4CB8-A9BF-7979A32E25E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3.21</c:v>
                </c:pt>
                <c:pt idx="2">
                  <c:v>#N/A</c:v>
                </c:pt>
                <c:pt idx="3">
                  <c:v>2.5</c:v>
                </c:pt>
                <c:pt idx="4">
                  <c:v>#N/A</c:v>
                </c:pt>
                <c:pt idx="5">
                  <c:v>1.73</c:v>
                </c:pt>
                <c:pt idx="6">
                  <c:v>#N/A</c:v>
                </c:pt>
                <c:pt idx="7">
                  <c:v>2.06</c:v>
                </c:pt>
                <c:pt idx="8">
                  <c:v>#N/A</c:v>
                </c:pt>
                <c:pt idx="9">
                  <c:v>3.65</c:v>
                </c:pt>
              </c:numCache>
            </c:numRef>
          </c:val>
          <c:extLst xmlns:c16r2="http://schemas.microsoft.com/office/drawing/2015/06/chart">
            <c:ext xmlns:c16="http://schemas.microsoft.com/office/drawing/2014/chart" uri="{C3380CC4-5D6E-409C-BE32-E72D297353CC}">
              <c16:uniqueId val="{00000008-9E52-4CB8-A9BF-7979A32E25E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6.75</c:v>
                </c:pt>
                <c:pt idx="2">
                  <c:v>#N/A</c:v>
                </c:pt>
                <c:pt idx="3">
                  <c:v>6.76</c:v>
                </c:pt>
                <c:pt idx="4">
                  <c:v>#N/A</c:v>
                </c:pt>
                <c:pt idx="5">
                  <c:v>6.87</c:v>
                </c:pt>
                <c:pt idx="6">
                  <c:v>#N/A</c:v>
                </c:pt>
                <c:pt idx="7">
                  <c:v>6.74</c:v>
                </c:pt>
                <c:pt idx="8">
                  <c:v>#N/A</c:v>
                </c:pt>
                <c:pt idx="9">
                  <c:v>8.14</c:v>
                </c:pt>
              </c:numCache>
            </c:numRef>
          </c:val>
          <c:extLst xmlns:c16r2="http://schemas.microsoft.com/office/drawing/2015/06/chart">
            <c:ext xmlns:c16="http://schemas.microsoft.com/office/drawing/2014/chart" uri="{C3380CC4-5D6E-409C-BE32-E72D297353CC}">
              <c16:uniqueId val="{00000009-9E52-4CB8-A9BF-7979A32E25E0}"/>
            </c:ext>
          </c:extLst>
        </c:ser>
        <c:dLbls>
          <c:showLegendKey val="0"/>
          <c:showVal val="0"/>
          <c:showCatName val="0"/>
          <c:showSerName val="0"/>
          <c:showPercent val="0"/>
          <c:showBubbleSize val="0"/>
        </c:dLbls>
        <c:gapWidth val="150"/>
        <c:overlap val="100"/>
        <c:axId val="552815408"/>
        <c:axId val="552815016"/>
      </c:barChart>
      <c:catAx>
        <c:axId val="55281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815016"/>
        <c:crosses val="autoZero"/>
        <c:auto val="1"/>
        <c:lblAlgn val="ctr"/>
        <c:lblOffset val="100"/>
        <c:tickLblSkip val="1"/>
        <c:tickMarkSkip val="1"/>
        <c:noMultiLvlLbl val="0"/>
      </c:catAx>
      <c:valAx>
        <c:axId val="552815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815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5789</c:v>
                </c:pt>
                <c:pt idx="5">
                  <c:v>5878</c:v>
                </c:pt>
                <c:pt idx="8">
                  <c:v>6212</c:v>
                </c:pt>
                <c:pt idx="11">
                  <c:v>6305</c:v>
                </c:pt>
                <c:pt idx="14">
                  <c:v>6854</c:v>
                </c:pt>
              </c:numCache>
            </c:numRef>
          </c:val>
          <c:extLst xmlns:c16r2="http://schemas.microsoft.com/office/drawing/2015/06/chart">
            <c:ext xmlns:c16="http://schemas.microsoft.com/office/drawing/2014/chart" uri="{C3380CC4-5D6E-409C-BE32-E72D297353CC}">
              <c16:uniqueId val="{00000000-135E-497D-8522-AD4043E750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2</c:v>
                </c:pt>
                <c:pt idx="3">
                  <c:v>2</c:v>
                </c:pt>
                <c:pt idx="6">
                  <c:v>1</c:v>
                </c:pt>
                <c:pt idx="9">
                  <c:v>0</c:v>
                </c:pt>
                <c:pt idx="12">
                  <c:v>1</c:v>
                </c:pt>
              </c:numCache>
            </c:numRef>
          </c:val>
          <c:extLst xmlns:c16r2="http://schemas.microsoft.com/office/drawing/2015/06/chart">
            <c:ext xmlns:c16="http://schemas.microsoft.com/office/drawing/2014/chart" uri="{C3380CC4-5D6E-409C-BE32-E72D297353CC}">
              <c16:uniqueId val="{00000001-135E-497D-8522-AD4043E750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53</c:v>
                </c:pt>
                <c:pt idx="3">
                  <c:v>43</c:v>
                </c:pt>
                <c:pt idx="6">
                  <c:v>34</c:v>
                </c:pt>
                <c:pt idx="9">
                  <c:v>33</c:v>
                </c:pt>
                <c:pt idx="12">
                  <c:v>20</c:v>
                </c:pt>
              </c:numCache>
            </c:numRef>
          </c:val>
          <c:extLst xmlns:c16r2="http://schemas.microsoft.com/office/drawing/2015/06/chart">
            <c:ext xmlns:c16="http://schemas.microsoft.com/office/drawing/2014/chart" uri="{C3380CC4-5D6E-409C-BE32-E72D297353CC}">
              <c16:uniqueId val="{00000002-135E-497D-8522-AD4043E750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c:v>
                </c:pt>
                <c:pt idx="3">
                  <c:v>9</c:v>
                </c:pt>
                <c:pt idx="6">
                  <c:v>10</c:v>
                </c:pt>
                <c:pt idx="9">
                  <c:v>11</c:v>
                </c:pt>
                <c:pt idx="12">
                  <c:v>11</c:v>
                </c:pt>
              </c:numCache>
            </c:numRef>
          </c:val>
          <c:extLst xmlns:c16r2="http://schemas.microsoft.com/office/drawing/2015/06/chart">
            <c:ext xmlns:c16="http://schemas.microsoft.com/office/drawing/2014/chart" uri="{C3380CC4-5D6E-409C-BE32-E72D297353CC}">
              <c16:uniqueId val="{00000003-135E-497D-8522-AD4043E750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1334</c:v>
                </c:pt>
                <c:pt idx="3">
                  <c:v>1388</c:v>
                </c:pt>
                <c:pt idx="6">
                  <c:v>1550</c:v>
                </c:pt>
                <c:pt idx="9">
                  <c:v>1672</c:v>
                </c:pt>
                <c:pt idx="12">
                  <c:v>1732</c:v>
                </c:pt>
              </c:numCache>
            </c:numRef>
          </c:val>
          <c:extLst xmlns:c16r2="http://schemas.microsoft.com/office/drawing/2015/06/chart">
            <c:ext xmlns:c16="http://schemas.microsoft.com/office/drawing/2014/chart" uri="{C3380CC4-5D6E-409C-BE32-E72D297353CC}">
              <c16:uniqueId val="{00000004-135E-497D-8522-AD4043E750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35E-497D-8522-AD4043E750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35E-497D-8522-AD4043E750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6104</c:v>
                </c:pt>
                <c:pt idx="3">
                  <c:v>5922</c:v>
                </c:pt>
                <c:pt idx="6">
                  <c:v>6031</c:v>
                </c:pt>
                <c:pt idx="9">
                  <c:v>6006</c:v>
                </c:pt>
                <c:pt idx="12">
                  <c:v>6293</c:v>
                </c:pt>
              </c:numCache>
            </c:numRef>
          </c:val>
          <c:extLst xmlns:c16r2="http://schemas.microsoft.com/office/drawing/2015/06/chart">
            <c:ext xmlns:c16="http://schemas.microsoft.com/office/drawing/2014/chart" uri="{C3380CC4-5D6E-409C-BE32-E72D297353CC}">
              <c16:uniqueId val="{00000007-135E-497D-8522-AD4043E75052}"/>
            </c:ext>
          </c:extLst>
        </c:ser>
        <c:dLbls>
          <c:showLegendKey val="0"/>
          <c:showVal val="0"/>
          <c:showCatName val="0"/>
          <c:showSerName val="0"/>
          <c:showPercent val="0"/>
          <c:showBubbleSize val="0"/>
        </c:dLbls>
        <c:gapWidth val="100"/>
        <c:overlap val="100"/>
        <c:axId val="552816192"/>
        <c:axId val="552816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1713</c:v>
                </c:pt>
                <c:pt idx="2">
                  <c:v>#N/A</c:v>
                </c:pt>
                <c:pt idx="3">
                  <c:v>#N/A</c:v>
                </c:pt>
                <c:pt idx="4">
                  <c:v>1486</c:v>
                </c:pt>
                <c:pt idx="5">
                  <c:v>#N/A</c:v>
                </c:pt>
                <c:pt idx="6">
                  <c:v>#N/A</c:v>
                </c:pt>
                <c:pt idx="7">
                  <c:v>1414</c:v>
                </c:pt>
                <c:pt idx="8">
                  <c:v>#N/A</c:v>
                </c:pt>
                <c:pt idx="9">
                  <c:v>#N/A</c:v>
                </c:pt>
                <c:pt idx="10">
                  <c:v>1417</c:v>
                </c:pt>
                <c:pt idx="11">
                  <c:v>#N/A</c:v>
                </c:pt>
                <c:pt idx="12">
                  <c:v>#N/A</c:v>
                </c:pt>
                <c:pt idx="13">
                  <c:v>1203</c:v>
                </c:pt>
                <c:pt idx="14">
                  <c:v>#N/A</c:v>
                </c:pt>
              </c:numCache>
            </c:numRef>
          </c:val>
          <c:smooth val="0"/>
          <c:extLst xmlns:c16r2="http://schemas.microsoft.com/office/drawing/2015/06/chart">
            <c:ext xmlns:c16="http://schemas.microsoft.com/office/drawing/2014/chart" uri="{C3380CC4-5D6E-409C-BE32-E72D297353CC}">
              <c16:uniqueId val="{00000008-135E-497D-8522-AD4043E75052}"/>
            </c:ext>
          </c:extLst>
        </c:ser>
        <c:dLbls>
          <c:showLegendKey val="0"/>
          <c:showVal val="0"/>
          <c:showCatName val="0"/>
          <c:showSerName val="0"/>
          <c:showPercent val="0"/>
          <c:showBubbleSize val="0"/>
        </c:dLbls>
        <c:marker val="1"/>
        <c:smooth val="0"/>
        <c:axId val="552816192"/>
        <c:axId val="552816584"/>
      </c:lineChart>
      <c:catAx>
        <c:axId val="55281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816584"/>
        <c:crosses val="autoZero"/>
        <c:auto val="1"/>
        <c:lblAlgn val="ctr"/>
        <c:lblOffset val="100"/>
        <c:tickLblSkip val="1"/>
        <c:tickMarkSkip val="1"/>
        <c:noMultiLvlLbl val="0"/>
      </c:catAx>
      <c:valAx>
        <c:axId val="552816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816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56928</c:v>
                </c:pt>
                <c:pt idx="5">
                  <c:v>58720</c:v>
                </c:pt>
                <c:pt idx="8">
                  <c:v>60163</c:v>
                </c:pt>
                <c:pt idx="11">
                  <c:v>62435</c:v>
                </c:pt>
                <c:pt idx="14">
                  <c:v>61780</c:v>
                </c:pt>
              </c:numCache>
            </c:numRef>
          </c:val>
          <c:extLst xmlns:c16r2="http://schemas.microsoft.com/office/drawing/2015/06/chart">
            <c:ext xmlns:c16="http://schemas.microsoft.com/office/drawing/2014/chart" uri="{C3380CC4-5D6E-409C-BE32-E72D297353CC}">
              <c16:uniqueId val="{00000000-DCBA-46B0-862B-81B5F94315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7841</c:v>
                </c:pt>
                <c:pt idx="5">
                  <c:v>8024</c:v>
                </c:pt>
                <c:pt idx="8">
                  <c:v>8219</c:v>
                </c:pt>
                <c:pt idx="11">
                  <c:v>8302</c:v>
                </c:pt>
                <c:pt idx="14">
                  <c:v>8322</c:v>
                </c:pt>
              </c:numCache>
            </c:numRef>
          </c:val>
          <c:extLst xmlns:c16r2="http://schemas.microsoft.com/office/drawing/2015/06/chart">
            <c:ext xmlns:c16="http://schemas.microsoft.com/office/drawing/2014/chart" uri="{C3380CC4-5D6E-409C-BE32-E72D297353CC}">
              <c16:uniqueId val="{00000001-DCBA-46B0-862B-81B5F94315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12904</c:v>
                </c:pt>
                <c:pt idx="5">
                  <c:v>12934</c:v>
                </c:pt>
                <c:pt idx="8">
                  <c:v>13290</c:v>
                </c:pt>
                <c:pt idx="11">
                  <c:v>13288</c:v>
                </c:pt>
                <c:pt idx="14">
                  <c:v>12985</c:v>
                </c:pt>
              </c:numCache>
            </c:numRef>
          </c:val>
          <c:extLst xmlns:c16r2="http://schemas.microsoft.com/office/drawing/2015/06/chart">
            <c:ext xmlns:c16="http://schemas.microsoft.com/office/drawing/2014/chart" uri="{C3380CC4-5D6E-409C-BE32-E72D297353CC}">
              <c16:uniqueId val="{00000002-DCBA-46B0-862B-81B5F94315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CBA-46B0-862B-81B5F94315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CBA-46B0-862B-81B5F94315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CBA-46B0-862B-81B5F94315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5887</c:v>
                </c:pt>
                <c:pt idx="3">
                  <c:v>5759</c:v>
                </c:pt>
                <c:pt idx="6">
                  <c:v>5500</c:v>
                </c:pt>
                <c:pt idx="9">
                  <c:v>5010</c:v>
                </c:pt>
                <c:pt idx="12">
                  <c:v>4335</c:v>
                </c:pt>
              </c:numCache>
            </c:numRef>
          </c:val>
          <c:extLst xmlns:c16r2="http://schemas.microsoft.com/office/drawing/2015/06/chart">
            <c:ext xmlns:c16="http://schemas.microsoft.com/office/drawing/2014/chart" uri="{C3380CC4-5D6E-409C-BE32-E72D297353CC}">
              <c16:uniqueId val="{00000006-DCBA-46B0-862B-81B5F94315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140</c:v>
                </c:pt>
                <c:pt idx="3">
                  <c:v>129</c:v>
                </c:pt>
                <c:pt idx="6">
                  <c:v>121</c:v>
                </c:pt>
                <c:pt idx="9">
                  <c:v>117</c:v>
                </c:pt>
                <c:pt idx="12">
                  <c:v>110</c:v>
                </c:pt>
              </c:numCache>
            </c:numRef>
          </c:val>
          <c:extLst xmlns:c16r2="http://schemas.microsoft.com/office/drawing/2015/06/chart">
            <c:ext xmlns:c16="http://schemas.microsoft.com/office/drawing/2014/chart" uri="{C3380CC4-5D6E-409C-BE32-E72D297353CC}">
              <c16:uniqueId val="{00000007-DCBA-46B0-862B-81B5F94315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21720</c:v>
                </c:pt>
                <c:pt idx="3">
                  <c:v>21721</c:v>
                </c:pt>
                <c:pt idx="6">
                  <c:v>19592</c:v>
                </c:pt>
                <c:pt idx="9">
                  <c:v>20226</c:v>
                </c:pt>
                <c:pt idx="12">
                  <c:v>20371</c:v>
                </c:pt>
              </c:numCache>
            </c:numRef>
          </c:val>
          <c:extLst xmlns:c16r2="http://schemas.microsoft.com/office/drawing/2015/06/chart">
            <c:ext xmlns:c16="http://schemas.microsoft.com/office/drawing/2014/chart" uri="{C3380CC4-5D6E-409C-BE32-E72D297353CC}">
              <c16:uniqueId val="{00000008-DCBA-46B0-862B-81B5F94315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162</c:v>
                </c:pt>
                <c:pt idx="3">
                  <c:v>123</c:v>
                </c:pt>
                <c:pt idx="6">
                  <c:v>93</c:v>
                </c:pt>
                <c:pt idx="9">
                  <c:v>54</c:v>
                </c:pt>
                <c:pt idx="12">
                  <c:v>292</c:v>
                </c:pt>
              </c:numCache>
            </c:numRef>
          </c:val>
          <c:extLst xmlns:c16r2="http://schemas.microsoft.com/office/drawing/2015/06/chart">
            <c:ext xmlns:c16="http://schemas.microsoft.com/office/drawing/2014/chart" uri="{C3380CC4-5D6E-409C-BE32-E72D297353CC}">
              <c16:uniqueId val="{00000009-DCBA-46B0-862B-81B5F94315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60545</c:v>
                </c:pt>
                <c:pt idx="3">
                  <c:v>63001</c:v>
                </c:pt>
                <c:pt idx="6">
                  <c:v>63974</c:v>
                </c:pt>
                <c:pt idx="9">
                  <c:v>66359</c:v>
                </c:pt>
                <c:pt idx="12">
                  <c:v>66736</c:v>
                </c:pt>
              </c:numCache>
            </c:numRef>
          </c:val>
          <c:extLst xmlns:c16r2="http://schemas.microsoft.com/office/drawing/2015/06/chart">
            <c:ext xmlns:c16="http://schemas.microsoft.com/office/drawing/2014/chart" uri="{C3380CC4-5D6E-409C-BE32-E72D297353CC}">
              <c16:uniqueId val="{0000000A-DCBA-46B0-862B-81B5F94315C1}"/>
            </c:ext>
          </c:extLst>
        </c:ser>
        <c:dLbls>
          <c:showLegendKey val="0"/>
          <c:showVal val="0"/>
          <c:showCatName val="0"/>
          <c:showSerName val="0"/>
          <c:showPercent val="0"/>
          <c:showBubbleSize val="0"/>
        </c:dLbls>
        <c:gapWidth val="100"/>
        <c:overlap val="100"/>
        <c:axId val="552818152"/>
        <c:axId val="552818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10780</c:v>
                </c:pt>
                <c:pt idx="2">
                  <c:v>#N/A</c:v>
                </c:pt>
                <c:pt idx="3">
                  <c:v>#N/A</c:v>
                </c:pt>
                <c:pt idx="4">
                  <c:v>11055</c:v>
                </c:pt>
                <c:pt idx="5">
                  <c:v>#N/A</c:v>
                </c:pt>
                <c:pt idx="6">
                  <c:v>#N/A</c:v>
                </c:pt>
                <c:pt idx="7">
                  <c:v>7608</c:v>
                </c:pt>
                <c:pt idx="8">
                  <c:v>#N/A</c:v>
                </c:pt>
                <c:pt idx="9">
                  <c:v>#N/A</c:v>
                </c:pt>
                <c:pt idx="10">
                  <c:v>7742</c:v>
                </c:pt>
                <c:pt idx="11">
                  <c:v>#N/A</c:v>
                </c:pt>
                <c:pt idx="12">
                  <c:v>#N/A</c:v>
                </c:pt>
                <c:pt idx="13">
                  <c:v>8757</c:v>
                </c:pt>
                <c:pt idx="14">
                  <c:v>#N/A</c:v>
                </c:pt>
              </c:numCache>
            </c:numRef>
          </c:val>
          <c:smooth val="0"/>
          <c:extLst xmlns:c16r2="http://schemas.microsoft.com/office/drawing/2015/06/chart">
            <c:ext xmlns:c16="http://schemas.microsoft.com/office/drawing/2014/chart" uri="{C3380CC4-5D6E-409C-BE32-E72D297353CC}">
              <c16:uniqueId val="{0000000B-DCBA-46B0-862B-81B5F94315C1}"/>
            </c:ext>
          </c:extLst>
        </c:ser>
        <c:dLbls>
          <c:showLegendKey val="0"/>
          <c:showVal val="0"/>
          <c:showCatName val="0"/>
          <c:showSerName val="0"/>
          <c:showPercent val="0"/>
          <c:showBubbleSize val="0"/>
        </c:dLbls>
        <c:marker val="1"/>
        <c:smooth val="0"/>
        <c:axId val="552818152"/>
        <c:axId val="552818544"/>
      </c:lineChart>
      <c:catAx>
        <c:axId val="552818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2818544"/>
        <c:crosses val="autoZero"/>
        <c:auto val="1"/>
        <c:lblAlgn val="ctr"/>
        <c:lblOffset val="100"/>
        <c:tickLblSkip val="1"/>
        <c:tickMarkSkip val="1"/>
        <c:noMultiLvlLbl val="0"/>
      </c:catAx>
      <c:valAx>
        <c:axId val="552818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818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5859</c:v>
                </c:pt>
                <c:pt idx="1">
                  <c:v>5864</c:v>
                </c:pt>
                <c:pt idx="2">
                  <c:v>5868</c:v>
                </c:pt>
              </c:numCache>
            </c:numRef>
          </c:val>
          <c:extLst xmlns:c16r2="http://schemas.microsoft.com/office/drawing/2015/06/chart">
            <c:ext xmlns:c16="http://schemas.microsoft.com/office/drawing/2014/chart" uri="{C3380CC4-5D6E-409C-BE32-E72D297353CC}">
              <c16:uniqueId val="{00000000-31C5-4B0D-9FEB-FA01BBEC5F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1471</c:v>
                </c:pt>
                <c:pt idx="1">
                  <c:v>1172</c:v>
                </c:pt>
                <c:pt idx="2">
                  <c:v>1173</c:v>
                </c:pt>
              </c:numCache>
            </c:numRef>
          </c:val>
          <c:extLst xmlns:c16r2="http://schemas.microsoft.com/office/drawing/2015/06/chart">
            <c:ext xmlns:c16="http://schemas.microsoft.com/office/drawing/2014/chart" uri="{C3380CC4-5D6E-409C-BE32-E72D297353CC}">
              <c16:uniqueId val="{00000001-31C5-4B0D-9FEB-FA01BBEC5F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7894</c:v>
                </c:pt>
                <c:pt idx="1">
                  <c:v>7775</c:v>
                </c:pt>
                <c:pt idx="2">
                  <c:v>7407</c:v>
                </c:pt>
              </c:numCache>
            </c:numRef>
          </c:val>
          <c:extLst xmlns:c16r2="http://schemas.microsoft.com/office/drawing/2015/06/chart">
            <c:ext xmlns:c16="http://schemas.microsoft.com/office/drawing/2014/chart" uri="{C3380CC4-5D6E-409C-BE32-E72D297353CC}">
              <c16:uniqueId val="{00000002-31C5-4B0D-9FEB-FA01BBEC5F0E}"/>
            </c:ext>
          </c:extLst>
        </c:ser>
        <c:dLbls>
          <c:showLegendKey val="0"/>
          <c:showVal val="0"/>
          <c:showCatName val="0"/>
          <c:showSerName val="0"/>
          <c:showPercent val="0"/>
          <c:showBubbleSize val="0"/>
        </c:dLbls>
        <c:gapWidth val="120"/>
        <c:overlap val="100"/>
        <c:axId val="552820112"/>
        <c:axId val="552819720"/>
      </c:barChart>
      <c:catAx>
        <c:axId val="55282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2819720"/>
        <c:crosses val="autoZero"/>
        <c:auto val="1"/>
        <c:lblAlgn val="ctr"/>
        <c:lblOffset val="100"/>
        <c:tickLblSkip val="1"/>
        <c:tickMarkSkip val="1"/>
        <c:noMultiLvlLbl val="0"/>
      </c:catAx>
      <c:valAx>
        <c:axId val="552819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282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実質公債費比率の分子が減少しているのは，交付税算入の少ない地方債から</a:t>
          </a:r>
          <a:r>
            <a:rPr lang="ja-JP" altLang="ja-JP" sz="1100">
              <a:solidFill>
                <a:schemeClr val="dk1"/>
              </a:solidFill>
              <a:effectLst/>
              <a:latin typeface="+mn-lt"/>
              <a:ea typeface="+mn-ea"/>
              <a:cs typeface="+mn-cs"/>
            </a:rPr>
            <a:t>過疎債，合併特例債等</a:t>
          </a:r>
          <a:r>
            <a:rPr kumimoji="1" lang="ja-JP" altLang="ja-JP" sz="1100">
              <a:solidFill>
                <a:schemeClr val="dk1"/>
              </a:solidFill>
              <a:effectLst/>
              <a:latin typeface="+mn-lt"/>
              <a:ea typeface="+mn-ea"/>
              <a:cs typeface="+mn-cs"/>
            </a:rPr>
            <a:t>算</a:t>
          </a:r>
          <a:r>
            <a:rPr lang="ja-JP" altLang="ja-JP" sz="1100">
              <a:solidFill>
                <a:schemeClr val="dk1"/>
              </a:solidFill>
              <a:effectLst/>
              <a:latin typeface="+mn-lt"/>
              <a:ea typeface="+mn-ea"/>
              <a:cs typeface="+mn-cs"/>
            </a:rPr>
            <a:t>入率の高いものにシフトしていることにより，</a:t>
          </a:r>
          <a:r>
            <a:rPr kumimoji="1" lang="ja-JP" altLang="ja-JP" sz="1100">
              <a:solidFill>
                <a:schemeClr val="dk1"/>
              </a:solidFill>
              <a:effectLst/>
              <a:latin typeface="+mn-lt"/>
              <a:ea typeface="+mn-ea"/>
              <a:cs typeface="+mn-cs"/>
            </a:rPr>
            <a:t>算</a:t>
          </a:r>
          <a:r>
            <a:rPr lang="ja-JP" altLang="ja-JP" sz="1100">
              <a:solidFill>
                <a:schemeClr val="dk1"/>
              </a:solidFill>
              <a:effectLst/>
              <a:latin typeface="+mn-lt"/>
              <a:ea typeface="+mn-ea"/>
              <a:cs typeface="+mn-cs"/>
            </a:rPr>
            <a:t>入公債費等が前年度比で</a:t>
          </a:r>
          <a:r>
            <a:rPr lang="en-US" altLang="ja-JP" sz="1100">
              <a:solidFill>
                <a:schemeClr val="dk1"/>
              </a:solidFill>
              <a:effectLst/>
              <a:latin typeface="+mn-lt"/>
              <a:ea typeface="+mn-ea"/>
              <a:cs typeface="+mn-cs"/>
            </a:rPr>
            <a:t>549</a:t>
          </a:r>
          <a:r>
            <a:rPr lang="ja-JP" altLang="ja-JP" sz="1100">
              <a:solidFill>
                <a:schemeClr val="dk1"/>
              </a:solidFill>
              <a:effectLst/>
              <a:latin typeface="+mn-lt"/>
              <a:ea typeface="+mn-ea"/>
              <a:cs typeface="+mn-cs"/>
            </a:rPr>
            <a:t>百万円増加したことによる。</a:t>
          </a:r>
          <a:endParaRPr lang="ja-JP" altLang="ja-JP">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将来負担額は前年度に比べ</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百万円の増額となっている。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月豪雨災害に対する災害復旧事業</a:t>
          </a:r>
          <a:r>
            <a:rPr kumimoji="1" lang="ja-JP" altLang="en-US" sz="1100">
              <a:solidFill>
                <a:schemeClr val="dk1"/>
              </a:solidFill>
              <a:effectLst/>
              <a:latin typeface="+mn-lt"/>
              <a:ea typeface="+mn-ea"/>
              <a:cs typeface="+mn-cs"/>
            </a:rPr>
            <a:t>に要する</a:t>
          </a:r>
          <a:r>
            <a:rPr kumimoji="1" lang="ja-JP" altLang="ja-JP" sz="1100">
              <a:solidFill>
                <a:schemeClr val="dk1"/>
              </a:solidFill>
              <a:effectLst/>
              <a:latin typeface="+mn-lt"/>
              <a:ea typeface="+mn-ea"/>
              <a:cs typeface="+mn-cs"/>
            </a:rPr>
            <a:t>普通建設事業費の増により，公債費現在高が増加したことによる。今後も積極的な繰上償還の実施等により地方債現在高の減少を図る必要がある。</a:t>
          </a:r>
          <a:endParaRPr lang="ja-JP" altLang="ja-JP" sz="1400">
            <a:effectLst/>
          </a:endParaRPr>
        </a:p>
        <a:p>
          <a:r>
            <a:rPr kumimoji="1" lang="ja-JP" altLang="ja-JP" sz="1100">
              <a:solidFill>
                <a:schemeClr val="dk1"/>
              </a:solidFill>
              <a:effectLst/>
              <a:latin typeface="+mn-lt"/>
              <a:ea typeface="+mn-ea"/>
              <a:cs typeface="+mn-cs"/>
            </a:rPr>
            <a:t>　また，充当可能財源等について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938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となっており，将来負担比率の分子は</a:t>
          </a:r>
          <a:r>
            <a:rPr kumimoji="1" lang="en-US" altLang="ja-JP" sz="1100">
              <a:solidFill>
                <a:schemeClr val="dk1"/>
              </a:solidFill>
              <a:effectLst/>
              <a:latin typeface="+mn-lt"/>
              <a:ea typeface="+mn-ea"/>
              <a:cs typeface="+mn-cs"/>
            </a:rPr>
            <a:t>1,015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新庁舎建設事業や新中央図書館建設事業などのため大規模事業基金を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財政調整基金は災害等への備え等のため，今後も現状数値を維持する。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減債基金，その他特定目的基金については，必要に応じて取崩しを行う。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新市建設計画に位置付けられた事業に要する経費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市の発展の基盤となる大規模事業を円滑に推進するための経費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高齢者保健福祉の増進を図り，高齢者保健福祉施策を推進する経費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・みはらふるさと夢基金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三原市の夢ある未来づくりに要する経費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・伝統文化保護育成基金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伝統文化保護育成事業に要する経費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　預金利子を積み立てたことによる増額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　新庁舎建設事業や新中央図書館建設事業などのため取り崩したことによる減額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預金利子を積み立てたことによる増額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・みはらふるさと夢基金　ふるさと納税を積み立てたことによる増額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・伝統文化保護育成基金　やっさ踊り指導者派遣事業などのため取り崩したことによる減額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各事業の進捗状況を踏まえ，必要に応じて取崩しを行う。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災害等への備え等のため，今後も現状数値を維持する。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93,089
90,773
471.51
54,224,871
51,804,670
924,778
26,871,006
66,735,879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0.56</a:t>
          </a:r>
          <a:r>
            <a:rPr kumimoji="1" lang="ja-JP" altLang="ja-JP" sz="1100">
              <a:solidFill>
                <a:schemeClr val="dk1"/>
              </a:solidFill>
              <a:effectLst/>
              <a:latin typeface="+mn-lt"/>
              <a:ea typeface="+mn-ea"/>
              <a:cs typeface="+mn-cs"/>
            </a:rPr>
            <a:t>と長期的に微減傾向となっており，類似団体内平均より</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en-US" sz="1100">
              <a:solidFill>
                <a:schemeClr val="dk1"/>
              </a:solidFill>
              <a:effectLst/>
              <a:latin typeface="+mn-lt"/>
              <a:ea typeface="+mn-ea"/>
              <a:cs typeface="+mn-cs"/>
            </a:rPr>
            <a:t>　法人</a:t>
          </a:r>
          <a:r>
            <a:rPr kumimoji="1" lang="ja-JP" altLang="ja-JP" sz="1100">
              <a:solidFill>
                <a:schemeClr val="dk1"/>
              </a:solidFill>
              <a:effectLst/>
              <a:latin typeface="+mn-lt"/>
              <a:ea typeface="+mn-ea"/>
              <a:cs typeface="+mn-cs"/>
            </a:rPr>
            <a:t>市民税は前年度に比べて</a:t>
          </a:r>
          <a:r>
            <a:rPr kumimoji="1" lang="en-US" altLang="ja-JP" sz="1100">
              <a:solidFill>
                <a:schemeClr val="dk1"/>
              </a:solidFill>
              <a:effectLst/>
              <a:latin typeface="+mn-lt"/>
              <a:ea typeface="+mn-ea"/>
              <a:cs typeface="+mn-cs"/>
            </a:rPr>
            <a:t>42.3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となっており，地方税全体でも前年度に比べて</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％増となっている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財政状況は依然として厳しい状況であるため，今後も税収の確保に努めるとともに，事務事業の見直し等により歳出削減に努める。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9" name="直線コネクタ 68"/>
        <xdr:cNvCxnSpPr/>
      </xdr:nvCxnSpPr>
      <xdr:spPr>
        <a:xfrm>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55033</xdr:rowOff>
    </xdr:to>
    <xdr:cxnSp macro="">
      <xdr:nvCxnSpPr>
        <xdr:cNvPr id="72" name="直線コネクタ 71"/>
        <xdr:cNvCxnSpPr/>
      </xdr:nvCxnSpPr>
      <xdr:spPr>
        <a:xfrm>
          <a:off x="3225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5" name="直線コネクタ 74"/>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8" name="直線コネクタ 77"/>
        <xdr:cNvCxnSpPr/>
      </xdr:nvCxnSpPr>
      <xdr:spPr>
        <a:xfrm>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82" name="テキスト ボックス 81"/>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7" name="テキスト ボックス 96"/>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前年度に比べ人件費（</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は減少しているが，</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公債</a:t>
          </a:r>
          <a:r>
            <a:rPr kumimoji="1" lang="ja-JP" altLang="en-US"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しているため，義務的経費は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a:effectLst/>
          </a:endParaRPr>
        </a:p>
        <a:p>
          <a:r>
            <a:rPr kumimoji="1" lang="ja-JP" altLang="ja-JP" sz="1100">
              <a:solidFill>
                <a:schemeClr val="dk1"/>
              </a:solidFill>
              <a:effectLst/>
              <a:latin typeface="+mn-lt"/>
              <a:ea typeface="+mn-ea"/>
              <a:cs typeface="+mn-cs"/>
            </a:rPr>
            <a:t>　充当経常一般財源（</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％増）が増加しているため，経常収支比率は</a:t>
          </a:r>
          <a:r>
            <a:rPr kumimoji="1" lang="en-US" altLang="ja-JP" sz="1100">
              <a:solidFill>
                <a:schemeClr val="dk1"/>
              </a:solidFill>
              <a:effectLst/>
              <a:latin typeface="+mn-lt"/>
              <a:ea typeface="+mn-ea"/>
              <a:cs typeface="+mn-cs"/>
            </a:rPr>
            <a:t>92.5</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ポイント増加し，類似団体内平均を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ポイント上回っている。</a:t>
          </a:r>
          <a:endParaRPr lang="ja-JP" altLang="ja-JP">
            <a:effectLst/>
          </a:endParaRPr>
        </a:p>
        <a:p>
          <a:r>
            <a:rPr kumimoji="1" lang="ja-JP" altLang="ja-JP" sz="1100">
              <a:solidFill>
                <a:schemeClr val="dk1"/>
              </a:solidFill>
              <a:effectLst/>
              <a:latin typeface="+mn-lt"/>
              <a:ea typeface="+mn-ea"/>
              <a:cs typeface="+mn-cs"/>
            </a:rPr>
            <a:t>　今後も地方債の積極的な繰上償還の実施により，公債費の縮減を図り，経常収支比率を</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％未満にすることを目標とする。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63</xdr:row>
      <xdr:rowOff>102235</xdr:rowOff>
    </xdr:to>
    <xdr:cxnSp macro="">
      <xdr:nvCxnSpPr>
        <xdr:cNvPr id="132" name="直線コネクタ 131"/>
        <xdr:cNvCxnSpPr/>
      </xdr:nvCxnSpPr>
      <xdr:spPr>
        <a:xfrm flipV="1">
          <a:off x="4114800" y="1089554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102235</xdr:rowOff>
    </xdr:to>
    <xdr:cxnSp macro="">
      <xdr:nvCxnSpPr>
        <xdr:cNvPr id="135" name="直線コネクタ 134"/>
        <xdr:cNvCxnSpPr/>
      </xdr:nvCxnSpPr>
      <xdr:spPr>
        <a:xfrm>
          <a:off x="3225800" y="1085532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63</xdr:row>
      <xdr:rowOff>62019</xdr:rowOff>
    </xdr:to>
    <xdr:cxnSp macro="">
      <xdr:nvCxnSpPr>
        <xdr:cNvPr id="138" name="直線コネクタ 137"/>
        <xdr:cNvCxnSpPr/>
      </xdr:nvCxnSpPr>
      <xdr:spPr>
        <a:xfrm flipV="1">
          <a:off x="2336800" y="1085532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62019</xdr:rowOff>
    </xdr:from>
    <xdr:to>
      <xdr:col>11</xdr:col>
      <xdr:colOff>31750</xdr:colOff>
      <xdr:row>63</xdr:row>
      <xdr:rowOff>66040</xdr:rowOff>
    </xdr:to>
    <xdr:cxnSp macro="">
      <xdr:nvCxnSpPr>
        <xdr:cNvPr id="141" name="直線コネクタ 140"/>
        <xdr:cNvCxnSpPr/>
      </xdr:nvCxnSpPr>
      <xdr:spPr>
        <a:xfrm flipV="1">
          <a:off x="1447800" y="1086336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51" name="楕円 150"/>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15469</xdr:rowOff>
    </xdr:from>
    <xdr:ext cx="762000" cy="259045"/>
    <xdr:sp macro="" textlink="">
      <xdr:nvSpPr>
        <xdr:cNvPr id="152" name="財政構造の弾力性該当値テキスト"/>
        <xdr:cNvSpPr txBox="1"/>
      </xdr:nvSpPr>
      <xdr:spPr>
        <a:xfrm>
          <a:off x="5041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53" name="楕円 152"/>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54" name="テキスト ボックス 153"/>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5" name="楕円 154"/>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56" name="テキスト ボックス 155"/>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11219</xdr:rowOff>
    </xdr:from>
    <xdr:to>
      <xdr:col>11</xdr:col>
      <xdr:colOff>82550</xdr:colOff>
      <xdr:row>63</xdr:row>
      <xdr:rowOff>112819</xdr:rowOff>
    </xdr:to>
    <xdr:sp macro="" textlink="">
      <xdr:nvSpPr>
        <xdr:cNvPr id="157" name="楕円 156"/>
        <xdr:cNvSpPr/>
      </xdr:nvSpPr>
      <xdr:spPr>
        <a:xfrm>
          <a:off x="2286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97596</xdr:rowOff>
    </xdr:from>
    <xdr:ext cx="762000" cy="259045"/>
    <xdr:sp macro="" textlink="">
      <xdr:nvSpPr>
        <xdr:cNvPr id="158" name="テキスト ボックス 157"/>
        <xdr:cNvSpPr txBox="1"/>
      </xdr:nvSpPr>
      <xdr:spPr>
        <a:xfrm>
          <a:off x="1955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0" name="テキスト ボックス 159"/>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前年度に比べ，維持補修費（</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したが，人件費（</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）及び物件費（</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したことから，全体額も昨年度に比べ</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今後も引き続き，定員管理適正化計画の着実な実施等による人件費の削減や，指定管理者の拡大，民間委託，事業の抜本的な見直し等により物件費の削減に努める。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110812</xdr:rowOff>
    </xdr:from>
    <xdr:to>
      <xdr:col>23</xdr:col>
      <xdr:colOff>133350</xdr:colOff>
      <xdr:row>83</xdr:row>
      <xdr:rowOff>138601</xdr:rowOff>
    </xdr:to>
    <xdr:cxnSp macro="">
      <xdr:nvCxnSpPr>
        <xdr:cNvPr id="193" name="直線コネクタ 192"/>
        <xdr:cNvCxnSpPr/>
      </xdr:nvCxnSpPr>
      <xdr:spPr>
        <a:xfrm flipV="1">
          <a:off x="4114800" y="14341162"/>
          <a:ext cx="838200" cy="2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112937</xdr:rowOff>
    </xdr:from>
    <xdr:to>
      <xdr:col>19</xdr:col>
      <xdr:colOff>133350</xdr:colOff>
      <xdr:row>83</xdr:row>
      <xdr:rowOff>138601</xdr:rowOff>
    </xdr:to>
    <xdr:cxnSp macro="">
      <xdr:nvCxnSpPr>
        <xdr:cNvPr id="196" name="直線コネクタ 195"/>
        <xdr:cNvCxnSpPr/>
      </xdr:nvCxnSpPr>
      <xdr:spPr>
        <a:xfrm>
          <a:off x="3225800" y="14171837"/>
          <a:ext cx="889000" cy="19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106423</xdr:rowOff>
    </xdr:from>
    <xdr:to>
      <xdr:col>15</xdr:col>
      <xdr:colOff>82550</xdr:colOff>
      <xdr:row>82</xdr:row>
      <xdr:rowOff>112937</xdr:rowOff>
    </xdr:to>
    <xdr:cxnSp macro="">
      <xdr:nvCxnSpPr>
        <xdr:cNvPr id="199" name="直線コネクタ 198"/>
        <xdr:cNvCxnSpPr/>
      </xdr:nvCxnSpPr>
      <xdr:spPr>
        <a:xfrm>
          <a:off x="2336800" y="14165323"/>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106423</xdr:rowOff>
    </xdr:from>
    <xdr:to>
      <xdr:col>11</xdr:col>
      <xdr:colOff>31750</xdr:colOff>
      <xdr:row>82</xdr:row>
      <xdr:rowOff>118072</xdr:rowOff>
    </xdr:to>
    <xdr:cxnSp macro="">
      <xdr:nvCxnSpPr>
        <xdr:cNvPr id="202" name="直線コネクタ 201"/>
        <xdr:cNvCxnSpPr/>
      </xdr:nvCxnSpPr>
      <xdr:spPr>
        <a:xfrm flipV="1">
          <a:off x="1447800" y="14165323"/>
          <a:ext cx="889000" cy="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162236</xdr:rowOff>
    </xdr:from>
    <xdr:ext cx="762000" cy="259045"/>
    <xdr:sp macro="" textlink="">
      <xdr:nvSpPr>
        <xdr:cNvPr id="204" name="テキスト ボックス 203"/>
        <xdr:cNvSpPr txBox="1"/>
      </xdr:nvSpPr>
      <xdr:spPr>
        <a:xfrm>
          <a:off x="1955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5" name="フローチャート: 判断 204"/>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6" name="テキスト ボックス 205"/>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60012</xdr:rowOff>
    </xdr:from>
    <xdr:to>
      <xdr:col>23</xdr:col>
      <xdr:colOff>184150</xdr:colOff>
      <xdr:row>83</xdr:row>
      <xdr:rowOff>161612</xdr:rowOff>
    </xdr:to>
    <xdr:sp macro="" textlink="">
      <xdr:nvSpPr>
        <xdr:cNvPr id="212" name="楕円 211"/>
        <xdr:cNvSpPr/>
      </xdr:nvSpPr>
      <xdr:spPr>
        <a:xfrm>
          <a:off x="4902200" y="1429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32089</xdr:rowOff>
    </xdr:from>
    <xdr:ext cx="762000" cy="259045"/>
    <xdr:sp macro="" textlink="">
      <xdr:nvSpPr>
        <xdr:cNvPr id="213" name="人件費・物件費等の状況該当値テキスト"/>
        <xdr:cNvSpPr txBox="1"/>
      </xdr:nvSpPr>
      <xdr:spPr>
        <a:xfrm>
          <a:off x="5041900" y="1426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87801</xdr:rowOff>
    </xdr:from>
    <xdr:to>
      <xdr:col>19</xdr:col>
      <xdr:colOff>184150</xdr:colOff>
      <xdr:row>84</xdr:row>
      <xdr:rowOff>17951</xdr:rowOff>
    </xdr:to>
    <xdr:sp macro="" textlink="">
      <xdr:nvSpPr>
        <xdr:cNvPr id="214" name="楕円 213"/>
        <xdr:cNvSpPr/>
      </xdr:nvSpPr>
      <xdr:spPr>
        <a:xfrm>
          <a:off x="4064000" y="143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2728</xdr:rowOff>
    </xdr:from>
    <xdr:ext cx="736600" cy="259045"/>
    <xdr:sp macro="" textlink="">
      <xdr:nvSpPr>
        <xdr:cNvPr id="215" name="テキスト ボックス 214"/>
        <xdr:cNvSpPr txBox="1"/>
      </xdr:nvSpPr>
      <xdr:spPr>
        <a:xfrm>
          <a:off x="3733800" y="14404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62137</xdr:rowOff>
    </xdr:from>
    <xdr:to>
      <xdr:col>15</xdr:col>
      <xdr:colOff>133350</xdr:colOff>
      <xdr:row>82</xdr:row>
      <xdr:rowOff>163737</xdr:rowOff>
    </xdr:to>
    <xdr:sp macro="" textlink="">
      <xdr:nvSpPr>
        <xdr:cNvPr id="216" name="楕円 215"/>
        <xdr:cNvSpPr/>
      </xdr:nvSpPr>
      <xdr:spPr>
        <a:xfrm>
          <a:off x="3175000" y="14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148514</xdr:rowOff>
    </xdr:from>
    <xdr:ext cx="762000" cy="259045"/>
    <xdr:sp macro="" textlink="">
      <xdr:nvSpPr>
        <xdr:cNvPr id="217" name="テキスト ボックス 216"/>
        <xdr:cNvSpPr txBox="1"/>
      </xdr:nvSpPr>
      <xdr:spPr>
        <a:xfrm>
          <a:off x="2844800" y="14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55623</xdr:rowOff>
    </xdr:from>
    <xdr:to>
      <xdr:col>11</xdr:col>
      <xdr:colOff>82550</xdr:colOff>
      <xdr:row>82</xdr:row>
      <xdr:rowOff>157223</xdr:rowOff>
    </xdr:to>
    <xdr:sp macro="" textlink="">
      <xdr:nvSpPr>
        <xdr:cNvPr id="218" name="楕円 217"/>
        <xdr:cNvSpPr/>
      </xdr:nvSpPr>
      <xdr:spPr>
        <a:xfrm>
          <a:off x="2286000" y="1411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142000</xdr:rowOff>
    </xdr:from>
    <xdr:ext cx="762000" cy="259045"/>
    <xdr:sp macro="" textlink="">
      <xdr:nvSpPr>
        <xdr:cNvPr id="219" name="テキスト ボックス 218"/>
        <xdr:cNvSpPr txBox="1"/>
      </xdr:nvSpPr>
      <xdr:spPr>
        <a:xfrm>
          <a:off x="1955800" y="1420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67272</xdr:rowOff>
    </xdr:from>
    <xdr:to>
      <xdr:col>7</xdr:col>
      <xdr:colOff>31750</xdr:colOff>
      <xdr:row>82</xdr:row>
      <xdr:rowOff>168872</xdr:rowOff>
    </xdr:to>
    <xdr:sp macro="" textlink="">
      <xdr:nvSpPr>
        <xdr:cNvPr id="220" name="楕円 219"/>
        <xdr:cNvSpPr/>
      </xdr:nvSpPr>
      <xdr:spPr>
        <a:xfrm>
          <a:off x="1397000" y="141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7599</xdr:rowOff>
    </xdr:from>
    <xdr:ext cx="762000" cy="259045"/>
    <xdr:sp macro="" textlink="">
      <xdr:nvSpPr>
        <xdr:cNvPr id="221" name="テキスト ボックス 220"/>
        <xdr:cNvSpPr txBox="1"/>
      </xdr:nvSpPr>
      <xdr:spPr>
        <a:xfrm>
          <a:off x="1066800" y="138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市町村合併を機に国の制度に準拠した給料表の見直しを行ったことや，平成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月に給与構造改革に基づく給料表を導入したことにより，全国市平均以下となっている。今後も給与水準の適正化に努める。</a:t>
          </a:r>
          <a:endParaRPr lang="ja-JP" altLang="ja-JP" sz="1400">
            <a:effectLst/>
          </a:endParaRPr>
        </a:p>
        <a:p>
          <a:r>
            <a:rPr kumimoji="1" lang="ja-JP" altLang="ja-JP" sz="1100">
              <a:solidFill>
                <a:schemeClr val="dk1"/>
              </a:solidFill>
              <a:effectLst/>
              <a:latin typeface="+mn-lt"/>
              <a:ea typeface="+mn-ea"/>
              <a:cs typeface="+mn-cs"/>
            </a:rPr>
            <a:t>　なお，</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から下がった要因は，国家公務員の時限的な給与改定特例法に伴う措置（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年間）により，比較する国家公務員の給与が減少したためである。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135164</xdr:rowOff>
    </xdr:to>
    <xdr:cxnSp macro="">
      <xdr:nvCxnSpPr>
        <xdr:cNvPr id="257" name="直線コネクタ 256"/>
        <xdr:cNvCxnSpPr/>
      </xdr:nvCxnSpPr>
      <xdr:spPr>
        <a:xfrm>
          <a:off x="16179800" y="1469692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146655</xdr:rowOff>
    </xdr:to>
    <xdr:cxnSp macro="">
      <xdr:nvCxnSpPr>
        <xdr:cNvPr id="260" name="直線コネクタ 259"/>
        <xdr:cNvCxnSpPr/>
      </xdr:nvCxnSpPr>
      <xdr:spPr>
        <a:xfrm flipV="1">
          <a:off x="15290800" y="146969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2" name="テキスト ボックス 261"/>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146655</xdr:rowOff>
    </xdr:from>
    <xdr:to>
      <xdr:col>72</xdr:col>
      <xdr:colOff>203200</xdr:colOff>
      <xdr:row>85</xdr:row>
      <xdr:rowOff>169636</xdr:rowOff>
    </xdr:to>
    <xdr:cxnSp macro="">
      <xdr:nvCxnSpPr>
        <xdr:cNvPr id="263" name="直線コネクタ 262"/>
        <xdr:cNvCxnSpPr/>
      </xdr:nvCxnSpPr>
      <xdr:spPr>
        <a:xfrm flipV="1">
          <a:off x="14401800" y="147199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5" name="テキスト ボックス 264"/>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85</xdr:row>
      <xdr:rowOff>169636</xdr:rowOff>
    </xdr:to>
    <xdr:cxnSp macro="">
      <xdr:nvCxnSpPr>
        <xdr:cNvPr id="266" name="直線コネクタ 265"/>
        <xdr:cNvCxnSpPr/>
      </xdr:nvCxnSpPr>
      <xdr:spPr>
        <a:xfrm>
          <a:off x="13512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72873</xdr:rowOff>
    </xdr:from>
    <xdr:to>
      <xdr:col>64</xdr:col>
      <xdr:colOff>152400</xdr:colOff>
      <xdr:row>86</xdr:row>
      <xdr:rowOff>3023</xdr:rowOff>
    </xdr:to>
    <xdr:sp macro="" textlink="">
      <xdr:nvSpPr>
        <xdr:cNvPr id="269" name="フローチャート: 判断 268"/>
        <xdr:cNvSpPr/>
      </xdr:nvSpPr>
      <xdr:spPr>
        <a:xfrm>
          <a:off x="13462000" y="1464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13200</xdr:rowOff>
    </xdr:from>
    <xdr:ext cx="762000" cy="259045"/>
    <xdr:sp macro="" textlink="">
      <xdr:nvSpPr>
        <xdr:cNvPr id="270" name="テキスト ボックス 269"/>
        <xdr:cNvSpPr txBox="1"/>
      </xdr:nvSpPr>
      <xdr:spPr>
        <a:xfrm>
          <a:off x="13131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78" name="楕円 277"/>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79" name="テキスト ボックス 278"/>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95855</xdr:rowOff>
    </xdr:from>
    <xdr:to>
      <xdr:col>73</xdr:col>
      <xdr:colOff>44450</xdr:colOff>
      <xdr:row>86</xdr:row>
      <xdr:rowOff>26005</xdr:rowOff>
    </xdr:to>
    <xdr:sp macro="" textlink="">
      <xdr:nvSpPr>
        <xdr:cNvPr id="280" name="楕円 279"/>
        <xdr:cNvSpPr/>
      </xdr:nvSpPr>
      <xdr:spPr>
        <a:xfrm>
          <a:off x="15240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81" name="テキスト ボックス 280"/>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2" name="楕円 281"/>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3" name="テキスト ボックス 282"/>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5" name="テキスト ボックス 284"/>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広域消防事務について受託していることから，類似団体内平均より多い</a:t>
          </a:r>
          <a:r>
            <a:rPr kumimoji="1" lang="en-US" altLang="ja-JP" sz="1100">
              <a:solidFill>
                <a:schemeClr val="dk1"/>
              </a:solidFill>
              <a:effectLst/>
              <a:latin typeface="+mn-lt"/>
              <a:ea typeface="+mn-ea"/>
              <a:cs typeface="+mn-cs"/>
            </a:rPr>
            <a:t>9.09</a:t>
          </a:r>
          <a:r>
            <a:rPr kumimoji="1" lang="ja-JP" altLang="ja-JP" sz="1100">
              <a:solidFill>
                <a:schemeClr val="dk1"/>
              </a:solidFill>
              <a:effectLst/>
              <a:latin typeface="+mn-lt"/>
              <a:ea typeface="+mn-ea"/>
              <a:cs typeface="+mn-cs"/>
            </a:rPr>
            <a:t>人となっている。今後とも，効率的な行政組織の確立を実現するため，定員管理適正化計画に基づき，事務事業の見直しや民間委託等に積極的に取り組む。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160549</xdr:rowOff>
    </xdr:from>
    <xdr:to>
      <xdr:col>81</xdr:col>
      <xdr:colOff>44450</xdr:colOff>
      <xdr:row>64</xdr:row>
      <xdr:rowOff>41381</xdr:rowOff>
    </xdr:to>
    <xdr:cxnSp macro="">
      <xdr:nvCxnSpPr>
        <xdr:cNvPr id="320" name="直線コネクタ 319"/>
        <xdr:cNvCxnSpPr/>
      </xdr:nvCxnSpPr>
      <xdr:spPr>
        <a:xfrm>
          <a:off x="16179800" y="10961899"/>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146473</xdr:rowOff>
    </xdr:from>
    <xdr:to>
      <xdr:col>77</xdr:col>
      <xdr:colOff>44450</xdr:colOff>
      <xdr:row>63</xdr:row>
      <xdr:rowOff>160549</xdr:rowOff>
    </xdr:to>
    <xdr:cxnSp macro="">
      <xdr:nvCxnSpPr>
        <xdr:cNvPr id="323" name="直線コネクタ 322"/>
        <xdr:cNvCxnSpPr/>
      </xdr:nvCxnSpPr>
      <xdr:spPr>
        <a:xfrm>
          <a:off x="15290800" y="1094782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118321</xdr:rowOff>
    </xdr:from>
    <xdr:to>
      <xdr:col>72</xdr:col>
      <xdr:colOff>203200</xdr:colOff>
      <xdr:row>63</xdr:row>
      <xdr:rowOff>146473</xdr:rowOff>
    </xdr:to>
    <xdr:cxnSp macro="">
      <xdr:nvCxnSpPr>
        <xdr:cNvPr id="326" name="直線コネクタ 325"/>
        <xdr:cNvCxnSpPr/>
      </xdr:nvCxnSpPr>
      <xdr:spPr>
        <a:xfrm>
          <a:off x="14401800" y="1091967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114300</xdr:rowOff>
    </xdr:from>
    <xdr:to>
      <xdr:col>68</xdr:col>
      <xdr:colOff>152400</xdr:colOff>
      <xdr:row>63</xdr:row>
      <xdr:rowOff>118321</xdr:rowOff>
    </xdr:to>
    <xdr:cxnSp macro="">
      <xdr:nvCxnSpPr>
        <xdr:cNvPr id="329" name="直線コネクタ 328"/>
        <xdr:cNvCxnSpPr/>
      </xdr:nvCxnSpPr>
      <xdr:spPr>
        <a:xfrm>
          <a:off x="13512800" y="109156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32" name="フローチャート: 判断 331"/>
        <xdr:cNvSpPr/>
      </xdr:nvSpPr>
      <xdr:spPr>
        <a:xfrm>
          <a:off x="13462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46583</xdr:rowOff>
    </xdr:from>
    <xdr:ext cx="762000" cy="259045"/>
    <xdr:sp macro="" textlink="">
      <xdr:nvSpPr>
        <xdr:cNvPr id="333" name="テキスト ボックス 332"/>
        <xdr:cNvSpPr txBox="1"/>
      </xdr:nvSpPr>
      <xdr:spPr>
        <a:xfrm>
          <a:off x="13131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162031</xdr:rowOff>
    </xdr:from>
    <xdr:to>
      <xdr:col>81</xdr:col>
      <xdr:colOff>95250</xdr:colOff>
      <xdr:row>64</xdr:row>
      <xdr:rowOff>92181</xdr:rowOff>
    </xdr:to>
    <xdr:sp macro="" textlink="">
      <xdr:nvSpPr>
        <xdr:cNvPr id="339" name="楕円 338"/>
        <xdr:cNvSpPr/>
      </xdr:nvSpPr>
      <xdr:spPr>
        <a:xfrm>
          <a:off x="169672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134108</xdr:rowOff>
    </xdr:from>
    <xdr:ext cx="762000" cy="259045"/>
    <xdr:sp macro="" textlink="">
      <xdr:nvSpPr>
        <xdr:cNvPr id="340" name="定員管理の状況該当値テキスト"/>
        <xdr:cNvSpPr txBox="1"/>
      </xdr:nvSpPr>
      <xdr:spPr>
        <a:xfrm>
          <a:off x="17106900" y="1093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109749</xdr:rowOff>
    </xdr:from>
    <xdr:to>
      <xdr:col>77</xdr:col>
      <xdr:colOff>95250</xdr:colOff>
      <xdr:row>64</xdr:row>
      <xdr:rowOff>39899</xdr:rowOff>
    </xdr:to>
    <xdr:sp macro="" textlink="">
      <xdr:nvSpPr>
        <xdr:cNvPr id="341" name="楕円 340"/>
        <xdr:cNvSpPr/>
      </xdr:nvSpPr>
      <xdr:spPr>
        <a:xfrm>
          <a:off x="16129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24676</xdr:rowOff>
    </xdr:from>
    <xdr:ext cx="736600" cy="259045"/>
    <xdr:sp macro="" textlink="">
      <xdr:nvSpPr>
        <xdr:cNvPr id="342" name="テキスト ボックス 341"/>
        <xdr:cNvSpPr txBox="1"/>
      </xdr:nvSpPr>
      <xdr:spPr>
        <a:xfrm>
          <a:off x="15798800" y="10997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95673</xdr:rowOff>
    </xdr:from>
    <xdr:to>
      <xdr:col>73</xdr:col>
      <xdr:colOff>44450</xdr:colOff>
      <xdr:row>64</xdr:row>
      <xdr:rowOff>25823</xdr:rowOff>
    </xdr:to>
    <xdr:sp macro="" textlink="">
      <xdr:nvSpPr>
        <xdr:cNvPr id="343" name="楕円 342"/>
        <xdr:cNvSpPr/>
      </xdr:nvSpPr>
      <xdr:spPr>
        <a:xfrm>
          <a:off x="15240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10600</xdr:rowOff>
    </xdr:from>
    <xdr:ext cx="762000" cy="259045"/>
    <xdr:sp macro="" textlink="">
      <xdr:nvSpPr>
        <xdr:cNvPr id="344" name="テキスト ボックス 343"/>
        <xdr:cNvSpPr txBox="1"/>
      </xdr:nvSpPr>
      <xdr:spPr>
        <a:xfrm>
          <a:off x="14909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67521</xdr:rowOff>
    </xdr:from>
    <xdr:to>
      <xdr:col>68</xdr:col>
      <xdr:colOff>203200</xdr:colOff>
      <xdr:row>63</xdr:row>
      <xdr:rowOff>169121</xdr:rowOff>
    </xdr:to>
    <xdr:sp macro="" textlink="">
      <xdr:nvSpPr>
        <xdr:cNvPr id="345" name="楕円 344"/>
        <xdr:cNvSpPr/>
      </xdr:nvSpPr>
      <xdr:spPr>
        <a:xfrm>
          <a:off x="14351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153898</xdr:rowOff>
    </xdr:from>
    <xdr:ext cx="762000" cy="259045"/>
    <xdr:sp macro="" textlink="">
      <xdr:nvSpPr>
        <xdr:cNvPr id="346" name="テキスト ボックス 345"/>
        <xdr:cNvSpPr txBox="1"/>
      </xdr:nvSpPr>
      <xdr:spPr>
        <a:xfrm>
          <a:off x="14020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63500</xdr:rowOff>
    </xdr:from>
    <xdr:to>
      <xdr:col>64</xdr:col>
      <xdr:colOff>152400</xdr:colOff>
      <xdr:row>63</xdr:row>
      <xdr:rowOff>165100</xdr:rowOff>
    </xdr:to>
    <xdr:sp macro="" textlink="">
      <xdr:nvSpPr>
        <xdr:cNvPr id="347" name="楕円 346"/>
        <xdr:cNvSpPr/>
      </xdr:nvSpPr>
      <xdr:spPr>
        <a:xfrm>
          <a:off x="13462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149877</xdr:rowOff>
    </xdr:from>
    <xdr:ext cx="762000" cy="259045"/>
    <xdr:sp macro="" textlink="">
      <xdr:nvSpPr>
        <xdr:cNvPr id="348" name="テキスト ボックス 347"/>
        <xdr:cNvSpPr txBox="1"/>
      </xdr:nvSpPr>
      <xdr:spPr>
        <a:xfrm>
          <a:off x="13131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繰上償還の実施により，前年度と比べ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ポイント改善し，類似団体平均と比較してもを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今後も借入額と償還額のバランスを図りながら，財政的に有利な地方債を借り入れ，繰上償還については，財政状況を考慮しつつ積極的に実施し，実質公債費比率の低下に努める。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92287</xdr:rowOff>
    </xdr:to>
    <xdr:cxnSp macro="">
      <xdr:nvCxnSpPr>
        <xdr:cNvPr id="381" name="直線コネクタ 380"/>
        <xdr:cNvCxnSpPr/>
      </xdr:nvCxnSpPr>
      <xdr:spPr>
        <a:xfrm flipV="1">
          <a:off x="16179800" y="70895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116417</xdr:rowOff>
    </xdr:to>
    <xdr:cxnSp macro="">
      <xdr:nvCxnSpPr>
        <xdr:cNvPr id="384" name="直線コネクタ 383"/>
        <xdr:cNvCxnSpPr/>
      </xdr:nvCxnSpPr>
      <xdr:spPr>
        <a:xfrm flipV="1">
          <a:off x="15290800" y="71217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1270</xdr:rowOff>
    </xdr:to>
    <xdr:cxnSp macro="">
      <xdr:nvCxnSpPr>
        <xdr:cNvPr id="387" name="直線コネクタ 386"/>
        <xdr:cNvCxnSpPr/>
      </xdr:nvCxnSpPr>
      <xdr:spPr>
        <a:xfrm flipV="1">
          <a:off x="14401800" y="71458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73660</xdr:rowOff>
    </xdr:to>
    <xdr:cxnSp macro="">
      <xdr:nvCxnSpPr>
        <xdr:cNvPr id="390" name="直線コネクタ 389"/>
        <xdr:cNvCxnSpPr/>
      </xdr:nvCxnSpPr>
      <xdr:spPr>
        <a:xfrm flipV="1">
          <a:off x="13512800" y="72021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3" name="フローチャート: 判断 392"/>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394" name="テキスト ボックス 393"/>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0" name="楕円 399"/>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401" name="公債費負担の状況該当値テキスト"/>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2" name="楕円 401"/>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403" name="テキスト ボックス 402"/>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5" name="テキスト ボックス 404"/>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6" name="楕円 405"/>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7" name="テキスト ボックス 406"/>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8" name="楕円 407"/>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409" name="テキスト ボックス 408"/>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41.9</a:t>
          </a:r>
          <a:r>
            <a:rPr kumimoji="1" lang="ja-JP" altLang="ja-JP" sz="1100">
              <a:solidFill>
                <a:schemeClr val="dk1"/>
              </a:solidFill>
              <a:effectLst/>
              <a:latin typeface="+mn-lt"/>
              <a:ea typeface="+mn-ea"/>
              <a:cs typeface="+mn-cs"/>
            </a:rPr>
            <a:t>％と類似団体・全国平均を上回っており，前年度に比べて</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ポイント悪化している。これは平成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月豪雨災害に対する災害復旧事業を実施したことから，地方債現在高が増加したことによるものであり，今後は積極的な繰上償還の実施や行財政改革を進め，財政健全化に努める必要がある。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92498</xdr:rowOff>
    </xdr:from>
    <xdr:to>
      <xdr:col>81</xdr:col>
      <xdr:colOff>44450</xdr:colOff>
      <xdr:row>15</xdr:row>
      <xdr:rowOff>135932</xdr:rowOff>
    </xdr:to>
    <xdr:cxnSp macro="">
      <xdr:nvCxnSpPr>
        <xdr:cNvPr id="443" name="直線コネクタ 442"/>
        <xdr:cNvCxnSpPr/>
      </xdr:nvCxnSpPr>
      <xdr:spPr>
        <a:xfrm>
          <a:off x="16179800" y="26642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82846</xdr:rowOff>
    </xdr:from>
    <xdr:to>
      <xdr:col>77</xdr:col>
      <xdr:colOff>44450</xdr:colOff>
      <xdr:row>15</xdr:row>
      <xdr:rowOff>92498</xdr:rowOff>
    </xdr:to>
    <xdr:cxnSp macro="">
      <xdr:nvCxnSpPr>
        <xdr:cNvPr id="446" name="直線コネクタ 445"/>
        <xdr:cNvCxnSpPr/>
      </xdr:nvCxnSpPr>
      <xdr:spPr>
        <a:xfrm>
          <a:off x="15290800" y="26545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82846</xdr:rowOff>
    </xdr:from>
    <xdr:to>
      <xdr:col>72</xdr:col>
      <xdr:colOff>203200</xdr:colOff>
      <xdr:row>16</xdr:row>
      <xdr:rowOff>36872</xdr:rowOff>
    </xdr:to>
    <xdr:cxnSp macro="">
      <xdr:nvCxnSpPr>
        <xdr:cNvPr id="449" name="直線コネクタ 448"/>
        <xdr:cNvCxnSpPr/>
      </xdr:nvCxnSpPr>
      <xdr:spPr>
        <a:xfrm flipV="1">
          <a:off x="14401800" y="265459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19177</xdr:rowOff>
    </xdr:from>
    <xdr:to>
      <xdr:col>68</xdr:col>
      <xdr:colOff>152400</xdr:colOff>
      <xdr:row>16</xdr:row>
      <xdr:rowOff>36872</xdr:rowOff>
    </xdr:to>
    <xdr:cxnSp macro="">
      <xdr:nvCxnSpPr>
        <xdr:cNvPr id="452" name="直線コネクタ 451"/>
        <xdr:cNvCxnSpPr/>
      </xdr:nvCxnSpPr>
      <xdr:spPr>
        <a:xfrm>
          <a:off x="13512800" y="2762377"/>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5" name="フローチャート: 判断 454"/>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6" name="テキスト ボックス 455"/>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85132</xdr:rowOff>
    </xdr:from>
    <xdr:to>
      <xdr:col>81</xdr:col>
      <xdr:colOff>95250</xdr:colOff>
      <xdr:row>16</xdr:row>
      <xdr:rowOff>15282</xdr:rowOff>
    </xdr:to>
    <xdr:sp macro="" textlink="">
      <xdr:nvSpPr>
        <xdr:cNvPr id="462" name="楕円 461"/>
        <xdr:cNvSpPr/>
      </xdr:nvSpPr>
      <xdr:spPr>
        <a:xfrm>
          <a:off x="16967200" y="26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57209</xdr:rowOff>
    </xdr:from>
    <xdr:ext cx="762000" cy="259045"/>
    <xdr:sp macro="" textlink="">
      <xdr:nvSpPr>
        <xdr:cNvPr id="463" name="将来負担の状況該当値テキスト"/>
        <xdr:cNvSpPr txBox="1"/>
      </xdr:nvSpPr>
      <xdr:spPr>
        <a:xfrm>
          <a:off x="17106900" y="262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41698</xdr:rowOff>
    </xdr:from>
    <xdr:to>
      <xdr:col>77</xdr:col>
      <xdr:colOff>95250</xdr:colOff>
      <xdr:row>15</xdr:row>
      <xdr:rowOff>143298</xdr:rowOff>
    </xdr:to>
    <xdr:sp macro="" textlink="">
      <xdr:nvSpPr>
        <xdr:cNvPr id="464" name="楕円 463"/>
        <xdr:cNvSpPr/>
      </xdr:nvSpPr>
      <xdr:spPr>
        <a:xfrm>
          <a:off x="16129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128075</xdr:rowOff>
    </xdr:from>
    <xdr:ext cx="736600" cy="259045"/>
    <xdr:sp macro="" textlink="">
      <xdr:nvSpPr>
        <xdr:cNvPr id="465" name="テキスト ボックス 464"/>
        <xdr:cNvSpPr txBox="1"/>
      </xdr:nvSpPr>
      <xdr:spPr>
        <a:xfrm>
          <a:off x="15798800" y="269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32046</xdr:rowOff>
    </xdr:from>
    <xdr:to>
      <xdr:col>73</xdr:col>
      <xdr:colOff>44450</xdr:colOff>
      <xdr:row>15</xdr:row>
      <xdr:rowOff>133646</xdr:rowOff>
    </xdr:to>
    <xdr:sp macro="" textlink="">
      <xdr:nvSpPr>
        <xdr:cNvPr id="466" name="楕円 465"/>
        <xdr:cNvSpPr/>
      </xdr:nvSpPr>
      <xdr:spPr>
        <a:xfrm>
          <a:off x="15240000" y="26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118423</xdr:rowOff>
    </xdr:from>
    <xdr:ext cx="762000" cy="259045"/>
    <xdr:sp macro="" textlink="">
      <xdr:nvSpPr>
        <xdr:cNvPr id="467" name="テキスト ボックス 466"/>
        <xdr:cNvSpPr txBox="1"/>
      </xdr:nvSpPr>
      <xdr:spPr>
        <a:xfrm>
          <a:off x="14909800" y="269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157522</xdr:rowOff>
    </xdr:from>
    <xdr:to>
      <xdr:col>68</xdr:col>
      <xdr:colOff>203200</xdr:colOff>
      <xdr:row>16</xdr:row>
      <xdr:rowOff>87672</xdr:rowOff>
    </xdr:to>
    <xdr:sp macro="" textlink="">
      <xdr:nvSpPr>
        <xdr:cNvPr id="468" name="楕円 467"/>
        <xdr:cNvSpPr/>
      </xdr:nvSpPr>
      <xdr:spPr>
        <a:xfrm>
          <a:off x="14351000" y="27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72449</xdr:rowOff>
    </xdr:from>
    <xdr:ext cx="762000" cy="259045"/>
    <xdr:sp macro="" textlink="">
      <xdr:nvSpPr>
        <xdr:cNvPr id="469" name="テキスト ボックス 468"/>
        <xdr:cNvSpPr txBox="1"/>
      </xdr:nvSpPr>
      <xdr:spPr>
        <a:xfrm>
          <a:off x="14020800" y="28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139827</xdr:rowOff>
    </xdr:from>
    <xdr:to>
      <xdr:col>64</xdr:col>
      <xdr:colOff>152400</xdr:colOff>
      <xdr:row>16</xdr:row>
      <xdr:rowOff>69977</xdr:rowOff>
    </xdr:to>
    <xdr:sp macro="" textlink="">
      <xdr:nvSpPr>
        <xdr:cNvPr id="470" name="楕円 469"/>
        <xdr:cNvSpPr/>
      </xdr:nvSpPr>
      <xdr:spPr>
        <a:xfrm>
          <a:off x="134620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54754</xdr:rowOff>
    </xdr:from>
    <xdr:ext cx="762000" cy="259045"/>
    <xdr:sp macro="" textlink="">
      <xdr:nvSpPr>
        <xdr:cNvPr id="471" name="テキスト ボックス 470"/>
        <xdr:cNvSpPr txBox="1"/>
      </xdr:nvSpPr>
      <xdr:spPr>
        <a:xfrm>
          <a:off x="13131800" y="279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93,089
90,773
471.51
54,224,871
51,804,670
924,778
26,871,006
66,735,879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23.8</a:t>
          </a:r>
          <a:r>
            <a:rPr kumimoji="1" lang="ja-JP" altLang="ja-JP" sz="1100">
              <a:solidFill>
                <a:schemeClr val="dk1"/>
              </a:solidFill>
              <a:effectLst/>
              <a:latin typeface="+mn-lt"/>
              <a:ea typeface="+mn-ea"/>
              <a:cs typeface="+mn-cs"/>
            </a:rPr>
            <a:t>％となっているのは，広域消防の事務委託を受けていることによるものである。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今後は定員管理適正化計画の着実な実施及び民間委託等により，人件費の抑制に努める。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16510</xdr:rowOff>
    </xdr:to>
    <xdr:cxnSp macro="">
      <xdr:nvCxnSpPr>
        <xdr:cNvPr id="66" name="直線コネクタ 65"/>
        <xdr:cNvCxnSpPr/>
      </xdr:nvCxnSpPr>
      <xdr:spPr>
        <a:xfrm flipV="1">
          <a:off x="3987800" y="6322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16510</xdr:rowOff>
    </xdr:to>
    <xdr:cxnSp macro="">
      <xdr:nvCxnSpPr>
        <xdr:cNvPr id="69" name="直線コネクタ 68"/>
        <xdr:cNvCxnSpPr/>
      </xdr:nvCxnSpPr>
      <xdr:spPr>
        <a:xfrm>
          <a:off x="3098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31750</xdr:rowOff>
    </xdr:to>
    <xdr:cxnSp macro="">
      <xdr:nvCxnSpPr>
        <xdr:cNvPr id="72" name="直線コネクタ 71"/>
        <xdr:cNvCxnSpPr/>
      </xdr:nvCxnSpPr>
      <xdr:spPr>
        <a:xfrm flipV="1">
          <a:off x="2209800" y="634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62230</xdr:rowOff>
    </xdr:to>
    <xdr:cxnSp macro="">
      <xdr:nvCxnSpPr>
        <xdr:cNvPr id="75" name="直線コネクタ 74"/>
        <xdr:cNvCxnSpPr/>
      </xdr:nvCxnSpPr>
      <xdr:spPr>
        <a:xfrm flipV="1">
          <a:off x="1320800" y="637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13.8</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類似団体・全国平均以下</a:t>
          </a:r>
          <a:r>
            <a:rPr kumimoji="1" lang="ja-JP" altLang="en-US" sz="1100">
              <a:solidFill>
                <a:schemeClr val="dk1"/>
              </a:solidFill>
              <a:effectLst/>
              <a:latin typeface="+mn-lt"/>
              <a:ea typeface="+mn-ea"/>
              <a:cs typeface="+mn-cs"/>
            </a:rPr>
            <a:t>となってる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今後も事務事業を見直し，公共施設等総合管理計画に基づき施設規模の適正化を図るとともに，指定管理者の導入施設の拡大や民間委託等を積極的に行い，物件費の抑制を図る。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74422</xdr:rowOff>
    </xdr:to>
    <xdr:cxnSp macro="">
      <xdr:nvCxnSpPr>
        <xdr:cNvPr id="125" name="直線コネクタ 124"/>
        <xdr:cNvCxnSpPr/>
      </xdr:nvCxnSpPr>
      <xdr:spPr>
        <a:xfrm>
          <a:off x="15671800" y="26187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46990</xdr:rowOff>
    </xdr:to>
    <xdr:cxnSp macro="">
      <xdr:nvCxnSpPr>
        <xdr:cNvPr id="128" name="直線コネクタ 127"/>
        <xdr:cNvCxnSpPr/>
      </xdr:nvCxnSpPr>
      <xdr:spPr>
        <a:xfrm>
          <a:off x="14782800" y="261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92710</xdr:rowOff>
    </xdr:to>
    <xdr:cxnSp macro="">
      <xdr:nvCxnSpPr>
        <xdr:cNvPr id="131" name="直線コネクタ 130"/>
        <xdr:cNvCxnSpPr/>
      </xdr:nvCxnSpPr>
      <xdr:spPr>
        <a:xfrm flipV="1">
          <a:off x="13893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92710</xdr:rowOff>
    </xdr:to>
    <xdr:cxnSp macro="">
      <xdr:nvCxnSpPr>
        <xdr:cNvPr id="134" name="直線コネクタ 133"/>
        <xdr:cNvCxnSpPr/>
      </xdr:nvCxnSpPr>
      <xdr:spPr>
        <a:xfrm>
          <a:off x="13004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44" name="楕円 143"/>
        <xdr:cNvSpPr/>
      </xdr:nvSpPr>
      <xdr:spPr>
        <a:xfrm>
          <a:off x="164592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40149</xdr:rowOff>
    </xdr:from>
    <xdr:ext cx="762000" cy="259045"/>
    <xdr:sp macro="" textlink="">
      <xdr:nvSpPr>
        <xdr:cNvPr id="145" name="物件費該当値テキスト"/>
        <xdr:cNvSpPr txBox="1"/>
      </xdr:nvSpPr>
      <xdr:spPr>
        <a:xfrm>
          <a:off x="16598900" y="244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128287</xdr:rowOff>
    </xdr:from>
    <xdr:ext cx="762000" cy="259045"/>
    <xdr:sp macro="" textlink="">
      <xdr:nvSpPr>
        <xdr:cNvPr id="153" name="テキスト ボックス 152"/>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類似団体・全国平均より低い</a:t>
          </a:r>
          <a:r>
            <a:rPr kumimoji="1" lang="en-US" altLang="ja-JP" sz="1100" baseline="0">
              <a:solidFill>
                <a:schemeClr val="dk1"/>
              </a:solidFill>
              <a:effectLst/>
              <a:latin typeface="+mn-lt"/>
              <a:ea typeface="+mn-ea"/>
              <a:cs typeface="+mn-cs"/>
            </a:rPr>
            <a:t>9.4</a:t>
          </a:r>
          <a:r>
            <a:rPr kumimoji="1" lang="ja-JP" altLang="ja-JP" sz="1100" baseline="0">
              <a:solidFill>
                <a:schemeClr val="dk1"/>
              </a:solidFill>
              <a:effectLst/>
              <a:latin typeface="+mn-lt"/>
              <a:ea typeface="+mn-ea"/>
              <a:cs typeface="+mn-cs"/>
            </a:rPr>
            <a:t>％となっているが，前年度と比較して</a:t>
          </a:r>
          <a:r>
            <a:rPr kumimoji="1" lang="en-US" altLang="ja-JP" sz="1100" baseline="0">
              <a:solidFill>
                <a:schemeClr val="dk1"/>
              </a:solidFill>
              <a:effectLst/>
              <a:latin typeface="+mn-lt"/>
              <a:ea typeface="+mn-ea"/>
              <a:cs typeface="+mn-cs"/>
            </a:rPr>
            <a:t>0.6</a:t>
          </a:r>
          <a:r>
            <a:rPr kumimoji="1" lang="ja-JP" altLang="ja-JP" sz="1100" baseline="0">
              <a:solidFill>
                <a:schemeClr val="dk1"/>
              </a:solidFill>
              <a:effectLst/>
              <a:latin typeface="+mn-lt"/>
              <a:ea typeface="+mn-ea"/>
              <a:cs typeface="+mn-cs"/>
            </a:rPr>
            <a:t>ポイント増加している。引き続き扶助費に対する資格審査等の適正化を推進し，減少傾向となるよう努める。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74422</xdr:rowOff>
    </xdr:from>
    <xdr:to>
      <xdr:col>24</xdr:col>
      <xdr:colOff>25400</xdr:colOff>
      <xdr:row>55</xdr:row>
      <xdr:rowOff>129286</xdr:rowOff>
    </xdr:to>
    <xdr:cxnSp macro="">
      <xdr:nvCxnSpPr>
        <xdr:cNvPr id="184" name="直線コネクタ 183"/>
        <xdr:cNvCxnSpPr/>
      </xdr:nvCxnSpPr>
      <xdr:spPr>
        <a:xfrm>
          <a:off x="3987800" y="95041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55</xdr:row>
      <xdr:rowOff>74422</xdr:rowOff>
    </xdr:to>
    <xdr:cxnSp macro="">
      <xdr:nvCxnSpPr>
        <xdr:cNvPr id="187" name="直線コネクタ 186"/>
        <xdr:cNvCxnSpPr/>
      </xdr:nvCxnSpPr>
      <xdr:spPr>
        <a:xfrm>
          <a:off x="3098800" y="9495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65278</xdr:rowOff>
    </xdr:from>
    <xdr:to>
      <xdr:col>15</xdr:col>
      <xdr:colOff>98425</xdr:colOff>
      <xdr:row>55</xdr:row>
      <xdr:rowOff>156718</xdr:rowOff>
    </xdr:to>
    <xdr:cxnSp macro="">
      <xdr:nvCxnSpPr>
        <xdr:cNvPr id="190" name="直線コネクタ 189"/>
        <xdr:cNvCxnSpPr/>
      </xdr:nvCxnSpPr>
      <xdr:spPr>
        <a:xfrm flipV="1">
          <a:off x="2209800" y="94950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110998</xdr:rowOff>
    </xdr:from>
    <xdr:to>
      <xdr:col>11</xdr:col>
      <xdr:colOff>9525</xdr:colOff>
      <xdr:row>55</xdr:row>
      <xdr:rowOff>156718</xdr:rowOff>
    </xdr:to>
    <xdr:cxnSp macro="">
      <xdr:nvCxnSpPr>
        <xdr:cNvPr id="193" name="直線コネクタ 192"/>
        <xdr:cNvCxnSpPr/>
      </xdr:nvCxnSpPr>
      <xdr:spPr>
        <a:xfrm>
          <a:off x="1320800" y="9540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196" name="フローチャート: 判断 195"/>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20845</xdr:rowOff>
    </xdr:from>
    <xdr:ext cx="762000" cy="259045"/>
    <xdr:sp macro="" textlink="">
      <xdr:nvSpPr>
        <xdr:cNvPr id="197" name="テキスト ボックス 196"/>
        <xdr:cNvSpPr txBox="1"/>
      </xdr:nvSpPr>
      <xdr:spPr>
        <a:xfrm>
          <a:off x="939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78486</xdr:rowOff>
    </xdr:from>
    <xdr:to>
      <xdr:col>24</xdr:col>
      <xdr:colOff>76200</xdr:colOff>
      <xdr:row>56</xdr:row>
      <xdr:rowOff>8636</xdr:rowOff>
    </xdr:to>
    <xdr:sp macro="" textlink="">
      <xdr:nvSpPr>
        <xdr:cNvPr id="203" name="楕円 202"/>
        <xdr:cNvSpPr/>
      </xdr:nvSpPr>
      <xdr:spPr>
        <a:xfrm>
          <a:off x="4775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95013</xdr:rowOff>
    </xdr:from>
    <xdr:ext cx="762000" cy="259045"/>
    <xdr:sp macro="" textlink="">
      <xdr:nvSpPr>
        <xdr:cNvPr id="204" name="扶助費該当値テキスト"/>
        <xdr:cNvSpPr txBox="1"/>
      </xdr:nvSpPr>
      <xdr:spPr>
        <a:xfrm>
          <a:off x="4914900" y="93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23622</xdr:rowOff>
    </xdr:from>
    <xdr:to>
      <xdr:col>20</xdr:col>
      <xdr:colOff>38100</xdr:colOff>
      <xdr:row>55</xdr:row>
      <xdr:rowOff>125222</xdr:rowOff>
    </xdr:to>
    <xdr:sp macro="" textlink="">
      <xdr:nvSpPr>
        <xdr:cNvPr id="205" name="楕円 204"/>
        <xdr:cNvSpPr/>
      </xdr:nvSpPr>
      <xdr:spPr>
        <a:xfrm>
          <a:off x="3937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135399</xdr:rowOff>
    </xdr:from>
    <xdr:ext cx="736600" cy="259045"/>
    <xdr:sp macro="" textlink="">
      <xdr:nvSpPr>
        <xdr:cNvPr id="206" name="テキスト ボックス 205"/>
        <xdr:cNvSpPr txBox="1"/>
      </xdr:nvSpPr>
      <xdr:spPr>
        <a:xfrm>
          <a:off x="3606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7" name="楕円 206"/>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08" name="テキスト ボックス 207"/>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105918</xdr:rowOff>
    </xdr:from>
    <xdr:to>
      <xdr:col>11</xdr:col>
      <xdr:colOff>60325</xdr:colOff>
      <xdr:row>56</xdr:row>
      <xdr:rowOff>36068</xdr:rowOff>
    </xdr:to>
    <xdr:sp macro="" textlink="">
      <xdr:nvSpPr>
        <xdr:cNvPr id="209" name="楕円 208"/>
        <xdr:cNvSpPr/>
      </xdr:nvSpPr>
      <xdr:spPr>
        <a:xfrm>
          <a:off x="2159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46245</xdr:rowOff>
    </xdr:from>
    <xdr:ext cx="762000" cy="259045"/>
    <xdr:sp macro="" textlink="">
      <xdr:nvSpPr>
        <xdr:cNvPr id="210" name="テキスト ボックス 209"/>
        <xdr:cNvSpPr txBox="1"/>
      </xdr:nvSpPr>
      <xdr:spPr>
        <a:xfrm>
          <a:off x="1828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211" name="楕円 210"/>
        <xdr:cNvSpPr/>
      </xdr:nvSpPr>
      <xdr:spPr>
        <a:xfrm>
          <a:off x="1270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525</xdr:rowOff>
    </xdr:from>
    <xdr:ext cx="762000" cy="259045"/>
    <xdr:sp macro="" textlink="">
      <xdr:nvSpPr>
        <xdr:cNvPr id="212" name="テキスト ボックス 211"/>
        <xdr:cNvSpPr txBox="1"/>
      </xdr:nvSpPr>
      <xdr:spPr>
        <a:xfrm>
          <a:off x="939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類似団体内平均より高い</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％となっているのは繰出金が主な原因である。これまで整備してきた下水道施設等の維持管理経費として，公営企業会計への繰出金が必要となっているためである。</a:t>
          </a:r>
          <a:endParaRPr lang="ja-JP" altLang="ja-JP" sz="1400">
            <a:effectLst/>
          </a:endParaRPr>
        </a:p>
        <a:p>
          <a:r>
            <a:rPr kumimoji="1" lang="ja-JP" altLang="ja-JP" sz="1100">
              <a:solidFill>
                <a:schemeClr val="dk1"/>
              </a:solidFill>
              <a:effectLst/>
              <a:latin typeface="+mn-lt"/>
              <a:ea typeface="+mn-ea"/>
              <a:cs typeface="+mn-cs"/>
            </a:rPr>
            <a:t>　普通会計の負担額が減るよう，経費の節減等により各公営企業会計の健全化を図っていく。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24130</xdr:rowOff>
    </xdr:to>
    <xdr:cxnSp macro="">
      <xdr:nvCxnSpPr>
        <xdr:cNvPr id="245" name="直線コネクタ 244"/>
        <xdr:cNvCxnSpPr/>
      </xdr:nvCxnSpPr>
      <xdr:spPr>
        <a:xfrm flipV="1">
          <a:off x="15671800" y="10071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134620</xdr:rowOff>
    </xdr:from>
    <xdr:to>
      <xdr:col>78</xdr:col>
      <xdr:colOff>69850</xdr:colOff>
      <xdr:row>59</xdr:row>
      <xdr:rowOff>24130</xdr:rowOff>
    </xdr:to>
    <xdr:cxnSp macro="">
      <xdr:nvCxnSpPr>
        <xdr:cNvPr id="248" name="直線コネクタ 247"/>
        <xdr:cNvCxnSpPr/>
      </xdr:nvCxnSpPr>
      <xdr:spPr>
        <a:xfrm>
          <a:off x="14782800" y="1007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134620</xdr:rowOff>
    </xdr:to>
    <xdr:cxnSp macro="">
      <xdr:nvCxnSpPr>
        <xdr:cNvPr id="251" name="直線コネクタ 250"/>
        <xdr:cNvCxnSpPr/>
      </xdr:nvCxnSpPr>
      <xdr:spPr>
        <a:xfrm>
          <a:off x="13893800" y="1006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58</xdr:row>
      <xdr:rowOff>119380</xdr:rowOff>
    </xdr:to>
    <xdr:cxnSp macro="">
      <xdr:nvCxnSpPr>
        <xdr:cNvPr id="254" name="直線コネクタ 253"/>
        <xdr:cNvCxnSpPr/>
      </xdr:nvCxnSpPr>
      <xdr:spPr>
        <a:xfrm>
          <a:off x="13004800" y="1006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7" name="フローチャート: 判断 256"/>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8" name="テキスト ボックス 257"/>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4" name="楕円 263"/>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5"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66" name="楕円 265"/>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67" name="テキスト ボックス 266"/>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83820</xdr:rowOff>
    </xdr:from>
    <xdr:to>
      <xdr:col>74</xdr:col>
      <xdr:colOff>31750</xdr:colOff>
      <xdr:row>59</xdr:row>
      <xdr:rowOff>13970</xdr:rowOff>
    </xdr:to>
    <xdr:sp macro="" textlink="">
      <xdr:nvSpPr>
        <xdr:cNvPr id="268" name="楕円 267"/>
        <xdr:cNvSpPr/>
      </xdr:nvSpPr>
      <xdr:spPr>
        <a:xfrm>
          <a:off x="14732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170197</xdr:rowOff>
    </xdr:from>
    <xdr:ext cx="762000" cy="259045"/>
    <xdr:sp macro="" textlink="">
      <xdr:nvSpPr>
        <xdr:cNvPr id="269" name="テキスト ボックス 268"/>
        <xdr:cNvSpPr txBox="1"/>
      </xdr:nvSpPr>
      <xdr:spPr>
        <a:xfrm>
          <a:off x="14401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0" name="楕円 269"/>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1" name="テキスト ボックス 270"/>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2" name="楕円 271"/>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73" name="テキスト ボックス 272"/>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％であり，類似団体・全国・県内平均以下となっている。</a:t>
          </a:r>
          <a:endParaRPr lang="ja-JP" altLang="ja-JP" sz="1400">
            <a:effectLst/>
          </a:endParaRPr>
        </a:p>
        <a:p>
          <a:r>
            <a:rPr kumimoji="1" lang="ja-JP" altLang="ja-JP" sz="1100">
              <a:solidFill>
                <a:schemeClr val="dk1"/>
              </a:solidFill>
              <a:effectLst/>
              <a:latin typeface="+mn-lt"/>
              <a:ea typeface="+mn-ea"/>
              <a:cs typeface="+mn-cs"/>
            </a:rPr>
            <a:t>　今後も関係団体等への負担金及び補助金については，適切に執行するとともに，事務事業の見直しを進めていく。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140716</xdr:rowOff>
    </xdr:to>
    <xdr:cxnSp macro="">
      <xdr:nvCxnSpPr>
        <xdr:cNvPr id="303" name="直線コネクタ 302"/>
        <xdr:cNvCxnSpPr/>
      </xdr:nvCxnSpPr>
      <xdr:spPr>
        <a:xfrm>
          <a:off x="15671800" y="59654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140716</xdr:rowOff>
    </xdr:to>
    <xdr:cxnSp macro="">
      <xdr:nvCxnSpPr>
        <xdr:cNvPr id="306" name="直線コネクタ 305"/>
        <xdr:cNvCxnSpPr/>
      </xdr:nvCxnSpPr>
      <xdr:spPr>
        <a:xfrm flipV="1">
          <a:off x="14782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140716</xdr:rowOff>
    </xdr:to>
    <xdr:cxnSp macro="">
      <xdr:nvCxnSpPr>
        <xdr:cNvPr id="309" name="直線コネクタ 308"/>
        <xdr:cNvCxnSpPr/>
      </xdr:nvCxnSpPr>
      <xdr:spPr>
        <a:xfrm>
          <a:off x="13893800" y="59334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104140</xdr:rowOff>
    </xdr:to>
    <xdr:cxnSp macro="">
      <xdr:nvCxnSpPr>
        <xdr:cNvPr id="312" name="直線コネクタ 311"/>
        <xdr:cNvCxnSpPr/>
      </xdr:nvCxnSpPr>
      <xdr:spPr>
        <a:xfrm>
          <a:off x="13004800" y="593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5" name="フローチャート: 判断 314"/>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16273</xdr:rowOff>
    </xdr:from>
    <xdr:ext cx="762000" cy="259045"/>
    <xdr:sp macro="" textlink="">
      <xdr:nvSpPr>
        <xdr:cNvPr id="316" name="テキスト ボックス 315"/>
        <xdr:cNvSpPr txBox="1"/>
      </xdr:nvSpPr>
      <xdr:spPr>
        <a:xfrm>
          <a:off x="12623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22" name="楕円 321"/>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106443</xdr:rowOff>
    </xdr:from>
    <xdr:ext cx="762000" cy="259045"/>
    <xdr:sp macro="" textlink="">
      <xdr:nvSpPr>
        <xdr:cNvPr id="323" name="補助費等該当値テキスト"/>
        <xdr:cNvSpPr txBox="1"/>
      </xdr:nvSpPr>
      <xdr:spPr>
        <a:xfrm>
          <a:off x="16598900" y="576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4" name="楕円 323"/>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5" name="テキスト ボックス 324"/>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89916</xdr:rowOff>
    </xdr:from>
    <xdr:to>
      <xdr:col>74</xdr:col>
      <xdr:colOff>31750</xdr:colOff>
      <xdr:row>35</xdr:row>
      <xdr:rowOff>20066</xdr:rowOff>
    </xdr:to>
    <xdr:sp macro="" textlink="">
      <xdr:nvSpPr>
        <xdr:cNvPr id="326" name="楕円 325"/>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30243</xdr:rowOff>
    </xdr:from>
    <xdr:ext cx="762000" cy="259045"/>
    <xdr:sp macro="" textlink="">
      <xdr:nvSpPr>
        <xdr:cNvPr id="327" name="テキスト ボックス 326"/>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28" name="楕円 327"/>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9" name="テキスト ボックス 328"/>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0" name="楕円 329"/>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1" name="テキスト ボックス 330"/>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％となっているのは，市町村合併に伴う新市建設計画に基づく事業実施によるものである。平成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月豪雨災害に対する災害復旧事業を実施したことから，</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が増加した</a:t>
          </a:r>
          <a:r>
            <a:rPr kumimoji="1" lang="ja-JP" altLang="ja-JP" sz="1100">
              <a:solidFill>
                <a:schemeClr val="dk1"/>
              </a:solidFill>
              <a:effectLst/>
              <a:latin typeface="+mn-lt"/>
              <a:ea typeface="+mn-ea"/>
              <a:cs typeface="+mn-cs"/>
            </a:rPr>
            <a:t>が，事業の選択と集中により，借入額と償還額のバランスを考慮しながら，積極的な繰上償還を実施することにより，将来負担の軽減を図る。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56135</xdr:rowOff>
    </xdr:to>
    <xdr:cxnSp macro="">
      <xdr:nvCxnSpPr>
        <xdr:cNvPr id="361" name="直線コネクタ 360"/>
        <xdr:cNvCxnSpPr/>
      </xdr:nvCxnSpPr>
      <xdr:spPr>
        <a:xfrm>
          <a:off x="3987800" y="135915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2"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79</xdr:row>
      <xdr:rowOff>46989</xdr:rowOff>
    </xdr:to>
    <xdr:cxnSp macro="">
      <xdr:nvCxnSpPr>
        <xdr:cNvPr id="364" name="直線コネクタ 363"/>
        <xdr:cNvCxnSpPr/>
      </xdr:nvCxnSpPr>
      <xdr:spPr>
        <a:xfrm>
          <a:off x="3098800" y="135823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5842</xdr:rowOff>
    </xdr:from>
    <xdr:to>
      <xdr:col>15</xdr:col>
      <xdr:colOff>98425</xdr:colOff>
      <xdr:row>79</xdr:row>
      <xdr:rowOff>37846</xdr:rowOff>
    </xdr:to>
    <xdr:cxnSp macro="">
      <xdr:nvCxnSpPr>
        <xdr:cNvPr id="367" name="直線コネクタ 366"/>
        <xdr:cNvCxnSpPr/>
      </xdr:nvCxnSpPr>
      <xdr:spPr>
        <a:xfrm>
          <a:off x="2209800" y="13550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14987</xdr:rowOff>
    </xdr:to>
    <xdr:cxnSp macro="">
      <xdr:nvCxnSpPr>
        <xdr:cNvPr id="370" name="直線コネクタ 369"/>
        <xdr:cNvCxnSpPr/>
      </xdr:nvCxnSpPr>
      <xdr:spPr>
        <a:xfrm flipV="1">
          <a:off x="1320800" y="13550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3" name="フローチャート: 判断 372"/>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82821</xdr:rowOff>
    </xdr:from>
    <xdr:ext cx="762000" cy="259045"/>
    <xdr:sp macro="" textlink="">
      <xdr:nvSpPr>
        <xdr:cNvPr id="374" name="テキスト ボックス 373"/>
        <xdr:cNvSpPr txBox="1"/>
      </xdr:nvSpPr>
      <xdr:spPr>
        <a:xfrm>
          <a:off x="939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macro="" textlink="">
      <xdr:nvSpPr>
        <xdr:cNvPr id="380" name="楕円 379"/>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148862</xdr:rowOff>
    </xdr:from>
    <xdr:ext cx="762000" cy="259045"/>
    <xdr:sp macro="" textlink="">
      <xdr:nvSpPr>
        <xdr:cNvPr id="381" name="公債費該当値テキスト"/>
        <xdr:cNvSpPr txBox="1"/>
      </xdr:nvSpPr>
      <xdr:spPr>
        <a:xfrm>
          <a:off x="4914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82" name="楕円 381"/>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83" name="テキスト ボックス 382"/>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158496</xdr:rowOff>
    </xdr:from>
    <xdr:to>
      <xdr:col>15</xdr:col>
      <xdr:colOff>149225</xdr:colOff>
      <xdr:row>79</xdr:row>
      <xdr:rowOff>88646</xdr:rowOff>
    </xdr:to>
    <xdr:sp macro="" textlink="">
      <xdr:nvSpPr>
        <xdr:cNvPr id="384" name="楕円 383"/>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73423</xdr:rowOff>
    </xdr:from>
    <xdr:ext cx="762000" cy="259045"/>
    <xdr:sp macro="" textlink="">
      <xdr:nvSpPr>
        <xdr:cNvPr id="385" name="テキスト ボックス 384"/>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126492</xdr:rowOff>
    </xdr:from>
    <xdr:to>
      <xdr:col>11</xdr:col>
      <xdr:colOff>60325</xdr:colOff>
      <xdr:row>79</xdr:row>
      <xdr:rowOff>56642</xdr:rowOff>
    </xdr:to>
    <xdr:sp macro="" textlink="">
      <xdr:nvSpPr>
        <xdr:cNvPr id="386" name="楕円 385"/>
        <xdr:cNvSpPr/>
      </xdr:nvSpPr>
      <xdr:spPr>
        <a:xfrm>
          <a:off x="2159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41419</xdr:rowOff>
    </xdr:from>
    <xdr:ext cx="762000" cy="259045"/>
    <xdr:sp macro="" textlink="">
      <xdr:nvSpPr>
        <xdr:cNvPr id="387" name="テキスト ボックス 386"/>
        <xdr:cNvSpPr txBox="1"/>
      </xdr:nvSpPr>
      <xdr:spPr>
        <a:xfrm>
          <a:off x="1828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88" name="楕円 387"/>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89" name="テキスト ボックス 388"/>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70.3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となっており，類似団体・全国・県内平均とも下回っている。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43180</xdr:rowOff>
    </xdr:from>
    <xdr:to>
      <xdr:col>82</xdr:col>
      <xdr:colOff>107950</xdr:colOff>
      <xdr:row>75</xdr:row>
      <xdr:rowOff>58420</xdr:rowOff>
    </xdr:to>
    <xdr:cxnSp macro="">
      <xdr:nvCxnSpPr>
        <xdr:cNvPr id="422" name="直線コネクタ 421"/>
        <xdr:cNvCxnSpPr/>
      </xdr:nvCxnSpPr>
      <xdr:spPr>
        <a:xfrm flipV="1">
          <a:off x="15671800" y="129019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20320</xdr:rowOff>
    </xdr:from>
    <xdr:to>
      <xdr:col>78</xdr:col>
      <xdr:colOff>69850</xdr:colOff>
      <xdr:row>75</xdr:row>
      <xdr:rowOff>58420</xdr:rowOff>
    </xdr:to>
    <xdr:cxnSp macro="">
      <xdr:nvCxnSpPr>
        <xdr:cNvPr id="425" name="直線コネクタ 424"/>
        <xdr:cNvCxnSpPr/>
      </xdr:nvCxnSpPr>
      <xdr:spPr>
        <a:xfrm>
          <a:off x="14782800" y="12879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20320</xdr:rowOff>
    </xdr:from>
    <xdr:to>
      <xdr:col>73</xdr:col>
      <xdr:colOff>180975</xdr:colOff>
      <xdr:row>75</xdr:row>
      <xdr:rowOff>54610</xdr:rowOff>
    </xdr:to>
    <xdr:cxnSp macro="">
      <xdr:nvCxnSpPr>
        <xdr:cNvPr id="428" name="直線コネクタ 427"/>
        <xdr:cNvCxnSpPr/>
      </xdr:nvCxnSpPr>
      <xdr:spPr>
        <a:xfrm flipV="1">
          <a:off x="13893800" y="12879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50800</xdr:rowOff>
    </xdr:from>
    <xdr:to>
      <xdr:col>69</xdr:col>
      <xdr:colOff>92075</xdr:colOff>
      <xdr:row>75</xdr:row>
      <xdr:rowOff>54610</xdr:rowOff>
    </xdr:to>
    <xdr:cxnSp macro="">
      <xdr:nvCxnSpPr>
        <xdr:cNvPr id="431" name="直線コネクタ 430"/>
        <xdr:cNvCxnSpPr/>
      </xdr:nvCxnSpPr>
      <xdr:spPr>
        <a:xfrm>
          <a:off x="13004800" y="12909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34" name="フローチャート: 判断 433"/>
        <xdr:cNvSpPr/>
      </xdr:nvSpPr>
      <xdr:spPr>
        <a:xfrm>
          <a:off x="12954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105427</xdr:rowOff>
    </xdr:from>
    <xdr:ext cx="762000" cy="259045"/>
    <xdr:sp macro="" textlink="">
      <xdr:nvSpPr>
        <xdr:cNvPr id="435" name="テキスト ボックス 434"/>
        <xdr:cNvSpPr txBox="1"/>
      </xdr:nvSpPr>
      <xdr:spPr>
        <a:xfrm>
          <a:off x="12623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163830</xdr:rowOff>
    </xdr:from>
    <xdr:to>
      <xdr:col>82</xdr:col>
      <xdr:colOff>158750</xdr:colOff>
      <xdr:row>75</xdr:row>
      <xdr:rowOff>93980</xdr:rowOff>
    </xdr:to>
    <xdr:sp macro="" textlink="">
      <xdr:nvSpPr>
        <xdr:cNvPr id="441" name="楕円 440"/>
        <xdr:cNvSpPr/>
      </xdr:nvSpPr>
      <xdr:spPr>
        <a:xfrm>
          <a:off x="16459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8907</xdr:rowOff>
    </xdr:from>
    <xdr:ext cx="762000" cy="259045"/>
    <xdr:sp macro="" textlink="">
      <xdr:nvSpPr>
        <xdr:cNvPr id="442" name="公債費以外該当値テキスト"/>
        <xdr:cNvSpPr txBox="1"/>
      </xdr:nvSpPr>
      <xdr:spPr>
        <a:xfrm>
          <a:off x="165989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43" name="楕円 442"/>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119397</xdr:rowOff>
    </xdr:from>
    <xdr:ext cx="736600" cy="259045"/>
    <xdr:sp macro="" textlink="">
      <xdr:nvSpPr>
        <xdr:cNvPr id="444" name="テキスト ボックス 443"/>
        <xdr:cNvSpPr txBox="1"/>
      </xdr:nvSpPr>
      <xdr:spPr>
        <a:xfrm>
          <a:off x="1529080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140970</xdr:rowOff>
    </xdr:from>
    <xdr:to>
      <xdr:col>74</xdr:col>
      <xdr:colOff>31750</xdr:colOff>
      <xdr:row>75</xdr:row>
      <xdr:rowOff>71120</xdr:rowOff>
    </xdr:to>
    <xdr:sp macro="" textlink="">
      <xdr:nvSpPr>
        <xdr:cNvPr id="445" name="楕円 444"/>
        <xdr:cNvSpPr/>
      </xdr:nvSpPr>
      <xdr:spPr>
        <a:xfrm>
          <a:off x="14732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81297</xdr:rowOff>
    </xdr:from>
    <xdr:ext cx="762000" cy="259045"/>
    <xdr:sp macro="" textlink="">
      <xdr:nvSpPr>
        <xdr:cNvPr id="446" name="テキスト ボックス 445"/>
        <xdr:cNvSpPr txBox="1"/>
      </xdr:nvSpPr>
      <xdr:spPr>
        <a:xfrm>
          <a:off x="14401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xdr:rowOff>
    </xdr:from>
    <xdr:to>
      <xdr:col>69</xdr:col>
      <xdr:colOff>142875</xdr:colOff>
      <xdr:row>75</xdr:row>
      <xdr:rowOff>105410</xdr:rowOff>
    </xdr:to>
    <xdr:sp macro="" textlink="">
      <xdr:nvSpPr>
        <xdr:cNvPr id="447" name="楕円 446"/>
        <xdr:cNvSpPr/>
      </xdr:nvSpPr>
      <xdr:spPr>
        <a:xfrm>
          <a:off x="13843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115587</xdr:rowOff>
    </xdr:from>
    <xdr:ext cx="762000" cy="259045"/>
    <xdr:sp macro="" textlink="">
      <xdr:nvSpPr>
        <xdr:cNvPr id="448" name="テキスト ボックス 447"/>
        <xdr:cNvSpPr txBox="1"/>
      </xdr:nvSpPr>
      <xdr:spPr>
        <a:xfrm>
          <a:off x="13512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0</xdr:rowOff>
    </xdr:from>
    <xdr:to>
      <xdr:col>65</xdr:col>
      <xdr:colOff>53975</xdr:colOff>
      <xdr:row>75</xdr:row>
      <xdr:rowOff>101600</xdr:rowOff>
    </xdr:to>
    <xdr:sp macro="" textlink="">
      <xdr:nvSpPr>
        <xdr:cNvPr id="449" name="楕円 448"/>
        <xdr:cNvSpPr/>
      </xdr:nvSpPr>
      <xdr:spPr>
        <a:xfrm>
          <a:off x="12954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111777</xdr:rowOff>
    </xdr:from>
    <xdr:ext cx="762000" cy="259045"/>
    <xdr:sp macro="" textlink="">
      <xdr:nvSpPr>
        <xdr:cNvPr id="450" name="テキスト ボックス 449"/>
        <xdr:cNvSpPr txBox="1"/>
      </xdr:nvSpPr>
      <xdr:spPr>
        <a:xfrm>
          <a:off x="12623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143829</xdr:rowOff>
    </xdr:from>
    <xdr:to>
      <xdr:col>29</xdr:col>
      <xdr:colOff>127000</xdr:colOff>
      <xdr:row>16</xdr:row>
      <xdr:rowOff>152418</xdr:rowOff>
    </xdr:to>
    <xdr:cxnSp macro="">
      <xdr:nvCxnSpPr>
        <xdr:cNvPr id="52" name="直線コネクタ 51"/>
        <xdr:cNvCxnSpPr/>
      </xdr:nvCxnSpPr>
      <xdr:spPr bwMode="auto">
        <a:xfrm flipV="1">
          <a:off x="5003800" y="2934654"/>
          <a:ext cx="6477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155060</xdr:rowOff>
    </xdr:from>
    <xdr:ext cx="762000" cy="259045"/>
    <xdr:sp macro="" textlink="">
      <xdr:nvSpPr>
        <xdr:cNvPr id="53" name="人口1人当たり決算額の推移平均値テキスト130"/>
        <xdr:cNvSpPr txBox="1"/>
      </xdr:nvSpPr>
      <xdr:spPr>
        <a:xfrm>
          <a:off x="5740400" y="294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152418</xdr:rowOff>
    </xdr:from>
    <xdr:to>
      <xdr:col>26</xdr:col>
      <xdr:colOff>50800</xdr:colOff>
      <xdr:row>16</xdr:row>
      <xdr:rowOff>160484</xdr:rowOff>
    </xdr:to>
    <xdr:cxnSp macro="">
      <xdr:nvCxnSpPr>
        <xdr:cNvPr id="55" name="直線コネクタ 54"/>
        <xdr:cNvCxnSpPr/>
      </xdr:nvCxnSpPr>
      <xdr:spPr bwMode="auto">
        <a:xfrm flipV="1">
          <a:off x="4305300" y="2943243"/>
          <a:ext cx="6985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160484</xdr:rowOff>
    </xdr:from>
    <xdr:to>
      <xdr:col>22</xdr:col>
      <xdr:colOff>114300</xdr:colOff>
      <xdr:row>17</xdr:row>
      <xdr:rowOff>9674</xdr:rowOff>
    </xdr:to>
    <xdr:cxnSp macro="">
      <xdr:nvCxnSpPr>
        <xdr:cNvPr id="58" name="直線コネクタ 57"/>
        <xdr:cNvCxnSpPr/>
      </xdr:nvCxnSpPr>
      <xdr:spPr bwMode="auto">
        <a:xfrm flipV="1">
          <a:off x="3606800" y="2951309"/>
          <a:ext cx="698500" cy="20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3632</xdr:rowOff>
    </xdr:from>
    <xdr:to>
      <xdr:col>18</xdr:col>
      <xdr:colOff>177800</xdr:colOff>
      <xdr:row>17</xdr:row>
      <xdr:rowOff>9674</xdr:rowOff>
    </xdr:to>
    <xdr:cxnSp macro="">
      <xdr:nvCxnSpPr>
        <xdr:cNvPr id="61" name="直線コネクタ 60"/>
        <xdr:cNvCxnSpPr/>
      </xdr:nvCxnSpPr>
      <xdr:spPr bwMode="auto">
        <a:xfrm>
          <a:off x="2908300" y="2965907"/>
          <a:ext cx="698500" cy="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29813</xdr:rowOff>
    </xdr:from>
    <xdr:ext cx="762000" cy="259045"/>
    <xdr:sp macro="" textlink="">
      <xdr:nvSpPr>
        <xdr:cNvPr id="65" name="テキスト ボックス 64"/>
        <xdr:cNvSpPr txBox="1"/>
      </xdr:nvSpPr>
      <xdr:spPr>
        <a:xfrm>
          <a:off x="2527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93029</xdr:rowOff>
    </xdr:from>
    <xdr:to>
      <xdr:col>29</xdr:col>
      <xdr:colOff>177800</xdr:colOff>
      <xdr:row>17</xdr:row>
      <xdr:rowOff>23179</xdr:rowOff>
    </xdr:to>
    <xdr:sp macro="" textlink="">
      <xdr:nvSpPr>
        <xdr:cNvPr id="71" name="楕円 70"/>
        <xdr:cNvSpPr/>
      </xdr:nvSpPr>
      <xdr:spPr bwMode="auto">
        <a:xfrm>
          <a:off x="5600700" y="288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109556</xdr:rowOff>
    </xdr:from>
    <xdr:ext cx="762000" cy="259045"/>
    <xdr:sp macro="" textlink="">
      <xdr:nvSpPr>
        <xdr:cNvPr id="72" name="人口1人当たり決算額の推移該当値テキスト130"/>
        <xdr:cNvSpPr txBox="1"/>
      </xdr:nvSpPr>
      <xdr:spPr>
        <a:xfrm>
          <a:off x="5740400" y="272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101618</xdr:rowOff>
    </xdr:from>
    <xdr:to>
      <xdr:col>26</xdr:col>
      <xdr:colOff>101600</xdr:colOff>
      <xdr:row>17</xdr:row>
      <xdr:rowOff>31768</xdr:rowOff>
    </xdr:to>
    <xdr:sp macro="" textlink="">
      <xdr:nvSpPr>
        <xdr:cNvPr id="73" name="楕円 72"/>
        <xdr:cNvSpPr/>
      </xdr:nvSpPr>
      <xdr:spPr bwMode="auto">
        <a:xfrm>
          <a:off x="4953000" y="2892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41945</xdr:rowOff>
    </xdr:from>
    <xdr:ext cx="736600" cy="259045"/>
    <xdr:sp macro="" textlink="">
      <xdr:nvSpPr>
        <xdr:cNvPr id="74" name="テキスト ボックス 73"/>
        <xdr:cNvSpPr txBox="1"/>
      </xdr:nvSpPr>
      <xdr:spPr>
        <a:xfrm>
          <a:off x="4622800" y="266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109684</xdr:rowOff>
    </xdr:from>
    <xdr:to>
      <xdr:col>22</xdr:col>
      <xdr:colOff>165100</xdr:colOff>
      <xdr:row>17</xdr:row>
      <xdr:rowOff>39834</xdr:rowOff>
    </xdr:to>
    <xdr:sp macro="" textlink="">
      <xdr:nvSpPr>
        <xdr:cNvPr id="75" name="楕円 74"/>
        <xdr:cNvSpPr/>
      </xdr:nvSpPr>
      <xdr:spPr bwMode="auto">
        <a:xfrm>
          <a:off x="4254500" y="2900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50011</xdr:rowOff>
    </xdr:from>
    <xdr:ext cx="762000" cy="259045"/>
    <xdr:sp macro="" textlink="">
      <xdr:nvSpPr>
        <xdr:cNvPr id="76" name="テキスト ボックス 75"/>
        <xdr:cNvSpPr txBox="1"/>
      </xdr:nvSpPr>
      <xdr:spPr>
        <a:xfrm>
          <a:off x="3924300" y="266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130324</xdr:rowOff>
    </xdr:from>
    <xdr:to>
      <xdr:col>19</xdr:col>
      <xdr:colOff>38100</xdr:colOff>
      <xdr:row>17</xdr:row>
      <xdr:rowOff>60474</xdr:rowOff>
    </xdr:to>
    <xdr:sp macro="" textlink="">
      <xdr:nvSpPr>
        <xdr:cNvPr id="77" name="楕円 76"/>
        <xdr:cNvSpPr/>
      </xdr:nvSpPr>
      <xdr:spPr bwMode="auto">
        <a:xfrm>
          <a:off x="3556000" y="2921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70651</xdr:rowOff>
    </xdr:from>
    <xdr:ext cx="762000" cy="259045"/>
    <xdr:sp macro="" textlink="">
      <xdr:nvSpPr>
        <xdr:cNvPr id="78" name="テキスト ボックス 77"/>
        <xdr:cNvSpPr txBox="1"/>
      </xdr:nvSpPr>
      <xdr:spPr>
        <a:xfrm>
          <a:off x="3225800" y="269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124282</xdr:rowOff>
    </xdr:from>
    <xdr:to>
      <xdr:col>15</xdr:col>
      <xdr:colOff>101600</xdr:colOff>
      <xdr:row>17</xdr:row>
      <xdr:rowOff>54432</xdr:rowOff>
    </xdr:to>
    <xdr:sp macro="" textlink="">
      <xdr:nvSpPr>
        <xdr:cNvPr id="79" name="楕円 78"/>
        <xdr:cNvSpPr/>
      </xdr:nvSpPr>
      <xdr:spPr bwMode="auto">
        <a:xfrm>
          <a:off x="2857500" y="2915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39209</xdr:rowOff>
    </xdr:from>
    <xdr:ext cx="762000" cy="259045"/>
    <xdr:sp macro="" textlink="">
      <xdr:nvSpPr>
        <xdr:cNvPr id="80" name="テキスト ボックス 79"/>
        <xdr:cNvSpPr txBox="1"/>
      </xdr:nvSpPr>
      <xdr:spPr>
        <a:xfrm>
          <a:off x="2527300" y="30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183464</xdr:rowOff>
    </xdr:from>
    <xdr:to>
      <xdr:col>29</xdr:col>
      <xdr:colOff>127000</xdr:colOff>
      <xdr:row>35</xdr:row>
      <xdr:rowOff>251946</xdr:rowOff>
    </xdr:to>
    <xdr:cxnSp macro="">
      <xdr:nvCxnSpPr>
        <xdr:cNvPr id="115" name="直線コネクタ 114"/>
        <xdr:cNvCxnSpPr/>
      </xdr:nvCxnSpPr>
      <xdr:spPr bwMode="auto">
        <a:xfrm>
          <a:off x="5003800" y="6793814"/>
          <a:ext cx="647700" cy="68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183464</xdr:rowOff>
    </xdr:from>
    <xdr:to>
      <xdr:col>26</xdr:col>
      <xdr:colOff>50800</xdr:colOff>
      <xdr:row>35</xdr:row>
      <xdr:rowOff>191400</xdr:rowOff>
    </xdr:to>
    <xdr:cxnSp macro="">
      <xdr:nvCxnSpPr>
        <xdr:cNvPr id="118" name="直線コネクタ 117"/>
        <xdr:cNvCxnSpPr/>
      </xdr:nvCxnSpPr>
      <xdr:spPr bwMode="auto">
        <a:xfrm flipV="1">
          <a:off x="4305300" y="6793814"/>
          <a:ext cx="698500" cy="7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268582</xdr:rowOff>
    </xdr:from>
    <xdr:ext cx="736600" cy="259045"/>
    <xdr:sp macro="" textlink="">
      <xdr:nvSpPr>
        <xdr:cNvPr id="120" name="テキスト ボックス 119"/>
        <xdr:cNvSpPr txBox="1"/>
      </xdr:nvSpPr>
      <xdr:spPr>
        <a:xfrm>
          <a:off x="4622800" y="687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173602</xdr:rowOff>
    </xdr:from>
    <xdr:to>
      <xdr:col>22</xdr:col>
      <xdr:colOff>114300</xdr:colOff>
      <xdr:row>35</xdr:row>
      <xdr:rowOff>191400</xdr:rowOff>
    </xdr:to>
    <xdr:cxnSp macro="">
      <xdr:nvCxnSpPr>
        <xdr:cNvPr id="121" name="直線コネクタ 120"/>
        <xdr:cNvCxnSpPr/>
      </xdr:nvCxnSpPr>
      <xdr:spPr bwMode="auto">
        <a:xfrm>
          <a:off x="3606800" y="6783952"/>
          <a:ext cx="698500" cy="1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102409</xdr:rowOff>
    </xdr:from>
    <xdr:to>
      <xdr:col>18</xdr:col>
      <xdr:colOff>177800</xdr:colOff>
      <xdr:row>35</xdr:row>
      <xdr:rowOff>173602</xdr:rowOff>
    </xdr:to>
    <xdr:cxnSp macro="">
      <xdr:nvCxnSpPr>
        <xdr:cNvPr id="124" name="直線コネクタ 123"/>
        <xdr:cNvCxnSpPr/>
      </xdr:nvCxnSpPr>
      <xdr:spPr bwMode="auto">
        <a:xfrm>
          <a:off x="2908300" y="6712759"/>
          <a:ext cx="698500" cy="7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335726</xdr:rowOff>
    </xdr:from>
    <xdr:to>
      <xdr:col>15</xdr:col>
      <xdr:colOff>101600</xdr:colOff>
      <xdr:row>35</xdr:row>
      <xdr:rowOff>94426</xdr:rowOff>
    </xdr:to>
    <xdr:sp macro="" textlink="">
      <xdr:nvSpPr>
        <xdr:cNvPr id="127" name="フローチャート: 判断 126"/>
        <xdr:cNvSpPr/>
      </xdr:nvSpPr>
      <xdr:spPr bwMode="auto">
        <a:xfrm>
          <a:off x="2857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104603</xdr:rowOff>
    </xdr:from>
    <xdr:ext cx="762000" cy="259045"/>
    <xdr:sp macro="" textlink="">
      <xdr:nvSpPr>
        <xdr:cNvPr id="128" name="テキスト ボックス 127"/>
        <xdr:cNvSpPr txBox="1"/>
      </xdr:nvSpPr>
      <xdr:spPr>
        <a:xfrm>
          <a:off x="2527300" y="63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201146</xdr:rowOff>
    </xdr:from>
    <xdr:to>
      <xdr:col>29</xdr:col>
      <xdr:colOff>177800</xdr:colOff>
      <xdr:row>35</xdr:row>
      <xdr:rowOff>302746</xdr:rowOff>
    </xdr:to>
    <xdr:sp macro="" textlink="">
      <xdr:nvSpPr>
        <xdr:cNvPr id="134" name="楕円 133"/>
        <xdr:cNvSpPr/>
      </xdr:nvSpPr>
      <xdr:spPr bwMode="auto">
        <a:xfrm>
          <a:off x="5600700" y="681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173223</xdr:rowOff>
    </xdr:from>
    <xdr:ext cx="762000" cy="259045"/>
    <xdr:sp macro="" textlink="">
      <xdr:nvSpPr>
        <xdr:cNvPr id="135" name="人口1人当たり決算額の推移該当値テキスト445"/>
        <xdr:cNvSpPr txBox="1"/>
      </xdr:nvSpPr>
      <xdr:spPr>
        <a:xfrm>
          <a:off x="5740400" y="678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132664</xdr:rowOff>
    </xdr:from>
    <xdr:to>
      <xdr:col>26</xdr:col>
      <xdr:colOff>101600</xdr:colOff>
      <xdr:row>35</xdr:row>
      <xdr:rowOff>234264</xdr:rowOff>
    </xdr:to>
    <xdr:sp macro="" textlink="">
      <xdr:nvSpPr>
        <xdr:cNvPr id="136" name="楕円 135"/>
        <xdr:cNvSpPr/>
      </xdr:nvSpPr>
      <xdr:spPr bwMode="auto">
        <a:xfrm>
          <a:off x="4953000" y="6743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244441</xdr:rowOff>
    </xdr:from>
    <xdr:ext cx="736600" cy="259045"/>
    <xdr:sp macro="" textlink="">
      <xdr:nvSpPr>
        <xdr:cNvPr id="137" name="テキスト ボックス 136"/>
        <xdr:cNvSpPr txBox="1"/>
      </xdr:nvSpPr>
      <xdr:spPr>
        <a:xfrm>
          <a:off x="4622800" y="6511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140600</xdr:rowOff>
    </xdr:from>
    <xdr:to>
      <xdr:col>22</xdr:col>
      <xdr:colOff>165100</xdr:colOff>
      <xdr:row>35</xdr:row>
      <xdr:rowOff>242200</xdr:rowOff>
    </xdr:to>
    <xdr:sp macro="" textlink="">
      <xdr:nvSpPr>
        <xdr:cNvPr id="138" name="楕円 137"/>
        <xdr:cNvSpPr/>
      </xdr:nvSpPr>
      <xdr:spPr bwMode="auto">
        <a:xfrm>
          <a:off x="4254500" y="675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252377</xdr:rowOff>
    </xdr:from>
    <xdr:ext cx="762000" cy="259045"/>
    <xdr:sp macro="" textlink="">
      <xdr:nvSpPr>
        <xdr:cNvPr id="139" name="テキスト ボックス 138"/>
        <xdr:cNvSpPr txBox="1"/>
      </xdr:nvSpPr>
      <xdr:spPr>
        <a:xfrm>
          <a:off x="3924300" y="65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122802</xdr:rowOff>
    </xdr:from>
    <xdr:to>
      <xdr:col>19</xdr:col>
      <xdr:colOff>38100</xdr:colOff>
      <xdr:row>35</xdr:row>
      <xdr:rowOff>224402</xdr:rowOff>
    </xdr:to>
    <xdr:sp macro="" textlink="">
      <xdr:nvSpPr>
        <xdr:cNvPr id="140" name="楕円 139"/>
        <xdr:cNvSpPr/>
      </xdr:nvSpPr>
      <xdr:spPr bwMode="auto">
        <a:xfrm>
          <a:off x="3556000" y="673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234579</xdr:rowOff>
    </xdr:from>
    <xdr:ext cx="762000" cy="259045"/>
    <xdr:sp macro="" textlink="">
      <xdr:nvSpPr>
        <xdr:cNvPr id="141" name="テキスト ボックス 140"/>
        <xdr:cNvSpPr txBox="1"/>
      </xdr:nvSpPr>
      <xdr:spPr>
        <a:xfrm>
          <a:off x="3225800" y="650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51609</xdr:rowOff>
    </xdr:from>
    <xdr:to>
      <xdr:col>15</xdr:col>
      <xdr:colOff>101600</xdr:colOff>
      <xdr:row>35</xdr:row>
      <xdr:rowOff>153209</xdr:rowOff>
    </xdr:to>
    <xdr:sp macro="" textlink="">
      <xdr:nvSpPr>
        <xdr:cNvPr id="142" name="楕円 141"/>
        <xdr:cNvSpPr/>
      </xdr:nvSpPr>
      <xdr:spPr bwMode="auto">
        <a:xfrm>
          <a:off x="2857500" y="666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137986</xdr:rowOff>
    </xdr:from>
    <xdr:ext cx="762000" cy="259045"/>
    <xdr:sp macro="" textlink="">
      <xdr:nvSpPr>
        <xdr:cNvPr id="143" name="テキスト ボックス 142"/>
        <xdr:cNvSpPr txBox="1"/>
      </xdr:nvSpPr>
      <xdr:spPr>
        <a:xfrm>
          <a:off x="2527300" y="674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93,089
90,773
471.51
54,224,871
51,804,670
924,778
26,871,006
66,735,879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77452</xdr:rowOff>
    </xdr:from>
    <xdr:to>
      <xdr:col>24</xdr:col>
      <xdr:colOff>63500</xdr:colOff>
      <xdr:row>33</xdr:row>
      <xdr:rowOff>77910</xdr:rowOff>
    </xdr:to>
    <xdr:cxnSp macro="">
      <xdr:nvCxnSpPr>
        <xdr:cNvPr id="59" name="直線コネクタ 58"/>
        <xdr:cNvCxnSpPr/>
      </xdr:nvCxnSpPr>
      <xdr:spPr>
        <a:xfrm flipV="1">
          <a:off x="3797300" y="573530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77910</xdr:rowOff>
    </xdr:from>
    <xdr:to>
      <xdr:col>19</xdr:col>
      <xdr:colOff>177800</xdr:colOff>
      <xdr:row>33</xdr:row>
      <xdr:rowOff>128453</xdr:rowOff>
    </xdr:to>
    <xdr:cxnSp macro="">
      <xdr:nvCxnSpPr>
        <xdr:cNvPr id="62" name="直線コネクタ 61"/>
        <xdr:cNvCxnSpPr/>
      </xdr:nvCxnSpPr>
      <xdr:spPr>
        <a:xfrm flipV="1">
          <a:off x="2908300" y="5735760"/>
          <a:ext cx="889000" cy="5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128453</xdr:rowOff>
    </xdr:from>
    <xdr:to>
      <xdr:col>15</xdr:col>
      <xdr:colOff>50800</xdr:colOff>
      <xdr:row>33</xdr:row>
      <xdr:rowOff>130122</xdr:rowOff>
    </xdr:to>
    <xdr:cxnSp macro="">
      <xdr:nvCxnSpPr>
        <xdr:cNvPr id="65" name="直線コネクタ 64"/>
        <xdr:cNvCxnSpPr/>
      </xdr:nvCxnSpPr>
      <xdr:spPr>
        <a:xfrm flipV="1">
          <a:off x="2019300" y="5786303"/>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119423</xdr:rowOff>
    </xdr:from>
    <xdr:to>
      <xdr:col>10</xdr:col>
      <xdr:colOff>114300</xdr:colOff>
      <xdr:row>33</xdr:row>
      <xdr:rowOff>130122</xdr:rowOff>
    </xdr:to>
    <xdr:cxnSp macro="">
      <xdr:nvCxnSpPr>
        <xdr:cNvPr id="68" name="直線コネクタ 67"/>
        <xdr:cNvCxnSpPr/>
      </xdr:nvCxnSpPr>
      <xdr:spPr>
        <a:xfrm>
          <a:off x="1130300" y="5777273"/>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36345</xdr:rowOff>
    </xdr:from>
    <xdr:to>
      <xdr:col>6</xdr:col>
      <xdr:colOff>38100</xdr:colOff>
      <xdr:row>34</xdr:row>
      <xdr:rowOff>137945</xdr:rowOff>
    </xdr:to>
    <xdr:sp macro="" textlink="">
      <xdr:nvSpPr>
        <xdr:cNvPr id="71" name="フローチャート: 判断 70"/>
        <xdr:cNvSpPr/>
      </xdr:nvSpPr>
      <xdr:spPr>
        <a:xfrm>
          <a:off x="1079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129072</xdr:rowOff>
    </xdr:from>
    <xdr:ext cx="534377" cy="259045"/>
    <xdr:sp macro="" textlink="">
      <xdr:nvSpPr>
        <xdr:cNvPr id="72" name="テキスト ボックス 71"/>
        <xdr:cNvSpPr txBox="1"/>
      </xdr:nvSpPr>
      <xdr:spPr>
        <a:xfrm>
          <a:off x="863111" y="5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26652</xdr:rowOff>
    </xdr:from>
    <xdr:to>
      <xdr:col>24</xdr:col>
      <xdr:colOff>114300</xdr:colOff>
      <xdr:row>33</xdr:row>
      <xdr:rowOff>128252</xdr:rowOff>
    </xdr:to>
    <xdr:sp macro="" textlink="">
      <xdr:nvSpPr>
        <xdr:cNvPr id="78" name="楕円 77"/>
        <xdr:cNvSpPr/>
      </xdr:nvSpPr>
      <xdr:spPr>
        <a:xfrm>
          <a:off x="4584700" y="56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49529</xdr:rowOff>
    </xdr:from>
    <xdr:ext cx="534377" cy="259045"/>
    <xdr:sp macro="" textlink="">
      <xdr:nvSpPr>
        <xdr:cNvPr id="79" name="人件費該当値テキスト"/>
        <xdr:cNvSpPr txBox="1"/>
      </xdr:nvSpPr>
      <xdr:spPr>
        <a:xfrm>
          <a:off x="4686300" y="553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27110</xdr:rowOff>
    </xdr:from>
    <xdr:to>
      <xdr:col>20</xdr:col>
      <xdr:colOff>38100</xdr:colOff>
      <xdr:row>33</xdr:row>
      <xdr:rowOff>128710</xdr:rowOff>
    </xdr:to>
    <xdr:sp macro="" textlink="">
      <xdr:nvSpPr>
        <xdr:cNvPr id="80" name="楕円 79"/>
        <xdr:cNvSpPr/>
      </xdr:nvSpPr>
      <xdr:spPr>
        <a:xfrm>
          <a:off x="3746500" y="56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145237</xdr:rowOff>
    </xdr:from>
    <xdr:ext cx="534377" cy="259045"/>
    <xdr:sp macro="" textlink="">
      <xdr:nvSpPr>
        <xdr:cNvPr id="81" name="テキスト ボックス 80"/>
        <xdr:cNvSpPr txBox="1"/>
      </xdr:nvSpPr>
      <xdr:spPr>
        <a:xfrm>
          <a:off x="3530111" y="546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77653</xdr:rowOff>
    </xdr:from>
    <xdr:to>
      <xdr:col>15</xdr:col>
      <xdr:colOff>101600</xdr:colOff>
      <xdr:row>34</xdr:row>
      <xdr:rowOff>7803</xdr:rowOff>
    </xdr:to>
    <xdr:sp macro="" textlink="">
      <xdr:nvSpPr>
        <xdr:cNvPr id="82" name="楕円 81"/>
        <xdr:cNvSpPr/>
      </xdr:nvSpPr>
      <xdr:spPr>
        <a:xfrm>
          <a:off x="2857500" y="57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24330</xdr:rowOff>
    </xdr:from>
    <xdr:ext cx="534377" cy="259045"/>
    <xdr:sp macro="" textlink="">
      <xdr:nvSpPr>
        <xdr:cNvPr id="83" name="テキスト ボックス 82"/>
        <xdr:cNvSpPr txBox="1"/>
      </xdr:nvSpPr>
      <xdr:spPr>
        <a:xfrm>
          <a:off x="2641111" y="551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79322</xdr:rowOff>
    </xdr:from>
    <xdr:to>
      <xdr:col>10</xdr:col>
      <xdr:colOff>165100</xdr:colOff>
      <xdr:row>34</xdr:row>
      <xdr:rowOff>9472</xdr:rowOff>
    </xdr:to>
    <xdr:sp macro="" textlink="">
      <xdr:nvSpPr>
        <xdr:cNvPr id="84" name="楕円 83"/>
        <xdr:cNvSpPr/>
      </xdr:nvSpPr>
      <xdr:spPr>
        <a:xfrm>
          <a:off x="1968500" y="57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25999</xdr:rowOff>
    </xdr:from>
    <xdr:ext cx="534377" cy="259045"/>
    <xdr:sp macro="" textlink="">
      <xdr:nvSpPr>
        <xdr:cNvPr id="85" name="テキスト ボックス 84"/>
        <xdr:cNvSpPr txBox="1"/>
      </xdr:nvSpPr>
      <xdr:spPr>
        <a:xfrm>
          <a:off x="1752111" y="551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68623</xdr:rowOff>
    </xdr:from>
    <xdr:to>
      <xdr:col>6</xdr:col>
      <xdr:colOff>38100</xdr:colOff>
      <xdr:row>33</xdr:row>
      <xdr:rowOff>170223</xdr:rowOff>
    </xdr:to>
    <xdr:sp macro="" textlink="">
      <xdr:nvSpPr>
        <xdr:cNvPr id="86" name="楕円 85"/>
        <xdr:cNvSpPr/>
      </xdr:nvSpPr>
      <xdr:spPr>
        <a:xfrm>
          <a:off x="1079500" y="57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15300</xdr:rowOff>
    </xdr:from>
    <xdr:ext cx="534377" cy="259045"/>
    <xdr:sp macro="" textlink="">
      <xdr:nvSpPr>
        <xdr:cNvPr id="87" name="テキスト ボックス 86"/>
        <xdr:cNvSpPr txBox="1"/>
      </xdr:nvSpPr>
      <xdr:spPr>
        <a:xfrm>
          <a:off x="863111" y="55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150085</xdr:rowOff>
    </xdr:from>
    <xdr:to>
      <xdr:col>24</xdr:col>
      <xdr:colOff>63500</xdr:colOff>
      <xdr:row>57</xdr:row>
      <xdr:rowOff>14014</xdr:rowOff>
    </xdr:to>
    <xdr:cxnSp macro="">
      <xdr:nvCxnSpPr>
        <xdr:cNvPr id="119" name="直線コネクタ 118"/>
        <xdr:cNvCxnSpPr/>
      </xdr:nvCxnSpPr>
      <xdr:spPr>
        <a:xfrm>
          <a:off x="3797300" y="9751285"/>
          <a:ext cx="8382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150085</xdr:rowOff>
    </xdr:from>
    <xdr:to>
      <xdr:col>19</xdr:col>
      <xdr:colOff>177800</xdr:colOff>
      <xdr:row>58</xdr:row>
      <xdr:rowOff>23114</xdr:rowOff>
    </xdr:to>
    <xdr:cxnSp macro="">
      <xdr:nvCxnSpPr>
        <xdr:cNvPr id="122" name="直線コネクタ 121"/>
        <xdr:cNvCxnSpPr/>
      </xdr:nvCxnSpPr>
      <xdr:spPr>
        <a:xfrm flipV="1">
          <a:off x="2908300" y="9751285"/>
          <a:ext cx="889000" cy="21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7351</xdr:rowOff>
    </xdr:from>
    <xdr:to>
      <xdr:col>15</xdr:col>
      <xdr:colOff>50800</xdr:colOff>
      <xdr:row>58</xdr:row>
      <xdr:rowOff>23114</xdr:rowOff>
    </xdr:to>
    <xdr:cxnSp macro="">
      <xdr:nvCxnSpPr>
        <xdr:cNvPr id="125" name="直線コネクタ 124"/>
        <xdr:cNvCxnSpPr/>
      </xdr:nvCxnSpPr>
      <xdr:spPr>
        <a:xfrm>
          <a:off x="2019300" y="9951451"/>
          <a:ext cx="889000" cy="1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7351</xdr:rowOff>
    </xdr:from>
    <xdr:to>
      <xdr:col>10</xdr:col>
      <xdr:colOff>114300</xdr:colOff>
      <xdr:row>58</xdr:row>
      <xdr:rowOff>14188</xdr:rowOff>
    </xdr:to>
    <xdr:cxnSp macro="">
      <xdr:nvCxnSpPr>
        <xdr:cNvPr id="128" name="直線コネクタ 127"/>
        <xdr:cNvCxnSpPr/>
      </xdr:nvCxnSpPr>
      <xdr:spPr>
        <a:xfrm flipV="1">
          <a:off x="1130300" y="9951451"/>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94735</xdr:rowOff>
    </xdr:from>
    <xdr:to>
      <xdr:col>6</xdr:col>
      <xdr:colOff>38100</xdr:colOff>
      <xdr:row>57</xdr:row>
      <xdr:rowOff>24885</xdr:rowOff>
    </xdr:to>
    <xdr:sp macro="" textlink="">
      <xdr:nvSpPr>
        <xdr:cNvPr id="131" name="フローチャート: 判断 130"/>
        <xdr:cNvSpPr/>
      </xdr:nvSpPr>
      <xdr:spPr>
        <a:xfrm>
          <a:off x="1079500" y="969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41412</xdr:rowOff>
    </xdr:from>
    <xdr:ext cx="534377" cy="259045"/>
    <xdr:sp macro="" textlink="">
      <xdr:nvSpPr>
        <xdr:cNvPr id="132" name="テキスト ボックス 131"/>
        <xdr:cNvSpPr txBox="1"/>
      </xdr:nvSpPr>
      <xdr:spPr>
        <a:xfrm>
          <a:off x="863111" y="947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134664</xdr:rowOff>
    </xdr:from>
    <xdr:to>
      <xdr:col>24</xdr:col>
      <xdr:colOff>114300</xdr:colOff>
      <xdr:row>57</xdr:row>
      <xdr:rowOff>64814</xdr:rowOff>
    </xdr:to>
    <xdr:sp macro="" textlink="">
      <xdr:nvSpPr>
        <xdr:cNvPr id="138" name="楕円 137"/>
        <xdr:cNvSpPr/>
      </xdr:nvSpPr>
      <xdr:spPr>
        <a:xfrm>
          <a:off x="4584700" y="97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157541</xdr:rowOff>
    </xdr:from>
    <xdr:ext cx="534377" cy="259045"/>
    <xdr:sp macro="" textlink="">
      <xdr:nvSpPr>
        <xdr:cNvPr id="139" name="物件費該当値テキスト"/>
        <xdr:cNvSpPr txBox="1"/>
      </xdr:nvSpPr>
      <xdr:spPr>
        <a:xfrm>
          <a:off x="4686300" y="95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99285</xdr:rowOff>
    </xdr:from>
    <xdr:to>
      <xdr:col>20</xdr:col>
      <xdr:colOff>38100</xdr:colOff>
      <xdr:row>57</xdr:row>
      <xdr:rowOff>29435</xdr:rowOff>
    </xdr:to>
    <xdr:sp macro="" textlink="">
      <xdr:nvSpPr>
        <xdr:cNvPr id="140" name="楕円 139"/>
        <xdr:cNvSpPr/>
      </xdr:nvSpPr>
      <xdr:spPr>
        <a:xfrm>
          <a:off x="3746500" y="970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45962</xdr:rowOff>
    </xdr:from>
    <xdr:ext cx="534377" cy="259045"/>
    <xdr:sp macro="" textlink="">
      <xdr:nvSpPr>
        <xdr:cNvPr id="141" name="テキスト ボックス 140"/>
        <xdr:cNvSpPr txBox="1"/>
      </xdr:nvSpPr>
      <xdr:spPr>
        <a:xfrm>
          <a:off x="3530111" y="947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143764</xdr:rowOff>
    </xdr:from>
    <xdr:to>
      <xdr:col>15</xdr:col>
      <xdr:colOff>101600</xdr:colOff>
      <xdr:row>58</xdr:row>
      <xdr:rowOff>73914</xdr:rowOff>
    </xdr:to>
    <xdr:sp macro="" textlink="">
      <xdr:nvSpPr>
        <xdr:cNvPr id="142" name="楕円 141"/>
        <xdr:cNvSpPr/>
      </xdr:nvSpPr>
      <xdr:spPr>
        <a:xfrm>
          <a:off x="28575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65041</xdr:rowOff>
    </xdr:from>
    <xdr:ext cx="534377" cy="259045"/>
    <xdr:sp macro="" textlink="">
      <xdr:nvSpPr>
        <xdr:cNvPr id="143" name="テキスト ボックス 142"/>
        <xdr:cNvSpPr txBox="1"/>
      </xdr:nvSpPr>
      <xdr:spPr>
        <a:xfrm>
          <a:off x="2641111" y="100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128001</xdr:rowOff>
    </xdr:from>
    <xdr:to>
      <xdr:col>10</xdr:col>
      <xdr:colOff>165100</xdr:colOff>
      <xdr:row>58</xdr:row>
      <xdr:rowOff>58151</xdr:rowOff>
    </xdr:to>
    <xdr:sp macro="" textlink="">
      <xdr:nvSpPr>
        <xdr:cNvPr id="144" name="楕円 143"/>
        <xdr:cNvSpPr/>
      </xdr:nvSpPr>
      <xdr:spPr>
        <a:xfrm>
          <a:off x="1968500" y="990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49278</xdr:rowOff>
    </xdr:from>
    <xdr:ext cx="534377" cy="259045"/>
    <xdr:sp macro="" textlink="">
      <xdr:nvSpPr>
        <xdr:cNvPr id="145" name="テキスト ボックス 144"/>
        <xdr:cNvSpPr txBox="1"/>
      </xdr:nvSpPr>
      <xdr:spPr>
        <a:xfrm>
          <a:off x="1752111" y="999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134838</xdr:rowOff>
    </xdr:from>
    <xdr:to>
      <xdr:col>6</xdr:col>
      <xdr:colOff>38100</xdr:colOff>
      <xdr:row>58</xdr:row>
      <xdr:rowOff>64988</xdr:rowOff>
    </xdr:to>
    <xdr:sp macro="" textlink="">
      <xdr:nvSpPr>
        <xdr:cNvPr id="146" name="楕円 145"/>
        <xdr:cNvSpPr/>
      </xdr:nvSpPr>
      <xdr:spPr>
        <a:xfrm>
          <a:off x="1079500" y="99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56115</xdr:rowOff>
    </xdr:from>
    <xdr:ext cx="534377" cy="259045"/>
    <xdr:sp macro="" textlink="">
      <xdr:nvSpPr>
        <xdr:cNvPr id="147" name="テキスト ボックス 146"/>
        <xdr:cNvSpPr txBox="1"/>
      </xdr:nvSpPr>
      <xdr:spPr>
        <a:xfrm>
          <a:off x="863111" y="1000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93109</xdr:rowOff>
    </xdr:from>
    <xdr:to>
      <xdr:col>24</xdr:col>
      <xdr:colOff>63500</xdr:colOff>
      <xdr:row>76</xdr:row>
      <xdr:rowOff>139809</xdr:rowOff>
    </xdr:to>
    <xdr:cxnSp macro="">
      <xdr:nvCxnSpPr>
        <xdr:cNvPr id="178" name="直線コネクタ 177"/>
        <xdr:cNvCxnSpPr/>
      </xdr:nvCxnSpPr>
      <xdr:spPr>
        <a:xfrm flipV="1">
          <a:off x="3797300" y="13123309"/>
          <a:ext cx="8382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154614</xdr:rowOff>
    </xdr:from>
    <xdr:to>
      <xdr:col>19</xdr:col>
      <xdr:colOff>177800</xdr:colOff>
      <xdr:row>76</xdr:row>
      <xdr:rowOff>139809</xdr:rowOff>
    </xdr:to>
    <xdr:cxnSp macro="">
      <xdr:nvCxnSpPr>
        <xdr:cNvPr id="181" name="直線コネクタ 180"/>
        <xdr:cNvCxnSpPr/>
      </xdr:nvCxnSpPr>
      <xdr:spPr>
        <a:xfrm>
          <a:off x="2908300" y="13013364"/>
          <a:ext cx="889000" cy="15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154614</xdr:rowOff>
    </xdr:from>
    <xdr:to>
      <xdr:col>15</xdr:col>
      <xdr:colOff>50800</xdr:colOff>
      <xdr:row>76</xdr:row>
      <xdr:rowOff>117058</xdr:rowOff>
    </xdr:to>
    <xdr:cxnSp macro="">
      <xdr:nvCxnSpPr>
        <xdr:cNvPr id="184" name="直線コネクタ 183"/>
        <xdr:cNvCxnSpPr/>
      </xdr:nvCxnSpPr>
      <xdr:spPr>
        <a:xfrm flipV="1">
          <a:off x="2019300" y="13013364"/>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117510</xdr:rowOff>
    </xdr:from>
    <xdr:ext cx="469744" cy="259045"/>
    <xdr:sp macro="" textlink="">
      <xdr:nvSpPr>
        <xdr:cNvPr id="186" name="テキスト ボックス 185"/>
        <xdr:cNvSpPr txBox="1"/>
      </xdr:nvSpPr>
      <xdr:spPr>
        <a:xfrm>
          <a:off x="2673428" y="131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137632</xdr:rowOff>
    </xdr:from>
    <xdr:to>
      <xdr:col>10</xdr:col>
      <xdr:colOff>114300</xdr:colOff>
      <xdr:row>76</xdr:row>
      <xdr:rowOff>117058</xdr:rowOff>
    </xdr:to>
    <xdr:cxnSp macro="">
      <xdr:nvCxnSpPr>
        <xdr:cNvPr id="187" name="直線コネクタ 186"/>
        <xdr:cNvCxnSpPr/>
      </xdr:nvCxnSpPr>
      <xdr:spPr>
        <a:xfrm>
          <a:off x="1130300" y="1299638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124061</xdr:rowOff>
    </xdr:from>
    <xdr:to>
      <xdr:col>6</xdr:col>
      <xdr:colOff>38100</xdr:colOff>
      <xdr:row>76</xdr:row>
      <xdr:rowOff>54211</xdr:rowOff>
    </xdr:to>
    <xdr:sp macro="" textlink="">
      <xdr:nvSpPr>
        <xdr:cNvPr id="190" name="フローチャート: 判断 189"/>
        <xdr:cNvSpPr/>
      </xdr:nvSpPr>
      <xdr:spPr>
        <a:xfrm>
          <a:off x="1079500" y="1298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45338</xdr:rowOff>
    </xdr:from>
    <xdr:ext cx="469744" cy="259045"/>
    <xdr:sp macro="" textlink="">
      <xdr:nvSpPr>
        <xdr:cNvPr id="191" name="テキスト ボックス 190"/>
        <xdr:cNvSpPr txBox="1"/>
      </xdr:nvSpPr>
      <xdr:spPr>
        <a:xfrm>
          <a:off x="895428" y="1307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42309</xdr:rowOff>
    </xdr:from>
    <xdr:to>
      <xdr:col>24</xdr:col>
      <xdr:colOff>114300</xdr:colOff>
      <xdr:row>76</xdr:row>
      <xdr:rowOff>143909</xdr:rowOff>
    </xdr:to>
    <xdr:sp macro="" textlink="">
      <xdr:nvSpPr>
        <xdr:cNvPr id="197" name="楕円 196"/>
        <xdr:cNvSpPr/>
      </xdr:nvSpPr>
      <xdr:spPr>
        <a:xfrm>
          <a:off x="4584700" y="130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65186</xdr:rowOff>
    </xdr:from>
    <xdr:ext cx="469744" cy="259045"/>
    <xdr:sp macro="" textlink="">
      <xdr:nvSpPr>
        <xdr:cNvPr id="198" name="維持補修費該当値テキスト"/>
        <xdr:cNvSpPr txBox="1"/>
      </xdr:nvSpPr>
      <xdr:spPr>
        <a:xfrm>
          <a:off x="4686300" y="1292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89009</xdr:rowOff>
    </xdr:from>
    <xdr:to>
      <xdr:col>20</xdr:col>
      <xdr:colOff>38100</xdr:colOff>
      <xdr:row>77</xdr:row>
      <xdr:rowOff>19159</xdr:rowOff>
    </xdr:to>
    <xdr:sp macro="" textlink="">
      <xdr:nvSpPr>
        <xdr:cNvPr id="199" name="楕円 198"/>
        <xdr:cNvSpPr/>
      </xdr:nvSpPr>
      <xdr:spPr>
        <a:xfrm>
          <a:off x="3746500" y="131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35686</xdr:rowOff>
    </xdr:from>
    <xdr:ext cx="469744" cy="259045"/>
    <xdr:sp macro="" textlink="">
      <xdr:nvSpPr>
        <xdr:cNvPr id="200" name="テキスト ボックス 199"/>
        <xdr:cNvSpPr txBox="1"/>
      </xdr:nvSpPr>
      <xdr:spPr>
        <a:xfrm>
          <a:off x="3562428" y="1289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103813</xdr:rowOff>
    </xdr:from>
    <xdr:to>
      <xdr:col>15</xdr:col>
      <xdr:colOff>101600</xdr:colOff>
      <xdr:row>76</xdr:row>
      <xdr:rowOff>33964</xdr:rowOff>
    </xdr:to>
    <xdr:sp macro="" textlink="">
      <xdr:nvSpPr>
        <xdr:cNvPr id="201" name="楕円 200"/>
        <xdr:cNvSpPr/>
      </xdr:nvSpPr>
      <xdr:spPr>
        <a:xfrm>
          <a:off x="2857500" y="129625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50490</xdr:rowOff>
    </xdr:from>
    <xdr:ext cx="469744" cy="259045"/>
    <xdr:sp macro="" textlink="">
      <xdr:nvSpPr>
        <xdr:cNvPr id="202" name="テキスト ボックス 201"/>
        <xdr:cNvSpPr txBox="1"/>
      </xdr:nvSpPr>
      <xdr:spPr>
        <a:xfrm>
          <a:off x="2673428" y="1273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66258</xdr:rowOff>
    </xdr:from>
    <xdr:to>
      <xdr:col>10</xdr:col>
      <xdr:colOff>165100</xdr:colOff>
      <xdr:row>76</xdr:row>
      <xdr:rowOff>167858</xdr:rowOff>
    </xdr:to>
    <xdr:sp macro="" textlink="">
      <xdr:nvSpPr>
        <xdr:cNvPr id="203" name="楕円 202"/>
        <xdr:cNvSpPr/>
      </xdr:nvSpPr>
      <xdr:spPr>
        <a:xfrm>
          <a:off x="1968500" y="130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12935</xdr:rowOff>
    </xdr:from>
    <xdr:ext cx="469744" cy="259045"/>
    <xdr:sp macro="" textlink="">
      <xdr:nvSpPr>
        <xdr:cNvPr id="204" name="テキスト ボックス 203"/>
        <xdr:cNvSpPr txBox="1"/>
      </xdr:nvSpPr>
      <xdr:spPr>
        <a:xfrm>
          <a:off x="1784428" y="128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86832</xdr:rowOff>
    </xdr:from>
    <xdr:to>
      <xdr:col>6</xdr:col>
      <xdr:colOff>38100</xdr:colOff>
      <xdr:row>76</xdr:row>
      <xdr:rowOff>16982</xdr:rowOff>
    </xdr:to>
    <xdr:sp macro="" textlink="">
      <xdr:nvSpPr>
        <xdr:cNvPr id="205" name="楕円 204"/>
        <xdr:cNvSpPr/>
      </xdr:nvSpPr>
      <xdr:spPr>
        <a:xfrm>
          <a:off x="1079500" y="129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33509</xdr:rowOff>
    </xdr:from>
    <xdr:ext cx="469744" cy="259045"/>
    <xdr:sp macro="" textlink="">
      <xdr:nvSpPr>
        <xdr:cNvPr id="206" name="テキスト ボックス 205"/>
        <xdr:cNvSpPr txBox="1"/>
      </xdr:nvSpPr>
      <xdr:spPr>
        <a:xfrm>
          <a:off x="895428" y="127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100533</xdr:rowOff>
    </xdr:from>
    <xdr:to>
      <xdr:col>24</xdr:col>
      <xdr:colOff>63500</xdr:colOff>
      <xdr:row>96</xdr:row>
      <xdr:rowOff>138100</xdr:rowOff>
    </xdr:to>
    <xdr:cxnSp macro="">
      <xdr:nvCxnSpPr>
        <xdr:cNvPr id="236" name="直線コネクタ 235"/>
        <xdr:cNvCxnSpPr/>
      </xdr:nvCxnSpPr>
      <xdr:spPr>
        <a:xfrm flipV="1">
          <a:off x="3797300" y="16559733"/>
          <a:ext cx="8382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138100</xdr:rowOff>
    </xdr:from>
    <xdr:to>
      <xdr:col>19</xdr:col>
      <xdr:colOff>177800</xdr:colOff>
      <xdr:row>96</xdr:row>
      <xdr:rowOff>165405</xdr:rowOff>
    </xdr:to>
    <xdr:cxnSp macro="">
      <xdr:nvCxnSpPr>
        <xdr:cNvPr id="239" name="直線コネクタ 238"/>
        <xdr:cNvCxnSpPr/>
      </xdr:nvCxnSpPr>
      <xdr:spPr>
        <a:xfrm flipV="1">
          <a:off x="2908300" y="16597300"/>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130302</xdr:rowOff>
    </xdr:from>
    <xdr:to>
      <xdr:col>15</xdr:col>
      <xdr:colOff>50800</xdr:colOff>
      <xdr:row>96</xdr:row>
      <xdr:rowOff>165405</xdr:rowOff>
    </xdr:to>
    <xdr:cxnSp macro="">
      <xdr:nvCxnSpPr>
        <xdr:cNvPr id="242" name="直線コネクタ 241"/>
        <xdr:cNvCxnSpPr/>
      </xdr:nvCxnSpPr>
      <xdr:spPr>
        <a:xfrm>
          <a:off x="2019300" y="16589502"/>
          <a:ext cx="8890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130302</xdr:rowOff>
    </xdr:from>
    <xdr:to>
      <xdr:col>10</xdr:col>
      <xdr:colOff>114300</xdr:colOff>
      <xdr:row>97</xdr:row>
      <xdr:rowOff>41072</xdr:rowOff>
    </xdr:to>
    <xdr:cxnSp macro="">
      <xdr:nvCxnSpPr>
        <xdr:cNvPr id="245" name="直線コネクタ 244"/>
        <xdr:cNvCxnSpPr/>
      </xdr:nvCxnSpPr>
      <xdr:spPr>
        <a:xfrm flipV="1">
          <a:off x="1130300" y="16589502"/>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49733</xdr:rowOff>
    </xdr:from>
    <xdr:to>
      <xdr:col>24</xdr:col>
      <xdr:colOff>114300</xdr:colOff>
      <xdr:row>96</xdr:row>
      <xdr:rowOff>151333</xdr:rowOff>
    </xdr:to>
    <xdr:sp macro="" textlink="">
      <xdr:nvSpPr>
        <xdr:cNvPr id="255" name="楕円 254"/>
        <xdr:cNvSpPr/>
      </xdr:nvSpPr>
      <xdr:spPr>
        <a:xfrm>
          <a:off x="4584700" y="165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72610</xdr:rowOff>
    </xdr:from>
    <xdr:ext cx="534377" cy="259045"/>
    <xdr:sp macro="" textlink="">
      <xdr:nvSpPr>
        <xdr:cNvPr id="256" name="扶助費該当値テキスト"/>
        <xdr:cNvSpPr txBox="1"/>
      </xdr:nvSpPr>
      <xdr:spPr>
        <a:xfrm>
          <a:off x="4686300" y="163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87300</xdr:rowOff>
    </xdr:from>
    <xdr:to>
      <xdr:col>20</xdr:col>
      <xdr:colOff>38100</xdr:colOff>
      <xdr:row>97</xdr:row>
      <xdr:rowOff>17450</xdr:rowOff>
    </xdr:to>
    <xdr:sp macro="" textlink="">
      <xdr:nvSpPr>
        <xdr:cNvPr id="257" name="楕円 256"/>
        <xdr:cNvSpPr/>
      </xdr:nvSpPr>
      <xdr:spPr>
        <a:xfrm>
          <a:off x="3746500" y="165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33977</xdr:rowOff>
    </xdr:from>
    <xdr:ext cx="534377" cy="259045"/>
    <xdr:sp macro="" textlink="">
      <xdr:nvSpPr>
        <xdr:cNvPr id="258" name="テキスト ボックス 257"/>
        <xdr:cNvSpPr txBox="1"/>
      </xdr:nvSpPr>
      <xdr:spPr>
        <a:xfrm>
          <a:off x="3530111" y="163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114605</xdr:rowOff>
    </xdr:from>
    <xdr:to>
      <xdr:col>15</xdr:col>
      <xdr:colOff>101600</xdr:colOff>
      <xdr:row>97</xdr:row>
      <xdr:rowOff>44755</xdr:rowOff>
    </xdr:to>
    <xdr:sp macro="" textlink="">
      <xdr:nvSpPr>
        <xdr:cNvPr id="259" name="楕円 258"/>
        <xdr:cNvSpPr/>
      </xdr:nvSpPr>
      <xdr:spPr>
        <a:xfrm>
          <a:off x="2857500" y="165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61282</xdr:rowOff>
    </xdr:from>
    <xdr:ext cx="534377" cy="259045"/>
    <xdr:sp macro="" textlink="">
      <xdr:nvSpPr>
        <xdr:cNvPr id="260" name="テキスト ボックス 259"/>
        <xdr:cNvSpPr txBox="1"/>
      </xdr:nvSpPr>
      <xdr:spPr>
        <a:xfrm>
          <a:off x="2641111" y="163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79502</xdr:rowOff>
    </xdr:from>
    <xdr:to>
      <xdr:col>10</xdr:col>
      <xdr:colOff>165100</xdr:colOff>
      <xdr:row>97</xdr:row>
      <xdr:rowOff>9652</xdr:rowOff>
    </xdr:to>
    <xdr:sp macro="" textlink="">
      <xdr:nvSpPr>
        <xdr:cNvPr id="261" name="楕円 260"/>
        <xdr:cNvSpPr/>
      </xdr:nvSpPr>
      <xdr:spPr>
        <a:xfrm>
          <a:off x="1968500" y="165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26179</xdr:rowOff>
    </xdr:from>
    <xdr:ext cx="534377" cy="259045"/>
    <xdr:sp macro="" textlink="">
      <xdr:nvSpPr>
        <xdr:cNvPr id="262" name="テキスト ボックス 261"/>
        <xdr:cNvSpPr txBox="1"/>
      </xdr:nvSpPr>
      <xdr:spPr>
        <a:xfrm>
          <a:off x="1752111" y="163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161722</xdr:rowOff>
    </xdr:from>
    <xdr:to>
      <xdr:col>6</xdr:col>
      <xdr:colOff>38100</xdr:colOff>
      <xdr:row>97</xdr:row>
      <xdr:rowOff>91872</xdr:rowOff>
    </xdr:to>
    <xdr:sp macro="" textlink="">
      <xdr:nvSpPr>
        <xdr:cNvPr id="263" name="楕円 262"/>
        <xdr:cNvSpPr/>
      </xdr:nvSpPr>
      <xdr:spPr>
        <a:xfrm>
          <a:off x="1079500" y="166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82999</xdr:rowOff>
    </xdr:from>
    <xdr:ext cx="534377" cy="259045"/>
    <xdr:sp macro="" textlink="">
      <xdr:nvSpPr>
        <xdr:cNvPr id="264" name="テキスト ボックス 263"/>
        <xdr:cNvSpPr txBox="1"/>
      </xdr:nvSpPr>
      <xdr:spPr>
        <a:xfrm>
          <a:off x="863111" y="167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35197</xdr:rowOff>
    </xdr:from>
    <xdr:to>
      <xdr:col>55</xdr:col>
      <xdr:colOff>0</xdr:colOff>
      <xdr:row>37</xdr:row>
      <xdr:rowOff>68203</xdr:rowOff>
    </xdr:to>
    <xdr:cxnSp macro="">
      <xdr:nvCxnSpPr>
        <xdr:cNvPr id="295" name="直線コネクタ 294"/>
        <xdr:cNvCxnSpPr/>
      </xdr:nvCxnSpPr>
      <xdr:spPr>
        <a:xfrm>
          <a:off x="9639300" y="6378847"/>
          <a:ext cx="838200" cy="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35197</xdr:rowOff>
    </xdr:from>
    <xdr:to>
      <xdr:col>50</xdr:col>
      <xdr:colOff>114300</xdr:colOff>
      <xdr:row>37</xdr:row>
      <xdr:rowOff>99510</xdr:rowOff>
    </xdr:to>
    <xdr:cxnSp macro="">
      <xdr:nvCxnSpPr>
        <xdr:cNvPr id="298" name="直線コネクタ 297"/>
        <xdr:cNvCxnSpPr/>
      </xdr:nvCxnSpPr>
      <xdr:spPr>
        <a:xfrm flipV="1">
          <a:off x="8750300" y="6378847"/>
          <a:ext cx="8890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99510</xdr:rowOff>
    </xdr:from>
    <xdr:to>
      <xdr:col>45</xdr:col>
      <xdr:colOff>177800</xdr:colOff>
      <xdr:row>37</xdr:row>
      <xdr:rowOff>142095</xdr:rowOff>
    </xdr:to>
    <xdr:cxnSp macro="">
      <xdr:nvCxnSpPr>
        <xdr:cNvPr id="301" name="直線コネクタ 300"/>
        <xdr:cNvCxnSpPr/>
      </xdr:nvCxnSpPr>
      <xdr:spPr>
        <a:xfrm flipV="1">
          <a:off x="7861300" y="6443160"/>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123937</xdr:rowOff>
    </xdr:from>
    <xdr:to>
      <xdr:col>41</xdr:col>
      <xdr:colOff>50800</xdr:colOff>
      <xdr:row>37</xdr:row>
      <xdr:rowOff>142095</xdr:rowOff>
    </xdr:to>
    <xdr:cxnSp macro="">
      <xdr:nvCxnSpPr>
        <xdr:cNvPr id="304" name="直線コネクタ 303"/>
        <xdr:cNvCxnSpPr/>
      </xdr:nvCxnSpPr>
      <xdr:spPr>
        <a:xfrm>
          <a:off x="6972300" y="6467587"/>
          <a:ext cx="8890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20081</xdr:rowOff>
    </xdr:from>
    <xdr:to>
      <xdr:col>36</xdr:col>
      <xdr:colOff>165100</xdr:colOff>
      <xdr:row>36</xdr:row>
      <xdr:rowOff>121681</xdr:rowOff>
    </xdr:to>
    <xdr:sp macro="" textlink="">
      <xdr:nvSpPr>
        <xdr:cNvPr id="307" name="フローチャート: 判断 306"/>
        <xdr:cNvSpPr/>
      </xdr:nvSpPr>
      <xdr:spPr>
        <a:xfrm>
          <a:off x="6921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138208</xdr:rowOff>
    </xdr:from>
    <xdr:ext cx="534377" cy="259045"/>
    <xdr:sp macro="" textlink="">
      <xdr:nvSpPr>
        <xdr:cNvPr id="308" name="テキスト ボックス 307"/>
        <xdr:cNvSpPr txBox="1"/>
      </xdr:nvSpPr>
      <xdr:spPr>
        <a:xfrm>
          <a:off x="6705111" y="5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17403</xdr:rowOff>
    </xdr:from>
    <xdr:to>
      <xdr:col>55</xdr:col>
      <xdr:colOff>50800</xdr:colOff>
      <xdr:row>37</xdr:row>
      <xdr:rowOff>119003</xdr:rowOff>
    </xdr:to>
    <xdr:sp macro="" textlink="">
      <xdr:nvSpPr>
        <xdr:cNvPr id="314" name="楕円 313"/>
        <xdr:cNvSpPr/>
      </xdr:nvSpPr>
      <xdr:spPr>
        <a:xfrm>
          <a:off x="10426700" y="63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167280</xdr:rowOff>
    </xdr:from>
    <xdr:ext cx="534377" cy="259045"/>
    <xdr:sp macro="" textlink="">
      <xdr:nvSpPr>
        <xdr:cNvPr id="315" name="補助費等該当値テキスト"/>
        <xdr:cNvSpPr txBox="1"/>
      </xdr:nvSpPr>
      <xdr:spPr>
        <a:xfrm>
          <a:off x="10528300" y="63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155847</xdr:rowOff>
    </xdr:from>
    <xdr:to>
      <xdr:col>50</xdr:col>
      <xdr:colOff>165100</xdr:colOff>
      <xdr:row>37</xdr:row>
      <xdr:rowOff>85997</xdr:rowOff>
    </xdr:to>
    <xdr:sp macro="" textlink="">
      <xdr:nvSpPr>
        <xdr:cNvPr id="316" name="楕円 315"/>
        <xdr:cNvSpPr/>
      </xdr:nvSpPr>
      <xdr:spPr>
        <a:xfrm>
          <a:off x="9588500" y="63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77124</xdr:rowOff>
    </xdr:from>
    <xdr:ext cx="534377" cy="259045"/>
    <xdr:sp macro="" textlink="">
      <xdr:nvSpPr>
        <xdr:cNvPr id="317" name="テキスト ボックス 316"/>
        <xdr:cNvSpPr txBox="1"/>
      </xdr:nvSpPr>
      <xdr:spPr>
        <a:xfrm>
          <a:off x="9372111" y="64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48710</xdr:rowOff>
    </xdr:from>
    <xdr:to>
      <xdr:col>46</xdr:col>
      <xdr:colOff>38100</xdr:colOff>
      <xdr:row>37</xdr:row>
      <xdr:rowOff>150310</xdr:rowOff>
    </xdr:to>
    <xdr:sp macro="" textlink="">
      <xdr:nvSpPr>
        <xdr:cNvPr id="318" name="楕円 317"/>
        <xdr:cNvSpPr/>
      </xdr:nvSpPr>
      <xdr:spPr>
        <a:xfrm>
          <a:off x="8699500" y="63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141437</xdr:rowOff>
    </xdr:from>
    <xdr:ext cx="534377" cy="259045"/>
    <xdr:sp macro="" textlink="">
      <xdr:nvSpPr>
        <xdr:cNvPr id="319" name="テキスト ボックス 318"/>
        <xdr:cNvSpPr txBox="1"/>
      </xdr:nvSpPr>
      <xdr:spPr>
        <a:xfrm>
          <a:off x="8483111" y="64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91295</xdr:rowOff>
    </xdr:from>
    <xdr:to>
      <xdr:col>41</xdr:col>
      <xdr:colOff>101600</xdr:colOff>
      <xdr:row>38</xdr:row>
      <xdr:rowOff>21445</xdr:rowOff>
    </xdr:to>
    <xdr:sp macro="" textlink="">
      <xdr:nvSpPr>
        <xdr:cNvPr id="320" name="楕円 319"/>
        <xdr:cNvSpPr/>
      </xdr:nvSpPr>
      <xdr:spPr>
        <a:xfrm>
          <a:off x="7810500" y="643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12572</xdr:rowOff>
    </xdr:from>
    <xdr:ext cx="534377" cy="259045"/>
    <xdr:sp macro="" textlink="">
      <xdr:nvSpPr>
        <xdr:cNvPr id="321" name="テキスト ボックス 320"/>
        <xdr:cNvSpPr txBox="1"/>
      </xdr:nvSpPr>
      <xdr:spPr>
        <a:xfrm>
          <a:off x="7594111" y="652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73137</xdr:rowOff>
    </xdr:from>
    <xdr:to>
      <xdr:col>36</xdr:col>
      <xdr:colOff>165100</xdr:colOff>
      <xdr:row>38</xdr:row>
      <xdr:rowOff>3287</xdr:rowOff>
    </xdr:to>
    <xdr:sp macro="" textlink="">
      <xdr:nvSpPr>
        <xdr:cNvPr id="322" name="楕円 321"/>
        <xdr:cNvSpPr/>
      </xdr:nvSpPr>
      <xdr:spPr>
        <a:xfrm>
          <a:off x="6921500" y="64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165864</xdr:rowOff>
    </xdr:from>
    <xdr:ext cx="534377" cy="259045"/>
    <xdr:sp macro="" textlink="">
      <xdr:nvSpPr>
        <xdr:cNvPr id="323" name="テキスト ボックス 322"/>
        <xdr:cNvSpPr txBox="1"/>
      </xdr:nvSpPr>
      <xdr:spPr>
        <a:xfrm>
          <a:off x="6705111" y="650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86227</xdr:rowOff>
    </xdr:from>
    <xdr:to>
      <xdr:col>55</xdr:col>
      <xdr:colOff>0</xdr:colOff>
      <xdr:row>57</xdr:row>
      <xdr:rowOff>131142</xdr:rowOff>
    </xdr:to>
    <xdr:cxnSp macro="">
      <xdr:nvCxnSpPr>
        <xdr:cNvPr id="352" name="直線コネクタ 351"/>
        <xdr:cNvCxnSpPr/>
      </xdr:nvCxnSpPr>
      <xdr:spPr>
        <a:xfrm flipV="1">
          <a:off x="9639300" y="9858877"/>
          <a:ext cx="838200" cy="4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131142</xdr:rowOff>
    </xdr:from>
    <xdr:to>
      <xdr:col>50</xdr:col>
      <xdr:colOff>114300</xdr:colOff>
      <xdr:row>57</xdr:row>
      <xdr:rowOff>163078</xdr:rowOff>
    </xdr:to>
    <xdr:cxnSp macro="">
      <xdr:nvCxnSpPr>
        <xdr:cNvPr id="355" name="直線コネクタ 354"/>
        <xdr:cNvCxnSpPr/>
      </xdr:nvCxnSpPr>
      <xdr:spPr>
        <a:xfrm flipV="1">
          <a:off x="8750300" y="9903792"/>
          <a:ext cx="889000" cy="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49481</xdr:rowOff>
    </xdr:from>
    <xdr:ext cx="534377" cy="259045"/>
    <xdr:sp macro="" textlink="">
      <xdr:nvSpPr>
        <xdr:cNvPr id="357" name="テキスト ボックス 356"/>
        <xdr:cNvSpPr txBox="1"/>
      </xdr:nvSpPr>
      <xdr:spPr>
        <a:xfrm>
          <a:off x="9372111" y="99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132133</xdr:rowOff>
    </xdr:from>
    <xdr:to>
      <xdr:col>45</xdr:col>
      <xdr:colOff>177800</xdr:colOff>
      <xdr:row>57</xdr:row>
      <xdr:rowOff>163078</xdr:rowOff>
    </xdr:to>
    <xdr:cxnSp macro="">
      <xdr:nvCxnSpPr>
        <xdr:cNvPr id="358" name="直線コネクタ 357"/>
        <xdr:cNvCxnSpPr/>
      </xdr:nvCxnSpPr>
      <xdr:spPr>
        <a:xfrm>
          <a:off x="7861300" y="9733333"/>
          <a:ext cx="889000" cy="20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132133</xdr:rowOff>
    </xdr:from>
    <xdr:to>
      <xdr:col>41</xdr:col>
      <xdr:colOff>50800</xdr:colOff>
      <xdr:row>57</xdr:row>
      <xdr:rowOff>85846</xdr:rowOff>
    </xdr:to>
    <xdr:cxnSp macro="">
      <xdr:nvCxnSpPr>
        <xdr:cNvPr id="361" name="直線コネクタ 360"/>
        <xdr:cNvCxnSpPr/>
      </xdr:nvCxnSpPr>
      <xdr:spPr>
        <a:xfrm flipV="1">
          <a:off x="6972300" y="9733333"/>
          <a:ext cx="889000" cy="12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156539</xdr:rowOff>
    </xdr:from>
    <xdr:to>
      <xdr:col>36</xdr:col>
      <xdr:colOff>165100</xdr:colOff>
      <xdr:row>57</xdr:row>
      <xdr:rowOff>86689</xdr:rowOff>
    </xdr:to>
    <xdr:sp macro="" textlink="">
      <xdr:nvSpPr>
        <xdr:cNvPr id="364" name="フローチャート: 判断 363"/>
        <xdr:cNvSpPr/>
      </xdr:nvSpPr>
      <xdr:spPr>
        <a:xfrm>
          <a:off x="6921500" y="975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103216</xdr:rowOff>
    </xdr:from>
    <xdr:ext cx="534377" cy="259045"/>
    <xdr:sp macro="" textlink="">
      <xdr:nvSpPr>
        <xdr:cNvPr id="365" name="テキスト ボックス 364"/>
        <xdr:cNvSpPr txBox="1"/>
      </xdr:nvSpPr>
      <xdr:spPr>
        <a:xfrm>
          <a:off x="6705111" y="95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35427</xdr:rowOff>
    </xdr:from>
    <xdr:to>
      <xdr:col>55</xdr:col>
      <xdr:colOff>50800</xdr:colOff>
      <xdr:row>57</xdr:row>
      <xdr:rowOff>137027</xdr:rowOff>
    </xdr:to>
    <xdr:sp macro="" textlink="">
      <xdr:nvSpPr>
        <xdr:cNvPr id="371" name="楕円 370"/>
        <xdr:cNvSpPr/>
      </xdr:nvSpPr>
      <xdr:spPr>
        <a:xfrm>
          <a:off x="10426700" y="980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58304</xdr:rowOff>
    </xdr:from>
    <xdr:ext cx="534377" cy="259045"/>
    <xdr:sp macro="" textlink="">
      <xdr:nvSpPr>
        <xdr:cNvPr id="372" name="普通建設事業費該当値テキスト"/>
        <xdr:cNvSpPr txBox="1"/>
      </xdr:nvSpPr>
      <xdr:spPr>
        <a:xfrm>
          <a:off x="10528300" y="96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80342</xdr:rowOff>
    </xdr:from>
    <xdr:to>
      <xdr:col>50</xdr:col>
      <xdr:colOff>165100</xdr:colOff>
      <xdr:row>58</xdr:row>
      <xdr:rowOff>10492</xdr:rowOff>
    </xdr:to>
    <xdr:sp macro="" textlink="">
      <xdr:nvSpPr>
        <xdr:cNvPr id="373" name="楕円 372"/>
        <xdr:cNvSpPr/>
      </xdr:nvSpPr>
      <xdr:spPr>
        <a:xfrm>
          <a:off x="9588500" y="985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27019</xdr:rowOff>
    </xdr:from>
    <xdr:ext cx="534377" cy="259045"/>
    <xdr:sp macro="" textlink="">
      <xdr:nvSpPr>
        <xdr:cNvPr id="374" name="テキスト ボックス 373"/>
        <xdr:cNvSpPr txBox="1"/>
      </xdr:nvSpPr>
      <xdr:spPr>
        <a:xfrm>
          <a:off x="9372111" y="962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112278</xdr:rowOff>
    </xdr:from>
    <xdr:to>
      <xdr:col>46</xdr:col>
      <xdr:colOff>38100</xdr:colOff>
      <xdr:row>58</xdr:row>
      <xdr:rowOff>42428</xdr:rowOff>
    </xdr:to>
    <xdr:sp macro="" textlink="">
      <xdr:nvSpPr>
        <xdr:cNvPr id="375" name="楕円 374"/>
        <xdr:cNvSpPr/>
      </xdr:nvSpPr>
      <xdr:spPr>
        <a:xfrm>
          <a:off x="8699500" y="988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58955</xdr:rowOff>
    </xdr:from>
    <xdr:ext cx="534377" cy="259045"/>
    <xdr:sp macro="" textlink="">
      <xdr:nvSpPr>
        <xdr:cNvPr id="376" name="テキスト ボックス 375"/>
        <xdr:cNvSpPr txBox="1"/>
      </xdr:nvSpPr>
      <xdr:spPr>
        <a:xfrm>
          <a:off x="8483111" y="96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81333</xdr:rowOff>
    </xdr:from>
    <xdr:to>
      <xdr:col>41</xdr:col>
      <xdr:colOff>101600</xdr:colOff>
      <xdr:row>57</xdr:row>
      <xdr:rowOff>11483</xdr:rowOff>
    </xdr:to>
    <xdr:sp macro="" textlink="">
      <xdr:nvSpPr>
        <xdr:cNvPr id="377" name="楕円 376"/>
        <xdr:cNvSpPr/>
      </xdr:nvSpPr>
      <xdr:spPr>
        <a:xfrm>
          <a:off x="7810500" y="968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28010</xdr:rowOff>
    </xdr:from>
    <xdr:ext cx="599010" cy="259045"/>
    <xdr:sp macro="" textlink="">
      <xdr:nvSpPr>
        <xdr:cNvPr id="378" name="テキスト ボックス 377"/>
        <xdr:cNvSpPr txBox="1"/>
      </xdr:nvSpPr>
      <xdr:spPr>
        <a:xfrm>
          <a:off x="7561795" y="945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35046</xdr:rowOff>
    </xdr:from>
    <xdr:to>
      <xdr:col>36</xdr:col>
      <xdr:colOff>165100</xdr:colOff>
      <xdr:row>57</xdr:row>
      <xdr:rowOff>136646</xdr:rowOff>
    </xdr:to>
    <xdr:sp macro="" textlink="">
      <xdr:nvSpPr>
        <xdr:cNvPr id="379" name="楕円 378"/>
        <xdr:cNvSpPr/>
      </xdr:nvSpPr>
      <xdr:spPr>
        <a:xfrm>
          <a:off x="6921500" y="98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127773</xdr:rowOff>
    </xdr:from>
    <xdr:ext cx="534377" cy="259045"/>
    <xdr:sp macro="" textlink="">
      <xdr:nvSpPr>
        <xdr:cNvPr id="380" name="テキスト ボックス 379"/>
        <xdr:cNvSpPr txBox="1"/>
      </xdr:nvSpPr>
      <xdr:spPr>
        <a:xfrm>
          <a:off x="6705111" y="99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163647</xdr:rowOff>
    </xdr:from>
    <xdr:to>
      <xdr:col>55</xdr:col>
      <xdr:colOff>0</xdr:colOff>
      <xdr:row>78</xdr:row>
      <xdr:rowOff>19507</xdr:rowOff>
    </xdr:to>
    <xdr:cxnSp macro="">
      <xdr:nvCxnSpPr>
        <xdr:cNvPr id="407" name="直線コネクタ 406"/>
        <xdr:cNvCxnSpPr/>
      </xdr:nvCxnSpPr>
      <xdr:spPr>
        <a:xfrm>
          <a:off x="9639300" y="13365297"/>
          <a:ext cx="838200" cy="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85041</xdr:rowOff>
    </xdr:from>
    <xdr:to>
      <xdr:col>50</xdr:col>
      <xdr:colOff>114300</xdr:colOff>
      <xdr:row>77</xdr:row>
      <xdr:rowOff>163647</xdr:rowOff>
    </xdr:to>
    <xdr:cxnSp macro="">
      <xdr:nvCxnSpPr>
        <xdr:cNvPr id="410" name="直線コネクタ 409"/>
        <xdr:cNvCxnSpPr/>
      </xdr:nvCxnSpPr>
      <xdr:spPr>
        <a:xfrm>
          <a:off x="8750300" y="13286691"/>
          <a:ext cx="889000" cy="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125426</xdr:rowOff>
    </xdr:from>
    <xdr:to>
      <xdr:col>45</xdr:col>
      <xdr:colOff>177800</xdr:colOff>
      <xdr:row>77</xdr:row>
      <xdr:rowOff>85041</xdr:rowOff>
    </xdr:to>
    <xdr:cxnSp macro="">
      <xdr:nvCxnSpPr>
        <xdr:cNvPr id="413" name="直線コネクタ 412"/>
        <xdr:cNvCxnSpPr/>
      </xdr:nvCxnSpPr>
      <xdr:spPr>
        <a:xfrm>
          <a:off x="7861300" y="13155626"/>
          <a:ext cx="889000" cy="13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125426</xdr:rowOff>
    </xdr:from>
    <xdr:to>
      <xdr:col>41</xdr:col>
      <xdr:colOff>50800</xdr:colOff>
      <xdr:row>77</xdr:row>
      <xdr:rowOff>91173</xdr:rowOff>
    </xdr:to>
    <xdr:cxnSp macro="">
      <xdr:nvCxnSpPr>
        <xdr:cNvPr id="416" name="直線コネクタ 415"/>
        <xdr:cNvCxnSpPr/>
      </xdr:nvCxnSpPr>
      <xdr:spPr>
        <a:xfrm flipV="1">
          <a:off x="6972300" y="13155626"/>
          <a:ext cx="889000" cy="13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91966</xdr:rowOff>
    </xdr:from>
    <xdr:ext cx="534377" cy="259045"/>
    <xdr:sp macro="" textlink="">
      <xdr:nvSpPr>
        <xdr:cNvPr id="418" name="テキスト ボックス 417"/>
        <xdr:cNvSpPr txBox="1"/>
      </xdr:nvSpPr>
      <xdr:spPr>
        <a:xfrm>
          <a:off x="7594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47213</xdr:rowOff>
    </xdr:from>
    <xdr:to>
      <xdr:col>36</xdr:col>
      <xdr:colOff>165100</xdr:colOff>
      <xdr:row>77</xdr:row>
      <xdr:rowOff>148813</xdr:rowOff>
    </xdr:to>
    <xdr:sp macro="" textlink="">
      <xdr:nvSpPr>
        <xdr:cNvPr id="419" name="フローチャート: 判断 418"/>
        <xdr:cNvSpPr/>
      </xdr:nvSpPr>
      <xdr:spPr>
        <a:xfrm>
          <a:off x="6921500" y="132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139940</xdr:rowOff>
    </xdr:from>
    <xdr:ext cx="534377" cy="259045"/>
    <xdr:sp macro="" textlink="">
      <xdr:nvSpPr>
        <xdr:cNvPr id="420" name="テキスト ボックス 419"/>
        <xdr:cNvSpPr txBox="1"/>
      </xdr:nvSpPr>
      <xdr:spPr>
        <a:xfrm>
          <a:off x="6705111" y="133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140157</xdr:rowOff>
    </xdr:from>
    <xdr:to>
      <xdr:col>55</xdr:col>
      <xdr:colOff>50800</xdr:colOff>
      <xdr:row>78</xdr:row>
      <xdr:rowOff>70307</xdr:rowOff>
    </xdr:to>
    <xdr:sp macro="" textlink="">
      <xdr:nvSpPr>
        <xdr:cNvPr id="426" name="楕円 425"/>
        <xdr:cNvSpPr/>
      </xdr:nvSpPr>
      <xdr:spPr>
        <a:xfrm>
          <a:off x="10426700" y="133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99534</xdr:rowOff>
    </xdr:from>
    <xdr:ext cx="534377" cy="259045"/>
    <xdr:sp macro="" textlink="">
      <xdr:nvSpPr>
        <xdr:cNvPr id="427" name="普通建設事業費 （ うち新規整備　）該当値テキスト"/>
        <xdr:cNvSpPr txBox="1"/>
      </xdr:nvSpPr>
      <xdr:spPr>
        <a:xfrm>
          <a:off x="10528300" y="1312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112847</xdr:rowOff>
    </xdr:from>
    <xdr:to>
      <xdr:col>50</xdr:col>
      <xdr:colOff>165100</xdr:colOff>
      <xdr:row>78</xdr:row>
      <xdr:rowOff>42997</xdr:rowOff>
    </xdr:to>
    <xdr:sp macro="" textlink="">
      <xdr:nvSpPr>
        <xdr:cNvPr id="428" name="楕円 427"/>
        <xdr:cNvSpPr/>
      </xdr:nvSpPr>
      <xdr:spPr>
        <a:xfrm>
          <a:off x="9588500" y="133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59524</xdr:rowOff>
    </xdr:from>
    <xdr:ext cx="534377" cy="259045"/>
    <xdr:sp macro="" textlink="">
      <xdr:nvSpPr>
        <xdr:cNvPr id="429" name="テキスト ボックス 428"/>
        <xdr:cNvSpPr txBox="1"/>
      </xdr:nvSpPr>
      <xdr:spPr>
        <a:xfrm>
          <a:off x="9372111" y="130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34241</xdr:rowOff>
    </xdr:from>
    <xdr:to>
      <xdr:col>46</xdr:col>
      <xdr:colOff>38100</xdr:colOff>
      <xdr:row>77</xdr:row>
      <xdr:rowOff>135841</xdr:rowOff>
    </xdr:to>
    <xdr:sp macro="" textlink="">
      <xdr:nvSpPr>
        <xdr:cNvPr id="430" name="楕円 429"/>
        <xdr:cNvSpPr/>
      </xdr:nvSpPr>
      <xdr:spPr>
        <a:xfrm>
          <a:off x="8699500" y="1323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152368</xdr:rowOff>
    </xdr:from>
    <xdr:ext cx="534377" cy="259045"/>
    <xdr:sp macro="" textlink="">
      <xdr:nvSpPr>
        <xdr:cNvPr id="431" name="テキスト ボックス 430"/>
        <xdr:cNvSpPr txBox="1"/>
      </xdr:nvSpPr>
      <xdr:spPr>
        <a:xfrm>
          <a:off x="8483111" y="1301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74626</xdr:rowOff>
    </xdr:from>
    <xdr:to>
      <xdr:col>41</xdr:col>
      <xdr:colOff>101600</xdr:colOff>
      <xdr:row>77</xdr:row>
      <xdr:rowOff>4776</xdr:rowOff>
    </xdr:to>
    <xdr:sp macro="" textlink="">
      <xdr:nvSpPr>
        <xdr:cNvPr id="432" name="楕円 431"/>
        <xdr:cNvSpPr/>
      </xdr:nvSpPr>
      <xdr:spPr>
        <a:xfrm>
          <a:off x="7810500" y="131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21303</xdr:rowOff>
    </xdr:from>
    <xdr:ext cx="534377" cy="259045"/>
    <xdr:sp macro="" textlink="">
      <xdr:nvSpPr>
        <xdr:cNvPr id="433" name="テキスト ボックス 432"/>
        <xdr:cNvSpPr txBox="1"/>
      </xdr:nvSpPr>
      <xdr:spPr>
        <a:xfrm>
          <a:off x="7594111" y="128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40373</xdr:rowOff>
    </xdr:from>
    <xdr:to>
      <xdr:col>36</xdr:col>
      <xdr:colOff>165100</xdr:colOff>
      <xdr:row>77</xdr:row>
      <xdr:rowOff>141973</xdr:rowOff>
    </xdr:to>
    <xdr:sp macro="" textlink="">
      <xdr:nvSpPr>
        <xdr:cNvPr id="434" name="楕円 433"/>
        <xdr:cNvSpPr/>
      </xdr:nvSpPr>
      <xdr:spPr>
        <a:xfrm>
          <a:off x="6921500" y="1324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158500</xdr:rowOff>
    </xdr:from>
    <xdr:ext cx="534377" cy="259045"/>
    <xdr:sp macro="" textlink="">
      <xdr:nvSpPr>
        <xdr:cNvPr id="435" name="テキスト ボックス 434"/>
        <xdr:cNvSpPr txBox="1"/>
      </xdr:nvSpPr>
      <xdr:spPr>
        <a:xfrm>
          <a:off x="6705111" y="130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138964</xdr:rowOff>
    </xdr:from>
    <xdr:to>
      <xdr:col>55</xdr:col>
      <xdr:colOff>0</xdr:colOff>
      <xdr:row>97</xdr:row>
      <xdr:rowOff>343</xdr:rowOff>
    </xdr:to>
    <xdr:cxnSp macro="">
      <xdr:nvCxnSpPr>
        <xdr:cNvPr id="464" name="直線コネクタ 463"/>
        <xdr:cNvCxnSpPr/>
      </xdr:nvCxnSpPr>
      <xdr:spPr>
        <a:xfrm flipV="1">
          <a:off x="9639300" y="16426714"/>
          <a:ext cx="838200" cy="2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5" name="普通建設事業費 （ うち更新整備　）平均値テキスト"/>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343</xdr:rowOff>
    </xdr:from>
    <xdr:to>
      <xdr:col>50</xdr:col>
      <xdr:colOff>114300</xdr:colOff>
      <xdr:row>98</xdr:row>
      <xdr:rowOff>149010</xdr:rowOff>
    </xdr:to>
    <xdr:cxnSp macro="">
      <xdr:nvCxnSpPr>
        <xdr:cNvPr id="467" name="直線コネクタ 466"/>
        <xdr:cNvCxnSpPr/>
      </xdr:nvCxnSpPr>
      <xdr:spPr>
        <a:xfrm flipV="1">
          <a:off x="8750300" y="16630993"/>
          <a:ext cx="889000" cy="3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45014</xdr:rowOff>
    </xdr:from>
    <xdr:ext cx="534377" cy="259045"/>
    <xdr:sp macro="" textlink="">
      <xdr:nvSpPr>
        <xdr:cNvPr id="469" name="テキスト ボックス 468"/>
        <xdr:cNvSpPr txBox="1"/>
      </xdr:nvSpPr>
      <xdr:spPr>
        <a:xfrm>
          <a:off x="9372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66421</xdr:rowOff>
    </xdr:from>
    <xdr:to>
      <xdr:col>45</xdr:col>
      <xdr:colOff>177800</xdr:colOff>
      <xdr:row>98</xdr:row>
      <xdr:rowOff>149010</xdr:rowOff>
    </xdr:to>
    <xdr:cxnSp macro="">
      <xdr:nvCxnSpPr>
        <xdr:cNvPr id="470" name="直線コネクタ 469"/>
        <xdr:cNvCxnSpPr/>
      </xdr:nvCxnSpPr>
      <xdr:spPr>
        <a:xfrm>
          <a:off x="7861300" y="16697071"/>
          <a:ext cx="889000" cy="25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66421</xdr:rowOff>
    </xdr:from>
    <xdr:to>
      <xdr:col>41</xdr:col>
      <xdr:colOff>50800</xdr:colOff>
      <xdr:row>98</xdr:row>
      <xdr:rowOff>3759</xdr:rowOff>
    </xdr:to>
    <xdr:cxnSp macro="">
      <xdr:nvCxnSpPr>
        <xdr:cNvPr id="473" name="直線コネクタ 472"/>
        <xdr:cNvCxnSpPr/>
      </xdr:nvCxnSpPr>
      <xdr:spPr>
        <a:xfrm flipV="1">
          <a:off x="6972300" y="16697071"/>
          <a:ext cx="889000" cy="1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162610</xdr:rowOff>
    </xdr:from>
    <xdr:to>
      <xdr:col>36</xdr:col>
      <xdr:colOff>165100</xdr:colOff>
      <xdr:row>97</xdr:row>
      <xdr:rowOff>92760</xdr:rowOff>
    </xdr:to>
    <xdr:sp macro="" textlink="">
      <xdr:nvSpPr>
        <xdr:cNvPr id="476" name="フローチャート: 判断 475"/>
        <xdr:cNvSpPr/>
      </xdr:nvSpPr>
      <xdr:spPr>
        <a:xfrm>
          <a:off x="6921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109287</xdr:rowOff>
    </xdr:from>
    <xdr:ext cx="534377" cy="259045"/>
    <xdr:sp macro="" textlink="">
      <xdr:nvSpPr>
        <xdr:cNvPr id="477" name="テキスト ボックス 476"/>
        <xdr:cNvSpPr txBox="1"/>
      </xdr:nvSpPr>
      <xdr:spPr>
        <a:xfrm>
          <a:off x="6705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88164</xdr:rowOff>
    </xdr:from>
    <xdr:to>
      <xdr:col>55</xdr:col>
      <xdr:colOff>50800</xdr:colOff>
      <xdr:row>96</xdr:row>
      <xdr:rowOff>18314</xdr:rowOff>
    </xdr:to>
    <xdr:sp macro="" textlink="">
      <xdr:nvSpPr>
        <xdr:cNvPr id="483" name="楕円 482"/>
        <xdr:cNvSpPr/>
      </xdr:nvSpPr>
      <xdr:spPr>
        <a:xfrm>
          <a:off x="10426700" y="163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111041</xdr:rowOff>
    </xdr:from>
    <xdr:ext cx="534377" cy="259045"/>
    <xdr:sp macro="" textlink="">
      <xdr:nvSpPr>
        <xdr:cNvPr id="484" name="普通建設事業費 （ うち更新整備　）該当値テキスト"/>
        <xdr:cNvSpPr txBox="1"/>
      </xdr:nvSpPr>
      <xdr:spPr>
        <a:xfrm>
          <a:off x="10528300" y="162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120993</xdr:rowOff>
    </xdr:from>
    <xdr:to>
      <xdr:col>50</xdr:col>
      <xdr:colOff>165100</xdr:colOff>
      <xdr:row>97</xdr:row>
      <xdr:rowOff>51143</xdr:rowOff>
    </xdr:to>
    <xdr:sp macro="" textlink="">
      <xdr:nvSpPr>
        <xdr:cNvPr id="485" name="楕円 484"/>
        <xdr:cNvSpPr/>
      </xdr:nvSpPr>
      <xdr:spPr>
        <a:xfrm>
          <a:off x="9588500" y="165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67670</xdr:rowOff>
    </xdr:from>
    <xdr:ext cx="534377" cy="259045"/>
    <xdr:sp macro="" textlink="">
      <xdr:nvSpPr>
        <xdr:cNvPr id="486" name="テキスト ボックス 485"/>
        <xdr:cNvSpPr txBox="1"/>
      </xdr:nvSpPr>
      <xdr:spPr>
        <a:xfrm>
          <a:off x="9372111" y="163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98210</xdr:rowOff>
    </xdr:from>
    <xdr:to>
      <xdr:col>46</xdr:col>
      <xdr:colOff>38100</xdr:colOff>
      <xdr:row>99</xdr:row>
      <xdr:rowOff>28360</xdr:rowOff>
    </xdr:to>
    <xdr:sp macro="" textlink="">
      <xdr:nvSpPr>
        <xdr:cNvPr id="487" name="楕円 486"/>
        <xdr:cNvSpPr/>
      </xdr:nvSpPr>
      <xdr:spPr>
        <a:xfrm>
          <a:off x="8699500" y="169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19487</xdr:rowOff>
    </xdr:from>
    <xdr:ext cx="469744" cy="259045"/>
    <xdr:sp macro="" textlink="">
      <xdr:nvSpPr>
        <xdr:cNvPr id="488" name="テキスト ボックス 487"/>
        <xdr:cNvSpPr txBox="1"/>
      </xdr:nvSpPr>
      <xdr:spPr>
        <a:xfrm>
          <a:off x="8515428" y="169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15621</xdr:rowOff>
    </xdr:from>
    <xdr:to>
      <xdr:col>41</xdr:col>
      <xdr:colOff>101600</xdr:colOff>
      <xdr:row>97</xdr:row>
      <xdr:rowOff>117221</xdr:rowOff>
    </xdr:to>
    <xdr:sp macro="" textlink="">
      <xdr:nvSpPr>
        <xdr:cNvPr id="489" name="楕円 488"/>
        <xdr:cNvSpPr/>
      </xdr:nvSpPr>
      <xdr:spPr>
        <a:xfrm>
          <a:off x="7810500" y="166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108348</xdr:rowOff>
    </xdr:from>
    <xdr:ext cx="534377" cy="259045"/>
    <xdr:sp macro="" textlink="">
      <xdr:nvSpPr>
        <xdr:cNvPr id="490" name="テキスト ボックス 489"/>
        <xdr:cNvSpPr txBox="1"/>
      </xdr:nvSpPr>
      <xdr:spPr>
        <a:xfrm>
          <a:off x="7594111" y="167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124409</xdr:rowOff>
    </xdr:from>
    <xdr:to>
      <xdr:col>36</xdr:col>
      <xdr:colOff>165100</xdr:colOff>
      <xdr:row>98</xdr:row>
      <xdr:rowOff>54559</xdr:rowOff>
    </xdr:to>
    <xdr:sp macro="" textlink="">
      <xdr:nvSpPr>
        <xdr:cNvPr id="491" name="楕円 490"/>
        <xdr:cNvSpPr/>
      </xdr:nvSpPr>
      <xdr:spPr>
        <a:xfrm>
          <a:off x="6921500" y="167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45686</xdr:rowOff>
    </xdr:from>
    <xdr:ext cx="534377" cy="259045"/>
    <xdr:sp macro="" textlink="">
      <xdr:nvSpPr>
        <xdr:cNvPr id="492" name="テキスト ボックス 491"/>
        <xdr:cNvSpPr txBox="1"/>
      </xdr:nvSpPr>
      <xdr:spPr>
        <a:xfrm>
          <a:off x="6705111" y="168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56934</xdr:rowOff>
    </xdr:from>
    <xdr:to>
      <xdr:col>85</xdr:col>
      <xdr:colOff>127000</xdr:colOff>
      <xdr:row>37</xdr:row>
      <xdr:rowOff>7874</xdr:rowOff>
    </xdr:to>
    <xdr:cxnSp macro="">
      <xdr:nvCxnSpPr>
        <xdr:cNvPr id="521" name="直線コネクタ 520"/>
        <xdr:cNvCxnSpPr/>
      </xdr:nvCxnSpPr>
      <xdr:spPr>
        <a:xfrm flipV="1">
          <a:off x="15481300" y="6229134"/>
          <a:ext cx="838200" cy="1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101185</xdr:rowOff>
    </xdr:from>
    <xdr:ext cx="469744" cy="259045"/>
    <xdr:sp macro="" textlink="">
      <xdr:nvSpPr>
        <xdr:cNvPr id="522" name="災害復旧事業費平均値テキスト"/>
        <xdr:cNvSpPr txBox="1"/>
      </xdr:nvSpPr>
      <xdr:spPr>
        <a:xfrm>
          <a:off x="16370300" y="6616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7874</xdr:rowOff>
    </xdr:from>
    <xdr:to>
      <xdr:col>81</xdr:col>
      <xdr:colOff>50800</xdr:colOff>
      <xdr:row>38</xdr:row>
      <xdr:rowOff>170497</xdr:rowOff>
    </xdr:to>
    <xdr:cxnSp macro="">
      <xdr:nvCxnSpPr>
        <xdr:cNvPr id="524" name="直線コネクタ 523"/>
        <xdr:cNvCxnSpPr/>
      </xdr:nvCxnSpPr>
      <xdr:spPr>
        <a:xfrm flipV="1">
          <a:off x="14592300" y="6351524"/>
          <a:ext cx="889000" cy="3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58741</xdr:rowOff>
    </xdr:from>
    <xdr:ext cx="469744" cy="259045"/>
    <xdr:sp macro="" textlink="">
      <xdr:nvSpPr>
        <xdr:cNvPr id="526" name="テキスト ボックス 525"/>
        <xdr:cNvSpPr txBox="1"/>
      </xdr:nvSpPr>
      <xdr:spPr>
        <a:xfrm>
          <a:off x="15246428" y="67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137909</xdr:rowOff>
    </xdr:from>
    <xdr:to>
      <xdr:col>76</xdr:col>
      <xdr:colOff>114300</xdr:colOff>
      <xdr:row>38</xdr:row>
      <xdr:rowOff>170497</xdr:rowOff>
    </xdr:to>
    <xdr:cxnSp macro="">
      <xdr:nvCxnSpPr>
        <xdr:cNvPr id="527" name="直線コネクタ 526"/>
        <xdr:cNvCxnSpPr/>
      </xdr:nvCxnSpPr>
      <xdr:spPr>
        <a:xfrm>
          <a:off x="13703300" y="6653009"/>
          <a:ext cx="8890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9" name="テキスト ボックス 528"/>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137909</xdr:rowOff>
    </xdr:from>
    <xdr:to>
      <xdr:col>71</xdr:col>
      <xdr:colOff>177800</xdr:colOff>
      <xdr:row>39</xdr:row>
      <xdr:rowOff>37884</xdr:rowOff>
    </xdr:to>
    <xdr:cxnSp macro="">
      <xdr:nvCxnSpPr>
        <xdr:cNvPr id="530" name="直線コネクタ 529"/>
        <xdr:cNvCxnSpPr/>
      </xdr:nvCxnSpPr>
      <xdr:spPr>
        <a:xfrm flipV="1">
          <a:off x="12814300" y="6653009"/>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57002</xdr:rowOff>
    </xdr:from>
    <xdr:ext cx="469744" cy="259045"/>
    <xdr:sp macro="" textlink="">
      <xdr:nvSpPr>
        <xdr:cNvPr id="532" name="テキスト ボックス 531"/>
        <xdr:cNvSpPr txBox="1"/>
      </xdr:nvSpPr>
      <xdr:spPr>
        <a:xfrm>
          <a:off x="13468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86919</xdr:rowOff>
    </xdr:from>
    <xdr:to>
      <xdr:col>67</xdr:col>
      <xdr:colOff>101600</xdr:colOff>
      <xdr:row>39</xdr:row>
      <xdr:rowOff>17069</xdr:rowOff>
    </xdr:to>
    <xdr:sp macro="" textlink="">
      <xdr:nvSpPr>
        <xdr:cNvPr id="533" name="フローチャート: 判断 532"/>
        <xdr:cNvSpPr/>
      </xdr:nvSpPr>
      <xdr:spPr>
        <a:xfrm>
          <a:off x="12763500" y="660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33596</xdr:rowOff>
    </xdr:from>
    <xdr:ext cx="469744" cy="259045"/>
    <xdr:sp macro="" textlink="">
      <xdr:nvSpPr>
        <xdr:cNvPr id="534" name="テキスト ボックス 533"/>
        <xdr:cNvSpPr txBox="1"/>
      </xdr:nvSpPr>
      <xdr:spPr>
        <a:xfrm>
          <a:off x="12579428" y="63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6134</xdr:rowOff>
    </xdr:from>
    <xdr:to>
      <xdr:col>85</xdr:col>
      <xdr:colOff>177800</xdr:colOff>
      <xdr:row>36</xdr:row>
      <xdr:rowOff>107734</xdr:rowOff>
    </xdr:to>
    <xdr:sp macro="" textlink="">
      <xdr:nvSpPr>
        <xdr:cNvPr id="540" name="楕円 539"/>
        <xdr:cNvSpPr/>
      </xdr:nvSpPr>
      <xdr:spPr>
        <a:xfrm>
          <a:off x="16268700" y="61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29011</xdr:rowOff>
    </xdr:from>
    <xdr:ext cx="534377" cy="259045"/>
    <xdr:sp macro="" textlink="">
      <xdr:nvSpPr>
        <xdr:cNvPr id="541" name="災害復旧事業費該当値テキスト"/>
        <xdr:cNvSpPr txBox="1"/>
      </xdr:nvSpPr>
      <xdr:spPr>
        <a:xfrm>
          <a:off x="16370300" y="602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128524</xdr:rowOff>
    </xdr:from>
    <xdr:to>
      <xdr:col>81</xdr:col>
      <xdr:colOff>101600</xdr:colOff>
      <xdr:row>37</xdr:row>
      <xdr:rowOff>58674</xdr:rowOff>
    </xdr:to>
    <xdr:sp macro="" textlink="">
      <xdr:nvSpPr>
        <xdr:cNvPr id="542" name="楕円 541"/>
        <xdr:cNvSpPr/>
      </xdr:nvSpPr>
      <xdr:spPr>
        <a:xfrm>
          <a:off x="15430500" y="63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75201</xdr:rowOff>
    </xdr:from>
    <xdr:ext cx="534377" cy="259045"/>
    <xdr:sp macro="" textlink="">
      <xdr:nvSpPr>
        <xdr:cNvPr id="543" name="テキスト ボックス 542"/>
        <xdr:cNvSpPr txBox="1"/>
      </xdr:nvSpPr>
      <xdr:spPr>
        <a:xfrm>
          <a:off x="15214111" y="607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119697</xdr:rowOff>
    </xdr:from>
    <xdr:to>
      <xdr:col>76</xdr:col>
      <xdr:colOff>165100</xdr:colOff>
      <xdr:row>39</xdr:row>
      <xdr:rowOff>49847</xdr:rowOff>
    </xdr:to>
    <xdr:sp macro="" textlink="">
      <xdr:nvSpPr>
        <xdr:cNvPr id="544" name="楕円 543"/>
        <xdr:cNvSpPr/>
      </xdr:nvSpPr>
      <xdr:spPr>
        <a:xfrm>
          <a:off x="14541500" y="66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66374</xdr:rowOff>
    </xdr:from>
    <xdr:ext cx="469744" cy="259045"/>
    <xdr:sp macro="" textlink="">
      <xdr:nvSpPr>
        <xdr:cNvPr id="545" name="テキスト ボックス 544"/>
        <xdr:cNvSpPr txBox="1"/>
      </xdr:nvSpPr>
      <xdr:spPr>
        <a:xfrm>
          <a:off x="14357428" y="64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87109</xdr:rowOff>
    </xdr:from>
    <xdr:to>
      <xdr:col>72</xdr:col>
      <xdr:colOff>38100</xdr:colOff>
      <xdr:row>39</xdr:row>
      <xdr:rowOff>17259</xdr:rowOff>
    </xdr:to>
    <xdr:sp macro="" textlink="">
      <xdr:nvSpPr>
        <xdr:cNvPr id="546" name="楕円 545"/>
        <xdr:cNvSpPr/>
      </xdr:nvSpPr>
      <xdr:spPr>
        <a:xfrm>
          <a:off x="13652500" y="66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33786</xdr:rowOff>
    </xdr:from>
    <xdr:ext cx="469744" cy="259045"/>
    <xdr:sp macro="" textlink="">
      <xdr:nvSpPr>
        <xdr:cNvPr id="547" name="テキスト ボックス 546"/>
        <xdr:cNvSpPr txBox="1"/>
      </xdr:nvSpPr>
      <xdr:spPr>
        <a:xfrm>
          <a:off x="13468428" y="63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158534</xdr:rowOff>
    </xdr:from>
    <xdr:to>
      <xdr:col>67</xdr:col>
      <xdr:colOff>101600</xdr:colOff>
      <xdr:row>39</xdr:row>
      <xdr:rowOff>88684</xdr:rowOff>
    </xdr:to>
    <xdr:sp macro="" textlink="">
      <xdr:nvSpPr>
        <xdr:cNvPr id="548" name="楕円 547"/>
        <xdr:cNvSpPr/>
      </xdr:nvSpPr>
      <xdr:spPr>
        <a:xfrm>
          <a:off x="12763500" y="66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79811</xdr:rowOff>
    </xdr:from>
    <xdr:ext cx="378565" cy="259045"/>
    <xdr:sp macro="" textlink="">
      <xdr:nvSpPr>
        <xdr:cNvPr id="549" name="テキスト ボックス 548"/>
        <xdr:cNvSpPr txBox="1"/>
      </xdr:nvSpPr>
      <xdr:spPr>
        <a:xfrm>
          <a:off x="12625017" y="6766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74092</xdr:rowOff>
    </xdr:from>
    <xdr:to>
      <xdr:col>85</xdr:col>
      <xdr:colOff>127000</xdr:colOff>
      <xdr:row>72</xdr:row>
      <xdr:rowOff>167230</xdr:rowOff>
    </xdr:to>
    <xdr:cxnSp macro="">
      <xdr:nvCxnSpPr>
        <xdr:cNvPr id="629" name="直線コネクタ 628"/>
        <xdr:cNvCxnSpPr/>
      </xdr:nvCxnSpPr>
      <xdr:spPr>
        <a:xfrm flipV="1">
          <a:off x="15481300" y="12418492"/>
          <a:ext cx="838200" cy="9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53333</xdr:rowOff>
    </xdr:from>
    <xdr:ext cx="534377" cy="259045"/>
    <xdr:sp macro="" textlink="">
      <xdr:nvSpPr>
        <xdr:cNvPr id="630" name="公債費平均値テキスト"/>
        <xdr:cNvSpPr txBox="1"/>
      </xdr:nvSpPr>
      <xdr:spPr>
        <a:xfrm>
          <a:off x="16370300" y="1291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15684</xdr:rowOff>
    </xdr:from>
    <xdr:to>
      <xdr:col>81</xdr:col>
      <xdr:colOff>50800</xdr:colOff>
      <xdr:row>72</xdr:row>
      <xdr:rowOff>167230</xdr:rowOff>
    </xdr:to>
    <xdr:cxnSp macro="">
      <xdr:nvCxnSpPr>
        <xdr:cNvPr id="632" name="直線コネクタ 631"/>
        <xdr:cNvCxnSpPr/>
      </xdr:nvCxnSpPr>
      <xdr:spPr>
        <a:xfrm>
          <a:off x="14592300" y="12360084"/>
          <a:ext cx="889000" cy="15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15684</xdr:rowOff>
    </xdr:from>
    <xdr:to>
      <xdr:col>76</xdr:col>
      <xdr:colOff>114300</xdr:colOff>
      <xdr:row>72</xdr:row>
      <xdr:rowOff>120710</xdr:rowOff>
    </xdr:to>
    <xdr:cxnSp macro="">
      <xdr:nvCxnSpPr>
        <xdr:cNvPr id="635" name="直線コネクタ 634"/>
        <xdr:cNvCxnSpPr/>
      </xdr:nvCxnSpPr>
      <xdr:spPr>
        <a:xfrm flipV="1">
          <a:off x="13703300" y="12360084"/>
          <a:ext cx="889000" cy="10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120710</xdr:rowOff>
    </xdr:from>
    <xdr:to>
      <xdr:col>71</xdr:col>
      <xdr:colOff>177800</xdr:colOff>
      <xdr:row>72</xdr:row>
      <xdr:rowOff>139586</xdr:rowOff>
    </xdr:to>
    <xdr:cxnSp macro="">
      <xdr:nvCxnSpPr>
        <xdr:cNvPr id="638" name="直線コネクタ 637"/>
        <xdr:cNvCxnSpPr/>
      </xdr:nvCxnSpPr>
      <xdr:spPr>
        <a:xfrm flipV="1">
          <a:off x="12814300" y="12465110"/>
          <a:ext cx="8890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50234</xdr:rowOff>
    </xdr:from>
    <xdr:to>
      <xdr:col>67</xdr:col>
      <xdr:colOff>101600</xdr:colOff>
      <xdr:row>74</xdr:row>
      <xdr:rowOff>151834</xdr:rowOff>
    </xdr:to>
    <xdr:sp macro="" textlink="">
      <xdr:nvSpPr>
        <xdr:cNvPr id="641" name="フローチャート: 判断 640"/>
        <xdr:cNvSpPr/>
      </xdr:nvSpPr>
      <xdr:spPr>
        <a:xfrm>
          <a:off x="12763500" y="1273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142961</xdr:rowOff>
    </xdr:from>
    <xdr:ext cx="534377" cy="259045"/>
    <xdr:sp macro="" textlink="">
      <xdr:nvSpPr>
        <xdr:cNvPr id="642" name="テキスト ボックス 641"/>
        <xdr:cNvSpPr txBox="1"/>
      </xdr:nvSpPr>
      <xdr:spPr>
        <a:xfrm>
          <a:off x="12547111" y="12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23292</xdr:rowOff>
    </xdr:from>
    <xdr:to>
      <xdr:col>85</xdr:col>
      <xdr:colOff>177800</xdr:colOff>
      <xdr:row>72</xdr:row>
      <xdr:rowOff>124892</xdr:rowOff>
    </xdr:to>
    <xdr:sp macro="" textlink="">
      <xdr:nvSpPr>
        <xdr:cNvPr id="648" name="楕円 647"/>
        <xdr:cNvSpPr/>
      </xdr:nvSpPr>
      <xdr:spPr>
        <a:xfrm>
          <a:off x="16268700" y="123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46169</xdr:rowOff>
    </xdr:from>
    <xdr:ext cx="534377" cy="259045"/>
    <xdr:sp macro="" textlink="">
      <xdr:nvSpPr>
        <xdr:cNvPr id="649" name="公債費該当値テキスト"/>
        <xdr:cNvSpPr txBox="1"/>
      </xdr:nvSpPr>
      <xdr:spPr>
        <a:xfrm>
          <a:off x="16370300" y="122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116430</xdr:rowOff>
    </xdr:from>
    <xdr:to>
      <xdr:col>81</xdr:col>
      <xdr:colOff>101600</xdr:colOff>
      <xdr:row>73</xdr:row>
      <xdr:rowOff>46580</xdr:rowOff>
    </xdr:to>
    <xdr:sp macro="" textlink="">
      <xdr:nvSpPr>
        <xdr:cNvPr id="650" name="楕円 649"/>
        <xdr:cNvSpPr/>
      </xdr:nvSpPr>
      <xdr:spPr>
        <a:xfrm>
          <a:off x="15430500" y="124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63107</xdr:rowOff>
    </xdr:from>
    <xdr:ext cx="534377" cy="259045"/>
    <xdr:sp macro="" textlink="">
      <xdr:nvSpPr>
        <xdr:cNvPr id="651" name="テキスト ボックス 650"/>
        <xdr:cNvSpPr txBox="1"/>
      </xdr:nvSpPr>
      <xdr:spPr>
        <a:xfrm>
          <a:off x="15214111" y="1223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136334</xdr:rowOff>
    </xdr:from>
    <xdr:to>
      <xdr:col>76</xdr:col>
      <xdr:colOff>165100</xdr:colOff>
      <xdr:row>72</xdr:row>
      <xdr:rowOff>66484</xdr:rowOff>
    </xdr:to>
    <xdr:sp macro="" textlink="">
      <xdr:nvSpPr>
        <xdr:cNvPr id="652" name="楕円 651"/>
        <xdr:cNvSpPr/>
      </xdr:nvSpPr>
      <xdr:spPr>
        <a:xfrm>
          <a:off x="14541500" y="123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83011</xdr:rowOff>
    </xdr:from>
    <xdr:ext cx="534377" cy="259045"/>
    <xdr:sp macro="" textlink="">
      <xdr:nvSpPr>
        <xdr:cNvPr id="653" name="テキスト ボックス 652"/>
        <xdr:cNvSpPr txBox="1"/>
      </xdr:nvSpPr>
      <xdr:spPr>
        <a:xfrm>
          <a:off x="14325111" y="120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69910</xdr:rowOff>
    </xdr:from>
    <xdr:to>
      <xdr:col>72</xdr:col>
      <xdr:colOff>38100</xdr:colOff>
      <xdr:row>73</xdr:row>
      <xdr:rowOff>60</xdr:rowOff>
    </xdr:to>
    <xdr:sp macro="" textlink="">
      <xdr:nvSpPr>
        <xdr:cNvPr id="654" name="楕円 653"/>
        <xdr:cNvSpPr/>
      </xdr:nvSpPr>
      <xdr:spPr>
        <a:xfrm>
          <a:off x="13652500" y="1241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16587</xdr:rowOff>
    </xdr:from>
    <xdr:ext cx="534377" cy="259045"/>
    <xdr:sp macro="" textlink="">
      <xdr:nvSpPr>
        <xdr:cNvPr id="655" name="テキスト ボックス 654"/>
        <xdr:cNvSpPr txBox="1"/>
      </xdr:nvSpPr>
      <xdr:spPr>
        <a:xfrm>
          <a:off x="13436111" y="1218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88786</xdr:rowOff>
    </xdr:from>
    <xdr:to>
      <xdr:col>67</xdr:col>
      <xdr:colOff>101600</xdr:colOff>
      <xdr:row>73</xdr:row>
      <xdr:rowOff>18936</xdr:rowOff>
    </xdr:to>
    <xdr:sp macro="" textlink="">
      <xdr:nvSpPr>
        <xdr:cNvPr id="656" name="楕円 655"/>
        <xdr:cNvSpPr/>
      </xdr:nvSpPr>
      <xdr:spPr>
        <a:xfrm>
          <a:off x="12763500" y="124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35463</xdr:rowOff>
    </xdr:from>
    <xdr:ext cx="534377" cy="259045"/>
    <xdr:sp macro="" textlink="">
      <xdr:nvSpPr>
        <xdr:cNvPr id="657" name="テキスト ボックス 656"/>
        <xdr:cNvSpPr txBox="1"/>
      </xdr:nvSpPr>
      <xdr:spPr>
        <a:xfrm>
          <a:off x="12547111" y="1220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122051</xdr:rowOff>
    </xdr:from>
    <xdr:to>
      <xdr:col>85</xdr:col>
      <xdr:colOff>127000</xdr:colOff>
      <xdr:row>98</xdr:row>
      <xdr:rowOff>128398</xdr:rowOff>
    </xdr:to>
    <xdr:cxnSp macro="">
      <xdr:nvCxnSpPr>
        <xdr:cNvPr id="684" name="直線コネクタ 683"/>
        <xdr:cNvCxnSpPr/>
      </xdr:nvCxnSpPr>
      <xdr:spPr>
        <a:xfrm>
          <a:off x="15481300" y="16924151"/>
          <a:ext cx="8382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4432</xdr:rowOff>
    </xdr:from>
    <xdr:to>
      <xdr:col>81</xdr:col>
      <xdr:colOff>50800</xdr:colOff>
      <xdr:row>98</xdr:row>
      <xdr:rowOff>122051</xdr:rowOff>
    </xdr:to>
    <xdr:cxnSp macro="">
      <xdr:nvCxnSpPr>
        <xdr:cNvPr id="687" name="直線コネクタ 686"/>
        <xdr:cNvCxnSpPr/>
      </xdr:nvCxnSpPr>
      <xdr:spPr>
        <a:xfrm>
          <a:off x="14592300" y="16635082"/>
          <a:ext cx="889000" cy="28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4432</xdr:rowOff>
    </xdr:from>
    <xdr:to>
      <xdr:col>76</xdr:col>
      <xdr:colOff>114300</xdr:colOff>
      <xdr:row>98</xdr:row>
      <xdr:rowOff>135330</xdr:rowOff>
    </xdr:to>
    <xdr:cxnSp macro="">
      <xdr:nvCxnSpPr>
        <xdr:cNvPr id="690" name="直線コネクタ 689"/>
        <xdr:cNvCxnSpPr/>
      </xdr:nvCxnSpPr>
      <xdr:spPr>
        <a:xfrm flipV="1">
          <a:off x="13703300" y="16635082"/>
          <a:ext cx="889000" cy="30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71259</xdr:rowOff>
    </xdr:from>
    <xdr:ext cx="534377" cy="259045"/>
    <xdr:sp macro="" textlink="">
      <xdr:nvSpPr>
        <xdr:cNvPr id="692" name="テキスト ボックス 691"/>
        <xdr:cNvSpPr txBox="1"/>
      </xdr:nvSpPr>
      <xdr:spPr>
        <a:xfrm>
          <a:off x="14325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132632</xdr:rowOff>
    </xdr:from>
    <xdr:to>
      <xdr:col>71</xdr:col>
      <xdr:colOff>177800</xdr:colOff>
      <xdr:row>98</xdr:row>
      <xdr:rowOff>135330</xdr:rowOff>
    </xdr:to>
    <xdr:cxnSp macro="">
      <xdr:nvCxnSpPr>
        <xdr:cNvPr id="693" name="直線コネクタ 692"/>
        <xdr:cNvCxnSpPr/>
      </xdr:nvCxnSpPr>
      <xdr:spPr>
        <a:xfrm>
          <a:off x="12814300" y="1693473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54646</xdr:rowOff>
    </xdr:from>
    <xdr:to>
      <xdr:col>67</xdr:col>
      <xdr:colOff>101600</xdr:colOff>
      <xdr:row>97</xdr:row>
      <xdr:rowOff>156246</xdr:rowOff>
    </xdr:to>
    <xdr:sp macro="" textlink="">
      <xdr:nvSpPr>
        <xdr:cNvPr id="696" name="フローチャート: 判断 695"/>
        <xdr:cNvSpPr/>
      </xdr:nvSpPr>
      <xdr:spPr>
        <a:xfrm>
          <a:off x="12763500" y="1668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1323</xdr:rowOff>
    </xdr:from>
    <xdr:ext cx="534377" cy="259045"/>
    <xdr:sp macro="" textlink="">
      <xdr:nvSpPr>
        <xdr:cNvPr id="697" name="テキスト ボックス 696"/>
        <xdr:cNvSpPr txBox="1"/>
      </xdr:nvSpPr>
      <xdr:spPr>
        <a:xfrm>
          <a:off x="12547111" y="1646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77598</xdr:rowOff>
    </xdr:from>
    <xdr:to>
      <xdr:col>85</xdr:col>
      <xdr:colOff>177800</xdr:colOff>
      <xdr:row>99</xdr:row>
      <xdr:rowOff>7748</xdr:rowOff>
    </xdr:to>
    <xdr:sp macro="" textlink="">
      <xdr:nvSpPr>
        <xdr:cNvPr id="703" name="楕円 702"/>
        <xdr:cNvSpPr/>
      </xdr:nvSpPr>
      <xdr:spPr>
        <a:xfrm>
          <a:off x="16268700" y="168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163975</xdr:rowOff>
    </xdr:from>
    <xdr:ext cx="469744" cy="259045"/>
    <xdr:sp macro="" textlink="">
      <xdr:nvSpPr>
        <xdr:cNvPr id="704" name="積立金該当値テキスト"/>
        <xdr:cNvSpPr txBox="1"/>
      </xdr:nvSpPr>
      <xdr:spPr>
        <a:xfrm>
          <a:off x="16370300" y="167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71251</xdr:rowOff>
    </xdr:from>
    <xdr:to>
      <xdr:col>81</xdr:col>
      <xdr:colOff>101600</xdr:colOff>
      <xdr:row>99</xdr:row>
      <xdr:rowOff>1401</xdr:rowOff>
    </xdr:to>
    <xdr:sp macro="" textlink="">
      <xdr:nvSpPr>
        <xdr:cNvPr id="705" name="楕円 704"/>
        <xdr:cNvSpPr/>
      </xdr:nvSpPr>
      <xdr:spPr>
        <a:xfrm>
          <a:off x="15430500" y="168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163978</xdr:rowOff>
    </xdr:from>
    <xdr:ext cx="469744" cy="259045"/>
    <xdr:sp macro="" textlink="">
      <xdr:nvSpPr>
        <xdr:cNvPr id="706" name="テキスト ボックス 705"/>
        <xdr:cNvSpPr txBox="1"/>
      </xdr:nvSpPr>
      <xdr:spPr>
        <a:xfrm>
          <a:off x="15246428" y="169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125082</xdr:rowOff>
    </xdr:from>
    <xdr:to>
      <xdr:col>76</xdr:col>
      <xdr:colOff>165100</xdr:colOff>
      <xdr:row>97</xdr:row>
      <xdr:rowOff>55232</xdr:rowOff>
    </xdr:to>
    <xdr:sp macro="" textlink="">
      <xdr:nvSpPr>
        <xdr:cNvPr id="707" name="楕円 706"/>
        <xdr:cNvSpPr/>
      </xdr:nvSpPr>
      <xdr:spPr>
        <a:xfrm>
          <a:off x="14541500" y="165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71759</xdr:rowOff>
    </xdr:from>
    <xdr:ext cx="534377" cy="259045"/>
    <xdr:sp macro="" textlink="">
      <xdr:nvSpPr>
        <xdr:cNvPr id="708" name="テキスト ボックス 707"/>
        <xdr:cNvSpPr txBox="1"/>
      </xdr:nvSpPr>
      <xdr:spPr>
        <a:xfrm>
          <a:off x="14325111" y="163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84530</xdr:rowOff>
    </xdr:from>
    <xdr:to>
      <xdr:col>72</xdr:col>
      <xdr:colOff>38100</xdr:colOff>
      <xdr:row>99</xdr:row>
      <xdr:rowOff>14680</xdr:rowOff>
    </xdr:to>
    <xdr:sp macro="" textlink="">
      <xdr:nvSpPr>
        <xdr:cNvPr id="709" name="楕円 708"/>
        <xdr:cNvSpPr/>
      </xdr:nvSpPr>
      <xdr:spPr>
        <a:xfrm>
          <a:off x="13652500" y="168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5807</xdr:rowOff>
    </xdr:from>
    <xdr:ext cx="378565" cy="259045"/>
    <xdr:sp macro="" textlink="">
      <xdr:nvSpPr>
        <xdr:cNvPr id="710" name="テキスト ボックス 709"/>
        <xdr:cNvSpPr txBox="1"/>
      </xdr:nvSpPr>
      <xdr:spPr>
        <a:xfrm>
          <a:off x="13514017" y="16979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81832</xdr:rowOff>
    </xdr:from>
    <xdr:to>
      <xdr:col>67</xdr:col>
      <xdr:colOff>101600</xdr:colOff>
      <xdr:row>99</xdr:row>
      <xdr:rowOff>11982</xdr:rowOff>
    </xdr:to>
    <xdr:sp macro="" textlink="">
      <xdr:nvSpPr>
        <xdr:cNvPr id="711" name="楕円 710"/>
        <xdr:cNvSpPr/>
      </xdr:nvSpPr>
      <xdr:spPr>
        <a:xfrm>
          <a:off x="12763500" y="1688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3109</xdr:rowOff>
    </xdr:from>
    <xdr:ext cx="378565" cy="259045"/>
    <xdr:sp macro="" textlink="">
      <xdr:nvSpPr>
        <xdr:cNvPr id="712" name="テキスト ボックス 711"/>
        <xdr:cNvSpPr txBox="1"/>
      </xdr:nvSpPr>
      <xdr:spPr>
        <a:xfrm>
          <a:off x="12625017" y="1697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100381</xdr:rowOff>
    </xdr:from>
    <xdr:to>
      <xdr:col>116</xdr:col>
      <xdr:colOff>63500</xdr:colOff>
      <xdr:row>38</xdr:row>
      <xdr:rowOff>128804</xdr:rowOff>
    </xdr:to>
    <xdr:cxnSp macro="">
      <xdr:nvCxnSpPr>
        <xdr:cNvPr id="741" name="直線コネクタ 740"/>
        <xdr:cNvCxnSpPr/>
      </xdr:nvCxnSpPr>
      <xdr:spPr>
        <a:xfrm flipV="1">
          <a:off x="21323300" y="6615481"/>
          <a:ext cx="8382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128804</xdr:rowOff>
    </xdr:from>
    <xdr:to>
      <xdr:col>111</xdr:col>
      <xdr:colOff>177800</xdr:colOff>
      <xdr:row>38</xdr:row>
      <xdr:rowOff>167056</xdr:rowOff>
    </xdr:to>
    <xdr:cxnSp macro="">
      <xdr:nvCxnSpPr>
        <xdr:cNvPr id="744" name="直線コネクタ 743"/>
        <xdr:cNvCxnSpPr/>
      </xdr:nvCxnSpPr>
      <xdr:spPr>
        <a:xfrm flipV="1">
          <a:off x="20434300" y="6643904"/>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167056</xdr:rowOff>
    </xdr:from>
    <xdr:to>
      <xdr:col>107</xdr:col>
      <xdr:colOff>50800</xdr:colOff>
      <xdr:row>39</xdr:row>
      <xdr:rowOff>44450</xdr:rowOff>
    </xdr:to>
    <xdr:cxnSp macro="">
      <xdr:nvCxnSpPr>
        <xdr:cNvPr id="747" name="直線コネクタ 746"/>
        <xdr:cNvCxnSpPr/>
      </xdr:nvCxnSpPr>
      <xdr:spPr>
        <a:xfrm flipV="1">
          <a:off x="19545300" y="6682156"/>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25121</xdr:rowOff>
    </xdr:from>
    <xdr:to>
      <xdr:col>98</xdr:col>
      <xdr:colOff>38100</xdr:colOff>
      <xdr:row>38</xdr:row>
      <xdr:rowOff>126721</xdr:rowOff>
    </xdr:to>
    <xdr:sp macro="" textlink="">
      <xdr:nvSpPr>
        <xdr:cNvPr id="753" name="フローチャート: 判断 752"/>
        <xdr:cNvSpPr/>
      </xdr:nvSpPr>
      <xdr:spPr>
        <a:xfrm>
          <a:off x="186055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143248</xdr:rowOff>
    </xdr:from>
    <xdr:ext cx="469744" cy="259045"/>
    <xdr:sp macro="" textlink="">
      <xdr:nvSpPr>
        <xdr:cNvPr id="754" name="テキスト ボックス 753"/>
        <xdr:cNvSpPr txBox="1"/>
      </xdr:nvSpPr>
      <xdr:spPr>
        <a:xfrm>
          <a:off x="18421428" y="63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49581</xdr:rowOff>
    </xdr:from>
    <xdr:to>
      <xdr:col>116</xdr:col>
      <xdr:colOff>114300</xdr:colOff>
      <xdr:row>38</xdr:row>
      <xdr:rowOff>151181</xdr:rowOff>
    </xdr:to>
    <xdr:sp macro="" textlink="">
      <xdr:nvSpPr>
        <xdr:cNvPr id="760" name="楕円 759"/>
        <xdr:cNvSpPr/>
      </xdr:nvSpPr>
      <xdr:spPr>
        <a:xfrm>
          <a:off x="22110700" y="65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135958</xdr:rowOff>
    </xdr:from>
    <xdr:ext cx="469744" cy="259045"/>
    <xdr:sp macro="" textlink="">
      <xdr:nvSpPr>
        <xdr:cNvPr id="761" name="投資及び出資金該当値テキスト"/>
        <xdr:cNvSpPr txBox="1"/>
      </xdr:nvSpPr>
      <xdr:spPr>
        <a:xfrm>
          <a:off x="22212300" y="647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78004</xdr:rowOff>
    </xdr:from>
    <xdr:to>
      <xdr:col>112</xdr:col>
      <xdr:colOff>38100</xdr:colOff>
      <xdr:row>39</xdr:row>
      <xdr:rowOff>8154</xdr:rowOff>
    </xdr:to>
    <xdr:sp macro="" textlink="">
      <xdr:nvSpPr>
        <xdr:cNvPr id="762" name="楕円 761"/>
        <xdr:cNvSpPr/>
      </xdr:nvSpPr>
      <xdr:spPr>
        <a:xfrm>
          <a:off x="21272500" y="65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170731</xdr:rowOff>
    </xdr:from>
    <xdr:ext cx="469744" cy="259045"/>
    <xdr:sp macro="" textlink="">
      <xdr:nvSpPr>
        <xdr:cNvPr id="763" name="テキスト ボックス 762"/>
        <xdr:cNvSpPr txBox="1"/>
      </xdr:nvSpPr>
      <xdr:spPr>
        <a:xfrm>
          <a:off x="21088428" y="66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116256</xdr:rowOff>
    </xdr:from>
    <xdr:to>
      <xdr:col>107</xdr:col>
      <xdr:colOff>101600</xdr:colOff>
      <xdr:row>39</xdr:row>
      <xdr:rowOff>46406</xdr:rowOff>
    </xdr:to>
    <xdr:sp macro="" textlink="">
      <xdr:nvSpPr>
        <xdr:cNvPr id="764" name="楕円 763"/>
        <xdr:cNvSpPr/>
      </xdr:nvSpPr>
      <xdr:spPr>
        <a:xfrm>
          <a:off x="20383500" y="66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37533</xdr:rowOff>
    </xdr:from>
    <xdr:ext cx="378565" cy="259045"/>
    <xdr:sp macro="" textlink="">
      <xdr:nvSpPr>
        <xdr:cNvPr id="765" name="テキスト ボックス 764"/>
        <xdr:cNvSpPr txBox="1"/>
      </xdr:nvSpPr>
      <xdr:spPr>
        <a:xfrm>
          <a:off x="20245017" y="672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127905</xdr:rowOff>
    </xdr:from>
    <xdr:to>
      <xdr:col>116</xdr:col>
      <xdr:colOff>63500</xdr:colOff>
      <xdr:row>54</xdr:row>
      <xdr:rowOff>135357</xdr:rowOff>
    </xdr:to>
    <xdr:cxnSp macro="">
      <xdr:nvCxnSpPr>
        <xdr:cNvPr id="796" name="直線コネクタ 795"/>
        <xdr:cNvCxnSpPr/>
      </xdr:nvCxnSpPr>
      <xdr:spPr>
        <a:xfrm flipV="1">
          <a:off x="21323300" y="9386205"/>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10268</xdr:rowOff>
    </xdr:from>
    <xdr:ext cx="469744" cy="259045"/>
    <xdr:sp macro="" textlink="">
      <xdr:nvSpPr>
        <xdr:cNvPr id="797" name="貸付金平均値テキスト"/>
        <xdr:cNvSpPr txBox="1"/>
      </xdr:nvSpPr>
      <xdr:spPr>
        <a:xfrm>
          <a:off x="22212300" y="9782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135357</xdr:rowOff>
    </xdr:from>
    <xdr:to>
      <xdr:col>111</xdr:col>
      <xdr:colOff>177800</xdr:colOff>
      <xdr:row>54</xdr:row>
      <xdr:rowOff>146055</xdr:rowOff>
    </xdr:to>
    <xdr:cxnSp macro="">
      <xdr:nvCxnSpPr>
        <xdr:cNvPr id="799" name="直線コネクタ 798"/>
        <xdr:cNvCxnSpPr/>
      </xdr:nvCxnSpPr>
      <xdr:spPr>
        <a:xfrm flipV="1">
          <a:off x="20434300" y="9393657"/>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105960</xdr:rowOff>
    </xdr:from>
    <xdr:ext cx="469744" cy="259045"/>
    <xdr:sp macro="" textlink="">
      <xdr:nvSpPr>
        <xdr:cNvPr id="801" name="テキスト ボックス 800"/>
        <xdr:cNvSpPr txBox="1"/>
      </xdr:nvSpPr>
      <xdr:spPr>
        <a:xfrm>
          <a:off x="21088428"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60878</xdr:rowOff>
    </xdr:from>
    <xdr:to>
      <xdr:col>107</xdr:col>
      <xdr:colOff>50800</xdr:colOff>
      <xdr:row>54</xdr:row>
      <xdr:rowOff>146055</xdr:rowOff>
    </xdr:to>
    <xdr:cxnSp macro="">
      <xdr:nvCxnSpPr>
        <xdr:cNvPr id="802" name="直線コネクタ 801"/>
        <xdr:cNvCxnSpPr/>
      </xdr:nvCxnSpPr>
      <xdr:spPr>
        <a:xfrm>
          <a:off x="19545300" y="9319178"/>
          <a:ext cx="889000" cy="8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97228</xdr:rowOff>
    </xdr:from>
    <xdr:ext cx="469744" cy="259045"/>
    <xdr:sp macro="" textlink="">
      <xdr:nvSpPr>
        <xdr:cNvPr id="804" name="テキスト ボックス 803"/>
        <xdr:cNvSpPr txBox="1"/>
      </xdr:nvSpPr>
      <xdr:spPr>
        <a:xfrm>
          <a:off x="20199428" y="98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60878</xdr:rowOff>
    </xdr:from>
    <xdr:to>
      <xdr:col>102</xdr:col>
      <xdr:colOff>114300</xdr:colOff>
      <xdr:row>54</xdr:row>
      <xdr:rowOff>160274</xdr:rowOff>
    </xdr:to>
    <xdr:cxnSp macro="">
      <xdr:nvCxnSpPr>
        <xdr:cNvPr id="805" name="直線コネクタ 804"/>
        <xdr:cNvCxnSpPr/>
      </xdr:nvCxnSpPr>
      <xdr:spPr>
        <a:xfrm flipV="1">
          <a:off x="18656300" y="9319178"/>
          <a:ext cx="889000" cy="9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64538</xdr:rowOff>
    </xdr:from>
    <xdr:ext cx="469744" cy="259045"/>
    <xdr:sp macro="" textlink="">
      <xdr:nvSpPr>
        <xdr:cNvPr id="807" name="テキスト ボックス 806"/>
        <xdr:cNvSpPr txBox="1"/>
      </xdr:nvSpPr>
      <xdr:spPr>
        <a:xfrm>
          <a:off x="19310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132928</xdr:rowOff>
    </xdr:from>
    <xdr:to>
      <xdr:col>98</xdr:col>
      <xdr:colOff>38100</xdr:colOff>
      <xdr:row>57</xdr:row>
      <xdr:rowOff>63078</xdr:rowOff>
    </xdr:to>
    <xdr:sp macro="" textlink="">
      <xdr:nvSpPr>
        <xdr:cNvPr id="808" name="フローチャート: 判断 807"/>
        <xdr:cNvSpPr/>
      </xdr:nvSpPr>
      <xdr:spPr>
        <a:xfrm>
          <a:off x="18605500" y="973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54205</xdr:rowOff>
    </xdr:from>
    <xdr:ext cx="469744" cy="259045"/>
    <xdr:sp macro="" textlink="">
      <xdr:nvSpPr>
        <xdr:cNvPr id="809" name="テキスト ボックス 808"/>
        <xdr:cNvSpPr txBox="1"/>
      </xdr:nvSpPr>
      <xdr:spPr>
        <a:xfrm>
          <a:off x="18421428" y="98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77105</xdr:rowOff>
    </xdr:from>
    <xdr:to>
      <xdr:col>116</xdr:col>
      <xdr:colOff>114300</xdr:colOff>
      <xdr:row>55</xdr:row>
      <xdr:rowOff>7255</xdr:rowOff>
    </xdr:to>
    <xdr:sp macro="" textlink="">
      <xdr:nvSpPr>
        <xdr:cNvPr id="815" name="楕円 814"/>
        <xdr:cNvSpPr/>
      </xdr:nvSpPr>
      <xdr:spPr>
        <a:xfrm>
          <a:off x="22110700" y="933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99982</xdr:rowOff>
    </xdr:from>
    <xdr:ext cx="534377" cy="259045"/>
    <xdr:sp macro="" textlink="">
      <xdr:nvSpPr>
        <xdr:cNvPr id="816" name="貸付金該当値テキスト"/>
        <xdr:cNvSpPr txBox="1"/>
      </xdr:nvSpPr>
      <xdr:spPr>
        <a:xfrm>
          <a:off x="22212300" y="918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84557</xdr:rowOff>
    </xdr:from>
    <xdr:to>
      <xdr:col>112</xdr:col>
      <xdr:colOff>38100</xdr:colOff>
      <xdr:row>55</xdr:row>
      <xdr:rowOff>14707</xdr:rowOff>
    </xdr:to>
    <xdr:sp macro="" textlink="">
      <xdr:nvSpPr>
        <xdr:cNvPr id="817" name="楕円 816"/>
        <xdr:cNvSpPr/>
      </xdr:nvSpPr>
      <xdr:spPr>
        <a:xfrm>
          <a:off x="21272500" y="93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31234</xdr:rowOff>
    </xdr:from>
    <xdr:ext cx="534377" cy="259045"/>
    <xdr:sp macro="" textlink="">
      <xdr:nvSpPr>
        <xdr:cNvPr id="818" name="テキスト ボックス 817"/>
        <xdr:cNvSpPr txBox="1"/>
      </xdr:nvSpPr>
      <xdr:spPr>
        <a:xfrm>
          <a:off x="21056111" y="911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95255</xdr:rowOff>
    </xdr:from>
    <xdr:to>
      <xdr:col>107</xdr:col>
      <xdr:colOff>101600</xdr:colOff>
      <xdr:row>55</xdr:row>
      <xdr:rowOff>25405</xdr:rowOff>
    </xdr:to>
    <xdr:sp macro="" textlink="">
      <xdr:nvSpPr>
        <xdr:cNvPr id="819" name="楕円 818"/>
        <xdr:cNvSpPr/>
      </xdr:nvSpPr>
      <xdr:spPr>
        <a:xfrm>
          <a:off x="20383500" y="935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41932</xdr:rowOff>
    </xdr:from>
    <xdr:ext cx="534377" cy="259045"/>
    <xdr:sp macro="" textlink="">
      <xdr:nvSpPr>
        <xdr:cNvPr id="820" name="テキスト ボックス 819"/>
        <xdr:cNvSpPr txBox="1"/>
      </xdr:nvSpPr>
      <xdr:spPr>
        <a:xfrm>
          <a:off x="20167111" y="912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10078</xdr:rowOff>
    </xdr:from>
    <xdr:to>
      <xdr:col>102</xdr:col>
      <xdr:colOff>165100</xdr:colOff>
      <xdr:row>54</xdr:row>
      <xdr:rowOff>111678</xdr:rowOff>
    </xdr:to>
    <xdr:sp macro="" textlink="">
      <xdr:nvSpPr>
        <xdr:cNvPr id="821" name="楕円 820"/>
        <xdr:cNvSpPr/>
      </xdr:nvSpPr>
      <xdr:spPr>
        <a:xfrm>
          <a:off x="19494500" y="92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128205</xdr:rowOff>
    </xdr:from>
    <xdr:ext cx="534377" cy="259045"/>
    <xdr:sp macro="" textlink="">
      <xdr:nvSpPr>
        <xdr:cNvPr id="822" name="テキスト ボックス 821"/>
        <xdr:cNvSpPr txBox="1"/>
      </xdr:nvSpPr>
      <xdr:spPr>
        <a:xfrm>
          <a:off x="19278111" y="90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109474</xdr:rowOff>
    </xdr:from>
    <xdr:to>
      <xdr:col>98</xdr:col>
      <xdr:colOff>38100</xdr:colOff>
      <xdr:row>55</xdr:row>
      <xdr:rowOff>39624</xdr:rowOff>
    </xdr:to>
    <xdr:sp macro="" textlink="">
      <xdr:nvSpPr>
        <xdr:cNvPr id="823" name="楕円 822"/>
        <xdr:cNvSpPr/>
      </xdr:nvSpPr>
      <xdr:spPr>
        <a:xfrm>
          <a:off x="18605500" y="93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56151</xdr:rowOff>
    </xdr:from>
    <xdr:ext cx="534377" cy="259045"/>
    <xdr:sp macro="" textlink="">
      <xdr:nvSpPr>
        <xdr:cNvPr id="824" name="テキスト ボックス 823"/>
        <xdr:cNvSpPr txBox="1"/>
      </xdr:nvSpPr>
      <xdr:spPr>
        <a:xfrm>
          <a:off x="18389111" y="914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144142</xdr:rowOff>
    </xdr:from>
    <xdr:to>
      <xdr:col>116</xdr:col>
      <xdr:colOff>63500</xdr:colOff>
      <xdr:row>73</xdr:row>
      <xdr:rowOff>145383</xdr:rowOff>
    </xdr:to>
    <xdr:cxnSp macro="">
      <xdr:nvCxnSpPr>
        <xdr:cNvPr id="855" name="直線コネクタ 854"/>
        <xdr:cNvCxnSpPr/>
      </xdr:nvCxnSpPr>
      <xdr:spPr>
        <a:xfrm flipV="1">
          <a:off x="21323300" y="12659992"/>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145383</xdr:rowOff>
    </xdr:from>
    <xdr:to>
      <xdr:col>111</xdr:col>
      <xdr:colOff>177800</xdr:colOff>
      <xdr:row>74</xdr:row>
      <xdr:rowOff>30413</xdr:rowOff>
    </xdr:to>
    <xdr:cxnSp macro="">
      <xdr:nvCxnSpPr>
        <xdr:cNvPr id="858" name="直線コネクタ 857"/>
        <xdr:cNvCxnSpPr/>
      </xdr:nvCxnSpPr>
      <xdr:spPr>
        <a:xfrm flipV="1">
          <a:off x="20434300" y="12661233"/>
          <a:ext cx="889000" cy="5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30200</xdr:rowOff>
    </xdr:from>
    <xdr:to>
      <xdr:col>107</xdr:col>
      <xdr:colOff>50800</xdr:colOff>
      <xdr:row>74</xdr:row>
      <xdr:rowOff>30413</xdr:rowOff>
    </xdr:to>
    <xdr:cxnSp macro="">
      <xdr:nvCxnSpPr>
        <xdr:cNvPr id="861" name="直線コネクタ 860"/>
        <xdr:cNvCxnSpPr/>
      </xdr:nvCxnSpPr>
      <xdr:spPr>
        <a:xfrm>
          <a:off x="19545300" y="12717500"/>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30200</xdr:rowOff>
    </xdr:from>
    <xdr:to>
      <xdr:col>102</xdr:col>
      <xdr:colOff>114300</xdr:colOff>
      <xdr:row>74</xdr:row>
      <xdr:rowOff>63217</xdr:rowOff>
    </xdr:to>
    <xdr:cxnSp macro="">
      <xdr:nvCxnSpPr>
        <xdr:cNvPr id="864" name="直線コネクタ 863"/>
        <xdr:cNvCxnSpPr/>
      </xdr:nvCxnSpPr>
      <xdr:spPr>
        <a:xfrm flipV="1">
          <a:off x="18656300" y="12717500"/>
          <a:ext cx="8890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63477</xdr:rowOff>
    </xdr:from>
    <xdr:to>
      <xdr:col>98</xdr:col>
      <xdr:colOff>38100</xdr:colOff>
      <xdr:row>74</xdr:row>
      <xdr:rowOff>165077</xdr:rowOff>
    </xdr:to>
    <xdr:sp macro="" textlink="">
      <xdr:nvSpPr>
        <xdr:cNvPr id="867" name="フローチャート: 判断 866"/>
        <xdr:cNvSpPr/>
      </xdr:nvSpPr>
      <xdr:spPr>
        <a:xfrm>
          <a:off x="18605500" y="1275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156204</xdr:rowOff>
    </xdr:from>
    <xdr:ext cx="534377" cy="259045"/>
    <xdr:sp macro="" textlink="">
      <xdr:nvSpPr>
        <xdr:cNvPr id="868" name="テキスト ボックス 867"/>
        <xdr:cNvSpPr txBox="1"/>
      </xdr:nvSpPr>
      <xdr:spPr>
        <a:xfrm>
          <a:off x="18389111" y="1284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93342</xdr:rowOff>
    </xdr:from>
    <xdr:to>
      <xdr:col>116</xdr:col>
      <xdr:colOff>114300</xdr:colOff>
      <xdr:row>74</xdr:row>
      <xdr:rowOff>23492</xdr:rowOff>
    </xdr:to>
    <xdr:sp macro="" textlink="">
      <xdr:nvSpPr>
        <xdr:cNvPr id="874" name="楕円 873"/>
        <xdr:cNvSpPr/>
      </xdr:nvSpPr>
      <xdr:spPr>
        <a:xfrm>
          <a:off x="22110700" y="1260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116219</xdr:rowOff>
    </xdr:from>
    <xdr:ext cx="534377" cy="259045"/>
    <xdr:sp macro="" textlink="">
      <xdr:nvSpPr>
        <xdr:cNvPr id="875" name="繰出金該当値テキスト"/>
        <xdr:cNvSpPr txBox="1"/>
      </xdr:nvSpPr>
      <xdr:spPr>
        <a:xfrm>
          <a:off x="22212300" y="1246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94583</xdr:rowOff>
    </xdr:from>
    <xdr:to>
      <xdr:col>112</xdr:col>
      <xdr:colOff>38100</xdr:colOff>
      <xdr:row>74</xdr:row>
      <xdr:rowOff>24733</xdr:rowOff>
    </xdr:to>
    <xdr:sp macro="" textlink="">
      <xdr:nvSpPr>
        <xdr:cNvPr id="876" name="楕円 875"/>
        <xdr:cNvSpPr/>
      </xdr:nvSpPr>
      <xdr:spPr>
        <a:xfrm>
          <a:off x="21272500" y="1261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41260</xdr:rowOff>
    </xdr:from>
    <xdr:ext cx="534377" cy="259045"/>
    <xdr:sp macro="" textlink="">
      <xdr:nvSpPr>
        <xdr:cNvPr id="877" name="テキスト ボックス 876"/>
        <xdr:cNvSpPr txBox="1"/>
      </xdr:nvSpPr>
      <xdr:spPr>
        <a:xfrm>
          <a:off x="21056111" y="1238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151063</xdr:rowOff>
    </xdr:from>
    <xdr:to>
      <xdr:col>107</xdr:col>
      <xdr:colOff>101600</xdr:colOff>
      <xdr:row>74</xdr:row>
      <xdr:rowOff>81213</xdr:rowOff>
    </xdr:to>
    <xdr:sp macro="" textlink="">
      <xdr:nvSpPr>
        <xdr:cNvPr id="878" name="楕円 877"/>
        <xdr:cNvSpPr/>
      </xdr:nvSpPr>
      <xdr:spPr>
        <a:xfrm>
          <a:off x="20383500" y="1266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97740</xdr:rowOff>
    </xdr:from>
    <xdr:ext cx="534377" cy="259045"/>
    <xdr:sp macro="" textlink="">
      <xdr:nvSpPr>
        <xdr:cNvPr id="879" name="テキスト ボックス 878"/>
        <xdr:cNvSpPr txBox="1"/>
      </xdr:nvSpPr>
      <xdr:spPr>
        <a:xfrm>
          <a:off x="20167111" y="124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150850</xdr:rowOff>
    </xdr:from>
    <xdr:to>
      <xdr:col>102</xdr:col>
      <xdr:colOff>165100</xdr:colOff>
      <xdr:row>74</xdr:row>
      <xdr:rowOff>81000</xdr:rowOff>
    </xdr:to>
    <xdr:sp macro="" textlink="">
      <xdr:nvSpPr>
        <xdr:cNvPr id="880" name="楕円 879"/>
        <xdr:cNvSpPr/>
      </xdr:nvSpPr>
      <xdr:spPr>
        <a:xfrm>
          <a:off x="19494500" y="126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97527</xdr:rowOff>
    </xdr:from>
    <xdr:ext cx="534377" cy="259045"/>
    <xdr:sp macro="" textlink="">
      <xdr:nvSpPr>
        <xdr:cNvPr id="881" name="テキスト ボックス 880"/>
        <xdr:cNvSpPr txBox="1"/>
      </xdr:nvSpPr>
      <xdr:spPr>
        <a:xfrm>
          <a:off x="19278111" y="124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12417</xdr:rowOff>
    </xdr:from>
    <xdr:to>
      <xdr:col>98</xdr:col>
      <xdr:colOff>38100</xdr:colOff>
      <xdr:row>74</xdr:row>
      <xdr:rowOff>114017</xdr:rowOff>
    </xdr:to>
    <xdr:sp macro="" textlink="">
      <xdr:nvSpPr>
        <xdr:cNvPr id="882" name="楕円 881"/>
        <xdr:cNvSpPr/>
      </xdr:nvSpPr>
      <xdr:spPr>
        <a:xfrm>
          <a:off x="18605500" y="1269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130544</xdr:rowOff>
    </xdr:from>
    <xdr:ext cx="534377" cy="259045"/>
    <xdr:sp macro="" textlink="">
      <xdr:nvSpPr>
        <xdr:cNvPr id="883" name="テキスト ボックス 882"/>
        <xdr:cNvSpPr txBox="1"/>
      </xdr:nvSpPr>
      <xdr:spPr>
        <a:xfrm>
          <a:off x="18389111" y="1247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556,507</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80,223</a:t>
          </a:r>
          <a:r>
            <a:rPr kumimoji="1" lang="ja-JP" altLang="ja-JP" sz="1100">
              <a:solidFill>
                <a:schemeClr val="dk1"/>
              </a:solidFill>
              <a:effectLst/>
              <a:latin typeface="+mn-lt"/>
              <a:ea typeface="+mn-ea"/>
              <a:cs typeface="+mn-cs"/>
            </a:rPr>
            <a:t>円と類似団体・全国・県内平均より高くなっているのは，広域消防の事務委託を受けていることによるものである。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96,084</a:t>
          </a:r>
          <a:r>
            <a:rPr kumimoji="1" lang="ja-JP" altLang="ja-JP" sz="1100">
              <a:solidFill>
                <a:schemeClr val="dk1"/>
              </a:solidFill>
              <a:effectLst/>
              <a:latin typeface="+mn-lt"/>
              <a:ea typeface="+mn-ea"/>
              <a:cs typeface="+mn-cs"/>
            </a:rPr>
            <a:t>円と類似団体内平均より高くなって</a:t>
          </a:r>
          <a:r>
            <a:rPr kumimoji="1" lang="ja-JP" altLang="ja-JP" sz="1100" b="0">
              <a:solidFill>
                <a:schemeClr val="dk1"/>
              </a:solidFill>
              <a:effectLst/>
              <a:latin typeface="+mn-lt"/>
              <a:ea typeface="+mn-ea"/>
              <a:cs typeface="+mn-cs"/>
            </a:rPr>
            <a:t>いるのは，</a:t>
          </a:r>
          <a:r>
            <a:rPr kumimoji="1" lang="ja-JP" altLang="en-US" sz="1100" b="0">
              <a:solidFill>
                <a:schemeClr val="dk1"/>
              </a:solidFill>
              <a:effectLst/>
              <a:latin typeface="+mn-lt"/>
              <a:ea typeface="+mn-ea"/>
              <a:cs typeface="+mn-cs"/>
            </a:rPr>
            <a:t>保育料の無償化に伴う児童福祉</a:t>
          </a:r>
          <a:r>
            <a:rPr kumimoji="1" lang="ja-JP" altLang="ja-JP" sz="1100" b="0">
              <a:solidFill>
                <a:schemeClr val="dk1"/>
              </a:solidFill>
              <a:effectLst/>
              <a:latin typeface="+mn-lt"/>
              <a:ea typeface="+mn-ea"/>
              <a:cs typeface="+mn-cs"/>
            </a:rPr>
            <a:t>費に要する経費が必要であったことによる。</a:t>
          </a:r>
          <a:endParaRPr lang="ja-JP" altLang="ja-JP" sz="1400">
            <a:effectLst/>
          </a:endParaRPr>
        </a:p>
        <a:p>
          <a:r>
            <a:rPr kumimoji="1" lang="ja-JP" altLang="ja-JP" sz="1100" b="0">
              <a:solidFill>
                <a:schemeClr val="dk1"/>
              </a:solidFill>
              <a:effectLst/>
              <a:latin typeface="+mn-lt"/>
              <a:ea typeface="+mn-ea"/>
              <a:cs typeface="+mn-cs"/>
            </a:rPr>
            <a:t>　普通建設事業費は，住民一人当たり</a:t>
          </a:r>
          <a:r>
            <a:rPr kumimoji="1" lang="en-US" altLang="ja-JP" sz="1100" b="0">
              <a:solidFill>
                <a:schemeClr val="dk1"/>
              </a:solidFill>
              <a:effectLst/>
              <a:latin typeface="+mn-lt"/>
              <a:ea typeface="+mn-ea"/>
              <a:cs typeface="+mn-cs"/>
            </a:rPr>
            <a:t>79,035</a:t>
          </a:r>
          <a:r>
            <a:rPr kumimoji="1" lang="ja-JP" altLang="ja-JP" sz="1100" b="0">
              <a:solidFill>
                <a:schemeClr val="dk1"/>
              </a:solidFill>
              <a:effectLst/>
              <a:latin typeface="+mn-lt"/>
              <a:ea typeface="+mn-ea"/>
              <a:cs typeface="+mn-cs"/>
            </a:rPr>
            <a:t>円と類似団体・全国・県内平均より高くなっている。これは，主に</a:t>
          </a:r>
          <a:r>
            <a:rPr kumimoji="1" lang="ja-JP" altLang="en-US" sz="1100" b="0">
              <a:solidFill>
                <a:schemeClr val="dk1"/>
              </a:solidFill>
              <a:effectLst/>
              <a:latin typeface="+mn-lt"/>
              <a:ea typeface="+mn-ea"/>
              <a:cs typeface="+mn-cs"/>
            </a:rPr>
            <a:t>新中央図書館建設事業</a:t>
          </a:r>
          <a:r>
            <a:rPr kumimoji="1" lang="ja-JP" altLang="ja-JP" sz="1100" b="0">
              <a:solidFill>
                <a:schemeClr val="dk1"/>
              </a:solidFill>
              <a:effectLst/>
              <a:latin typeface="+mn-lt"/>
              <a:ea typeface="+mn-ea"/>
              <a:cs typeface="+mn-cs"/>
            </a:rPr>
            <a:t>等によるものである。今後も個別事業の取捨選択や事業費を精査することで，事業費の減少を図る。</a:t>
          </a:r>
          <a:endParaRPr lang="ja-JP" altLang="ja-JP" sz="1400">
            <a:effectLst/>
          </a:endParaRPr>
        </a:p>
        <a:p>
          <a:pPr eaLnBrk="1" fontAlgn="auto" latinLnBrk="0" hangingPunct="1"/>
          <a:r>
            <a:rPr kumimoji="1" lang="ja-JP" altLang="ja-JP" sz="1100" b="0">
              <a:solidFill>
                <a:schemeClr val="dk1"/>
              </a:solidFill>
              <a:effectLst/>
              <a:latin typeface="+mn-lt"/>
              <a:ea typeface="+mn-ea"/>
              <a:cs typeface="+mn-cs"/>
            </a:rPr>
            <a:t>　公債費は，住民一人当たり</a:t>
          </a:r>
          <a:r>
            <a:rPr kumimoji="1" lang="en-US" altLang="ja-JP" sz="1100" b="0">
              <a:solidFill>
                <a:schemeClr val="dk1"/>
              </a:solidFill>
              <a:effectLst/>
              <a:latin typeface="+mn-lt"/>
              <a:ea typeface="+mn-ea"/>
              <a:cs typeface="+mn-cs"/>
            </a:rPr>
            <a:t>75,018</a:t>
          </a:r>
          <a:r>
            <a:rPr kumimoji="1" lang="ja-JP" altLang="ja-JP" sz="1100" b="0">
              <a:solidFill>
                <a:schemeClr val="dk1"/>
              </a:solidFill>
              <a:effectLst/>
              <a:latin typeface="+mn-lt"/>
              <a:ea typeface="+mn-ea"/>
              <a:cs typeface="+mn-cs"/>
            </a:rPr>
            <a:t>円と類似団体及び全国・県内平均よりも高くなっている。今後は</a:t>
          </a:r>
          <a:r>
            <a:rPr kumimoji="1" lang="ja-JP" altLang="ja-JP" sz="1100">
              <a:solidFill>
                <a:schemeClr val="dk1"/>
              </a:solidFill>
              <a:effectLst/>
              <a:latin typeface="+mn-lt"/>
              <a:ea typeface="+mn-ea"/>
              <a:cs typeface="+mn-cs"/>
            </a:rPr>
            <a:t>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93,089
90,773
471.51
54,224,871
51,804,670
924,778
26,871,006
66,735,879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166751</xdr:rowOff>
    </xdr:from>
    <xdr:to>
      <xdr:col>24</xdr:col>
      <xdr:colOff>63500</xdr:colOff>
      <xdr:row>36</xdr:row>
      <xdr:rowOff>254</xdr:rowOff>
    </xdr:to>
    <xdr:cxnSp macro="">
      <xdr:nvCxnSpPr>
        <xdr:cNvPr id="61" name="直線コネクタ 60"/>
        <xdr:cNvCxnSpPr/>
      </xdr:nvCxnSpPr>
      <xdr:spPr>
        <a:xfrm>
          <a:off x="3797300" y="616750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166751</xdr:rowOff>
    </xdr:from>
    <xdr:to>
      <xdr:col>19</xdr:col>
      <xdr:colOff>177800</xdr:colOff>
      <xdr:row>36</xdr:row>
      <xdr:rowOff>1778</xdr:rowOff>
    </xdr:to>
    <xdr:cxnSp macro="">
      <xdr:nvCxnSpPr>
        <xdr:cNvPr id="64" name="直線コネクタ 63"/>
        <xdr:cNvCxnSpPr/>
      </xdr:nvCxnSpPr>
      <xdr:spPr>
        <a:xfrm flipV="1">
          <a:off x="2908300" y="616750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144653</xdr:rowOff>
    </xdr:from>
    <xdr:to>
      <xdr:col>15</xdr:col>
      <xdr:colOff>50800</xdr:colOff>
      <xdr:row>36</xdr:row>
      <xdr:rowOff>1778</xdr:rowOff>
    </xdr:to>
    <xdr:cxnSp macro="">
      <xdr:nvCxnSpPr>
        <xdr:cNvPr id="67" name="直線コネクタ 66"/>
        <xdr:cNvCxnSpPr/>
      </xdr:nvCxnSpPr>
      <xdr:spPr>
        <a:xfrm>
          <a:off x="2019300" y="614540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27686</xdr:rowOff>
    </xdr:from>
    <xdr:to>
      <xdr:col>10</xdr:col>
      <xdr:colOff>114300</xdr:colOff>
      <xdr:row>35</xdr:row>
      <xdr:rowOff>144653</xdr:rowOff>
    </xdr:to>
    <xdr:cxnSp macro="">
      <xdr:nvCxnSpPr>
        <xdr:cNvPr id="70" name="直線コネクタ 69"/>
        <xdr:cNvCxnSpPr/>
      </xdr:nvCxnSpPr>
      <xdr:spPr>
        <a:xfrm>
          <a:off x="1130300" y="6028436"/>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139954</xdr:rowOff>
    </xdr:from>
    <xdr:to>
      <xdr:col>6</xdr:col>
      <xdr:colOff>38100</xdr:colOff>
      <xdr:row>35</xdr:row>
      <xdr:rowOff>70104</xdr:rowOff>
    </xdr:to>
    <xdr:sp macro="" textlink="">
      <xdr:nvSpPr>
        <xdr:cNvPr id="73" name="フローチャート: 判断 72"/>
        <xdr:cNvSpPr/>
      </xdr:nvSpPr>
      <xdr:spPr>
        <a:xfrm>
          <a:off x="1079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86631</xdr:rowOff>
    </xdr:from>
    <xdr:ext cx="469744" cy="259045"/>
    <xdr:sp macro="" textlink="">
      <xdr:nvSpPr>
        <xdr:cNvPr id="74" name="テキスト ボックス 73"/>
        <xdr:cNvSpPr txBox="1"/>
      </xdr:nvSpPr>
      <xdr:spPr>
        <a:xfrm>
          <a:off x="895428" y="57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120904</xdr:rowOff>
    </xdr:from>
    <xdr:to>
      <xdr:col>24</xdr:col>
      <xdr:colOff>114300</xdr:colOff>
      <xdr:row>36</xdr:row>
      <xdr:rowOff>51054</xdr:rowOff>
    </xdr:to>
    <xdr:sp macro="" textlink="">
      <xdr:nvSpPr>
        <xdr:cNvPr id="80" name="楕円 79"/>
        <xdr:cNvSpPr/>
      </xdr:nvSpPr>
      <xdr:spPr>
        <a:xfrm>
          <a:off x="45847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143781</xdr:rowOff>
    </xdr:from>
    <xdr:ext cx="469744" cy="259045"/>
    <xdr:sp macro="" textlink="">
      <xdr:nvSpPr>
        <xdr:cNvPr id="81" name="議会費該当値テキスト"/>
        <xdr:cNvSpPr txBox="1"/>
      </xdr:nvSpPr>
      <xdr:spPr>
        <a:xfrm>
          <a:off x="4686300"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115951</xdr:rowOff>
    </xdr:from>
    <xdr:to>
      <xdr:col>20</xdr:col>
      <xdr:colOff>38100</xdr:colOff>
      <xdr:row>36</xdr:row>
      <xdr:rowOff>46101</xdr:rowOff>
    </xdr:to>
    <xdr:sp macro="" textlink="">
      <xdr:nvSpPr>
        <xdr:cNvPr id="82" name="楕円 81"/>
        <xdr:cNvSpPr/>
      </xdr:nvSpPr>
      <xdr:spPr>
        <a:xfrm>
          <a:off x="37465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62628</xdr:rowOff>
    </xdr:from>
    <xdr:ext cx="469744" cy="259045"/>
    <xdr:sp macro="" textlink="">
      <xdr:nvSpPr>
        <xdr:cNvPr id="83" name="テキスト ボックス 82"/>
        <xdr:cNvSpPr txBox="1"/>
      </xdr:nvSpPr>
      <xdr:spPr>
        <a:xfrm>
          <a:off x="3562428" y="589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122428</xdr:rowOff>
    </xdr:from>
    <xdr:to>
      <xdr:col>15</xdr:col>
      <xdr:colOff>101600</xdr:colOff>
      <xdr:row>36</xdr:row>
      <xdr:rowOff>52578</xdr:rowOff>
    </xdr:to>
    <xdr:sp macro="" textlink="">
      <xdr:nvSpPr>
        <xdr:cNvPr id="84" name="楕円 83"/>
        <xdr:cNvSpPr/>
      </xdr:nvSpPr>
      <xdr:spPr>
        <a:xfrm>
          <a:off x="2857500" y="61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69105</xdr:rowOff>
    </xdr:from>
    <xdr:ext cx="469744" cy="259045"/>
    <xdr:sp macro="" textlink="">
      <xdr:nvSpPr>
        <xdr:cNvPr id="85" name="テキスト ボックス 84"/>
        <xdr:cNvSpPr txBox="1"/>
      </xdr:nvSpPr>
      <xdr:spPr>
        <a:xfrm>
          <a:off x="2673428" y="589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93853</xdr:rowOff>
    </xdr:from>
    <xdr:to>
      <xdr:col>10</xdr:col>
      <xdr:colOff>165100</xdr:colOff>
      <xdr:row>36</xdr:row>
      <xdr:rowOff>24003</xdr:rowOff>
    </xdr:to>
    <xdr:sp macro="" textlink="">
      <xdr:nvSpPr>
        <xdr:cNvPr id="86" name="楕円 85"/>
        <xdr:cNvSpPr/>
      </xdr:nvSpPr>
      <xdr:spPr>
        <a:xfrm>
          <a:off x="1968500" y="60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40530</xdr:rowOff>
    </xdr:from>
    <xdr:ext cx="469744" cy="259045"/>
    <xdr:sp macro="" textlink="">
      <xdr:nvSpPr>
        <xdr:cNvPr id="87" name="テキスト ボックス 86"/>
        <xdr:cNvSpPr txBox="1"/>
      </xdr:nvSpPr>
      <xdr:spPr>
        <a:xfrm>
          <a:off x="1784428" y="586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88" name="楕円 87"/>
        <xdr:cNvSpPr/>
      </xdr:nvSpPr>
      <xdr:spPr>
        <a:xfrm>
          <a:off x="1079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89" name="テキスト ボックス 88"/>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157366</xdr:rowOff>
    </xdr:from>
    <xdr:to>
      <xdr:col>24</xdr:col>
      <xdr:colOff>63500</xdr:colOff>
      <xdr:row>56</xdr:row>
      <xdr:rowOff>164677</xdr:rowOff>
    </xdr:to>
    <xdr:cxnSp macro="">
      <xdr:nvCxnSpPr>
        <xdr:cNvPr id="116" name="直線コネクタ 115"/>
        <xdr:cNvCxnSpPr/>
      </xdr:nvCxnSpPr>
      <xdr:spPr>
        <a:xfrm flipV="1">
          <a:off x="3797300" y="9758566"/>
          <a:ext cx="838200"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97126</xdr:rowOff>
    </xdr:from>
    <xdr:to>
      <xdr:col>19</xdr:col>
      <xdr:colOff>177800</xdr:colOff>
      <xdr:row>56</xdr:row>
      <xdr:rowOff>164677</xdr:rowOff>
    </xdr:to>
    <xdr:cxnSp macro="">
      <xdr:nvCxnSpPr>
        <xdr:cNvPr id="119" name="直線コネクタ 118"/>
        <xdr:cNvCxnSpPr/>
      </xdr:nvCxnSpPr>
      <xdr:spPr>
        <a:xfrm>
          <a:off x="2908300" y="9698326"/>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97126</xdr:rowOff>
    </xdr:from>
    <xdr:to>
      <xdr:col>15</xdr:col>
      <xdr:colOff>50800</xdr:colOff>
      <xdr:row>57</xdr:row>
      <xdr:rowOff>529</xdr:rowOff>
    </xdr:to>
    <xdr:cxnSp macro="">
      <xdr:nvCxnSpPr>
        <xdr:cNvPr id="122" name="直線コネクタ 121"/>
        <xdr:cNvCxnSpPr/>
      </xdr:nvCxnSpPr>
      <xdr:spPr>
        <a:xfrm flipV="1">
          <a:off x="2019300" y="9698326"/>
          <a:ext cx="889000" cy="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103922</xdr:rowOff>
    </xdr:from>
    <xdr:ext cx="534377" cy="259045"/>
    <xdr:sp macro="" textlink="">
      <xdr:nvSpPr>
        <xdr:cNvPr id="124" name="テキスト ボックス 123"/>
        <xdr:cNvSpPr txBox="1"/>
      </xdr:nvSpPr>
      <xdr:spPr>
        <a:xfrm>
          <a:off x="2641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529</xdr:rowOff>
    </xdr:from>
    <xdr:to>
      <xdr:col>10</xdr:col>
      <xdr:colOff>114300</xdr:colOff>
      <xdr:row>57</xdr:row>
      <xdr:rowOff>86509</xdr:rowOff>
    </xdr:to>
    <xdr:cxnSp macro="">
      <xdr:nvCxnSpPr>
        <xdr:cNvPr id="125" name="直線コネクタ 124"/>
        <xdr:cNvCxnSpPr/>
      </xdr:nvCxnSpPr>
      <xdr:spPr>
        <a:xfrm flipV="1">
          <a:off x="1130300" y="9773179"/>
          <a:ext cx="889000" cy="8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77298</xdr:rowOff>
    </xdr:from>
    <xdr:ext cx="534377" cy="259045"/>
    <xdr:sp macro="" textlink="">
      <xdr:nvSpPr>
        <xdr:cNvPr id="127" name="テキスト ボックス 126"/>
        <xdr:cNvSpPr txBox="1"/>
      </xdr:nvSpPr>
      <xdr:spPr>
        <a:xfrm>
          <a:off x="1752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99040</xdr:rowOff>
    </xdr:from>
    <xdr:to>
      <xdr:col>6</xdr:col>
      <xdr:colOff>38100</xdr:colOff>
      <xdr:row>57</xdr:row>
      <xdr:rowOff>29190</xdr:rowOff>
    </xdr:to>
    <xdr:sp macro="" textlink="">
      <xdr:nvSpPr>
        <xdr:cNvPr id="128" name="フローチャート: 判断 127"/>
        <xdr:cNvSpPr/>
      </xdr:nvSpPr>
      <xdr:spPr>
        <a:xfrm>
          <a:off x="1079500" y="970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45717</xdr:rowOff>
    </xdr:from>
    <xdr:ext cx="534377" cy="259045"/>
    <xdr:sp macro="" textlink="">
      <xdr:nvSpPr>
        <xdr:cNvPr id="129" name="テキスト ボックス 128"/>
        <xdr:cNvSpPr txBox="1"/>
      </xdr:nvSpPr>
      <xdr:spPr>
        <a:xfrm>
          <a:off x="863111" y="94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106566</xdr:rowOff>
    </xdr:from>
    <xdr:to>
      <xdr:col>24</xdr:col>
      <xdr:colOff>114300</xdr:colOff>
      <xdr:row>57</xdr:row>
      <xdr:rowOff>36716</xdr:rowOff>
    </xdr:to>
    <xdr:sp macro="" textlink="">
      <xdr:nvSpPr>
        <xdr:cNvPr id="135" name="楕円 134"/>
        <xdr:cNvSpPr/>
      </xdr:nvSpPr>
      <xdr:spPr>
        <a:xfrm>
          <a:off x="4584700" y="97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129443</xdr:rowOff>
    </xdr:from>
    <xdr:ext cx="534377" cy="259045"/>
    <xdr:sp macro="" textlink="">
      <xdr:nvSpPr>
        <xdr:cNvPr id="136" name="総務費該当値テキスト"/>
        <xdr:cNvSpPr txBox="1"/>
      </xdr:nvSpPr>
      <xdr:spPr>
        <a:xfrm>
          <a:off x="4686300" y="9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113877</xdr:rowOff>
    </xdr:from>
    <xdr:to>
      <xdr:col>20</xdr:col>
      <xdr:colOff>38100</xdr:colOff>
      <xdr:row>57</xdr:row>
      <xdr:rowOff>44027</xdr:rowOff>
    </xdr:to>
    <xdr:sp macro="" textlink="">
      <xdr:nvSpPr>
        <xdr:cNvPr id="137" name="楕円 136"/>
        <xdr:cNvSpPr/>
      </xdr:nvSpPr>
      <xdr:spPr>
        <a:xfrm>
          <a:off x="3746500" y="97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60554</xdr:rowOff>
    </xdr:from>
    <xdr:ext cx="534377" cy="259045"/>
    <xdr:sp macro="" textlink="">
      <xdr:nvSpPr>
        <xdr:cNvPr id="138" name="テキスト ボックス 137"/>
        <xdr:cNvSpPr txBox="1"/>
      </xdr:nvSpPr>
      <xdr:spPr>
        <a:xfrm>
          <a:off x="3530111" y="94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46326</xdr:rowOff>
    </xdr:from>
    <xdr:to>
      <xdr:col>15</xdr:col>
      <xdr:colOff>101600</xdr:colOff>
      <xdr:row>56</xdr:row>
      <xdr:rowOff>147926</xdr:rowOff>
    </xdr:to>
    <xdr:sp macro="" textlink="">
      <xdr:nvSpPr>
        <xdr:cNvPr id="139" name="楕円 138"/>
        <xdr:cNvSpPr/>
      </xdr:nvSpPr>
      <xdr:spPr>
        <a:xfrm>
          <a:off x="2857500" y="964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164453</xdr:rowOff>
    </xdr:from>
    <xdr:ext cx="534377" cy="259045"/>
    <xdr:sp macro="" textlink="">
      <xdr:nvSpPr>
        <xdr:cNvPr id="140" name="テキスト ボックス 139"/>
        <xdr:cNvSpPr txBox="1"/>
      </xdr:nvSpPr>
      <xdr:spPr>
        <a:xfrm>
          <a:off x="2641111" y="942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121179</xdr:rowOff>
    </xdr:from>
    <xdr:to>
      <xdr:col>10</xdr:col>
      <xdr:colOff>165100</xdr:colOff>
      <xdr:row>57</xdr:row>
      <xdr:rowOff>51329</xdr:rowOff>
    </xdr:to>
    <xdr:sp macro="" textlink="">
      <xdr:nvSpPr>
        <xdr:cNvPr id="141" name="楕円 140"/>
        <xdr:cNvSpPr/>
      </xdr:nvSpPr>
      <xdr:spPr>
        <a:xfrm>
          <a:off x="1968500" y="972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67856</xdr:rowOff>
    </xdr:from>
    <xdr:ext cx="534377" cy="259045"/>
    <xdr:sp macro="" textlink="">
      <xdr:nvSpPr>
        <xdr:cNvPr id="142" name="テキスト ボックス 141"/>
        <xdr:cNvSpPr txBox="1"/>
      </xdr:nvSpPr>
      <xdr:spPr>
        <a:xfrm>
          <a:off x="1752111" y="94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35709</xdr:rowOff>
    </xdr:from>
    <xdr:to>
      <xdr:col>6</xdr:col>
      <xdr:colOff>38100</xdr:colOff>
      <xdr:row>57</xdr:row>
      <xdr:rowOff>137309</xdr:rowOff>
    </xdr:to>
    <xdr:sp macro="" textlink="">
      <xdr:nvSpPr>
        <xdr:cNvPr id="143" name="楕円 142"/>
        <xdr:cNvSpPr/>
      </xdr:nvSpPr>
      <xdr:spPr>
        <a:xfrm>
          <a:off x="1079500" y="980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128436</xdr:rowOff>
    </xdr:from>
    <xdr:ext cx="534377" cy="259045"/>
    <xdr:sp macro="" textlink="">
      <xdr:nvSpPr>
        <xdr:cNvPr id="144" name="テキスト ボックス 143"/>
        <xdr:cNvSpPr txBox="1"/>
      </xdr:nvSpPr>
      <xdr:spPr>
        <a:xfrm>
          <a:off x="863111" y="990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10160</xdr:rowOff>
    </xdr:from>
    <xdr:to>
      <xdr:col>24</xdr:col>
      <xdr:colOff>63500</xdr:colOff>
      <xdr:row>75</xdr:row>
      <xdr:rowOff>19238</xdr:rowOff>
    </xdr:to>
    <xdr:cxnSp macro="">
      <xdr:nvCxnSpPr>
        <xdr:cNvPr id="176" name="直線コネクタ 175"/>
        <xdr:cNvCxnSpPr/>
      </xdr:nvCxnSpPr>
      <xdr:spPr>
        <a:xfrm flipV="1">
          <a:off x="3797300" y="12868910"/>
          <a:ext cx="8382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19238</xdr:rowOff>
    </xdr:from>
    <xdr:to>
      <xdr:col>19</xdr:col>
      <xdr:colOff>177800</xdr:colOff>
      <xdr:row>75</xdr:row>
      <xdr:rowOff>102732</xdr:rowOff>
    </xdr:to>
    <xdr:cxnSp macro="">
      <xdr:nvCxnSpPr>
        <xdr:cNvPr id="179" name="直線コネクタ 178"/>
        <xdr:cNvCxnSpPr/>
      </xdr:nvCxnSpPr>
      <xdr:spPr>
        <a:xfrm flipV="1">
          <a:off x="2908300" y="12877988"/>
          <a:ext cx="889000" cy="8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40749</xdr:rowOff>
    </xdr:from>
    <xdr:to>
      <xdr:col>15</xdr:col>
      <xdr:colOff>50800</xdr:colOff>
      <xdr:row>75</xdr:row>
      <xdr:rowOff>102732</xdr:rowOff>
    </xdr:to>
    <xdr:cxnSp macro="">
      <xdr:nvCxnSpPr>
        <xdr:cNvPr id="182" name="直線コネクタ 181"/>
        <xdr:cNvCxnSpPr/>
      </xdr:nvCxnSpPr>
      <xdr:spPr>
        <a:xfrm>
          <a:off x="2019300" y="12899499"/>
          <a:ext cx="889000" cy="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40749</xdr:rowOff>
    </xdr:from>
    <xdr:to>
      <xdr:col>10</xdr:col>
      <xdr:colOff>114300</xdr:colOff>
      <xdr:row>75</xdr:row>
      <xdr:rowOff>107544</xdr:rowOff>
    </xdr:to>
    <xdr:cxnSp macro="">
      <xdr:nvCxnSpPr>
        <xdr:cNvPr id="185" name="直線コネクタ 184"/>
        <xdr:cNvCxnSpPr/>
      </xdr:nvCxnSpPr>
      <xdr:spPr>
        <a:xfrm flipV="1">
          <a:off x="1130300" y="12899499"/>
          <a:ext cx="889000" cy="6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41854</xdr:rowOff>
    </xdr:from>
    <xdr:ext cx="599010" cy="259045"/>
    <xdr:sp macro="" textlink="">
      <xdr:nvSpPr>
        <xdr:cNvPr id="187" name="テキスト ボックス 186"/>
        <xdr:cNvSpPr txBox="1"/>
      </xdr:nvSpPr>
      <xdr:spPr>
        <a:xfrm>
          <a:off x="1719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55687</xdr:rowOff>
    </xdr:from>
    <xdr:to>
      <xdr:col>6</xdr:col>
      <xdr:colOff>38100</xdr:colOff>
      <xdr:row>74</xdr:row>
      <xdr:rowOff>157287</xdr:rowOff>
    </xdr:to>
    <xdr:sp macro="" textlink="">
      <xdr:nvSpPr>
        <xdr:cNvPr id="188" name="フローチャート: 判断 187"/>
        <xdr:cNvSpPr/>
      </xdr:nvSpPr>
      <xdr:spPr>
        <a:xfrm>
          <a:off x="1079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2364</xdr:rowOff>
    </xdr:from>
    <xdr:ext cx="599010" cy="259045"/>
    <xdr:sp macro="" textlink="">
      <xdr:nvSpPr>
        <xdr:cNvPr id="189" name="テキスト ボックス 188"/>
        <xdr:cNvSpPr txBox="1"/>
      </xdr:nvSpPr>
      <xdr:spPr>
        <a:xfrm>
          <a:off x="830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130810</xdr:rowOff>
    </xdr:from>
    <xdr:to>
      <xdr:col>24</xdr:col>
      <xdr:colOff>114300</xdr:colOff>
      <xdr:row>75</xdr:row>
      <xdr:rowOff>60960</xdr:rowOff>
    </xdr:to>
    <xdr:sp macro="" textlink="">
      <xdr:nvSpPr>
        <xdr:cNvPr id="195" name="楕円 194"/>
        <xdr:cNvSpPr/>
      </xdr:nvSpPr>
      <xdr:spPr>
        <a:xfrm>
          <a:off x="4584700" y="128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599010" cy="259045"/>
    <xdr:sp macro="" textlink="">
      <xdr:nvSpPr>
        <xdr:cNvPr id="196" name="民生費該当値テキスト"/>
        <xdr:cNvSpPr txBox="1"/>
      </xdr:nvSpPr>
      <xdr:spPr>
        <a:xfrm>
          <a:off x="4686300" y="1266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139888</xdr:rowOff>
    </xdr:from>
    <xdr:to>
      <xdr:col>20</xdr:col>
      <xdr:colOff>38100</xdr:colOff>
      <xdr:row>75</xdr:row>
      <xdr:rowOff>70038</xdr:rowOff>
    </xdr:to>
    <xdr:sp macro="" textlink="">
      <xdr:nvSpPr>
        <xdr:cNvPr id="197" name="楕円 196"/>
        <xdr:cNvSpPr/>
      </xdr:nvSpPr>
      <xdr:spPr>
        <a:xfrm>
          <a:off x="3746500" y="128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86565</xdr:rowOff>
    </xdr:from>
    <xdr:ext cx="599010" cy="259045"/>
    <xdr:sp macro="" textlink="">
      <xdr:nvSpPr>
        <xdr:cNvPr id="198" name="テキスト ボックス 197"/>
        <xdr:cNvSpPr txBox="1"/>
      </xdr:nvSpPr>
      <xdr:spPr>
        <a:xfrm>
          <a:off x="3497795" y="1260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51932</xdr:rowOff>
    </xdr:from>
    <xdr:to>
      <xdr:col>15</xdr:col>
      <xdr:colOff>101600</xdr:colOff>
      <xdr:row>75</xdr:row>
      <xdr:rowOff>153532</xdr:rowOff>
    </xdr:to>
    <xdr:sp macro="" textlink="">
      <xdr:nvSpPr>
        <xdr:cNvPr id="199" name="楕円 198"/>
        <xdr:cNvSpPr/>
      </xdr:nvSpPr>
      <xdr:spPr>
        <a:xfrm>
          <a:off x="2857500" y="1291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170059</xdr:rowOff>
    </xdr:from>
    <xdr:ext cx="599010" cy="259045"/>
    <xdr:sp macro="" textlink="">
      <xdr:nvSpPr>
        <xdr:cNvPr id="200" name="テキスト ボックス 199"/>
        <xdr:cNvSpPr txBox="1"/>
      </xdr:nvSpPr>
      <xdr:spPr>
        <a:xfrm>
          <a:off x="2608795" y="1268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161399</xdr:rowOff>
    </xdr:from>
    <xdr:to>
      <xdr:col>10</xdr:col>
      <xdr:colOff>165100</xdr:colOff>
      <xdr:row>75</xdr:row>
      <xdr:rowOff>91549</xdr:rowOff>
    </xdr:to>
    <xdr:sp macro="" textlink="">
      <xdr:nvSpPr>
        <xdr:cNvPr id="201" name="楕円 200"/>
        <xdr:cNvSpPr/>
      </xdr:nvSpPr>
      <xdr:spPr>
        <a:xfrm>
          <a:off x="1968500" y="128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108076</xdr:rowOff>
    </xdr:from>
    <xdr:ext cx="599010" cy="259045"/>
    <xdr:sp macro="" textlink="">
      <xdr:nvSpPr>
        <xdr:cNvPr id="202" name="テキスト ボックス 201"/>
        <xdr:cNvSpPr txBox="1"/>
      </xdr:nvSpPr>
      <xdr:spPr>
        <a:xfrm>
          <a:off x="1719795" y="1262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56744</xdr:rowOff>
    </xdr:from>
    <xdr:to>
      <xdr:col>6</xdr:col>
      <xdr:colOff>38100</xdr:colOff>
      <xdr:row>75</xdr:row>
      <xdr:rowOff>158344</xdr:rowOff>
    </xdr:to>
    <xdr:sp macro="" textlink="">
      <xdr:nvSpPr>
        <xdr:cNvPr id="203" name="楕円 202"/>
        <xdr:cNvSpPr/>
      </xdr:nvSpPr>
      <xdr:spPr>
        <a:xfrm>
          <a:off x="1079500" y="129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149471</xdr:rowOff>
    </xdr:from>
    <xdr:ext cx="599010" cy="259045"/>
    <xdr:sp macro="" textlink="">
      <xdr:nvSpPr>
        <xdr:cNvPr id="204" name="テキスト ボックス 203"/>
        <xdr:cNvSpPr txBox="1"/>
      </xdr:nvSpPr>
      <xdr:spPr>
        <a:xfrm>
          <a:off x="830795" y="1300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112382</xdr:rowOff>
    </xdr:from>
    <xdr:to>
      <xdr:col>24</xdr:col>
      <xdr:colOff>63500</xdr:colOff>
      <xdr:row>95</xdr:row>
      <xdr:rowOff>169418</xdr:rowOff>
    </xdr:to>
    <xdr:cxnSp macro="">
      <xdr:nvCxnSpPr>
        <xdr:cNvPr id="232" name="直線コネクタ 231"/>
        <xdr:cNvCxnSpPr/>
      </xdr:nvCxnSpPr>
      <xdr:spPr>
        <a:xfrm>
          <a:off x="3797300" y="16228682"/>
          <a:ext cx="838200" cy="22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112382</xdr:rowOff>
    </xdr:from>
    <xdr:to>
      <xdr:col>19</xdr:col>
      <xdr:colOff>177800</xdr:colOff>
      <xdr:row>97</xdr:row>
      <xdr:rowOff>139700</xdr:rowOff>
    </xdr:to>
    <xdr:cxnSp macro="">
      <xdr:nvCxnSpPr>
        <xdr:cNvPr id="235" name="直線コネクタ 234"/>
        <xdr:cNvCxnSpPr/>
      </xdr:nvCxnSpPr>
      <xdr:spPr>
        <a:xfrm flipV="1">
          <a:off x="2908300" y="16228682"/>
          <a:ext cx="889000" cy="5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7" name="テキスト ボックス 236"/>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18679</xdr:rowOff>
    </xdr:from>
    <xdr:to>
      <xdr:col>15</xdr:col>
      <xdr:colOff>50800</xdr:colOff>
      <xdr:row>97</xdr:row>
      <xdr:rowOff>139700</xdr:rowOff>
    </xdr:to>
    <xdr:cxnSp macro="">
      <xdr:nvCxnSpPr>
        <xdr:cNvPr id="238" name="直線コネクタ 237"/>
        <xdr:cNvCxnSpPr/>
      </xdr:nvCxnSpPr>
      <xdr:spPr>
        <a:xfrm>
          <a:off x="2019300" y="16477879"/>
          <a:ext cx="889000" cy="29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18679</xdr:rowOff>
    </xdr:from>
    <xdr:to>
      <xdr:col>10</xdr:col>
      <xdr:colOff>114300</xdr:colOff>
      <xdr:row>97</xdr:row>
      <xdr:rowOff>99078</xdr:rowOff>
    </xdr:to>
    <xdr:cxnSp macro="">
      <xdr:nvCxnSpPr>
        <xdr:cNvPr id="241" name="直線コネクタ 240"/>
        <xdr:cNvCxnSpPr/>
      </xdr:nvCxnSpPr>
      <xdr:spPr>
        <a:xfrm flipV="1">
          <a:off x="1130300" y="16477879"/>
          <a:ext cx="889000" cy="25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96490</xdr:rowOff>
    </xdr:from>
    <xdr:to>
      <xdr:col>6</xdr:col>
      <xdr:colOff>38100</xdr:colOff>
      <xdr:row>96</xdr:row>
      <xdr:rowOff>26640</xdr:rowOff>
    </xdr:to>
    <xdr:sp macro="" textlink="">
      <xdr:nvSpPr>
        <xdr:cNvPr id="244" name="フローチャート: 判断 243"/>
        <xdr:cNvSpPr/>
      </xdr:nvSpPr>
      <xdr:spPr>
        <a:xfrm>
          <a:off x="1079500" y="1638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43167</xdr:rowOff>
    </xdr:from>
    <xdr:ext cx="534377" cy="259045"/>
    <xdr:sp macro="" textlink="">
      <xdr:nvSpPr>
        <xdr:cNvPr id="245" name="テキスト ボックス 244"/>
        <xdr:cNvSpPr txBox="1"/>
      </xdr:nvSpPr>
      <xdr:spPr>
        <a:xfrm>
          <a:off x="863111" y="1615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118618</xdr:rowOff>
    </xdr:from>
    <xdr:to>
      <xdr:col>24</xdr:col>
      <xdr:colOff>114300</xdr:colOff>
      <xdr:row>96</xdr:row>
      <xdr:rowOff>48768</xdr:rowOff>
    </xdr:to>
    <xdr:sp macro="" textlink="">
      <xdr:nvSpPr>
        <xdr:cNvPr id="251" name="楕円 250"/>
        <xdr:cNvSpPr/>
      </xdr:nvSpPr>
      <xdr:spPr>
        <a:xfrm>
          <a:off x="4584700" y="164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141495</xdr:rowOff>
    </xdr:from>
    <xdr:ext cx="534377" cy="259045"/>
    <xdr:sp macro="" textlink="">
      <xdr:nvSpPr>
        <xdr:cNvPr id="252" name="衛生費該当値テキスト"/>
        <xdr:cNvSpPr txBox="1"/>
      </xdr:nvSpPr>
      <xdr:spPr>
        <a:xfrm>
          <a:off x="4686300" y="162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61582</xdr:rowOff>
    </xdr:from>
    <xdr:to>
      <xdr:col>20</xdr:col>
      <xdr:colOff>38100</xdr:colOff>
      <xdr:row>94</xdr:row>
      <xdr:rowOff>163182</xdr:rowOff>
    </xdr:to>
    <xdr:sp macro="" textlink="">
      <xdr:nvSpPr>
        <xdr:cNvPr id="253" name="楕円 252"/>
        <xdr:cNvSpPr/>
      </xdr:nvSpPr>
      <xdr:spPr>
        <a:xfrm>
          <a:off x="3746500" y="161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8259</xdr:rowOff>
    </xdr:from>
    <xdr:ext cx="534377" cy="259045"/>
    <xdr:sp macro="" textlink="">
      <xdr:nvSpPr>
        <xdr:cNvPr id="254" name="テキスト ボックス 253"/>
        <xdr:cNvSpPr txBox="1"/>
      </xdr:nvSpPr>
      <xdr:spPr>
        <a:xfrm>
          <a:off x="3530111" y="159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88900</xdr:rowOff>
    </xdr:from>
    <xdr:to>
      <xdr:col>15</xdr:col>
      <xdr:colOff>101600</xdr:colOff>
      <xdr:row>98</xdr:row>
      <xdr:rowOff>19050</xdr:rowOff>
    </xdr:to>
    <xdr:sp macro="" textlink="">
      <xdr:nvSpPr>
        <xdr:cNvPr id="255" name="楕円 254"/>
        <xdr:cNvSpPr/>
      </xdr:nvSpPr>
      <xdr:spPr>
        <a:xfrm>
          <a:off x="2857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10177</xdr:rowOff>
    </xdr:from>
    <xdr:ext cx="534377" cy="259045"/>
    <xdr:sp macro="" textlink="">
      <xdr:nvSpPr>
        <xdr:cNvPr id="256" name="テキスト ボックス 255"/>
        <xdr:cNvSpPr txBox="1"/>
      </xdr:nvSpPr>
      <xdr:spPr>
        <a:xfrm>
          <a:off x="2641111" y="168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139329</xdr:rowOff>
    </xdr:from>
    <xdr:to>
      <xdr:col>10</xdr:col>
      <xdr:colOff>165100</xdr:colOff>
      <xdr:row>96</xdr:row>
      <xdr:rowOff>69479</xdr:rowOff>
    </xdr:to>
    <xdr:sp macro="" textlink="">
      <xdr:nvSpPr>
        <xdr:cNvPr id="257" name="楕円 256"/>
        <xdr:cNvSpPr/>
      </xdr:nvSpPr>
      <xdr:spPr>
        <a:xfrm>
          <a:off x="1968500" y="16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86006</xdr:rowOff>
    </xdr:from>
    <xdr:ext cx="534377" cy="259045"/>
    <xdr:sp macro="" textlink="">
      <xdr:nvSpPr>
        <xdr:cNvPr id="258" name="テキスト ボックス 257"/>
        <xdr:cNvSpPr txBox="1"/>
      </xdr:nvSpPr>
      <xdr:spPr>
        <a:xfrm>
          <a:off x="1752111" y="1620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48278</xdr:rowOff>
    </xdr:from>
    <xdr:to>
      <xdr:col>6</xdr:col>
      <xdr:colOff>38100</xdr:colOff>
      <xdr:row>97</xdr:row>
      <xdr:rowOff>149878</xdr:rowOff>
    </xdr:to>
    <xdr:sp macro="" textlink="">
      <xdr:nvSpPr>
        <xdr:cNvPr id="259" name="楕円 258"/>
        <xdr:cNvSpPr/>
      </xdr:nvSpPr>
      <xdr:spPr>
        <a:xfrm>
          <a:off x="1079500" y="166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141005</xdr:rowOff>
    </xdr:from>
    <xdr:ext cx="534377" cy="259045"/>
    <xdr:sp macro="" textlink="">
      <xdr:nvSpPr>
        <xdr:cNvPr id="260" name="テキスト ボックス 259"/>
        <xdr:cNvSpPr txBox="1"/>
      </xdr:nvSpPr>
      <xdr:spPr>
        <a:xfrm>
          <a:off x="863111" y="1677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108210</xdr:rowOff>
    </xdr:from>
    <xdr:to>
      <xdr:col>55</xdr:col>
      <xdr:colOff>0</xdr:colOff>
      <xdr:row>36</xdr:row>
      <xdr:rowOff>111468</xdr:rowOff>
    </xdr:to>
    <xdr:cxnSp macro="">
      <xdr:nvCxnSpPr>
        <xdr:cNvPr id="285" name="直線コネクタ 284"/>
        <xdr:cNvCxnSpPr/>
      </xdr:nvCxnSpPr>
      <xdr:spPr>
        <a:xfrm>
          <a:off x="9639300" y="6280410"/>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46524</xdr:rowOff>
    </xdr:from>
    <xdr:ext cx="469744" cy="259045"/>
    <xdr:sp macro="" textlink="">
      <xdr:nvSpPr>
        <xdr:cNvPr id="286" name="労働費平均値テキスト"/>
        <xdr:cNvSpPr txBox="1"/>
      </xdr:nvSpPr>
      <xdr:spPr>
        <a:xfrm>
          <a:off x="10528300" y="6390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99066</xdr:rowOff>
    </xdr:from>
    <xdr:to>
      <xdr:col>50</xdr:col>
      <xdr:colOff>114300</xdr:colOff>
      <xdr:row>36</xdr:row>
      <xdr:rowOff>108210</xdr:rowOff>
    </xdr:to>
    <xdr:cxnSp macro="">
      <xdr:nvCxnSpPr>
        <xdr:cNvPr id="288" name="直線コネクタ 287"/>
        <xdr:cNvCxnSpPr/>
      </xdr:nvCxnSpPr>
      <xdr:spPr>
        <a:xfrm>
          <a:off x="8750300" y="627126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156538</xdr:rowOff>
    </xdr:from>
    <xdr:ext cx="469744" cy="259045"/>
    <xdr:sp macro="" textlink="">
      <xdr:nvSpPr>
        <xdr:cNvPr id="290" name="テキスト ボックス 289"/>
        <xdr:cNvSpPr txBox="1"/>
      </xdr:nvSpPr>
      <xdr:spPr>
        <a:xfrm>
          <a:off x="9404428" y="65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96438</xdr:rowOff>
    </xdr:from>
    <xdr:to>
      <xdr:col>45</xdr:col>
      <xdr:colOff>177800</xdr:colOff>
      <xdr:row>36</xdr:row>
      <xdr:rowOff>99066</xdr:rowOff>
    </xdr:to>
    <xdr:cxnSp macro="">
      <xdr:nvCxnSpPr>
        <xdr:cNvPr id="291" name="直線コネクタ 290"/>
        <xdr:cNvCxnSpPr/>
      </xdr:nvCxnSpPr>
      <xdr:spPr>
        <a:xfrm>
          <a:off x="7861300" y="6268638"/>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155338</xdr:rowOff>
    </xdr:from>
    <xdr:ext cx="469744" cy="259045"/>
    <xdr:sp macro="" textlink="">
      <xdr:nvSpPr>
        <xdr:cNvPr id="293" name="テキスト ボックス 292"/>
        <xdr:cNvSpPr txBox="1"/>
      </xdr:nvSpPr>
      <xdr:spPr>
        <a:xfrm>
          <a:off x="8515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69062</xdr:rowOff>
    </xdr:from>
    <xdr:to>
      <xdr:col>41</xdr:col>
      <xdr:colOff>50800</xdr:colOff>
      <xdr:row>36</xdr:row>
      <xdr:rowOff>96438</xdr:rowOff>
    </xdr:to>
    <xdr:cxnSp macro="">
      <xdr:nvCxnSpPr>
        <xdr:cNvPr id="294" name="直線コネクタ 293"/>
        <xdr:cNvCxnSpPr/>
      </xdr:nvCxnSpPr>
      <xdr:spPr>
        <a:xfrm>
          <a:off x="6972300" y="6241262"/>
          <a:ext cx="889000" cy="2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148023</xdr:rowOff>
    </xdr:from>
    <xdr:ext cx="469744" cy="259045"/>
    <xdr:sp macro="" textlink="">
      <xdr:nvSpPr>
        <xdr:cNvPr id="296" name="テキスト ボックス 295"/>
        <xdr:cNvSpPr txBox="1"/>
      </xdr:nvSpPr>
      <xdr:spPr>
        <a:xfrm>
          <a:off x="7626428" y="64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75870</xdr:rowOff>
    </xdr:from>
    <xdr:to>
      <xdr:col>36</xdr:col>
      <xdr:colOff>165100</xdr:colOff>
      <xdr:row>38</xdr:row>
      <xdr:rowOff>6020</xdr:rowOff>
    </xdr:to>
    <xdr:sp macro="" textlink="">
      <xdr:nvSpPr>
        <xdr:cNvPr id="297" name="フローチャート: 判断 296"/>
        <xdr:cNvSpPr/>
      </xdr:nvSpPr>
      <xdr:spPr>
        <a:xfrm>
          <a:off x="6921500" y="64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168597</xdr:rowOff>
    </xdr:from>
    <xdr:ext cx="469744" cy="259045"/>
    <xdr:sp macro="" textlink="">
      <xdr:nvSpPr>
        <xdr:cNvPr id="298" name="テキスト ボックス 297"/>
        <xdr:cNvSpPr txBox="1"/>
      </xdr:nvSpPr>
      <xdr:spPr>
        <a:xfrm>
          <a:off x="6737428" y="65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60668</xdr:rowOff>
    </xdr:from>
    <xdr:to>
      <xdr:col>55</xdr:col>
      <xdr:colOff>50800</xdr:colOff>
      <xdr:row>36</xdr:row>
      <xdr:rowOff>162268</xdr:rowOff>
    </xdr:to>
    <xdr:sp macro="" textlink="">
      <xdr:nvSpPr>
        <xdr:cNvPr id="304" name="楕円 303"/>
        <xdr:cNvSpPr/>
      </xdr:nvSpPr>
      <xdr:spPr>
        <a:xfrm>
          <a:off x="10426700" y="62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83545</xdr:rowOff>
    </xdr:from>
    <xdr:ext cx="469744" cy="259045"/>
    <xdr:sp macro="" textlink="">
      <xdr:nvSpPr>
        <xdr:cNvPr id="305" name="労働費該当値テキスト"/>
        <xdr:cNvSpPr txBox="1"/>
      </xdr:nvSpPr>
      <xdr:spPr>
        <a:xfrm>
          <a:off x="10528300" y="608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57410</xdr:rowOff>
    </xdr:from>
    <xdr:to>
      <xdr:col>50</xdr:col>
      <xdr:colOff>165100</xdr:colOff>
      <xdr:row>36</xdr:row>
      <xdr:rowOff>159010</xdr:rowOff>
    </xdr:to>
    <xdr:sp macro="" textlink="">
      <xdr:nvSpPr>
        <xdr:cNvPr id="306" name="楕円 305"/>
        <xdr:cNvSpPr/>
      </xdr:nvSpPr>
      <xdr:spPr>
        <a:xfrm>
          <a:off x="9588500" y="62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4087</xdr:rowOff>
    </xdr:from>
    <xdr:ext cx="469744" cy="259045"/>
    <xdr:sp macro="" textlink="">
      <xdr:nvSpPr>
        <xdr:cNvPr id="307" name="テキスト ボックス 306"/>
        <xdr:cNvSpPr txBox="1"/>
      </xdr:nvSpPr>
      <xdr:spPr>
        <a:xfrm>
          <a:off x="9404428" y="60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48266</xdr:rowOff>
    </xdr:from>
    <xdr:to>
      <xdr:col>46</xdr:col>
      <xdr:colOff>38100</xdr:colOff>
      <xdr:row>36</xdr:row>
      <xdr:rowOff>149866</xdr:rowOff>
    </xdr:to>
    <xdr:sp macro="" textlink="">
      <xdr:nvSpPr>
        <xdr:cNvPr id="308" name="楕円 307"/>
        <xdr:cNvSpPr/>
      </xdr:nvSpPr>
      <xdr:spPr>
        <a:xfrm>
          <a:off x="8699500" y="62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166393</xdr:rowOff>
    </xdr:from>
    <xdr:ext cx="469744" cy="259045"/>
    <xdr:sp macro="" textlink="">
      <xdr:nvSpPr>
        <xdr:cNvPr id="309" name="テキスト ボックス 308"/>
        <xdr:cNvSpPr txBox="1"/>
      </xdr:nvSpPr>
      <xdr:spPr>
        <a:xfrm>
          <a:off x="8515428" y="599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45638</xdr:rowOff>
    </xdr:from>
    <xdr:to>
      <xdr:col>41</xdr:col>
      <xdr:colOff>101600</xdr:colOff>
      <xdr:row>36</xdr:row>
      <xdr:rowOff>147238</xdr:rowOff>
    </xdr:to>
    <xdr:sp macro="" textlink="">
      <xdr:nvSpPr>
        <xdr:cNvPr id="310" name="楕円 309"/>
        <xdr:cNvSpPr/>
      </xdr:nvSpPr>
      <xdr:spPr>
        <a:xfrm>
          <a:off x="7810500" y="62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163765</xdr:rowOff>
    </xdr:from>
    <xdr:ext cx="469744" cy="259045"/>
    <xdr:sp macro="" textlink="">
      <xdr:nvSpPr>
        <xdr:cNvPr id="311" name="テキスト ボックス 310"/>
        <xdr:cNvSpPr txBox="1"/>
      </xdr:nvSpPr>
      <xdr:spPr>
        <a:xfrm>
          <a:off x="7626428" y="599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18262</xdr:rowOff>
    </xdr:from>
    <xdr:to>
      <xdr:col>36</xdr:col>
      <xdr:colOff>165100</xdr:colOff>
      <xdr:row>36</xdr:row>
      <xdr:rowOff>119862</xdr:rowOff>
    </xdr:to>
    <xdr:sp macro="" textlink="">
      <xdr:nvSpPr>
        <xdr:cNvPr id="312" name="楕円 311"/>
        <xdr:cNvSpPr/>
      </xdr:nvSpPr>
      <xdr:spPr>
        <a:xfrm>
          <a:off x="6921500" y="61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136389</xdr:rowOff>
    </xdr:from>
    <xdr:ext cx="469744" cy="259045"/>
    <xdr:sp macro="" textlink="">
      <xdr:nvSpPr>
        <xdr:cNvPr id="313" name="テキスト ボックス 312"/>
        <xdr:cNvSpPr txBox="1"/>
      </xdr:nvSpPr>
      <xdr:spPr>
        <a:xfrm>
          <a:off x="6737428" y="59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86458</xdr:rowOff>
    </xdr:from>
    <xdr:to>
      <xdr:col>55</xdr:col>
      <xdr:colOff>0</xdr:colOff>
      <xdr:row>58</xdr:row>
      <xdr:rowOff>143063</xdr:rowOff>
    </xdr:to>
    <xdr:cxnSp macro="">
      <xdr:nvCxnSpPr>
        <xdr:cNvPr id="344" name="直線コネクタ 343"/>
        <xdr:cNvCxnSpPr/>
      </xdr:nvCxnSpPr>
      <xdr:spPr>
        <a:xfrm>
          <a:off x="9639300" y="10030558"/>
          <a:ext cx="8382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86458</xdr:rowOff>
    </xdr:from>
    <xdr:to>
      <xdr:col>50</xdr:col>
      <xdr:colOff>114300</xdr:colOff>
      <xdr:row>58</xdr:row>
      <xdr:rowOff>105138</xdr:rowOff>
    </xdr:to>
    <xdr:cxnSp macro="">
      <xdr:nvCxnSpPr>
        <xdr:cNvPr id="347" name="直線コネクタ 346"/>
        <xdr:cNvCxnSpPr/>
      </xdr:nvCxnSpPr>
      <xdr:spPr>
        <a:xfrm flipV="1">
          <a:off x="8750300" y="10030558"/>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1653</xdr:rowOff>
    </xdr:from>
    <xdr:ext cx="534377" cy="259045"/>
    <xdr:sp macro="" textlink="">
      <xdr:nvSpPr>
        <xdr:cNvPr id="349" name="テキスト ボックス 348"/>
        <xdr:cNvSpPr txBox="1"/>
      </xdr:nvSpPr>
      <xdr:spPr>
        <a:xfrm>
          <a:off x="9372111" y="101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86284</xdr:rowOff>
    </xdr:from>
    <xdr:to>
      <xdr:col>45</xdr:col>
      <xdr:colOff>177800</xdr:colOff>
      <xdr:row>58</xdr:row>
      <xdr:rowOff>105138</xdr:rowOff>
    </xdr:to>
    <xdr:cxnSp macro="">
      <xdr:nvCxnSpPr>
        <xdr:cNvPr id="350" name="直線コネクタ 349"/>
        <xdr:cNvCxnSpPr/>
      </xdr:nvCxnSpPr>
      <xdr:spPr>
        <a:xfrm>
          <a:off x="7861300" y="10030384"/>
          <a:ext cx="889000" cy="1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4026</xdr:rowOff>
    </xdr:from>
    <xdr:ext cx="534377" cy="259045"/>
    <xdr:sp macro="" textlink="">
      <xdr:nvSpPr>
        <xdr:cNvPr id="352" name="テキスト ボックス 351"/>
        <xdr:cNvSpPr txBox="1"/>
      </xdr:nvSpPr>
      <xdr:spPr>
        <a:xfrm>
          <a:off x="8483111" y="101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84727</xdr:rowOff>
    </xdr:from>
    <xdr:to>
      <xdr:col>41</xdr:col>
      <xdr:colOff>50800</xdr:colOff>
      <xdr:row>58</xdr:row>
      <xdr:rowOff>86284</xdr:rowOff>
    </xdr:to>
    <xdr:cxnSp macro="">
      <xdr:nvCxnSpPr>
        <xdr:cNvPr id="353" name="直線コネクタ 352"/>
        <xdr:cNvCxnSpPr/>
      </xdr:nvCxnSpPr>
      <xdr:spPr>
        <a:xfrm>
          <a:off x="6972300" y="10028827"/>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5" name="テキスト ボックス 354"/>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81879</xdr:rowOff>
    </xdr:from>
    <xdr:to>
      <xdr:col>36</xdr:col>
      <xdr:colOff>165100</xdr:colOff>
      <xdr:row>58</xdr:row>
      <xdr:rowOff>12029</xdr:rowOff>
    </xdr:to>
    <xdr:sp macro="" textlink="">
      <xdr:nvSpPr>
        <xdr:cNvPr id="356" name="フローチャート: 判断 355"/>
        <xdr:cNvSpPr/>
      </xdr:nvSpPr>
      <xdr:spPr>
        <a:xfrm>
          <a:off x="6921500" y="985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28556</xdr:rowOff>
    </xdr:from>
    <xdr:ext cx="534377" cy="259045"/>
    <xdr:sp macro="" textlink="">
      <xdr:nvSpPr>
        <xdr:cNvPr id="357" name="テキスト ボックス 356"/>
        <xdr:cNvSpPr txBox="1"/>
      </xdr:nvSpPr>
      <xdr:spPr>
        <a:xfrm>
          <a:off x="6705111" y="962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92263</xdr:rowOff>
    </xdr:from>
    <xdr:to>
      <xdr:col>55</xdr:col>
      <xdr:colOff>50800</xdr:colOff>
      <xdr:row>59</xdr:row>
      <xdr:rowOff>22413</xdr:rowOff>
    </xdr:to>
    <xdr:sp macro="" textlink="">
      <xdr:nvSpPr>
        <xdr:cNvPr id="363" name="楕円 362"/>
        <xdr:cNvSpPr/>
      </xdr:nvSpPr>
      <xdr:spPr>
        <a:xfrm>
          <a:off x="10426700" y="100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50323</xdr:rowOff>
    </xdr:from>
    <xdr:ext cx="534377" cy="259045"/>
    <xdr:sp macro="" textlink="">
      <xdr:nvSpPr>
        <xdr:cNvPr id="364" name="農林水産業費該当値テキスト"/>
        <xdr:cNvSpPr txBox="1"/>
      </xdr:nvSpPr>
      <xdr:spPr>
        <a:xfrm>
          <a:off x="10528300" y="999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35658</xdr:rowOff>
    </xdr:from>
    <xdr:to>
      <xdr:col>50</xdr:col>
      <xdr:colOff>165100</xdr:colOff>
      <xdr:row>58</xdr:row>
      <xdr:rowOff>137258</xdr:rowOff>
    </xdr:to>
    <xdr:sp macro="" textlink="">
      <xdr:nvSpPr>
        <xdr:cNvPr id="365" name="楕円 364"/>
        <xdr:cNvSpPr/>
      </xdr:nvSpPr>
      <xdr:spPr>
        <a:xfrm>
          <a:off x="9588500" y="997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153785</xdr:rowOff>
    </xdr:from>
    <xdr:ext cx="534377" cy="259045"/>
    <xdr:sp macro="" textlink="">
      <xdr:nvSpPr>
        <xdr:cNvPr id="366" name="テキスト ボックス 365"/>
        <xdr:cNvSpPr txBox="1"/>
      </xdr:nvSpPr>
      <xdr:spPr>
        <a:xfrm>
          <a:off x="9372111" y="975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54338</xdr:rowOff>
    </xdr:from>
    <xdr:to>
      <xdr:col>46</xdr:col>
      <xdr:colOff>38100</xdr:colOff>
      <xdr:row>58</xdr:row>
      <xdr:rowOff>155938</xdr:rowOff>
    </xdr:to>
    <xdr:sp macro="" textlink="">
      <xdr:nvSpPr>
        <xdr:cNvPr id="367" name="楕円 366"/>
        <xdr:cNvSpPr/>
      </xdr:nvSpPr>
      <xdr:spPr>
        <a:xfrm>
          <a:off x="8699500" y="99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1015</xdr:rowOff>
    </xdr:from>
    <xdr:ext cx="534377" cy="259045"/>
    <xdr:sp macro="" textlink="">
      <xdr:nvSpPr>
        <xdr:cNvPr id="368" name="テキスト ボックス 367"/>
        <xdr:cNvSpPr txBox="1"/>
      </xdr:nvSpPr>
      <xdr:spPr>
        <a:xfrm>
          <a:off x="8483111" y="977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35484</xdr:rowOff>
    </xdr:from>
    <xdr:to>
      <xdr:col>41</xdr:col>
      <xdr:colOff>101600</xdr:colOff>
      <xdr:row>58</xdr:row>
      <xdr:rowOff>137084</xdr:rowOff>
    </xdr:to>
    <xdr:sp macro="" textlink="">
      <xdr:nvSpPr>
        <xdr:cNvPr id="369" name="楕円 368"/>
        <xdr:cNvSpPr/>
      </xdr:nvSpPr>
      <xdr:spPr>
        <a:xfrm>
          <a:off x="7810500" y="99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153611</xdr:rowOff>
    </xdr:from>
    <xdr:ext cx="534377" cy="259045"/>
    <xdr:sp macro="" textlink="">
      <xdr:nvSpPr>
        <xdr:cNvPr id="370" name="テキスト ボックス 369"/>
        <xdr:cNvSpPr txBox="1"/>
      </xdr:nvSpPr>
      <xdr:spPr>
        <a:xfrm>
          <a:off x="7594111" y="97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33927</xdr:rowOff>
    </xdr:from>
    <xdr:to>
      <xdr:col>36</xdr:col>
      <xdr:colOff>165100</xdr:colOff>
      <xdr:row>58</xdr:row>
      <xdr:rowOff>135527</xdr:rowOff>
    </xdr:to>
    <xdr:sp macro="" textlink="">
      <xdr:nvSpPr>
        <xdr:cNvPr id="371" name="楕円 370"/>
        <xdr:cNvSpPr/>
      </xdr:nvSpPr>
      <xdr:spPr>
        <a:xfrm>
          <a:off x="6921500" y="99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126654</xdr:rowOff>
    </xdr:from>
    <xdr:ext cx="534377" cy="259045"/>
    <xdr:sp macro="" textlink="">
      <xdr:nvSpPr>
        <xdr:cNvPr id="372" name="テキスト ボックス 371"/>
        <xdr:cNvSpPr txBox="1"/>
      </xdr:nvSpPr>
      <xdr:spPr>
        <a:xfrm>
          <a:off x="6705111" y="100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140157</xdr:rowOff>
    </xdr:from>
    <xdr:to>
      <xdr:col>55</xdr:col>
      <xdr:colOff>0</xdr:colOff>
      <xdr:row>76</xdr:row>
      <xdr:rowOff>46363</xdr:rowOff>
    </xdr:to>
    <xdr:cxnSp macro="">
      <xdr:nvCxnSpPr>
        <xdr:cNvPr id="399" name="直線コネクタ 398"/>
        <xdr:cNvCxnSpPr/>
      </xdr:nvCxnSpPr>
      <xdr:spPr>
        <a:xfrm flipV="1">
          <a:off x="9639300" y="12998907"/>
          <a:ext cx="838200" cy="7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130604</xdr:rowOff>
    </xdr:from>
    <xdr:ext cx="534377" cy="259045"/>
    <xdr:sp macro="" textlink="">
      <xdr:nvSpPr>
        <xdr:cNvPr id="400" name="商工費平均値テキスト"/>
        <xdr:cNvSpPr txBox="1"/>
      </xdr:nvSpPr>
      <xdr:spPr>
        <a:xfrm>
          <a:off x="10528300" y="13160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25583</xdr:rowOff>
    </xdr:from>
    <xdr:to>
      <xdr:col>50</xdr:col>
      <xdr:colOff>114300</xdr:colOff>
      <xdr:row>76</xdr:row>
      <xdr:rowOff>46363</xdr:rowOff>
    </xdr:to>
    <xdr:cxnSp macro="">
      <xdr:nvCxnSpPr>
        <xdr:cNvPr id="402" name="直線コネクタ 401"/>
        <xdr:cNvCxnSpPr/>
      </xdr:nvCxnSpPr>
      <xdr:spPr>
        <a:xfrm>
          <a:off x="8750300" y="13055783"/>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88564</xdr:rowOff>
    </xdr:from>
    <xdr:ext cx="534377" cy="259045"/>
    <xdr:sp macro="" textlink="">
      <xdr:nvSpPr>
        <xdr:cNvPr id="404" name="テキスト ボックス 403"/>
        <xdr:cNvSpPr txBox="1"/>
      </xdr:nvSpPr>
      <xdr:spPr>
        <a:xfrm>
          <a:off x="9372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79761</xdr:rowOff>
    </xdr:from>
    <xdr:to>
      <xdr:col>45</xdr:col>
      <xdr:colOff>177800</xdr:colOff>
      <xdr:row>76</xdr:row>
      <xdr:rowOff>25583</xdr:rowOff>
    </xdr:to>
    <xdr:cxnSp macro="">
      <xdr:nvCxnSpPr>
        <xdr:cNvPr id="405" name="直線コネクタ 404"/>
        <xdr:cNvCxnSpPr/>
      </xdr:nvCxnSpPr>
      <xdr:spPr>
        <a:xfrm>
          <a:off x="7861300" y="12938511"/>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77340</xdr:rowOff>
    </xdr:from>
    <xdr:ext cx="534377" cy="259045"/>
    <xdr:sp macro="" textlink="">
      <xdr:nvSpPr>
        <xdr:cNvPr id="407" name="テキスト ボックス 406"/>
        <xdr:cNvSpPr txBox="1"/>
      </xdr:nvSpPr>
      <xdr:spPr>
        <a:xfrm>
          <a:off x="8483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79761</xdr:rowOff>
    </xdr:from>
    <xdr:to>
      <xdr:col>41</xdr:col>
      <xdr:colOff>50800</xdr:colOff>
      <xdr:row>75</xdr:row>
      <xdr:rowOff>150947</xdr:rowOff>
    </xdr:to>
    <xdr:cxnSp macro="">
      <xdr:nvCxnSpPr>
        <xdr:cNvPr id="408" name="直線コネクタ 407"/>
        <xdr:cNvCxnSpPr/>
      </xdr:nvCxnSpPr>
      <xdr:spPr>
        <a:xfrm flipV="1">
          <a:off x="6972300" y="12938511"/>
          <a:ext cx="889000" cy="7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58297</xdr:rowOff>
    </xdr:from>
    <xdr:ext cx="534377" cy="259045"/>
    <xdr:sp macro="" textlink="">
      <xdr:nvSpPr>
        <xdr:cNvPr id="410" name="テキスト ボックス 409"/>
        <xdr:cNvSpPr txBox="1"/>
      </xdr:nvSpPr>
      <xdr:spPr>
        <a:xfrm>
          <a:off x="7594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117086</xdr:rowOff>
    </xdr:from>
    <xdr:to>
      <xdr:col>36</xdr:col>
      <xdr:colOff>165100</xdr:colOff>
      <xdr:row>77</xdr:row>
      <xdr:rowOff>47236</xdr:rowOff>
    </xdr:to>
    <xdr:sp macro="" textlink="">
      <xdr:nvSpPr>
        <xdr:cNvPr id="411" name="フローチャート: 判断 410"/>
        <xdr:cNvSpPr/>
      </xdr:nvSpPr>
      <xdr:spPr>
        <a:xfrm>
          <a:off x="6921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38363</xdr:rowOff>
    </xdr:from>
    <xdr:ext cx="534377" cy="259045"/>
    <xdr:sp macro="" textlink="">
      <xdr:nvSpPr>
        <xdr:cNvPr id="412" name="テキスト ボックス 411"/>
        <xdr:cNvSpPr txBox="1"/>
      </xdr:nvSpPr>
      <xdr:spPr>
        <a:xfrm>
          <a:off x="6705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89357</xdr:rowOff>
    </xdr:from>
    <xdr:to>
      <xdr:col>55</xdr:col>
      <xdr:colOff>50800</xdr:colOff>
      <xdr:row>76</xdr:row>
      <xdr:rowOff>19507</xdr:rowOff>
    </xdr:to>
    <xdr:sp macro="" textlink="">
      <xdr:nvSpPr>
        <xdr:cNvPr id="418" name="楕円 417"/>
        <xdr:cNvSpPr/>
      </xdr:nvSpPr>
      <xdr:spPr>
        <a:xfrm>
          <a:off x="104267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112234</xdr:rowOff>
    </xdr:from>
    <xdr:ext cx="534377" cy="259045"/>
    <xdr:sp macro="" textlink="">
      <xdr:nvSpPr>
        <xdr:cNvPr id="419" name="商工費該当値テキスト"/>
        <xdr:cNvSpPr txBox="1"/>
      </xdr:nvSpPr>
      <xdr:spPr>
        <a:xfrm>
          <a:off x="10528300" y="1279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167013</xdr:rowOff>
    </xdr:from>
    <xdr:to>
      <xdr:col>50</xdr:col>
      <xdr:colOff>165100</xdr:colOff>
      <xdr:row>76</xdr:row>
      <xdr:rowOff>97163</xdr:rowOff>
    </xdr:to>
    <xdr:sp macro="" textlink="">
      <xdr:nvSpPr>
        <xdr:cNvPr id="420" name="楕円 419"/>
        <xdr:cNvSpPr/>
      </xdr:nvSpPr>
      <xdr:spPr>
        <a:xfrm>
          <a:off x="9588500" y="1302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113689</xdr:rowOff>
    </xdr:from>
    <xdr:ext cx="534377" cy="259045"/>
    <xdr:sp macro="" textlink="">
      <xdr:nvSpPr>
        <xdr:cNvPr id="421" name="テキスト ボックス 420"/>
        <xdr:cNvSpPr txBox="1"/>
      </xdr:nvSpPr>
      <xdr:spPr>
        <a:xfrm>
          <a:off x="9372111" y="128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146233</xdr:rowOff>
    </xdr:from>
    <xdr:to>
      <xdr:col>46</xdr:col>
      <xdr:colOff>38100</xdr:colOff>
      <xdr:row>76</xdr:row>
      <xdr:rowOff>76383</xdr:rowOff>
    </xdr:to>
    <xdr:sp macro="" textlink="">
      <xdr:nvSpPr>
        <xdr:cNvPr id="422" name="楕円 421"/>
        <xdr:cNvSpPr/>
      </xdr:nvSpPr>
      <xdr:spPr>
        <a:xfrm>
          <a:off x="8699500" y="130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92910</xdr:rowOff>
    </xdr:from>
    <xdr:ext cx="534377" cy="259045"/>
    <xdr:sp macro="" textlink="">
      <xdr:nvSpPr>
        <xdr:cNvPr id="423" name="テキスト ボックス 422"/>
        <xdr:cNvSpPr txBox="1"/>
      </xdr:nvSpPr>
      <xdr:spPr>
        <a:xfrm>
          <a:off x="8483111" y="127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28961</xdr:rowOff>
    </xdr:from>
    <xdr:to>
      <xdr:col>41</xdr:col>
      <xdr:colOff>101600</xdr:colOff>
      <xdr:row>75</xdr:row>
      <xdr:rowOff>130561</xdr:rowOff>
    </xdr:to>
    <xdr:sp macro="" textlink="">
      <xdr:nvSpPr>
        <xdr:cNvPr id="424" name="楕円 423"/>
        <xdr:cNvSpPr/>
      </xdr:nvSpPr>
      <xdr:spPr>
        <a:xfrm>
          <a:off x="7810500" y="128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147088</xdr:rowOff>
    </xdr:from>
    <xdr:ext cx="534377" cy="259045"/>
    <xdr:sp macro="" textlink="">
      <xdr:nvSpPr>
        <xdr:cNvPr id="425" name="テキスト ボックス 424"/>
        <xdr:cNvSpPr txBox="1"/>
      </xdr:nvSpPr>
      <xdr:spPr>
        <a:xfrm>
          <a:off x="7594111" y="126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100147</xdr:rowOff>
    </xdr:from>
    <xdr:to>
      <xdr:col>36</xdr:col>
      <xdr:colOff>165100</xdr:colOff>
      <xdr:row>76</xdr:row>
      <xdr:rowOff>30297</xdr:rowOff>
    </xdr:to>
    <xdr:sp macro="" textlink="">
      <xdr:nvSpPr>
        <xdr:cNvPr id="426" name="楕円 425"/>
        <xdr:cNvSpPr/>
      </xdr:nvSpPr>
      <xdr:spPr>
        <a:xfrm>
          <a:off x="6921500" y="129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46824</xdr:rowOff>
    </xdr:from>
    <xdr:ext cx="534377" cy="259045"/>
    <xdr:sp macro="" textlink="">
      <xdr:nvSpPr>
        <xdr:cNvPr id="427" name="テキスト ボックス 426"/>
        <xdr:cNvSpPr txBox="1"/>
      </xdr:nvSpPr>
      <xdr:spPr>
        <a:xfrm>
          <a:off x="6705111" y="1273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15219</xdr:rowOff>
    </xdr:from>
    <xdr:to>
      <xdr:col>55</xdr:col>
      <xdr:colOff>0</xdr:colOff>
      <xdr:row>98</xdr:row>
      <xdr:rowOff>30269</xdr:rowOff>
    </xdr:to>
    <xdr:cxnSp macro="">
      <xdr:nvCxnSpPr>
        <xdr:cNvPr id="456" name="直線コネクタ 455"/>
        <xdr:cNvCxnSpPr/>
      </xdr:nvCxnSpPr>
      <xdr:spPr>
        <a:xfrm flipV="1">
          <a:off x="9639300" y="16817319"/>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19754</xdr:rowOff>
    </xdr:from>
    <xdr:to>
      <xdr:col>50</xdr:col>
      <xdr:colOff>114300</xdr:colOff>
      <xdr:row>98</xdr:row>
      <xdr:rowOff>30269</xdr:rowOff>
    </xdr:to>
    <xdr:cxnSp macro="">
      <xdr:nvCxnSpPr>
        <xdr:cNvPr id="459" name="直線コネクタ 458"/>
        <xdr:cNvCxnSpPr/>
      </xdr:nvCxnSpPr>
      <xdr:spPr>
        <a:xfrm>
          <a:off x="8750300" y="1682185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19754</xdr:rowOff>
    </xdr:from>
    <xdr:to>
      <xdr:col>45</xdr:col>
      <xdr:colOff>177800</xdr:colOff>
      <xdr:row>98</xdr:row>
      <xdr:rowOff>20813</xdr:rowOff>
    </xdr:to>
    <xdr:cxnSp macro="">
      <xdr:nvCxnSpPr>
        <xdr:cNvPr id="462" name="直線コネクタ 461"/>
        <xdr:cNvCxnSpPr/>
      </xdr:nvCxnSpPr>
      <xdr:spPr>
        <a:xfrm flipV="1">
          <a:off x="7861300" y="16821854"/>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20813</xdr:rowOff>
    </xdr:from>
    <xdr:to>
      <xdr:col>41</xdr:col>
      <xdr:colOff>50800</xdr:colOff>
      <xdr:row>98</xdr:row>
      <xdr:rowOff>42659</xdr:rowOff>
    </xdr:to>
    <xdr:cxnSp macro="">
      <xdr:nvCxnSpPr>
        <xdr:cNvPr id="465" name="直線コネクタ 464"/>
        <xdr:cNvCxnSpPr/>
      </xdr:nvCxnSpPr>
      <xdr:spPr>
        <a:xfrm flipV="1">
          <a:off x="6972300" y="16822913"/>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101431</xdr:rowOff>
    </xdr:from>
    <xdr:to>
      <xdr:col>36</xdr:col>
      <xdr:colOff>165100</xdr:colOff>
      <xdr:row>98</xdr:row>
      <xdr:rowOff>31581</xdr:rowOff>
    </xdr:to>
    <xdr:sp macro="" textlink="">
      <xdr:nvSpPr>
        <xdr:cNvPr id="468" name="フローチャート: 判断 467"/>
        <xdr:cNvSpPr/>
      </xdr:nvSpPr>
      <xdr:spPr>
        <a:xfrm>
          <a:off x="6921500" y="1673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48108</xdr:rowOff>
    </xdr:from>
    <xdr:ext cx="534377" cy="259045"/>
    <xdr:sp macro="" textlink="">
      <xdr:nvSpPr>
        <xdr:cNvPr id="469" name="テキスト ボックス 468"/>
        <xdr:cNvSpPr txBox="1"/>
      </xdr:nvSpPr>
      <xdr:spPr>
        <a:xfrm>
          <a:off x="6705111" y="16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135869</xdr:rowOff>
    </xdr:from>
    <xdr:to>
      <xdr:col>55</xdr:col>
      <xdr:colOff>50800</xdr:colOff>
      <xdr:row>98</xdr:row>
      <xdr:rowOff>66019</xdr:rowOff>
    </xdr:to>
    <xdr:sp macro="" textlink="">
      <xdr:nvSpPr>
        <xdr:cNvPr id="475" name="楕円 474"/>
        <xdr:cNvSpPr/>
      </xdr:nvSpPr>
      <xdr:spPr>
        <a:xfrm>
          <a:off x="10426700" y="1676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158746</xdr:rowOff>
    </xdr:from>
    <xdr:ext cx="534377" cy="259045"/>
    <xdr:sp macro="" textlink="">
      <xdr:nvSpPr>
        <xdr:cNvPr id="476" name="土木費該当値テキスト"/>
        <xdr:cNvSpPr txBox="1"/>
      </xdr:nvSpPr>
      <xdr:spPr>
        <a:xfrm>
          <a:off x="10528300" y="1661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150919</xdr:rowOff>
    </xdr:from>
    <xdr:to>
      <xdr:col>50</xdr:col>
      <xdr:colOff>165100</xdr:colOff>
      <xdr:row>98</xdr:row>
      <xdr:rowOff>81069</xdr:rowOff>
    </xdr:to>
    <xdr:sp macro="" textlink="">
      <xdr:nvSpPr>
        <xdr:cNvPr id="477" name="楕円 476"/>
        <xdr:cNvSpPr/>
      </xdr:nvSpPr>
      <xdr:spPr>
        <a:xfrm>
          <a:off x="9588500" y="167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97596</xdr:rowOff>
    </xdr:from>
    <xdr:ext cx="534377" cy="259045"/>
    <xdr:sp macro="" textlink="">
      <xdr:nvSpPr>
        <xdr:cNvPr id="478" name="テキスト ボックス 477"/>
        <xdr:cNvSpPr txBox="1"/>
      </xdr:nvSpPr>
      <xdr:spPr>
        <a:xfrm>
          <a:off x="9372111" y="1655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140404</xdr:rowOff>
    </xdr:from>
    <xdr:to>
      <xdr:col>46</xdr:col>
      <xdr:colOff>38100</xdr:colOff>
      <xdr:row>98</xdr:row>
      <xdr:rowOff>70554</xdr:rowOff>
    </xdr:to>
    <xdr:sp macro="" textlink="">
      <xdr:nvSpPr>
        <xdr:cNvPr id="479" name="楕円 478"/>
        <xdr:cNvSpPr/>
      </xdr:nvSpPr>
      <xdr:spPr>
        <a:xfrm>
          <a:off x="8699500" y="1677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87081</xdr:rowOff>
    </xdr:from>
    <xdr:ext cx="534377" cy="259045"/>
    <xdr:sp macro="" textlink="">
      <xdr:nvSpPr>
        <xdr:cNvPr id="480" name="テキスト ボックス 479"/>
        <xdr:cNvSpPr txBox="1"/>
      </xdr:nvSpPr>
      <xdr:spPr>
        <a:xfrm>
          <a:off x="8483111" y="165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141463</xdr:rowOff>
    </xdr:from>
    <xdr:to>
      <xdr:col>41</xdr:col>
      <xdr:colOff>101600</xdr:colOff>
      <xdr:row>98</xdr:row>
      <xdr:rowOff>71613</xdr:rowOff>
    </xdr:to>
    <xdr:sp macro="" textlink="">
      <xdr:nvSpPr>
        <xdr:cNvPr id="481" name="楕円 480"/>
        <xdr:cNvSpPr/>
      </xdr:nvSpPr>
      <xdr:spPr>
        <a:xfrm>
          <a:off x="7810500" y="1677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88140</xdr:rowOff>
    </xdr:from>
    <xdr:ext cx="534377" cy="259045"/>
    <xdr:sp macro="" textlink="">
      <xdr:nvSpPr>
        <xdr:cNvPr id="482" name="テキスト ボックス 481"/>
        <xdr:cNvSpPr txBox="1"/>
      </xdr:nvSpPr>
      <xdr:spPr>
        <a:xfrm>
          <a:off x="7594111" y="1654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163309</xdr:rowOff>
    </xdr:from>
    <xdr:to>
      <xdr:col>36</xdr:col>
      <xdr:colOff>165100</xdr:colOff>
      <xdr:row>98</xdr:row>
      <xdr:rowOff>93459</xdr:rowOff>
    </xdr:to>
    <xdr:sp macro="" textlink="">
      <xdr:nvSpPr>
        <xdr:cNvPr id="483" name="楕円 482"/>
        <xdr:cNvSpPr/>
      </xdr:nvSpPr>
      <xdr:spPr>
        <a:xfrm>
          <a:off x="6921500" y="167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84586</xdr:rowOff>
    </xdr:from>
    <xdr:ext cx="534377" cy="259045"/>
    <xdr:sp macro="" textlink="">
      <xdr:nvSpPr>
        <xdr:cNvPr id="484" name="テキスト ボックス 483"/>
        <xdr:cNvSpPr txBox="1"/>
      </xdr:nvSpPr>
      <xdr:spPr>
        <a:xfrm>
          <a:off x="6705111" y="168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96586</xdr:rowOff>
    </xdr:from>
    <xdr:to>
      <xdr:col>85</xdr:col>
      <xdr:colOff>127000</xdr:colOff>
      <xdr:row>36</xdr:row>
      <xdr:rowOff>99924</xdr:rowOff>
    </xdr:to>
    <xdr:cxnSp macro="">
      <xdr:nvCxnSpPr>
        <xdr:cNvPr id="512" name="直線コネクタ 511"/>
        <xdr:cNvCxnSpPr/>
      </xdr:nvCxnSpPr>
      <xdr:spPr>
        <a:xfrm>
          <a:off x="15481300" y="6097336"/>
          <a:ext cx="838200" cy="1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3" name="消防費平均値テキスト"/>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98186</xdr:rowOff>
    </xdr:from>
    <xdr:to>
      <xdr:col>81</xdr:col>
      <xdr:colOff>50800</xdr:colOff>
      <xdr:row>35</xdr:row>
      <xdr:rowOff>96586</xdr:rowOff>
    </xdr:to>
    <xdr:cxnSp macro="">
      <xdr:nvCxnSpPr>
        <xdr:cNvPr id="515" name="直線コネクタ 514"/>
        <xdr:cNvCxnSpPr/>
      </xdr:nvCxnSpPr>
      <xdr:spPr>
        <a:xfrm>
          <a:off x="14592300" y="5756036"/>
          <a:ext cx="889000" cy="3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79626</xdr:rowOff>
    </xdr:from>
    <xdr:ext cx="534377" cy="259045"/>
    <xdr:sp macro="" textlink="">
      <xdr:nvSpPr>
        <xdr:cNvPr id="517" name="テキスト ボックス 516"/>
        <xdr:cNvSpPr txBox="1"/>
      </xdr:nvSpPr>
      <xdr:spPr>
        <a:xfrm>
          <a:off x="15214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98186</xdr:rowOff>
    </xdr:from>
    <xdr:to>
      <xdr:col>76</xdr:col>
      <xdr:colOff>114300</xdr:colOff>
      <xdr:row>34</xdr:row>
      <xdr:rowOff>107056</xdr:rowOff>
    </xdr:to>
    <xdr:cxnSp macro="">
      <xdr:nvCxnSpPr>
        <xdr:cNvPr id="518" name="直線コネクタ 517"/>
        <xdr:cNvCxnSpPr/>
      </xdr:nvCxnSpPr>
      <xdr:spPr>
        <a:xfrm flipV="1">
          <a:off x="13703300" y="5756036"/>
          <a:ext cx="889000" cy="1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20" name="テキスト ボックス 519"/>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92517</xdr:rowOff>
    </xdr:from>
    <xdr:to>
      <xdr:col>71</xdr:col>
      <xdr:colOff>177800</xdr:colOff>
      <xdr:row>34</xdr:row>
      <xdr:rowOff>107056</xdr:rowOff>
    </xdr:to>
    <xdr:cxnSp macro="">
      <xdr:nvCxnSpPr>
        <xdr:cNvPr id="521" name="直線コネクタ 520"/>
        <xdr:cNvCxnSpPr/>
      </xdr:nvCxnSpPr>
      <xdr:spPr>
        <a:xfrm>
          <a:off x="12814300" y="5921817"/>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88175</xdr:rowOff>
    </xdr:from>
    <xdr:ext cx="534377" cy="259045"/>
    <xdr:sp macro="" textlink="">
      <xdr:nvSpPr>
        <xdr:cNvPr id="523" name="テキスト ボックス 522"/>
        <xdr:cNvSpPr txBox="1"/>
      </xdr:nvSpPr>
      <xdr:spPr>
        <a:xfrm>
          <a:off x="13436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4" name="フローチャート: 判断 523"/>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69064</xdr:rowOff>
    </xdr:from>
    <xdr:ext cx="534377" cy="259045"/>
    <xdr:sp macro="" textlink="">
      <xdr:nvSpPr>
        <xdr:cNvPr id="525" name="テキスト ボックス 524"/>
        <xdr:cNvSpPr txBox="1"/>
      </xdr:nvSpPr>
      <xdr:spPr>
        <a:xfrm>
          <a:off x="12547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49124</xdr:rowOff>
    </xdr:from>
    <xdr:to>
      <xdr:col>85</xdr:col>
      <xdr:colOff>177800</xdr:colOff>
      <xdr:row>36</xdr:row>
      <xdr:rowOff>150724</xdr:rowOff>
    </xdr:to>
    <xdr:sp macro="" textlink="">
      <xdr:nvSpPr>
        <xdr:cNvPr id="531" name="楕円 530"/>
        <xdr:cNvSpPr/>
      </xdr:nvSpPr>
      <xdr:spPr>
        <a:xfrm>
          <a:off x="16268700" y="62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72001</xdr:rowOff>
    </xdr:from>
    <xdr:ext cx="534377" cy="259045"/>
    <xdr:sp macro="" textlink="">
      <xdr:nvSpPr>
        <xdr:cNvPr id="532" name="消防費該当値テキスト"/>
        <xdr:cNvSpPr txBox="1"/>
      </xdr:nvSpPr>
      <xdr:spPr>
        <a:xfrm>
          <a:off x="16370300" y="607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45786</xdr:rowOff>
    </xdr:from>
    <xdr:to>
      <xdr:col>81</xdr:col>
      <xdr:colOff>101600</xdr:colOff>
      <xdr:row>35</xdr:row>
      <xdr:rowOff>147386</xdr:rowOff>
    </xdr:to>
    <xdr:sp macro="" textlink="">
      <xdr:nvSpPr>
        <xdr:cNvPr id="533" name="楕円 532"/>
        <xdr:cNvSpPr/>
      </xdr:nvSpPr>
      <xdr:spPr>
        <a:xfrm>
          <a:off x="15430500" y="60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163913</xdr:rowOff>
    </xdr:from>
    <xdr:ext cx="534377" cy="259045"/>
    <xdr:sp macro="" textlink="">
      <xdr:nvSpPr>
        <xdr:cNvPr id="534" name="テキスト ボックス 533"/>
        <xdr:cNvSpPr txBox="1"/>
      </xdr:nvSpPr>
      <xdr:spPr>
        <a:xfrm>
          <a:off x="15214111" y="58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47386</xdr:rowOff>
    </xdr:from>
    <xdr:to>
      <xdr:col>76</xdr:col>
      <xdr:colOff>165100</xdr:colOff>
      <xdr:row>33</xdr:row>
      <xdr:rowOff>148986</xdr:rowOff>
    </xdr:to>
    <xdr:sp macro="" textlink="">
      <xdr:nvSpPr>
        <xdr:cNvPr id="535" name="楕円 534"/>
        <xdr:cNvSpPr/>
      </xdr:nvSpPr>
      <xdr:spPr>
        <a:xfrm>
          <a:off x="14541500" y="57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165513</xdr:rowOff>
    </xdr:from>
    <xdr:ext cx="534377" cy="259045"/>
    <xdr:sp macro="" textlink="">
      <xdr:nvSpPr>
        <xdr:cNvPr id="536" name="テキスト ボックス 535"/>
        <xdr:cNvSpPr txBox="1"/>
      </xdr:nvSpPr>
      <xdr:spPr>
        <a:xfrm>
          <a:off x="14325111" y="54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56256</xdr:rowOff>
    </xdr:from>
    <xdr:to>
      <xdr:col>72</xdr:col>
      <xdr:colOff>38100</xdr:colOff>
      <xdr:row>34</xdr:row>
      <xdr:rowOff>157856</xdr:rowOff>
    </xdr:to>
    <xdr:sp macro="" textlink="">
      <xdr:nvSpPr>
        <xdr:cNvPr id="537" name="楕円 536"/>
        <xdr:cNvSpPr/>
      </xdr:nvSpPr>
      <xdr:spPr>
        <a:xfrm>
          <a:off x="13652500" y="588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2933</xdr:rowOff>
    </xdr:from>
    <xdr:ext cx="534377" cy="259045"/>
    <xdr:sp macro="" textlink="">
      <xdr:nvSpPr>
        <xdr:cNvPr id="538" name="テキスト ボックス 537"/>
        <xdr:cNvSpPr txBox="1"/>
      </xdr:nvSpPr>
      <xdr:spPr>
        <a:xfrm>
          <a:off x="13436111" y="5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41717</xdr:rowOff>
    </xdr:from>
    <xdr:to>
      <xdr:col>67</xdr:col>
      <xdr:colOff>101600</xdr:colOff>
      <xdr:row>34</xdr:row>
      <xdr:rowOff>143317</xdr:rowOff>
    </xdr:to>
    <xdr:sp macro="" textlink="">
      <xdr:nvSpPr>
        <xdr:cNvPr id="539" name="楕円 538"/>
        <xdr:cNvSpPr/>
      </xdr:nvSpPr>
      <xdr:spPr>
        <a:xfrm>
          <a:off x="12763500" y="587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159844</xdr:rowOff>
    </xdr:from>
    <xdr:ext cx="534377" cy="259045"/>
    <xdr:sp macro="" textlink="">
      <xdr:nvSpPr>
        <xdr:cNvPr id="540" name="テキスト ボックス 539"/>
        <xdr:cNvSpPr txBox="1"/>
      </xdr:nvSpPr>
      <xdr:spPr>
        <a:xfrm>
          <a:off x="12547111" y="56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36781</xdr:rowOff>
    </xdr:from>
    <xdr:to>
      <xdr:col>85</xdr:col>
      <xdr:colOff>127000</xdr:colOff>
      <xdr:row>57</xdr:row>
      <xdr:rowOff>161385</xdr:rowOff>
    </xdr:to>
    <xdr:cxnSp macro="">
      <xdr:nvCxnSpPr>
        <xdr:cNvPr id="572" name="直線コネクタ 571"/>
        <xdr:cNvCxnSpPr/>
      </xdr:nvCxnSpPr>
      <xdr:spPr>
        <a:xfrm flipV="1">
          <a:off x="15481300" y="9637981"/>
          <a:ext cx="838200" cy="29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3" name="教育費平均値テキスト"/>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161385</xdr:rowOff>
    </xdr:from>
    <xdr:to>
      <xdr:col>81</xdr:col>
      <xdr:colOff>50800</xdr:colOff>
      <xdr:row>58</xdr:row>
      <xdr:rowOff>32438</xdr:rowOff>
    </xdr:to>
    <xdr:cxnSp macro="">
      <xdr:nvCxnSpPr>
        <xdr:cNvPr id="575" name="直線コネクタ 574"/>
        <xdr:cNvCxnSpPr/>
      </xdr:nvCxnSpPr>
      <xdr:spPr>
        <a:xfrm flipV="1">
          <a:off x="14592300" y="9934035"/>
          <a:ext cx="889000" cy="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123633</xdr:rowOff>
    </xdr:from>
    <xdr:to>
      <xdr:col>76</xdr:col>
      <xdr:colOff>114300</xdr:colOff>
      <xdr:row>58</xdr:row>
      <xdr:rowOff>32438</xdr:rowOff>
    </xdr:to>
    <xdr:cxnSp macro="">
      <xdr:nvCxnSpPr>
        <xdr:cNvPr id="578" name="直線コネクタ 577"/>
        <xdr:cNvCxnSpPr/>
      </xdr:nvCxnSpPr>
      <xdr:spPr>
        <a:xfrm>
          <a:off x="13703300" y="9724833"/>
          <a:ext cx="889000" cy="25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70941</xdr:rowOff>
    </xdr:from>
    <xdr:to>
      <xdr:col>71</xdr:col>
      <xdr:colOff>177800</xdr:colOff>
      <xdr:row>56</xdr:row>
      <xdr:rowOff>123633</xdr:rowOff>
    </xdr:to>
    <xdr:cxnSp macro="">
      <xdr:nvCxnSpPr>
        <xdr:cNvPr id="581" name="直線コネクタ 580"/>
        <xdr:cNvCxnSpPr/>
      </xdr:nvCxnSpPr>
      <xdr:spPr>
        <a:xfrm>
          <a:off x="12814300" y="9672141"/>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4" name="フローチャート: 判断 583"/>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149427</xdr:rowOff>
    </xdr:from>
    <xdr:ext cx="534377" cy="259045"/>
    <xdr:sp macro="" textlink="">
      <xdr:nvSpPr>
        <xdr:cNvPr id="585" name="テキスト ボックス 584"/>
        <xdr:cNvSpPr txBox="1"/>
      </xdr:nvSpPr>
      <xdr:spPr>
        <a:xfrm>
          <a:off x="12547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157431</xdr:rowOff>
    </xdr:from>
    <xdr:to>
      <xdr:col>85</xdr:col>
      <xdr:colOff>177800</xdr:colOff>
      <xdr:row>56</xdr:row>
      <xdr:rowOff>87581</xdr:rowOff>
    </xdr:to>
    <xdr:sp macro="" textlink="">
      <xdr:nvSpPr>
        <xdr:cNvPr id="591" name="楕円 590"/>
        <xdr:cNvSpPr/>
      </xdr:nvSpPr>
      <xdr:spPr>
        <a:xfrm>
          <a:off x="16268700" y="958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8858</xdr:rowOff>
    </xdr:from>
    <xdr:ext cx="534377" cy="259045"/>
    <xdr:sp macro="" textlink="">
      <xdr:nvSpPr>
        <xdr:cNvPr id="592" name="教育費該当値テキスト"/>
        <xdr:cNvSpPr txBox="1"/>
      </xdr:nvSpPr>
      <xdr:spPr>
        <a:xfrm>
          <a:off x="16370300" y="943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110585</xdr:rowOff>
    </xdr:from>
    <xdr:to>
      <xdr:col>81</xdr:col>
      <xdr:colOff>101600</xdr:colOff>
      <xdr:row>58</xdr:row>
      <xdr:rowOff>40735</xdr:rowOff>
    </xdr:to>
    <xdr:sp macro="" textlink="">
      <xdr:nvSpPr>
        <xdr:cNvPr id="593" name="楕円 592"/>
        <xdr:cNvSpPr/>
      </xdr:nvSpPr>
      <xdr:spPr>
        <a:xfrm>
          <a:off x="15430500" y="9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31862</xdr:rowOff>
    </xdr:from>
    <xdr:ext cx="534377" cy="259045"/>
    <xdr:sp macro="" textlink="">
      <xdr:nvSpPr>
        <xdr:cNvPr id="594" name="テキスト ボックス 593"/>
        <xdr:cNvSpPr txBox="1"/>
      </xdr:nvSpPr>
      <xdr:spPr>
        <a:xfrm>
          <a:off x="15214111" y="997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153088</xdr:rowOff>
    </xdr:from>
    <xdr:to>
      <xdr:col>76</xdr:col>
      <xdr:colOff>165100</xdr:colOff>
      <xdr:row>58</xdr:row>
      <xdr:rowOff>83238</xdr:rowOff>
    </xdr:to>
    <xdr:sp macro="" textlink="">
      <xdr:nvSpPr>
        <xdr:cNvPr id="595" name="楕円 594"/>
        <xdr:cNvSpPr/>
      </xdr:nvSpPr>
      <xdr:spPr>
        <a:xfrm>
          <a:off x="14541500" y="992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74365</xdr:rowOff>
    </xdr:from>
    <xdr:ext cx="534377" cy="259045"/>
    <xdr:sp macro="" textlink="">
      <xdr:nvSpPr>
        <xdr:cNvPr id="596" name="テキスト ボックス 595"/>
        <xdr:cNvSpPr txBox="1"/>
      </xdr:nvSpPr>
      <xdr:spPr>
        <a:xfrm>
          <a:off x="14325111" y="100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72833</xdr:rowOff>
    </xdr:from>
    <xdr:to>
      <xdr:col>72</xdr:col>
      <xdr:colOff>38100</xdr:colOff>
      <xdr:row>57</xdr:row>
      <xdr:rowOff>2983</xdr:rowOff>
    </xdr:to>
    <xdr:sp macro="" textlink="">
      <xdr:nvSpPr>
        <xdr:cNvPr id="597" name="楕円 596"/>
        <xdr:cNvSpPr/>
      </xdr:nvSpPr>
      <xdr:spPr>
        <a:xfrm>
          <a:off x="13652500" y="96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19510</xdr:rowOff>
    </xdr:from>
    <xdr:ext cx="534377" cy="259045"/>
    <xdr:sp macro="" textlink="">
      <xdr:nvSpPr>
        <xdr:cNvPr id="598" name="テキスト ボックス 597"/>
        <xdr:cNvSpPr txBox="1"/>
      </xdr:nvSpPr>
      <xdr:spPr>
        <a:xfrm>
          <a:off x="13436111" y="94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20141</xdr:rowOff>
    </xdr:from>
    <xdr:to>
      <xdr:col>67</xdr:col>
      <xdr:colOff>101600</xdr:colOff>
      <xdr:row>56</xdr:row>
      <xdr:rowOff>121741</xdr:rowOff>
    </xdr:to>
    <xdr:sp macro="" textlink="">
      <xdr:nvSpPr>
        <xdr:cNvPr id="599" name="楕円 598"/>
        <xdr:cNvSpPr/>
      </xdr:nvSpPr>
      <xdr:spPr>
        <a:xfrm>
          <a:off x="12763500" y="96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138268</xdr:rowOff>
    </xdr:from>
    <xdr:ext cx="534377" cy="259045"/>
    <xdr:sp macro="" textlink="">
      <xdr:nvSpPr>
        <xdr:cNvPr id="600" name="テキスト ボックス 599"/>
        <xdr:cNvSpPr txBox="1"/>
      </xdr:nvSpPr>
      <xdr:spPr>
        <a:xfrm>
          <a:off x="12547111" y="93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56820</xdr:rowOff>
    </xdr:from>
    <xdr:to>
      <xdr:col>85</xdr:col>
      <xdr:colOff>127000</xdr:colOff>
      <xdr:row>77</xdr:row>
      <xdr:rowOff>7874</xdr:rowOff>
    </xdr:to>
    <xdr:cxnSp macro="">
      <xdr:nvCxnSpPr>
        <xdr:cNvPr id="629" name="直線コネクタ 628"/>
        <xdr:cNvCxnSpPr/>
      </xdr:nvCxnSpPr>
      <xdr:spPr>
        <a:xfrm flipV="1">
          <a:off x="15481300" y="13087020"/>
          <a:ext cx="838200" cy="1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101185</xdr:rowOff>
    </xdr:from>
    <xdr:ext cx="469744" cy="259045"/>
    <xdr:sp macro="" textlink="">
      <xdr:nvSpPr>
        <xdr:cNvPr id="630" name="災害復旧費平均値テキスト"/>
        <xdr:cNvSpPr txBox="1"/>
      </xdr:nvSpPr>
      <xdr:spPr>
        <a:xfrm>
          <a:off x="16370300" y="13474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7874</xdr:rowOff>
    </xdr:from>
    <xdr:to>
      <xdr:col>81</xdr:col>
      <xdr:colOff>50800</xdr:colOff>
      <xdr:row>78</xdr:row>
      <xdr:rowOff>170498</xdr:rowOff>
    </xdr:to>
    <xdr:cxnSp macro="">
      <xdr:nvCxnSpPr>
        <xdr:cNvPr id="632" name="直線コネクタ 631"/>
        <xdr:cNvCxnSpPr/>
      </xdr:nvCxnSpPr>
      <xdr:spPr>
        <a:xfrm flipV="1">
          <a:off x="14592300" y="13209524"/>
          <a:ext cx="889000" cy="3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58729</xdr:rowOff>
    </xdr:from>
    <xdr:ext cx="469744" cy="259045"/>
    <xdr:sp macro="" textlink="">
      <xdr:nvSpPr>
        <xdr:cNvPr id="634" name="テキスト ボックス 633"/>
        <xdr:cNvSpPr txBox="1"/>
      </xdr:nvSpPr>
      <xdr:spPr>
        <a:xfrm>
          <a:off x="15246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137909</xdr:rowOff>
    </xdr:from>
    <xdr:to>
      <xdr:col>76</xdr:col>
      <xdr:colOff>114300</xdr:colOff>
      <xdr:row>78</xdr:row>
      <xdr:rowOff>170498</xdr:rowOff>
    </xdr:to>
    <xdr:cxnSp macro="">
      <xdr:nvCxnSpPr>
        <xdr:cNvPr id="635" name="直線コネクタ 634"/>
        <xdr:cNvCxnSpPr/>
      </xdr:nvCxnSpPr>
      <xdr:spPr>
        <a:xfrm>
          <a:off x="13703300" y="13511009"/>
          <a:ext cx="8890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7" name="テキスト ボックス 636"/>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137909</xdr:rowOff>
    </xdr:from>
    <xdr:to>
      <xdr:col>71</xdr:col>
      <xdr:colOff>177800</xdr:colOff>
      <xdr:row>79</xdr:row>
      <xdr:rowOff>37885</xdr:rowOff>
    </xdr:to>
    <xdr:cxnSp macro="">
      <xdr:nvCxnSpPr>
        <xdr:cNvPr id="638" name="直線コネクタ 637"/>
        <xdr:cNvCxnSpPr/>
      </xdr:nvCxnSpPr>
      <xdr:spPr>
        <a:xfrm flipV="1">
          <a:off x="12814300" y="13511009"/>
          <a:ext cx="889000" cy="7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57002</xdr:rowOff>
    </xdr:from>
    <xdr:ext cx="469744" cy="259045"/>
    <xdr:sp macro="" textlink="">
      <xdr:nvSpPr>
        <xdr:cNvPr id="640" name="テキスト ボックス 639"/>
        <xdr:cNvSpPr txBox="1"/>
      </xdr:nvSpPr>
      <xdr:spPr>
        <a:xfrm>
          <a:off x="13468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86919</xdr:rowOff>
    </xdr:from>
    <xdr:to>
      <xdr:col>67</xdr:col>
      <xdr:colOff>101600</xdr:colOff>
      <xdr:row>79</xdr:row>
      <xdr:rowOff>17069</xdr:rowOff>
    </xdr:to>
    <xdr:sp macro="" textlink="">
      <xdr:nvSpPr>
        <xdr:cNvPr id="641" name="フローチャート: 判断 640"/>
        <xdr:cNvSpPr/>
      </xdr:nvSpPr>
      <xdr:spPr>
        <a:xfrm>
          <a:off x="12763500" y="1346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33596</xdr:rowOff>
    </xdr:from>
    <xdr:ext cx="469744" cy="259045"/>
    <xdr:sp macro="" textlink="">
      <xdr:nvSpPr>
        <xdr:cNvPr id="642" name="テキスト ボックス 641"/>
        <xdr:cNvSpPr txBox="1"/>
      </xdr:nvSpPr>
      <xdr:spPr>
        <a:xfrm>
          <a:off x="12579428" y="132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6020</xdr:rowOff>
    </xdr:from>
    <xdr:to>
      <xdr:col>85</xdr:col>
      <xdr:colOff>177800</xdr:colOff>
      <xdr:row>76</xdr:row>
      <xdr:rowOff>107620</xdr:rowOff>
    </xdr:to>
    <xdr:sp macro="" textlink="">
      <xdr:nvSpPr>
        <xdr:cNvPr id="648" name="楕円 647"/>
        <xdr:cNvSpPr/>
      </xdr:nvSpPr>
      <xdr:spPr>
        <a:xfrm>
          <a:off x="16268700" y="130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28897</xdr:rowOff>
    </xdr:from>
    <xdr:ext cx="534377" cy="259045"/>
    <xdr:sp macro="" textlink="">
      <xdr:nvSpPr>
        <xdr:cNvPr id="649" name="災害復旧費該当値テキスト"/>
        <xdr:cNvSpPr txBox="1"/>
      </xdr:nvSpPr>
      <xdr:spPr>
        <a:xfrm>
          <a:off x="16370300" y="128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128524</xdr:rowOff>
    </xdr:from>
    <xdr:to>
      <xdr:col>81</xdr:col>
      <xdr:colOff>101600</xdr:colOff>
      <xdr:row>77</xdr:row>
      <xdr:rowOff>58674</xdr:rowOff>
    </xdr:to>
    <xdr:sp macro="" textlink="">
      <xdr:nvSpPr>
        <xdr:cNvPr id="650" name="楕円 649"/>
        <xdr:cNvSpPr/>
      </xdr:nvSpPr>
      <xdr:spPr>
        <a:xfrm>
          <a:off x="15430500" y="131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75201</xdr:rowOff>
    </xdr:from>
    <xdr:ext cx="534377" cy="259045"/>
    <xdr:sp macro="" textlink="">
      <xdr:nvSpPr>
        <xdr:cNvPr id="651" name="テキスト ボックス 650"/>
        <xdr:cNvSpPr txBox="1"/>
      </xdr:nvSpPr>
      <xdr:spPr>
        <a:xfrm>
          <a:off x="15214111" y="129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119698</xdr:rowOff>
    </xdr:from>
    <xdr:to>
      <xdr:col>76</xdr:col>
      <xdr:colOff>165100</xdr:colOff>
      <xdr:row>79</xdr:row>
      <xdr:rowOff>49848</xdr:rowOff>
    </xdr:to>
    <xdr:sp macro="" textlink="">
      <xdr:nvSpPr>
        <xdr:cNvPr id="652" name="楕円 651"/>
        <xdr:cNvSpPr/>
      </xdr:nvSpPr>
      <xdr:spPr>
        <a:xfrm>
          <a:off x="14541500" y="13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66375</xdr:rowOff>
    </xdr:from>
    <xdr:ext cx="469744" cy="259045"/>
    <xdr:sp macro="" textlink="">
      <xdr:nvSpPr>
        <xdr:cNvPr id="653" name="テキスト ボックス 652"/>
        <xdr:cNvSpPr txBox="1"/>
      </xdr:nvSpPr>
      <xdr:spPr>
        <a:xfrm>
          <a:off x="14357428" y="1326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87109</xdr:rowOff>
    </xdr:from>
    <xdr:to>
      <xdr:col>72</xdr:col>
      <xdr:colOff>38100</xdr:colOff>
      <xdr:row>79</xdr:row>
      <xdr:rowOff>17259</xdr:rowOff>
    </xdr:to>
    <xdr:sp macro="" textlink="">
      <xdr:nvSpPr>
        <xdr:cNvPr id="654" name="楕円 653"/>
        <xdr:cNvSpPr/>
      </xdr:nvSpPr>
      <xdr:spPr>
        <a:xfrm>
          <a:off x="13652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33786</xdr:rowOff>
    </xdr:from>
    <xdr:ext cx="469744" cy="259045"/>
    <xdr:sp macro="" textlink="">
      <xdr:nvSpPr>
        <xdr:cNvPr id="655" name="テキスト ボックス 654"/>
        <xdr:cNvSpPr txBox="1"/>
      </xdr:nvSpPr>
      <xdr:spPr>
        <a:xfrm>
          <a:off x="13468428" y="1323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158535</xdr:rowOff>
    </xdr:from>
    <xdr:to>
      <xdr:col>67</xdr:col>
      <xdr:colOff>101600</xdr:colOff>
      <xdr:row>79</xdr:row>
      <xdr:rowOff>88685</xdr:rowOff>
    </xdr:to>
    <xdr:sp macro="" textlink="">
      <xdr:nvSpPr>
        <xdr:cNvPr id="656" name="楕円 655"/>
        <xdr:cNvSpPr/>
      </xdr:nvSpPr>
      <xdr:spPr>
        <a:xfrm>
          <a:off x="12763500" y="135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79812</xdr:rowOff>
    </xdr:from>
    <xdr:ext cx="378565" cy="259045"/>
    <xdr:sp macro="" textlink="">
      <xdr:nvSpPr>
        <xdr:cNvPr id="657" name="テキスト ボックス 656"/>
        <xdr:cNvSpPr txBox="1"/>
      </xdr:nvSpPr>
      <xdr:spPr>
        <a:xfrm>
          <a:off x="12625017" y="1362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74076</xdr:rowOff>
    </xdr:from>
    <xdr:to>
      <xdr:col>85</xdr:col>
      <xdr:colOff>127000</xdr:colOff>
      <xdr:row>92</xdr:row>
      <xdr:rowOff>167230</xdr:rowOff>
    </xdr:to>
    <xdr:cxnSp macro="">
      <xdr:nvCxnSpPr>
        <xdr:cNvPr id="688" name="直線コネクタ 687"/>
        <xdr:cNvCxnSpPr/>
      </xdr:nvCxnSpPr>
      <xdr:spPr>
        <a:xfrm flipV="1">
          <a:off x="15481300" y="15847476"/>
          <a:ext cx="838200" cy="9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53317</xdr:rowOff>
    </xdr:from>
    <xdr:ext cx="534377" cy="259045"/>
    <xdr:sp macro="" textlink="">
      <xdr:nvSpPr>
        <xdr:cNvPr id="689" name="公債費平均値テキスト"/>
        <xdr:cNvSpPr txBox="1"/>
      </xdr:nvSpPr>
      <xdr:spPr>
        <a:xfrm>
          <a:off x="16370300" y="1634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15669</xdr:rowOff>
    </xdr:from>
    <xdr:to>
      <xdr:col>81</xdr:col>
      <xdr:colOff>50800</xdr:colOff>
      <xdr:row>92</xdr:row>
      <xdr:rowOff>167230</xdr:rowOff>
    </xdr:to>
    <xdr:cxnSp macro="">
      <xdr:nvCxnSpPr>
        <xdr:cNvPr id="691" name="直線コネクタ 690"/>
        <xdr:cNvCxnSpPr/>
      </xdr:nvCxnSpPr>
      <xdr:spPr>
        <a:xfrm>
          <a:off x="14592300" y="15789069"/>
          <a:ext cx="889000" cy="1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3" name="テキスト ボックス 692"/>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15669</xdr:rowOff>
    </xdr:from>
    <xdr:to>
      <xdr:col>76</xdr:col>
      <xdr:colOff>114300</xdr:colOff>
      <xdr:row>92</xdr:row>
      <xdr:rowOff>120710</xdr:rowOff>
    </xdr:to>
    <xdr:cxnSp macro="">
      <xdr:nvCxnSpPr>
        <xdr:cNvPr id="694" name="直線コネクタ 693"/>
        <xdr:cNvCxnSpPr/>
      </xdr:nvCxnSpPr>
      <xdr:spPr>
        <a:xfrm flipV="1">
          <a:off x="13703300" y="15789069"/>
          <a:ext cx="889000" cy="10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6" name="テキスト ボックス 695"/>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120710</xdr:rowOff>
    </xdr:from>
    <xdr:to>
      <xdr:col>71</xdr:col>
      <xdr:colOff>177800</xdr:colOff>
      <xdr:row>92</xdr:row>
      <xdr:rowOff>139585</xdr:rowOff>
    </xdr:to>
    <xdr:cxnSp macro="">
      <xdr:nvCxnSpPr>
        <xdr:cNvPr id="697" name="直線コネクタ 696"/>
        <xdr:cNvCxnSpPr/>
      </xdr:nvCxnSpPr>
      <xdr:spPr>
        <a:xfrm flipV="1">
          <a:off x="12814300" y="15894110"/>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50202</xdr:rowOff>
    </xdr:from>
    <xdr:to>
      <xdr:col>67</xdr:col>
      <xdr:colOff>101600</xdr:colOff>
      <xdr:row>94</xdr:row>
      <xdr:rowOff>151802</xdr:rowOff>
    </xdr:to>
    <xdr:sp macro="" textlink="">
      <xdr:nvSpPr>
        <xdr:cNvPr id="700" name="フローチャート: 判断 699"/>
        <xdr:cNvSpPr/>
      </xdr:nvSpPr>
      <xdr:spPr>
        <a:xfrm>
          <a:off x="12763500" y="161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142929</xdr:rowOff>
    </xdr:from>
    <xdr:ext cx="534377" cy="259045"/>
    <xdr:sp macro="" textlink="">
      <xdr:nvSpPr>
        <xdr:cNvPr id="701" name="テキスト ボックス 700"/>
        <xdr:cNvSpPr txBox="1"/>
      </xdr:nvSpPr>
      <xdr:spPr>
        <a:xfrm>
          <a:off x="12547111" y="162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23276</xdr:rowOff>
    </xdr:from>
    <xdr:to>
      <xdr:col>85</xdr:col>
      <xdr:colOff>177800</xdr:colOff>
      <xdr:row>92</xdr:row>
      <xdr:rowOff>124876</xdr:rowOff>
    </xdr:to>
    <xdr:sp macro="" textlink="">
      <xdr:nvSpPr>
        <xdr:cNvPr id="707" name="楕円 706"/>
        <xdr:cNvSpPr/>
      </xdr:nvSpPr>
      <xdr:spPr>
        <a:xfrm>
          <a:off x="16268700" y="157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46153</xdr:rowOff>
    </xdr:from>
    <xdr:ext cx="534377" cy="259045"/>
    <xdr:sp macro="" textlink="">
      <xdr:nvSpPr>
        <xdr:cNvPr id="708" name="公債費該当値テキスト"/>
        <xdr:cNvSpPr txBox="1"/>
      </xdr:nvSpPr>
      <xdr:spPr>
        <a:xfrm>
          <a:off x="16370300" y="1564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116430</xdr:rowOff>
    </xdr:from>
    <xdr:to>
      <xdr:col>81</xdr:col>
      <xdr:colOff>101600</xdr:colOff>
      <xdr:row>93</xdr:row>
      <xdr:rowOff>46580</xdr:rowOff>
    </xdr:to>
    <xdr:sp macro="" textlink="">
      <xdr:nvSpPr>
        <xdr:cNvPr id="709" name="楕円 708"/>
        <xdr:cNvSpPr/>
      </xdr:nvSpPr>
      <xdr:spPr>
        <a:xfrm>
          <a:off x="15430500" y="158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63107</xdr:rowOff>
    </xdr:from>
    <xdr:ext cx="534377" cy="259045"/>
    <xdr:sp macro="" textlink="">
      <xdr:nvSpPr>
        <xdr:cNvPr id="710" name="テキスト ボックス 709"/>
        <xdr:cNvSpPr txBox="1"/>
      </xdr:nvSpPr>
      <xdr:spPr>
        <a:xfrm>
          <a:off x="15214111" y="1566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136319</xdr:rowOff>
    </xdr:from>
    <xdr:to>
      <xdr:col>76</xdr:col>
      <xdr:colOff>165100</xdr:colOff>
      <xdr:row>92</xdr:row>
      <xdr:rowOff>66469</xdr:rowOff>
    </xdr:to>
    <xdr:sp macro="" textlink="">
      <xdr:nvSpPr>
        <xdr:cNvPr id="711" name="楕円 710"/>
        <xdr:cNvSpPr/>
      </xdr:nvSpPr>
      <xdr:spPr>
        <a:xfrm>
          <a:off x="14541500" y="157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82996</xdr:rowOff>
    </xdr:from>
    <xdr:ext cx="534377" cy="259045"/>
    <xdr:sp macro="" textlink="">
      <xdr:nvSpPr>
        <xdr:cNvPr id="712" name="テキスト ボックス 711"/>
        <xdr:cNvSpPr txBox="1"/>
      </xdr:nvSpPr>
      <xdr:spPr>
        <a:xfrm>
          <a:off x="14325111" y="15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69910</xdr:rowOff>
    </xdr:from>
    <xdr:to>
      <xdr:col>72</xdr:col>
      <xdr:colOff>38100</xdr:colOff>
      <xdr:row>93</xdr:row>
      <xdr:rowOff>60</xdr:rowOff>
    </xdr:to>
    <xdr:sp macro="" textlink="">
      <xdr:nvSpPr>
        <xdr:cNvPr id="713" name="楕円 712"/>
        <xdr:cNvSpPr/>
      </xdr:nvSpPr>
      <xdr:spPr>
        <a:xfrm>
          <a:off x="13652500" y="1584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16587</xdr:rowOff>
    </xdr:from>
    <xdr:ext cx="534377" cy="259045"/>
    <xdr:sp macro="" textlink="">
      <xdr:nvSpPr>
        <xdr:cNvPr id="714" name="テキスト ボックス 713"/>
        <xdr:cNvSpPr txBox="1"/>
      </xdr:nvSpPr>
      <xdr:spPr>
        <a:xfrm>
          <a:off x="13436111" y="156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88785</xdr:rowOff>
    </xdr:from>
    <xdr:to>
      <xdr:col>67</xdr:col>
      <xdr:colOff>101600</xdr:colOff>
      <xdr:row>93</xdr:row>
      <xdr:rowOff>18935</xdr:rowOff>
    </xdr:to>
    <xdr:sp macro="" textlink="">
      <xdr:nvSpPr>
        <xdr:cNvPr id="715" name="楕円 714"/>
        <xdr:cNvSpPr/>
      </xdr:nvSpPr>
      <xdr:spPr>
        <a:xfrm>
          <a:off x="12763500" y="15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35462</xdr:rowOff>
    </xdr:from>
    <xdr:ext cx="534377" cy="259045"/>
    <xdr:sp macro="" textlink="">
      <xdr:nvSpPr>
        <xdr:cNvPr id="716" name="テキスト ボックス 715"/>
        <xdr:cNvSpPr txBox="1"/>
      </xdr:nvSpPr>
      <xdr:spPr>
        <a:xfrm>
          <a:off x="12547111" y="156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64668</xdr:rowOff>
    </xdr:from>
    <xdr:to>
      <xdr:col>98</xdr:col>
      <xdr:colOff>38100</xdr:colOff>
      <xdr:row>38</xdr:row>
      <xdr:rowOff>166268</xdr:rowOff>
    </xdr:to>
    <xdr:sp macro="" textlink="">
      <xdr:nvSpPr>
        <xdr:cNvPr id="755" name="フローチャート: 判断 754"/>
        <xdr:cNvSpPr/>
      </xdr:nvSpPr>
      <xdr:spPr>
        <a:xfrm>
          <a:off x="18605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11346</xdr:rowOff>
    </xdr:from>
    <xdr:ext cx="378565" cy="259045"/>
    <xdr:sp macro="" textlink="">
      <xdr:nvSpPr>
        <xdr:cNvPr id="756" name="テキスト ボックス 755"/>
        <xdr:cNvSpPr txBox="1"/>
      </xdr:nvSpPr>
      <xdr:spPr>
        <a:xfrm>
          <a:off x="18467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71,136</a:t>
          </a:r>
          <a:r>
            <a:rPr kumimoji="1" lang="ja-JP" altLang="ja-JP" sz="1100">
              <a:solidFill>
                <a:schemeClr val="dk1"/>
              </a:solidFill>
              <a:effectLst/>
              <a:latin typeface="+mn-lt"/>
              <a:ea typeface="+mn-ea"/>
              <a:cs typeface="+mn-cs"/>
            </a:rPr>
            <a:t>円と類似団体・全国・県内平均より高くなってる。これは，</a:t>
          </a:r>
          <a:r>
            <a:rPr kumimoji="1" lang="ja-JP" altLang="en-US" sz="1100">
              <a:solidFill>
                <a:schemeClr val="dk1"/>
              </a:solidFill>
              <a:effectLst/>
              <a:latin typeface="+mn-lt"/>
              <a:ea typeface="+mn-ea"/>
              <a:cs typeface="+mn-cs"/>
            </a:rPr>
            <a:t>ペアシティ三原西館再編改修工事</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などの増加</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161,150</a:t>
          </a:r>
          <a:r>
            <a:rPr kumimoji="1" lang="ja-JP" altLang="ja-JP" sz="1100">
              <a:solidFill>
                <a:schemeClr val="dk1"/>
              </a:solidFill>
              <a:effectLst/>
              <a:latin typeface="+mn-lt"/>
              <a:ea typeface="+mn-ea"/>
              <a:cs typeface="+mn-cs"/>
            </a:rPr>
            <a:t>円と類似団体・全国平均より高くなっている。これは，</a:t>
          </a:r>
          <a:r>
            <a:rPr kumimoji="1" lang="ja-JP" altLang="en-US" sz="1100">
              <a:solidFill>
                <a:schemeClr val="dk1"/>
              </a:solidFill>
              <a:effectLst/>
              <a:latin typeface="+mn-lt"/>
              <a:ea typeface="+mn-ea"/>
              <a:cs typeface="+mn-cs"/>
            </a:rPr>
            <a:t>介護施設整備に対する補助や人権文化センターの耐震化などに要する社会福祉費，老人福祉費の増加</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22,480</a:t>
          </a:r>
          <a:r>
            <a:rPr kumimoji="1" lang="ja-JP" altLang="ja-JP" sz="1100">
              <a:solidFill>
                <a:schemeClr val="dk1"/>
              </a:solidFill>
              <a:effectLst/>
              <a:latin typeface="+mn-lt"/>
              <a:ea typeface="+mn-ea"/>
              <a:cs typeface="+mn-cs"/>
            </a:rPr>
            <a:t>円と</a:t>
          </a:r>
          <a:r>
            <a:rPr kumimoji="1" lang="ja-JP" altLang="ja-JP" sz="1100" b="0" i="0" baseline="0">
              <a:solidFill>
                <a:schemeClr val="dk1"/>
              </a:solidFill>
              <a:effectLst/>
              <a:latin typeface="+mn-lt"/>
              <a:ea typeface="+mn-ea"/>
              <a:cs typeface="+mn-cs"/>
            </a:rPr>
            <a:t>類似団体・全国・県内平均より高くなってる。これは，本郷産業団地整備のための事業費の増加によるものである。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災害復旧費は，住民一人当たり</a:t>
          </a:r>
          <a:r>
            <a:rPr kumimoji="1" lang="en-US" altLang="ja-JP" sz="1100">
              <a:solidFill>
                <a:schemeClr val="dk1"/>
              </a:solidFill>
              <a:effectLst/>
              <a:latin typeface="+mn-lt"/>
              <a:ea typeface="+mn-ea"/>
              <a:cs typeface="+mn-cs"/>
            </a:rPr>
            <a:t>39,526</a:t>
          </a:r>
          <a:r>
            <a:rPr kumimoji="1" lang="ja-JP" altLang="ja-JP" sz="1100">
              <a:solidFill>
                <a:schemeClr val="dk1"/>
              </a:solidFill>
              <a:effectLst/>
              <a:latin typeface="+mn-lt"/>
              <a:ea typeface="+mn-ea"/>
              <a:cs typeface="+mn-cs"/>
            </a:rPr>
            <a:t>円と類似団体・全国・県内平均より高くなっている。これは，平成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月豪雨災害に対する土木施設災害復旧費など災害復旧工事費の増加によるものである。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aseline="0">
              <a:solidFill>
                <a:schemeClr val="dk1"/>
              </a:solidFill>
              <a:effectLst/>
              <a:latin typeface="+mn-lt"/>
              <a:ea typeface="+mn-ea"/>
              <a:cs typeface="+mn-cs"/>
            </a:rPr>
            <a:t>　財政調整基金残高は，適切な財源確保と歳出の精査により，取崩しを回避しており，前年度から微増となっている。標準財政規模比が</a:t>
          </a:r>
          <a:r>
            <a:rPr kumimoji="1" lang="en-US" altLang="ja-JP" sz="1100" baseline="0">
              <a:solidFill>
                <a:schemeClr val="dk1"/>
              </a:solidFill>
              <a:effectLst/>
              <a:latin typeface="+mn-lt"/>
              <a:ea typeface="+mn-ea"/>
              <a:cs typeface="+mn-cs"/>
            </a:rPr>
            <a:t>0.14</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したのは，法人市民税の</a:t>
          </a:r>
          <a:r>
            <a:rPr kumimoji="1" lang="ja-JP" altLang="en-US" sz="1100" baseline="0">
              <a:solidFill>
                <a:schemeClr val="dk1"/>
              </a:solidFill>
              <a:effectLst/>
              <a:latin typeface="+mn-lt"/>
              <a:ea typeface="+mn-ea"/>
              <a:cs typeface="+mn-cs"/>
            </a:rPr>
            <a:t>増収</a:t>
          </a:r>
          <a:r>
            <a:rPr kumimoji="1" lang="ja-JP" altLang="ja-JP" sz="1100" baseline="0">
              <a:solidFill>
                <a:schemeClr val="dk1"/>
              </a:solidFill>
              <a:effectLst/>
              <a:latin typeface="+mn-lt"/>
              <a:ea typeface="+mn-ea"/>
              <a:cs typeface="+mn-cs"/>
            </a:rPr>
            <a:t>により，標準財政規模が前年度より</a:t>
          </a:r>
          <a:r>
            <a:rPr kumimoji="1" lang="en-US" altLang="ja-JP" sz="1100" baseline="0">
              <a:solidFill>
                <a:schemeClr val="dk1"/>
              </a:solidFill>
              <a:effectLst/>
              <a:latin typeface="+mn-lt"/>
              <a:ea typeface="+mn-ea"/>
              <a:cs typeface="+mn-cs"/>
            </a:rPr>
            <a:t>196</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したことによる。実質収支額</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実質単年度収支は増加しており，引き続き市税，使用料・手数料，財産収入等の自主財源の確保に努める。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全会計が黒字で推移しており，健全な状態にある。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54224871</v>
      </c>
      <c r="BO4" s="424"/>
      <c r="BP4" s="424"/>
      <c r="BQ4" s="424"/>
      <c r="BR4" s="424"/>
      <c r="BS4" s="424"/>
      <c r="BT4" s="424"/>
      <c r="BU4" s="425"/>
      <c r="BV4" s="423">
        <v>52502402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3.4</v>
      </c>
      <c r="CU4" s="608"/>
      <c r="CV4" s="608"/>
      <c r="CW4" s="608"/>
      <c r="CX4" s="608"/>
      <c r="CY4" s="608"/>
      <c r="CZ4" s="608"/>
      <c r="DA4" s="609"/>
      <c r="DB4" s="607">
        <v>2.1</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51804670</v>
      </c>
      <c r="BO5" s="429"/>
      <c r="BP5" s="429"/>
      <c r="BQ5" s="429"/>
      <c r="BR5" s="429"/>
      <c r="BS5" s="429"/>
      <c r="BT5" s="429"/>
      <c r="BU5" s="430"/>
      <c r="BV5" s="428">
        <v>50243791</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92.5</v>
      </c>
      <c r="CU5" s="399"/>
      <c r="CV5" s="399"/>
      <c r="CW5" s="399"/>
      <c r="CX5" s="399"/>
      <c r="CY5" s="399"/>
      <c r="CZ5" s="399"/>
      <c r="DA5" s="400"/>
      <c r="DB5" s="398">
        <v>92.7</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2420201</v>
      </c>
      <c r="BO6" s="429"/>
      <c r="BP6" s="429"/>
      <c r="BQ6" s="429"/>
      <c r="BR6" s="429"/>
      <c r="BS6" s="429"/>
      <c r="BT6" s="429"/>
      <c r="BU6" s="430"/>
      <c r="BV6" s="428">
        <v>2258611</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97.4</v>
      </c>
      <c r="CU6" s="582"/>
      <c r="CV6" s="582"/>
      <c r="CW6" s="582"/>
      <c r="CX6" s="582"/>
      <c r="CY6" s="582"/>
      <c r="CZ6" s="582"/>
      <c r="DA6" s="583"/>
      <c r="DB6" s="581">
        <v>98.8</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94</v>
      </c>
      <c r="AV7" s="486"/>
      <c r="AW7" s="486"/>
      <c r="AX7" s="486"/>
      <c r="AY7" s="408" t="s">
        <v>106</v>
      </c>
      <c r="AZ7" s="409"/>
      <c r="BA7" s="409"/>
      <c r="BB7" s="409"/>
      <c r="BC7" s="409"/>
      <c r="BD7" s="409"/>
      <c r="BE7" s="409"/>
      <c r="BF7" s="409"/>
      <c r="BG7" s="409"/>
      <c r="BH7" s="409"/>
      <c r="BI7" s="409"/>
      <c r="BJ7" s="409"/>
      <c r="BK7" s="409"/>
      <c r="BL7" s="409"/>
      <c r="BM7" s="410"/>
      <c r="BN7" s="428">
        <v>1495423</v>
      </c>
      <c r="BO7" s="429"/>
      <c r="BP7" s="429"/>
      <c r="BQ7" s="429"/>
      <c r="BR7" s="429"/>
      <c r="BS7" s="429"/>
      <c r="BT7" s="429"/>
      <c r="BU7" s="430"/>
      <c r="BV7" s="428">
        <v>1689642</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26871006</v>
      </c>
      <c r="CU7" s="429"/>
      <c r="CV7" s="429"/>
      <c r="CW7" s="429"/>
      <c r="CX7" s="429"/>
      <c r="CY7" s="429"/>
      <c r="CZ7" s="429"/>
      <c r="DA7" s="430"/>
      <c r="DB7" s="428">
        <v>26675421</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924778</v>
      </c>
      <c r="BO8" s="429"/>
      <c r="BP8" s="429"/>
      <c r="BQ8" s="429"/>
      <c r="BR8" s="429"/>
      <c r="BS8" s="429"/>
      <c r="BT8" s="429"/>
      <c r="BU8" s="430"/>
      <c r="BV8" s="428">
        <v>568969</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0.56000000000000005</v>
      </c>
      <c r="CU8" s="542"/>
      <c r="CV8" s="542"/>
      <c r="CW8" s="542"/>
      <c r="CX8" s="542"/>
      <c r="CY8" s="542"/>
      <c r="CZ8" s="542"/>
      <c r="DA8" s="543"/>
      <c r="DB8" s="541">
        <v>0.56999999999999995</v>
      </c>
      <c r="DC8" s="542"/>
      <c r="DD8" s="542"/>
      <c r="DE8" s="542"/>
      <c r="DF8" s="542"/>
      <c r="DG8" s="542"/>
      <c r="DH8" s="542"/>
      <c r="DI8" s="543"/>
      <c r="DJ8" s="186"/>
      <c r="DK8" s="186"/>
      <c r="DL8" s="186"/>
      <c r="DM8" s="186"/>
      <c r="DN8" s="186"/>
      <c r="DO8" s="186"/>
    </row>
    <row r="9" spans="1:119" ht="18.75" customHeight="1" thickBot="1">
      <c r="A9" s="187"/>
      <c r="B9" s="570" t="s">
        <v>112</v>
      </c>
      <c r="C9" s="571"/>
      <c r="D9" s="571"/>
      <c r="E9" s="571"/>
      <c r="F9" s="571"/>
      <c r="G9" s="571"/>
      <c r="H9" s="571"/>
      <c r="I9" s="571"/>
      <c r="J9" s="571"/>
      <c r="K9" s="491"/>
      <c r="L9" s="572" t="s">
        <v>113</v>
      </c>
      <c r="M9" s="573"/>
      <c r="N9" s="573"/>
      <c r="O9" s="573"/>
      <c r="P9" s="573"/>
      <c r="Q9" s="574"/>
      <c r="R9" s="575">
        <v>96194</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355809</v>
      </c>
      <c r="BO9" s="429"/>
      <c r="BP9" s="429"/>
      <c r="BQ9" s="429"/>
      <c r="BR9" s="429"/>
      <c r="BS9" s="429"/>
      <c r="BT9" s="429"/>
      <c r="BU9" s="430"/>
      <c r="BV9" s="428">
        <v>100429</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21.6</v>
      </c>
      <c r="CU9" s="399"/>
      <c r="CV9" s="399"/>
      <c r="CW9" s="399"/>
      <c r="CX9" s="399"/>
      <c r="CY9" s="399"/>
      <c r="CZ9" s="399"/>
      <c r="DA9" s="400"/>
      <c r="DB9" s="398">
        <v>20.399999999999999</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119</v>
      </c>
      <c r="M10" s="402"/>
      <c r="N10" s="402"/>
      <c r="O10" s="402"/>
      <c r="P10" s="402"/>
      <c r="Q10" s="403"/>
      <c r="R10" s="404">
        <v>100509</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4138</v>
      </c>
      <c r="BO10" s="429"/>
      <c r="BP10" s="429"/>
      <c r="BQ10" s="429"/>
      <c r="BR10" s="429"/>
      <c r="BS10" s="429"/>
      <c r="BT10" s="429"/>
      <c r="BU10" s="430"/>
      <c r="BV10" s="428">
        <v>5101</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121</v>
      </c>
      <c r="AV11" s="486"/>
      <c r="AW11" s="486"/>
      <c r="AX11" s="486"/>
      <c r="AY11" s="408" t="s">
        <v>127</v>
      </c>
      <c r="AZ11" s="409"/>
      <c r="BA11" s="409"/>
      <c r="BB11" s="409"/>
      <c r="BC11" s="409"/>
      <c r="BD11" s="409"/>
      <c r="BE11" s="409"/>
      <c r="BF11" s="409"/>
      <c r="BG11" s="409"/>
      <c r="BH11" s="409"/>
      <c r="BI11" s="409"/>
      <c r="BJ11" s="409"/>
      <c r="BK11" s="409"/>
      <c r="BL11" s="409"/>
      <c r="BM11" s="410"/>
      <c r="BN11" s="428">
        <v>689512</v>
      </c>
      <c r="BO11" s="429"/>
      <c r="BP11" s="429"/>
      <c r="BQ11" s="429"/>
      <c r="BR11" s="429"/>
      <c r="BS11" s="429"/>
      <c r="BT11" s="429"/>
      <c r="BU11" s="430"/>
      <c r="BV11" s="428">
        <v>535465</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c r="A12" s="187"/>
      <c r="B12" s="544" t="s">
        <v>130</v>
      </c>
      <c r="C12" s="545"/>
      <c r="D12" s="545"/>
      <c r="E12" s="545"/>
      <c r="F12" s="545"/>
      <c r="G12" s="545"/>
      <c r="H12" s="545"/>
      <c r="I12" s="545"/>
      <c r="J12" s="545"/>
      <c r="K12" s="546"/>
      <c r="L12" s="553" t="s">
        <v>131</v>
      </c>
      <c r="M12" s="554"/>
      <c r="N12" s="554"/>
      <c r="O12" s="554"/>
      <c r="P12" s="554"/>
      <c r="Q12" s="555"/>
      <c r="R12" s="556">
        <v>93089</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138</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139</v>
      </c>
      <c r="N13" s="529"/>
      <c r="O13" s="529"/>
      <c r="P13" s="529"/>
      <c r="Q13" s="530"/>
      <c r="R13" s="531">
        <v>90773</v>
      </c>
      <c r="S13" s="532"/>
      <c r="T13" s="532"/>
      <c r="U13" s="532"/>
      <c r="V13" s="533"/>
      <c r="W13" s="519" t="s">
        <v>140</v>
      </c>
      <c r="X13" s="441"/>
      <c r="Y13" s="441"/>
      <c r="Z13" s="441"/>
      <c r="AA13" s="441"/>
      <c r="AB13" s="442"/>
      <c r="AC13" s="404">
        <v>2386</v>
      </c>
      <c r="AD13" s="405"/>
      <c r="AE13" s="405"/>
      <c r="AF13" s="405"/>
      <c r="AG13" s="406"/>
      <c r="AH13" s="404">
        <v>2464</v>
      </c>
      <c r="AI13" s="405"/>
      <c r="AJ13" s="405"/>
      <c r="AK13" s="405"/>
      <c r="AL13" s="407"/>
      <c r="AM13" s="497" t="s">
        <v>141</v>
      </c>
      <c r="AN13" s="402"/>
      <c r="AO13" s="402"/>
      <c r="AP13" s="402"/>
      <c r="AQ13" s="402"/>
      <c r="AR13" s="402"/>
      <c r="AS13" s="402"/>
      <c r="AT13" s="403"/>
      <c r="AU13" s="485" t="s">
        <v>135</v>
      </c>
      <c r="AV13" s="486"/>
      <c r="AW13" s="486"/>
      <c r="AX13" s="486"/>
      <c r="AY13" s="408" t="s">
        <v>142</v>
      </c>
      <c r="AZ13" s="409"/>
      <c r="BA13" s="409"/>
      <c r="BB13" s="409"/>
      <c r="BC13" s="409"/>
      <c r="BD13" s="409"/>
      <c r="BE13" s="409"/>
      <c r="BF13" s="409"/>
      <c r="BG13" s="409"/>
      <c r="BH13" s="409"/>
      <c r="BI13" s="409"/>
      <c r="BJ13" s="409"/>
      <c r="BK13" s="409"/>
      <c r="BL13" s="409"/>
      <c r="BM13" s="410"/>
      <c r="BN13" s="428">
        <v>1049459</v>
      </c>
      <c r="BO13" s="429"/>
      <c r="BP13" s="429"/>
      <c r="BQ13" s="429"/>
      <c r="BR13" s="429"/>
      <c r="BS13" s="429"/>
      <c r="BT13" s="429"/>
      <c r="BU13" s="430"/>
      <c r="BV13" s="428">
        <v>640995</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6.3</v>
      </c>
      <c r="CU13" s="399"/>
      <c r="CV13" s="399"/>
      <c r="CW13" s="399"/>
      <c r="CX13" s="399"/>
      <c r="CY13" s="399"/>
      <c r="CZ13" s="399"/>
      <c r="DA13" s="400"/>
      <c r="DB13" s="398">
        <v>6.7</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144</v>
      </c>
      <c r="M14" s="565"/>
      <c r="N14" s="565"/>
      <c r="O14" s="565"/>
      <c r="P14" s="565"/>
      <c r="Q14" s="566"/>
      <c r="R14" s="531">
        <v>94384</v>
      </c>
      <c r="S14" s="532"/>
      <c r="T14" s="532"/>
      <c r="U14" s="532"/>
      <c r="V14" s="533"/>
      <c r="W14" s="534"/>
      <c r="X14" s="444"/>
      <c r="Y14" s="444"/>
      <c r="Z14" s="444"/>
      <c r="AA14" s="444"/>
      <c r="AB14" s="445"/>
      <c r="AC14" s="524">
        <v>5.6</v>
      </c>
      <c r="AD14" s="525"/>
      <c r="AE14" s="525"/>
      <c r="AF14" s="525"/>
      <c r="AG14" s="526"/>
      <c r="AH14" s="524">
        <v>5.8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41.9</v>
      </c>
      <c r="CU14" s="536"/>
      <c r="CV14" s="536"/>
      <c r="CW14" s="536"/>
      <c r="CX14" s="536"/>
      <c r="CY14" s="536"/>
      <c r="CZ14" s="536"/>
      <c r="DA14" s="537"/>
      <c r="DB14" s="535">
        <v>36.5</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139</v>
      </c>
      <c r="N15" s="529"/>
      <c r="O15" s="529"/>
      <c r="P15" s="529"/>
      <c r="Q15" s="530"/>
      <c r="R15" s="531">
        <v>92308</v>
      </c>
      <c r="S15" s="532"/>
      <c r="T15" s="532"/>
      <c r="U15" s="532"/>
      <c r="V15" s="533"/>
      <c r="W15" s="519" t="s">
        <v>146</v>
      </c>
      <c r="X15" s="441"/>
      <c r="Y15" s="441"/>
      <c r="Z15" s="441"/>
      <c r="AA15" s="441"/>
      <c r="AB15" s="442"/>
      <c r="AC15" s="404">
        <v>13304</v>
      </c>
      <c r="AD15" s="405"/>
      <c r="AE15" s="405"/>
      <c r="AF15" s="405"/>
      <c r="AG15" s="406"/>
      <c r="AH15" s="404">
        <v>13358</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11937350</v>
      </c>
      <c r="BO15" s="424"/>
      <c r="BP15" s="424"/>
      <c r="BQ15" s="424"/>
      <c r="BR15" s="424"/>
      <c r="BS15" s="424"/>
      <c r="BT15" s="424"/>
      <c r="BU15" s="425"/>
      <c r="BV15" s="423">
        <v>11997828</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31</v>
      </c>
      <c r="AD16" s="525"/>
      <c r="AE16" s="525"/>
      <c r="AF16" s="525"/>
      <c r="AG16" s="526"/>
      <c r="AH16" s="524">
        <v>31.4</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22043030</v>
      </c>
      <c r="BO16" s="429"/>
      <c r="BP16" s="429"/>
      <c r="BQ16" s="429"/>
      <c r="BR16" s="429"/>
      <c r="BS16" s="429"/>
      <c r="BT16" s="429"/>
      <c r="BU16" s="430"/>
      <c r="BV16" s="428">
        <v>21350188</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27247</v>
      </c>
      <c r="AD17" s="405"/>
      <c r="AE17" s="405"/>
      <c r="AF17" s="405"/>
      <c r="AG17" s="406"/>
      <c r="AH17" s="404">
        <v>26711</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15195114</v>
      </c>
      <c r="BO17" s="429"/>
      <c r="BP17" s="429"/>
      <c r="BQ17" s="429"/>
      <c r="BR17" s="429"/>
      <c r="BS17" s="429"/>
      <c r="BT17" s="429"/>
      <c r="BU17" s="430"/>
      <c r="BV17" s="428">
        <v>15271689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156</v>
      </c>
      <c r="C18" s="491"/>
      <c r="D18" s="491"/>
      <c r="E18" s="492"/>
      <c r="F18" s="492"/>
      <c r="G18" s="492"/>
      <c r="H18" s="492"/>
      <c r="I18" s="492"/>
      <c r="J18" s="492"/>
      <c r="K18" s="492"/>
      <c r="L18" s="493">
        <v>471.51</v>
      </c>
      <c r="M18" s="493"/>
      <c r="N18" s="493"/>
      <c r="O18" s="493"/>
      <c r="P18" s="493"/>
      <c r="Q18" s="493"/>
      <c r="R18" s="494"/>
      <c r="S18" s="494"/>
      <c r="T18" s="494"/>
      <c r="U18" s="494"/>
      <c r="V18" s="495"/>
      <c r="W18" s="509"/>
      <c r="X18" s="510"/>
      <c r="Y18" s="510"/>
      <c r="Z18" s="510"/>
      <c r="AA18" s="510"/>
      <c r="AB18" s="520"/>
      <c r="AC18" s="392">
        <v>63.5</v>
      </c>
      <c r="AD18" s="393"/>
      <c r="AE18" s="393"/>
      <c r="AF18" s="393"/>
      <c r="AG18" s="496"/>
      <c r="AH18" s="392">
        <v>62.8</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25681864</v>
      </c>
      <c r="BO18" s="429"/>
      <c r="BP18" s="429"/>
      <c r="BQ18" s="429"/>
      <c r="BR18" s="429"/>
      <c r="BS18" s="429"/>
      <c r="BT18" s="429"/>
      <c r="BU18" s="430"/>
      <c r="BV18" s="428">
        <v>24904761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158</v>
      </c>
      <c r="C19" s="491"/>
      <c r="D19" s="491"/>
      <c r="E19" s="492"/>
      <c r="F19" s="492"/>
      <c r="G19" s="492"/>
      <c r="H19" s="492"/>
      <c r="I19" s="492"/>
      <c r="J19" s="492"/>
      <c r="K19" s="492"/>
      <c r="L19" s="498">
        <v>204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31850335</v>
      </c>
      <c r="BO19" s="429"/>
      <c r="BP19" s="429"/>
      <c r="BQ19" s="429"/>
      <c r="BR19" s="429"/>
      <c r="BS19" s="429"/>
      <c r="BT19" s="429"/>
      <c r="BU19" s="430"/>
      <c r="BV19" s="428">
        <v>31631314</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160</v>
      </c>
      <c r="C20" s="491"/>
      <c r="D20" s="491"/>
      <c r="E20" s="492"/>
      <c r="F20" s="492"/>
      <c r="G20" s="492"/>
      <c r="H20" s="492"/>
      <c r="I20" s="492"/>
      <c r="J20" s="492"/>
      <c r="K20" s="492"/>
      <c r="L20" s="498">
        <v>39888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66735879</v>
      </c>
      <c r="BO23" s="429"/>
      <c r="BP23" s="429"/>
      <c r="BQ23" s="429"/>
      <c r="BR23" s="429"/>
      <c r="BS23" s="429"/>
      <c r="BT23" s="429"/>
      <c r="BU23" s="430"/>
      <c r="BV23" s="428">
        <v>66359170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169</v>
      </c>
      <c r="F24" s="402"/>
      <c r="G24" s="402"/>
      <c r="H24" s="402"/>
      <c r="I24" s="402"/>
      <c r="J24" s="402"/>
      <c r="K24" s="403"/>
      <c r="L24" s="404">
        <v>1</v>
      </c>
      <c r="M24" s="405"/>
      <c r="N24" s="405"/>
      <c r="O24" s="405"/>
      <c r="P24" s="406"/>
      <c r="Q24" s="404">
        <v>9430</v>
      </c>
      <c r="R24" s="405"/>
      <c r="S24" s="405"/>
      <c r="T24" s="405"/>
      <c r="U24" s="405"/>
      <c r="V24" s="406"/>
      <c r="W24" s="470"/>
      <c r="X24" s="461"/>
      <c r="Y24" s="462"/>
      <c r="Z24" s="401" t="s">
        <v>170</v>
      </c>
      <c r="AA24" s="402"/>
      <c r="AB24" s="402"/>
      <c r="AC24" s="402"/>
      <c r="AD24" s="402"/>
      <c r="AE24" s="402"/>
      <c r="AF24" s="402"/>
      <c r="AG24" s="403"/>
      <c r="AH24" s="404">
        <v>806</v>
      </c>
      <c r="AI24" s="405"/>
      <c r="AJ24" s="405"/>
      <c r="AK24" s="405"/>
      <c r="AL24" s="406"/>
      <c r="AM24" s="404">
        <v>2512302</v>
      </c>
      <c r="AN24" s="405"/>
      <c r="AO24" s="405"/>
      <c r="AP24" s="405"/>
      <c r="AQ24" s="405"/>
      <c r="AR24" s="406"/>
      <c r="AS24" s="404">
        <v>3117</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43482951</v>
      </c>
      <c r="BO24" s="429"/>
      <c r="BP24" s="429"/>
      <c r="BQ24" s="429"/>
      <c r="BR24" s="429"/>
      <c r="BS24" s="429"/>
      <c r="BT24" s="429"/>
      <c r="BU24" s="430"/>
      <c r="BV24" s="428">
        <v>42746878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172</v>
      </c>
      <c r="F25" s="402"/>
      <c r="G25" s="402"/>
      <c r="H25" s="402"/>
      <c r="I25" s="402"/>
      <c r="J25" s="402"/>
      <c r="K25" s="403"/>
      <c r="L25" s="404">
        <v>2</v>
      </c>
      <c r="M25" s="405"/>
      <c r="N25" s="405"/>
      <c r="O25" s="405"/>
      <c r="P25" s="406"/>
      <c r="Q25" s="404">
        <v>7440</v>
      </c>
      <c r="R25" s="405"/>
      <c r="S25" s="405"/>
      <c r="T25" s="405"/>
      <c r="U25" s="405"/>
      <c r="V25" s="406"/>
      <c r="W25" s="470"/>
      <c r="X25" s="461"/>
      <c r="Y25" s="462"/>
      <c r="Z25" s="401" t="s">
        <v>173</v>
      </c>
      <c r="AA25" s="402"/>
      <c r="AB25" s="402"/>
      <c r="AC25" s="402"/>
      <c r="AD25" s="402"/>
      <c r="AE25" s="402"/>
      <c r="AF25" s="402"/>
      <c r="AG25" s="403"/>
      <c r="AH25" s="404">
        <v>167</v>
      </c>
      <c r="AI25" s="405"/>
      <c r="AJ25" s="405"/>
      <c r="AK25" s="405"/>
      <c r="AL25" s="406"/>
      <c r="AM25" s="404">
        <v>532730</v>
      </c>
      <c r="AN25" s="405"/>
      <c r="AO25" s="405"/>
      <c r="AP25" s="405"/>
      <c r="AQ25" s="405"/>
      <c r="AR25" s="406"/>
      <c r="AS25" s="404">
        <v>3190</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5751196</v>
      </c>
      <c r="BO25" s="424"/>
      <c r="BP25" s="424"/>
      <c r="BQ25" s="424"/>
      <c r="BR25" s="424"/>
      <c r="BS25" s="424"/>
      <c r="BT25" s="424"/>
      <c r="BU25" s="425"/>
      <c r="BV25" s="423">
        <v>9414615</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175</v>
      </c>
      <c r="F26" s="402"/>
      <c r="G26" s="402"/>
      <c r="H26" s="402"/>
      <c r="I26" s="402"/>
      <c r="J26" s="402"/>
      <c r="K26" s="403"/>
      <c r="L26" s="404">
        <v>1</v>
      </c>
      <c r="M26" s="405"/>
      <c r="N26" s="405"/>
      <c r="O26" s="405"/>
      <c r="P26" s="406"/>
      <c r="Q26" s="404">
        <v>6500</v>
      </c>
      <c r="R26" s="405"/>
      <c r="S26" s="405"/>
      <c r="T26" s="405"/>
      <c r="U26" s="405"/>
      <c r="V26" s="406"/>
      <c r="W26" s="470"/>
      <c r="X26" s="461"/>
      <c r="Y26" s="462"/>
      <c r="Z26" s="401" t="s">
        <v>176</v>
      </c>
      <c r="AA26" s="483"/>
      <c r="AB26" s="483"/>
      <c r="AC26" s="483"/>
      <c r="AD26" s="483"/>
      <c r="AE26" s="483"/>
      <c r="AF26" s="483"/>
      <c r="AG26" s="484"/>
      <c r="AH26" s="404">
        <v>26</v>
      </c>
      <c r="AI26" s="405"/>
      <c r="AJ26" s="405"/>
      <c r="AK26" s="405"/>
      <c r="AL26" s="406"/>
      <c r="AM26" s="404">
        <v>84864</v>
      </c>
      <c r="AN26" s="405"/>
      <c r="AO26" s="405"/>
      <c r="AP26" s="405"/>
      <c r="AQ26" s="405"/>
      <c r="AR26" s="406"/>
      <c r="AS26" s="404">
        <v>3264</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178</v>
      </c>
      <c r="BO26" s="429"/>
      <c r="BP26" s="429"/>
      <c r="BQ26" s="429"/>
      <c r="BR26" s="429"/>
      <c r="BS26" s="429"/>
      <c r="BT26" s="429"/>
      <c r="BU26" s="430"/>
      <c r="BV26" s="428" t="s">
        <v>138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179</v>
      </c>
      <c r="F27" s="402"/>
      <c r="G27" s="402"/>
      <c r="H27" s="402"/>
      <c r="I27" s="402"/>
      <c r="J27" s="402"/>
      <c r="K27" s="403"/>
      <c r="L27" s="404">
        <v>1</v>
      </c>
      <c r="M27" s="405"/>
      <c r="N27" s="405"/>
      <c r="O27" s="405"/>
      <c r="P27" s="406"/>
      <c r="Q27" s="404">
        <v>5300</v>
      </c>
      <c r="R27" s="405"/>
      <c r="S27" s="405"/>
      <c r="T27" s="405"/>
      <c r="U27" s="405"/>
      <c r="V27" s="406"/>
      <c r="W27" s="470"/>
      <c r="X27" s="461"/>
      <c r="Y27" s="462"/>
      <c r="Z27" s="401" t="s">
        <v>180</v>
      </c>
      <c r="AA27" s="402"/>
      <c r="AB27" s="402"/>
      <c r="AC27" s="402"/>
      <c r="AD27" s="402"/>
      <c r="AE27" s="402"/>
      <c r="AF27" s="402"/>
      <c r="AG27" s="403"/>
      <c r="AH27" s="404">
        <v>40</v>
      </c>
      <c r="AI27" s="405"/>
      <c r="AJ27" s="405"/>
      <c r="AK27" s="405"/>
      <c r="AL27" s="406"/>
      <c r="AM27" s="404">
        <v>118490</v>
      </c>
      <c r="AN27" s="405"/>
      <c r="AO27" s="405"/>
      <c r="AP27" s="405"/>
      <c r="AQ27" s="405"/>
      <c r="AR27" s="406"/>
      <c r="AS27" s="404">
        <v>2962</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t="s">
        <v>178</v>
      </c>
      <c r="BO27" s="432"/>
      <c r="BP27" s="432"/>
      <c r="BQ27" s="432"/>
      <c r="BR27" s="432"/>
      <c r="BS27" s="432"/>
      <c r="BT27" s="432"/>
      <c r="BU27" s="433"/>
      <c r="BV27" s="431" t="s">
        <v>178</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182</v>
      </c>
      <c r="F28" s="402"/>
      <c r="G28" s="402"/>
      <c r="H28" s="402"/>
      <c r="I28" s="402"/>
      <c r="J28" s="402"/>
      <c r="K28" s="403"/>
      <c r="L28" s="404">
        <v>1</v>
      </c>
      <c r="M28" s="405"/>
      <c r="N28" s="405"/>
      <c r="O28" s="405"/>
      <c r="P28" s="406"/>
      <c r="Q28" s="404">
        <v>4750</v>
      </c>
      <c r="R28" s="405"/>
      <c r="S28" s="405"/>
      <c r="T28" s="405"/>
      <c r="U28" s="405"/>
      <c r="V28" s="406"/>
      <c r="W28" s="470"/>
      <c r="X28" s="461"/>
      <c r="Y28" s="462"/>
      <c r="Z28" s="401" t="s">
        <v>183</v>
      </c>
      <c r="AA28" s="402"/>
      <c r="AB28" s="402"/>
      <c r="AC28" s="402"/>
      <c r="AD28" s="402"/>
      <c r="AE28" s="402"/>
      <c r="AF28" s="402"/>
      <c r="AG28" s="403"/>
      <c r="AH28" s="404" t="s">
        <v>178</v>
      </c>
      <c r="AI28" s="405"/>
      <c r="AJ28" s="405"/>
      <c r="AK28" s="405"/>
      <c r="AL28" s="406"/>
      <c r="AM28" s="404" t="s">
        <v>138</v>
      </c>
      <c r="AN28" s="405"/>
      <c r="AO28" s="405"/>
      <c r="AP28" s="405"/>
      <c r="AQ28" s="405"/>
      <c r="AR28" s="406"/>
      <c r="AS28" s="404" t="s">
        <v>138</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5867750</v>
      </c>
      <c r="BO28" s="424"/>
      <c r="BP28" s="424"/>
      <c r="BQ28" s="424"/>
      <c r="BR28" s="424"/>
      <c r="BS28" s="424"/>
      <c r="BT28" s="424"/>
      <c r="BU28" s="425"/>
      <c r="BV28" s="423">
        <v>5863612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185</v>
      </c>
      <c r="F29" s="402"/>
      <c r="G29" s="402"/>
      <c r="H29" s="402"/>
      <c r="I29" s="402"/>
      <c r="J29" s="402"/>
      <c r="K29" s="403"/>
      <c r="L29" s="404">
        <v>24</v>
      </c>
      <c r="M29" s="405"/>
      <c r="N29" s="405"/>
      <c r="O29" s="405"/>
      <c r="P29" s="406"/>
      <c r="Q29" s="404">
        <v>4280</v>
      </c>
      <c r="R29" s="405"/>
      <c r="S29" s="405"/>
      <c r="T29" s="405"/>
      <c r="U29" s="405"/>
      <c r="V29" s="406"/>
      <c r="W29" s="471"/>
      <c r="X29" s="472"/>
      <c r="Y29" s="473"/>
      <c r="Z29" s="401" t="s">
        <v>186</v>
      </c>
      <c r="AA29" s="402"/>
      <c r="AB29" s="402"/>
      <c r="AC29" s="402"/>
      <c r="AD29" s="402"/>
      <c r="AE29" s="402"/>
      <c r="AF29" s="402"/>
      <c r="AG29" s="403"/>
      <c r="AH29" s="404">
        <v>846</v>
      </c>
      <c r="AI29" s="405"/>
      <c r="AJ29" s="405"/>
      <c r="AK29" s="405"/>
      <c r="AL29" s="406"/>
      <c r="AM29" s="404">
        <v>2630792</v>
      </c>
      <c r="AN29" s="405"/>
      <c r="AO29" s="405"/>
      <c r="AP29" s="405"/>
      <c r="AQ29" s="405"/>
      <c r="AR29" s="406"/>
      <c r="AS29" s="404">
        <v>3110</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1173077</v>
      </c>
      <c r="BO29" s="429"/>
      <c r="BP29" s="429"/>
      <c r="BQ29" s="429"/>
      <c r="BR29" s="429"/>
      <c r="BS29" s="429"/>
      <c r="BT29" s="429"/>
      <c r="BU29" s="430"/>
      <c r="BV29" s="428">
        <v>1172253</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98.4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7407370</v>
      </c>
      <c r="BO30" s="432"/>
      <c r="BP30" s="432"/>
      <c r="BQ30" s="432"/>
      <c r="BR30" s="432"/>
      <c r="BS30" s="432"/>
      <c r="BT30" s="432"/>
      <c r="BU30" s="433"/>
      <c r="BV30" s="431">
        <v>7775065</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197</v>
      </c>
      <c r="V33" s="391"/>
      <c r="W33" s="390" t="s">
        <v>196</v>
      </c>
      <c r="X33" s="390"/>
      <c r="Y33" s="390"/>
      <c r="Z33" s="390"/>
      <c r="AA33" s="390"/>
      <c r="AB33" s="390"/>
      <c r="AC33" s="390"/>
      <c r="AD33" s="390"/>
      <c r="AE33" s="390"/>
      <c r="AF33" s="390"/>
      <c r="AG33" s="390"/>
      <c r="AH33" s="390"/>
      <c r="AI33" s="390"/>
      <c r="AJ33" s="390"/>
      <c r="AK33" s="390"/>
      <c r="AL33" s="216"/>
      <c r="AM33" s="391" t="s">
        <v>195</v>
      </c>
      <c r="AN33" s="391"/>
      <c r="AO33" s="390" t="s">
        <v>198</v>
      </c>
      <c r="AP33" s="390"/>
      <c r="AQ33" s="390"/>
      <c r="AR33" s="390"/>
      <c r="AS33" s="390"/>
      <c r="AT33" s="390"/>
      <c r="AU33" s="390"/>
      <c r="AV33" s="390"/>
      <c r="AW33" s="390"/>
      <c r="AX33" s="390"/>
      <c r="AY33" s="390"/>
      <c r="AZ33" s="390"/>
      <c r="BA33" s="390"/>
      <c r="BB33" s="390"/>
      <c r="BC33" s="390"/>
      <c r="BD33" s="217"/>
      <c r="BE33" s="390" t="s">
        <v>199</v>
      </c>
      <c r="BF33" s="390"/>
      <c r="BG33" s="390" t="s">
        <v>200</v>
      </c>
      <c r="BH33" s="390"/>
      <c r="BI33" s="390"/>
      <c r="BJ33" s="390"/>
      <c r="BK33" s="390"/>
      <c r="BL33" s="390"/>
      <c r="BM33" s="390"/>
      <c r="BN33" s="390"/>
      <c r="BO33" s="390"/>
      <c r="BP33" s="390"/>
      <c r="BQ33" s="390"/>
      <c r="BR33" s="390"/>
      <c r="BS33" s="390"/>
      <c r="BT33" s="390"/>
      <c r="BU33" s="390"/>
      <c r="BV33" s="217"/>
      <c r="BW33" s="391" t="s">
        <v>199</v>
      </c>
      <c r="BX33" s="391"/>
      <c r="BY33" s="390" t="s">
        <v>201</v>
      </c>
      <c r="BZ33" s="390"/>
      <c r="CA33" s="390"/>
      <c r="CB33" s="390"/>
      <c r="CC33" s="390"/>
      <c r="CD33" s="390"/>
      <c r="CE33" s="390"/>
      <c r="CF33" s="390"/>
      <c r="CG33" s="390"/>
      <c r="CH33" s="390"/>
      <c r="CI33" s="390"/>
      <c r="CJ33" s="390"/>
      <c r="CK33" s="390"/>
      <c r="CL33" s="390"/>
      <c r="CM33" s="390"/>
      <c r="CN33" s="216"/>
      <c r="CO33" s="391" t="s">
        <v>197</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6</v>
      </c>
      <c r="V34" s="387"/>
      <c r="W34" s="386" t="str">
        <f>IF('各会計、関係団体の財政状況及び健全化判断比率'!B28="","",'各会計、関係団体の財政状況及び健全化判断比率'!B28)</f>
        <v>国民健康保険（事業勘定）特別会計</v>
      </c>
      <c r="X34" s="386"/>
      <c r="Y34" s="386"/>
      <c r="Z34" s="386"/>
      <c r="AA34" s="386"/>
      <c r="AB34" s="386"/>
      <c r="AC34" s="386"/>
      <c r="AD34" s="386"/>
      <c r="AE34" s="386"/>
      <c r="AF34" s="386"/>
      <c r="AG34" s="386"/>
      <c r="AH34" s="386"/>
      <c r="AI34" s="386"/>
      <c r="AJ34" s="386"/>
      <c r="AK34" s="386"/>
      <c r="AL34" s="214"/>
      <c r="AM34" s="387">
        <f>IF(AO34="","",MAX(C34:D43,U34:V43)+1)</f>
        <v>11</v>
      </c>
      <c r="AN34" s="387"/>
      <c r="AO34" s="386" t="str">
        <f>IF('各会計、関係団体の財政状況及び健全化判断比率'!B33="","",'各会計、関係団体の財政状況及び健全化判断比率'!B33)</f>
        <v>水道事業会計</v>
      </c>
      <c r="AP34" s="386"/>
      <c r="AQ34" s="386"/>
      <c r="AR34" s="386"/>
      <c r="AS34" s="386"/>
      <c r="AT34" s="386"/>
      <c r="AU34" s="386"/>
      <c r="AV34" s="386"/>
      <c r="AW34" s="386"/>
      <c r="AX34" s="386"/>
      <c r="AY34" s="386"/>
      <c r="AZ34" s="386"/>
      <c r="BA34" s="386"/>
      <c r="BB34" s="386"/>
      <c r="BC34" s="386"/>
      <c r="BD34" s="214"/>
      <c r="BE34" s="387">
        <f>IF(BG34="","",MAX(C34:D43,U34:V43,AM34:AN43)+1)</f>
        <v>12</v>
      </c>
      <c r="BF34" s="387"/>
      <c r="BG34" s="386" t="str">
        <f>IF('各会計、関係団体の財政状況及び健全化判断比率'!B34="","",'各会計、関係団体の財政状況及び健全化判断比率'!B34)</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17</v>
      </c>
      <c r="BX34" s="387"/>
      <c r="BY34" s="386" t="str">
        <f>IF('各会計、関係団体の財政状況及び健全化判断比率'!B68="","",'各会計、関係団体の財政状況及び健全化判断比率'!B68)</f>
        <v>後期高齢者医療広域連合（一般会計）</v>
      </c>
      <c r="BZ34" s="386"/>
      <c r="CA34" s="386"/>
      <c r="CB34" s="386"/>
      <c r="CC34" s="386"/>
      <c r="CD34" s="386"/>
      <c r="CE34" s="386"/>
      <c r="CF34" s="386"/>
      <c r="CG34" s="386"/>
      <c r="CH34" s="386"/>
      <c r="CI34" s="386"/>
      <c r="CJ34" s="386"/>
      <c r="CK34" s="386"/>
      <c r="CL34" s="386"/>
      <c r="CM34" s="386"/>
      <c r="CN34" s="214"/>
      <c r="CO34" s="387">
        <f>IF(CQ34="","",MAX(C34:D43,U34:V43,AM34:AN43,BE34:BF43,BW34:BX43)+1)</f>
        <v>25</v>
      </c>
      <c r="CP34" s="387"/>
      <c r="CQ34" s="386" t="str">
        <f>IF('各会計、関係団体の財政状況及び健全化判断比率'!BS7="","",'各会計、関係団体の財政状況及び健全化判断比率'!BS7)</f>
        <v>三原看護師養成事業団</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ケーブルネットワーク事業特別会計</v>
      </c>
      <c r="F35" s="386"/>
      <c r="G35" s="386"/>
      <c r="H35" s="386"/>
      <c r="I35" s="386"/>
      <c r="J35" s="386"/>
      <c r="K35" s="386"/>
      <c r="L35" s="386"/>
      <c r="M35" s="386"/>
      <c r="N35" s="386"/>
      <c r="O35" s="386"/>
      <c r="P35" s="386"/>
      <c r="Q35" s="386"/>
      <c r="R35" s="386"/>
      <c r="S35" s="386"/>
      <c r="T35" s="214"/>
      <c r="U35" s="387">
        <f>IF(W35="","",U34+1)</f>
        <v>7</v>
      </c>
      <c r="V35" s="387"/>
      <c r="W35" s="386" t="str">
        <f>IF('各会計、関係団体の財政状況及び健全化判断比率'!B29="","",'各会計、関係団体の財政状況及び健全化判断比率'!B29)</f>
        <v>国民健康保険（直営診療施設勘定）特別会計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13</v>
      </c>
      <c r="BF35" s="387"/>
      <c r="BG35" s="386" t="str">
        <f>IF('各会計、関係団体の財政状況及び健全化判断比率'!B35="","",'各会計、関係団体の財政状況及び健全化判断比率'!B35)</f>
        <v>漁業集落排水事業特別会計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18</v>
      </c>
      <c r="BX35" s="387"/>
      <c r="BY35" s="386" t="str">
        <f>IF('各会計、関係団体の財政状況及び健全化判断比率'!B69="","",'各会計、関係団体の財政状況及び健全化判断比率'!B69)</f>
        <v>後期高齢者医療広域連合（特別会計）</v>
      </c>
      <c r="BZ35" s="386"/>
      <c r="CA35" s="386"/>
      <c r="CB35" s="386"/>
      <c r="CC35" s="386"/>
      <c r="CD35" s="386"/>
      <c r="CE35" s="386"/>
      <c r="CF35" s="386"/>
      <c r="CG35" s="386"/>
      <c r="CH35" s="386"/>
      <c r="CI35" s="386"/>
      <c r="CJ35" s="386"/>
      <c r="CK35" s="386"/>
      <c r="CL35" s="386"/>
      <c r="CM35" s="386"/>
      <c r="CN35" s="214"/>
      <c r="CO35" s="387">
        <f t="shared" ref="CO35:CO43" si="3">IF(CQ35="","",CO34+1)</f>
        <v>26</v>
      </c>
      <c r="CP35" s="387"/>
      <c r="CQ35" s="386" t="str">
        <f>IF('各会計、関係団体の財政状況及び健全化判断比率'!BS8="","",'各会計、関係団体の財政状況及び健全化判断比率'!BS8)</f>
        <v>みはら文化芸術財団</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f>IF(E36="","",C35+1)</f>
        <v>3</v>
      </c>
      <c r="D36" s="387"/>
      <c r="E36" s="386" t="str">
        <f>IF('各会計、関係団体の財政状況及び健全化判断比率'!B9="","",'各会計、関係団体の財政状況及び健全化判断比率'!B9)</f>
        <v>公共用地先行取得事業特別会計</v>
      </c>
      <c r="F36" s="386"/>
      <c r="G36" s="386"/>
      <c r="H36" s="386"/>
      <c r="I36" s="386"/>
      <c r="J36" s="386"/>
      <c r="K36" s="386"/>
      <c r="L36" s="386"/>
      <c r="M36" s="386"/>
      <c r="N36" s="386"/>
      <c r="O36" s="386"/>
      <c r="P36" s="386"/>
      <c r="Q36" s="386"/>
      <c r="R36" s="386"/>
      <c r="S36" s="386"/>
      <c r="T36" s="214"/>
      <c r="U36" s="387">
        <f t="shared" ref="U36:U43" si="4">IF(W36="","",U35+1)</f>
        <v>8</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14</v>
      </c>
      <c r="BF36" s="387"/>
      <c r="BG36" s="386" t="str">
        <f>IF('各会計、関係団体の財政状況及び健全化判断比率'!B36="","",'各会計、関係団体の財政状況及び健全化判断比率'!B36)</f>
        <v>農業集落排水事業特別会計</v>
      </c>
      <c r="BH36" s="386"/>
      <c r="BI36" s="386"/>
      <c r="BJ36" s="386"/>
      <c r="BK36" s="386"/>
      <c r="BL36" s="386"/>
      <c r="BM36" s="386"/>
      <c r="BN36" s="386"/>
      <c r="BO36" s="386"/>
      <c r="BP36" s="386"/>
      <c r="BQ36" s="386"/>
      <c r="BR36" s="386"/>
      <c r="BS36" s="386"/>
      <c r="BT36" s="386"/>
      <c r="BU36" s="386"/>
      <c r="BV36" s="214"/>
      <c r="BW36" s="387">
        <f t="shared" si="2"/>
        <v>19</v>
      </c>
      <c r="BX36" s="387"/>
      <c r="BY36" s="386" t="str">
        <f>IF('各会計、関係団体の財政状況及び健全化判断比率'!B70="","",'各会計、関係団体の財政状況及び健全化判断比率'!B70)</f>
        <v>三原広域市町村圏事務組合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f>IF(E37="","",C36+1)</f>
        <v>4</v>
      </c>
      <c r="D37" s="387"/>
      <c r="E37" s="386" t="str">
        <f>IF('各会計、関係団体の財政状況及び健全化判断比率'!B10="","",'各会計、関係団体の財政状況及び健全化判断比率'!B10)</f>
        <v>港湾事業特別会計</v>
      </c>
      <c r="F37" s="386"/>
      <c r="G37" s="386"/>
      <c r="H37" s="386"/>
      <c r="I37" s="386"/>
      <c r="J37" s="386"/>
      <c r="K37" s="386"/>
      <c r="L37" s="386"/>
      <c r="M37" s="386"/>
      <c r="N37" s="386"/>
      <c r="O37" s="386"/>
      <c r="P37" s="386"/>
      <c r="Q37" s="386"/>
      <c r="R37" s="386"/>
      <c r="S37" s="386"/>
      <c r="T37" s="214"/>
      <c r="U37" s="387">
        <f t="shared" si="4"/>
        <v>9</v>
      </c>
      <c r="V37" s="387"/>
      <c r="W37" s="386" t="str">
        <f>IF('各会計、関係団体の財政状況及び健全化判断比率'!B31="","",'各会計、関係団体の財政状況及び健全化判断比率'!B31)</f>
        <v>後期高齢者医療特別会計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15</v>
      </c>
      <c r="BF37" s="387"/>
      <c r="BG37" s="386" t="str">
        <f>IF('各会計、関係団体の財政状況及び健全化判断比率'!B37="","",'各会計、関係団体の財政状況及び健全化判断比率'!B37)</f>
        <v>小型浄化槽事業特別会計</v>
      </c>
      <c r="BH37" s="386"/>
      <c r="BI37" s="386"/>
      <c r="BJ37" s="386"/>
      <c r="BK37" s="386"/>
      <c r="BL37" s="386"/>
      <c r="BM37" s="386"/>
      <c r="BN37" s="386"/>
      <c r="BO37" s="386"/>
      <c r="BP37" s="386"/>
      <c r="BQ37" s="386"/>
      <c r="BR37" s="386"/>
      <c r="BS37" s="386"/>
      <c r="BT37" s="386"/>
      <c r="BU37" s="386"/>
      <c r="BV37" s="214"/>
      <c r="BW37" s="387">
        <f t="shared" si="2"/>
        <v>20</v>
      </c>
      <c r="BX37" s="387"/>
      <c r="BY37" s="386" t="str">
        <f>IF('各会計、関係団体の財政状況及び健全化判断比率'!B71="","",'各会計、関係団体の財政状況及び健全化判断比率'!B71)</f>
        <v>広島中部台地土地改良施設管理組合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f t="shared" ref="C38:C43" si="5">IF(E38="","",C37+1)</f>
        <v>5</v>
      </c>
      <c r="D38" s="387"/>
      <c r="E38" s="386" t="str">
        <f>IF('各会計、関係団体の財政状況及び健全化判断比率'!B11="","",'各会計、関係団体の財政状況及び健全化判断比率'!B11)</f>
        <v>土地区画整理事業特別会計（一般会計）</v>
      </c>
      <c r="F38" s="386"/>
      <c r="G38" s="386"/>
      <c r="H38" s="386"/>
      <c r="I38" s="386"/>
      <c r="J38" s="386"/>
      <c r="K38" s="386"/>
      <c r="L38" s="386"/>
      <c r="M38" s="386"/>
      <c r="N38" s="386"/>
      <c r="O38" s="386"/>
      <c r="P38" s="386"/>
      <c r="Q38" s="386"/>
      <c r="R38" s="386"/>
      <c r="S38" s="386"/>
      <c r="T38" s="214"/>
      <c r="U38" s="387">
        <f t="shared" si="4"/>
        <v>10</v>
      </c>
      <c r="V38" s="387"/>
      <c r="W38" s="386" t="str">
        <f>IF('各会計、関係団体の財政状況及び健全化判断比率'!B32="","",'各会計、関係団体の財政状況及び健全化判断比率'!B32)</f>
        <v>駐車場事業特別会計</v>
      </c>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f t="shared" si="1"/>
        <v>16</v>
      </c>
      <c r="BF38" s="387"/>
      <c r="BG38" s="386" t="str">
        <f>IF('各会計、関係団体の財政状況及び健全化判断比率'!B38="","",'各会計、関係団体の財政状況及び健全化判断比率'!B38)</f>
        <v>土地区画整理事業特別会計（特別会計）</v>
      </c>
      <c r="BH38" s="386"/>
      <c r="BI38" s="386"/>
      <c r="BJ38" s="386"/>
      <c r="BK38" s="386"/>
      <c r="BL38" s="386"/>
      <c r="BM38" s="386"/>
      <c r="BN38" s="386"/>
      <c r="BO38" s="386"/>
      <c r="BP38" s="386"/>
      <c r="BQ38" s="386"/>
      <c r="BR38" s="386"/>
      <c r="BS38" s="386"/>
      <c r="BT38" s="386"/>
      <c r="BU38" s="386"/>
      <c r="BV38" s="214"/>
      <c r="BW38" s="387">
        <f t="shared" si="2"/>
        <v>21</v>
      </c>
      <c r="BX38" s="387"/>
      <c r="BY38" s="386" t="str">
        <f>IF('各会計、関係団体の財政状況及び健全化判断比率'!B72="","",'各会計、関係団体の財政状況及び健全化判断比率'!B72)</f>
        <v>世羅三原斎場組合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22</v>
      </c>
      <c r="BX39" s="387"/>
      <c r="BY39" s="386" t="str">
        <f>IF('各会計、関係団体の財政状況及び健全化判断比率'!B73="","",'各会計、関係団体の財政状況及び健全化判断比率'!B73)</f>
        <v>世羅中央病院企業団</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23</v>
      </c>
      <c r="BX40" s="387"/>
      <c r="BY40" s="386" t="str">
        <f>IF('各会計、関係団体の財政状況及び健全化判断比率'!B74="","",'各会計、関係団体の財政状況及び健全化判断比率'!B74)</f>
        <v>甲世衛生組合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24</v>
      </c>
      <c r="BX41" s="387"/>
      <c r="BY41" s="386" t="str">
        <f>IF('各会計、関係団体の財政状況及び健全化判断比率'!B75="","",'各会計、関係団体の財政状況及び健全化判断比率'!B75)</f>
        <v>広島県市町総合事務組合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217GtQkPKJAWxZ1PpWObMhA8zW/8YyJUo8KRciBTe3XKhjmtMqsB0WD8xM9cfACr0saUu7IPyOl4fuKWBGrjWQ==" saltValue="sF1YPIp43inJS9LlhHJoN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c r="A34" s="22"/>
      <c r="B34" s="31"/>
      <c r="C34" s="1212" t="s">
        <v>580</v>
      </c>
      <c r="D34" s="1212"/>
      <c r="E34" s="1213"/>
      <c r="F34" s="32">
        <v>6.75</v>
      </c>
      <c r="G34" s="33">
        <v>6.76</v>
      </c>
      <c r="H34" s="33">
        <v>6.87</v>
      </c>
      <c r="I34" s="33">
        <v>6.74</v>
      </c>
      <c r="J34" s="34">
        <v>8.14</v>
      </c>
      <c r="K34" s="22"/>
      <c r="L34" s="22"/>
      <c r="M34" s="22"/>
      <c r="N34" s="22"/>
      <c r="O34" s="22"/>
      <c r="P34" s="22"/>
    </row>
    <row r="35" spans="1:16" ht="39" customHeight="1">
      <c r="A35" s="22"/>
      <c r="B35" s="35"/>
      <c r="C35" s="1206" t="s">
        <v>581</v>
      </c>
      <c r="D35" s="1207"/>
      <c r="E35" s="1208"/>
      <c r="F35" s="36">
        <v>3.21</v>
      </c>
      <c r="G35" s="37">
        <v>2.5</v>
      </c>
      <c r="H35" s="37">
        <v>1.73</v>
      </c>
      <c r="I35" s="37">
        <v>2.06</v>
      </c>
      <c r="J35" s="38">
        <v>3.65</v>
      </c>
      <c r="K35" s="22"/>
      <c r="L35" s="22"/>
      <c r="M35" s="22"/>
      <c r="N35" s="22"/>
      <c r="O35" s="22"/>
      <c r="P35" s="22"/>
    </row>
    <row r="36" spans="1:16" ht="39" customHeight="1">
      <c r="A36" s="22"/>
      <c r="B36" s="35"/>
      <c r="C36" s="1206" t="s">
        <v>582</v>
      </c>
      <c r="D36" s="1207"/>
      <c r="E36" s="1208"/>
      <c r="F36" s="36">
        <v>0.05</v>
      </c>
      <c r="G36" s="37">
        <v>1.2</v>
      </c>
      <c r="H36" s="37">
        <v>2.0499999999999998</v>
      </c>
      <c r="I36" s="37">
        <v>1.66</v>
      </c>
      <c r="J36" s="38">
        <v>1.45</v>
      </c>
      <c r="K36" s="22"/>
      <c r="L36" s="22"/>
      <c r="M36" s="22"/>
      <c r="N36" s="22"/>
      <c r="O36" s="22"/>
      <c r="P36" s="22"/>
    </row>
    <row r="37" spans="1:16" ht="39" customHeight="1">
      <c r="A37" s="22"/>
      <c r="B37" s="35"/>
      <c r="C37" s="1206" t="s">
        <v>583</v>
      </c>
      <c r="D37" s="1207"/>
      <c r="E37" s="1208"/>
      <c r="F37" s="36">
        <v>0</v>
      </c>
      <c r="G37" s="37">
        <v>0</v>
      </c>
      <c r="H37" s="37">
        <v>0</v>
      </c>
      <c r="I37" s="37">
        <v>0</v>
      </c>
      <c r="J37" s="38">
        <v>0.74</v>
      </c>
      <c r="K37" s="22"/>
      <c r="L37" s="22"/>
      <c r="M37" s="22"/>
      <c r="N37" s="22"/>
      <c r="O37" s="22"/>
      <c r="P37" s="22"/>
    </row>
    <row r="38" spans="1:16" ht="39" customHeight="1">
      <c r="A38" s="22"/>
      <c r="B38" s="35"/>
      <c r="C38" s="1206" t="s">
        <v>584</v>
      </c>
      <c r="D38" s="1207"/>
      <c r="E38" s="1208"/>
      <c r="F38" s="36">
        <v>0.71</v>
      </c>
      <c r="G38" s="37">
        <v>0.74</v>
      </c>
      <c r="H38" s="37">
        <v>1.0900000000000001</v>
      </c>
      <c r="I38" s="37">
        <v>1.1100000000000001</v>
      </c>
      <c r="J38" s="38">
        <v>0.62</v>
      </c>
      <c r="K38" s="22"/>
      <c r="L38" s="22"/>
      <c r="M38" s="22"/>
      <c r="N38" s="22"/>
      <c r="O38" s="22"/>
      <c r="P38" s="22"/>
    </row>
    <row r="39" spans="1:16" ht="39" customHeight="1">
      <c r="A39" s="22"/>
      <c r="B39" s="35"/>
      <c r="C39" s="1206" t="s">
        <v>585</v>
      </c>
      <c r="D39" s="1207"/>
      <c r="E39" s="1208"/>
      <c r="F39" s="36">
        <v>0.1</v>
      </c>
      <c r="G39" s="37">
        <v>0.12</v>
      </c>
      <c r="H39" s="37">
        <v>0.01</v>
      </c>
      <c r="I39" s="37">
        <v>0.06</v>
      </c>
      <c r="J39" s="38">
        <v>0.09</v>
      </c>
      <c r="K39" s="22"/>
      <c r="L39" s="22"/>
      <c r="M39" s="22"/>
      <c r="N39" s="22"/>
      <c r="O39" s="22"/>
      <c r="P39" s="22"/>
    </row>
    <row r="40" spans="1:16" ht="39" customHeight="1">
      <c r="A40" s="22"/>
      <c r="B40" s="35"/>
      <c r="C40" s="1206" t="s">
        <v>586</v>
      </c>
      <c r="D40" s="1207"/>
      <c r="E40" s="1208"/>
      <c r="F40" s="36">
        <v>0.12</v>
      </c>
      <c r="G40" s="37">
        <v>0.02</v>
      </c>
      <c r="H40" s="37">
        <v>0.03</v>
      </c>
      <c r="I40" s="37">
        <v>0.01</v>
      </c>
      <c r="J40" s="38">
        <v>0.01</v>
      </c>
      <c r="K40" s="22"/>
      <c r="L40" s="22"/>
      <c r="M40" s="22"/>
      <c r="N40" s="22"/>
      <c r="O40" s="22"/>
      <c r="P40" s="22"/>
    </row>
    <row r="41" spans="1:16" ht="39" customHeight="1">
      <c r="A41" s="22"/>
      <c r="B41" s="35"/>
      <c r="C41" s="1206" t="s">
        <v>587</v>
      </c>
      <c r="D41" s="1207"/>
      <c r="E41" s="1208"/>
      <c r="F41" s="36">
        <v>0</v>
      </c>
      <c r="G41" s="37">
        <v>0</v>
      </c>
      <c r="H41" s="37">
        <v>0</v>
      </c>
      <c r="I41" s="37">
        <v>0</v>
      </c>
      <c r="J41" s="38">
        <v>0.01</v>
      </c>
      <c r="K41" s="22"/>
      <c r="L41" s="22"/>
      <c r="M41" s="22"/>
      <c r="N41" s="22"/>
      <c r="O41" s="22"/>
      <c r="P41" s="22"/>
    </row>
    <row r="42" spans="1:16" ht="39" customHeight="1">
      <c r="A42" s="22"/>
      <c r="B42" s="39"/>
      <c r="C42" s="1206" t="s">
        <v>588</v>
      </c>
      <c r="D42" s="1207"/>
      <c r="E42" s="1208"/>
      <c r="F42" s="36" t="s">
        <v>533</v>
      </c>
      <c r="G42" s="37" t="s">
        <v>533</v>
      </c>
      <c r="H42" s="37" t="s">
        <v>533</v>
      </c>
      <c r="I42" s="37" t="s">
        <v>533</v>
      </c>
      <c r="J42" s="38" t="s">
        <v>533</v>
      </c>
      <c r="K42" s="22"/>
      <c r="L42" s="22"/>
      <c r="M42" s="22"/>
      <c r="N42" s="22"/>
      <c r="O42" s="22"/>
      <c r="P42" s="22"/>
    </row>
    <row r="43" spans="1:16" ht="39" customHeight="1" thickBot="1">
      <c r="A43" s="22"/>
      <c r="B43" s="40"/>
      <c r="C43" s="1209" t="s">
        <v>589</v>
      </c>
      <c r="D43" s="1210"/>
      <c r="E43" s="1211"/>
      <c r="F43" s="41">
        <v>0.01</v>
      </c>
      <c r="G43" s="42">
        <v>0.02</v>
      </c>
      <c r="H43" s="42">
        <v>7.0000000000000007E-2</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lnC8vdSc3um7QrI4yPvh8JIDTk/jjpduP6sJtps5+Ub8TbwGSLMtC0QcOURGEoZdmPHfCL/VqDh3E9z2yYsgw==" saltValue="C0dGf76Uztusdbq6nj1V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c r="A45" s="48"/>
      <c r="B45" s="1232" t="s">
        <v>11</v>
      </c>
      <c r="C45" s="1233"/>
      <c r="D45" s="58"/>
      <c r="E45" s="1238" t="s">
        <v>12</v>
      </c>
      <c r="F45" s="1238"/>
      <c r="G45" s="1238"/>
      <c r="H45" s="1238"/>
      <c r="I45" s="1238"/>
      <c r="J45" s="1239"/>
      <c r="K45" s="59">
        <v>6104</v>
      </c>
      <c r="L45" s="60">
        <v>5922</v>
      </c>
      <c r="M45" s="60">
        <v>6031</v>
      </c>
      <c r="N45" s="60">
        <v>6006</v>
      </c>
      <c r="O45" s="61">
        <v>6293</v>
      </c>
      <c r="P45" s="48"/>
      <c r="Q45" s="48"/>
      <c r="R45" s="48"/>
      <c r="S45" s="48"/>
      <c r="T45" s="48"/>
      <c r="U45" s="48"/>
    </row>
    <row r="46" spans="1:21" ht="30.75" customHeight="1">
      <c r="A46" s="48"/>
      <c r="B46" s="1234"/>
      <c r="C46" s="1235"/>
      <c r="D46" s="62"/>
      <c r="E46" s="1216" t="s">
        <v>13</v>
      </c>
      <c r="F46" s="1216"/>
      <c r="G46" s="1216"/>
      <c r="H46" s="1216"/>
      <c r="I46" s="1216"/>
      <c r="J46" s="1217"/>
      <c r="K46" s="63" t="s">
        <v>533</v>
      </c>
      <c r="L46" s="64" t="s">
        <v>533</v>
      </c>
      <c r="M46" s="64" t="s">
        <v>533</v>
      </c>
      <c r="N46" s="64" t="s">
        <v>533</v>
      </c>
      <c r="O46" s="65" t="s">
        <v>533</v>
      </c>
      <c r="P46" s="48"/>
      <c r="Q46" s="48"/>
      <c r="R46" s="48"/>
      <c r="S46" s="48"/>
      <c r="T46" s="48"/>
      <c r="U46" s="48"/>
    </row>
    <row r="47" spans="1:21" ht="30.75" customHeight="1">
      <c r="A47" s="48"/>
      <c r="B47" s="1234"/>
      <c r="C47" s="1235"/>
      <c r="D47" s="62"/>
      <c r="E47" s="1216" t="s">
        <v>14</v>
      </c>
      <c r="F47" s="1216"/>
      <c r="G47" s="1216"/>
      <c r="H47" s="1216"/>
      <c r="I47" s="1216"/>
      <c r="J47" s="1217"/>
      <c r="K47" s="63" t="s">
        <v>533</v>
      </c>
      <c r="L47" s="64" t="s">
        <v>533</v>
      </c>
      <c r="M47" s="64" t="s">
        <v>533</v>
      </c>
      <c r="N47" s="64" t="s">
        <v>533</v>
      </c>
      <c r="O47" s="65" t="s">
        <v>533</v>
      </c>
      <c r="P47" s="48"/>
      <c r="Q47" s="48"/>
      <c r="R47" s="48"/>
      <c r="S47" s="48"/>
      <c r="T47" s="48"/>
      <c r="U47" s="48"/>
    </row>
    <row r="48" spans="1:21" ht="30.75" customHeight="1">
      <c r="A48" s="48"/>
      <c r="B48" s="1234"/>
      <c r="C48" s="1235"/>
      <c r="D48" s="62"/>
      <c r="E48" s="1216" t="s">
        <v>15</v>
      </c>
      <c r="F48" s="1216"/>
      <c r="G48" s="1216"/>
      <c r="H48" s="1216"/>
      <c r="I48" s="1216"/>
      <c r="J48" s="1217"/>
      <c r="K48" s="63">
        <v>1334</v>
      </c>
      <c r="L48" s="64">
        <v>1388</v>
      </c>
      <c r="M48" s="64">
        <v>1550</v>
      </c>
      <c r="N48" s="64">
        <v>1672</v>
      </c>
      <c r="O48" s="65">
        <v>1732</v>
      </c>
      <c r="P48" s="48"/>
      <c r="Q48" s="48"/>
      <c r="R48" s="48"/>
      <c r="S48" s="48"/>
      <c r="T48" s="48"/>
      <c r="U48" s="48"/>
    </row>
    <row r="49" spans="1:21" ht="30.75" customHeight="1">
      <c r="A49" s="48"/>
      <c r="B49" s="1234"/>
      <c r="C49" s="1235"/>
      <c r="D49" s="62"/>
      <c r="E49" s="1216" t="s">
        <v>16</v>
      </c>
      <c r="F49" s="1216"/>
      <c r="G49" s="1216"/>
      <c r="H49" s="1216"/>
      <c r="I49" s="1216"/>
      <c r="J49" s="1217"/>
      <c r="K49" s="63">
        <v>9</v>
      </c>
      <c r="L49" s="64">
        <v>9</v>
      </c>
      <c r="M49" s="64">
        <v>10</v>
      </c>
      <c r="N49" s="64">
        <v>11</v>
      </c>
      <c r="O49" s="65">
        <v>11</v>
      </c>
      <c r="P49" s="48"/>
      <c r="Q49" s="48"/>
      <c r="R49" s="48"/>
      <c r="S49" s="48"/>
      <c r="T49" s="48"/>
      <c r="U49" s="48"/>
    </row>
    <row r="50" spans="1:21" ht="30.75" customHeight="1">
      <c r="A50" s="48"/>
      <c r="B50" s="1234"/>
      <c r="C50" s="1235"/>
      <c r="D50" s="62"/>
      <c r="E50" s="1216" t="s">
        <v>17</v>
      </c>
      <c r="F50" s="1216"/>
      <c r="G50" s="1216"/>
      <c r="H50" s="1216"/>
      <c r="I50" s="1216"/>
      <c r="J50" s="1217"/>
      <c r="K50" s="63">
        <v>53</v>
      </c>
      <c r="L50" s="64">
        <v>43</v>
      </c>
      <c r="M50" s="64">
        <v>34</v>
      </c>
      <c r="N50" s="64">
        <v>33</v>
      </c>
      <c r="O50" s="65">
        <v>20</v>
      </c>
      <c r="P50" s="48"/>
      <c r="Q50" s="48"/>
      <c r="R50" s="48"/>
      <c r="S50" s="48"/>
      <c r="T50" s="48"/>
      <c r="U50" s="48"/>
    </row>
    <row r="51" spans="1:21" ht="30.75" customHeight="1">
      <c r="A51" s="48"/>
      <c r="B51" s="1236"/>
      <c r="C51" s="1237"/>
      <c r="D51" s="66"/>
      <c r="E51" s="1216" t="s">
        <v>18</v>
      </c>
      <c r="F51" s="1216"/>
      <c r="G51" s="1216"/>
      <c r="H51" s="1216"/>
      <c r="I51" s="1216"/>
      <c r="J51" s="1217"/>
      <c r="K51" s="63">
        <v>2</v>
      </c>
      <c r="L51" s="64">
        <v>2</v>
      </c>
      <c r="M51" s="64">
        <v>1</v>
      </c>
      <c r="N51" s="64">
        <v>0</v>
      </c>
      <c r="O51" s="65">
        <v>1</v>
      </c>
      <c r="P51" s="48"/>
      <c r="Q51" s="48"/>
      <c r="R51" s="48"/>
      <c r="S51" s="48"/>
      <c r="T51" s="48"/>
      <c r="U51" s="48"/>
    </row>
    <row r="52" spans="1:21" ht="30.75" customHeight="1">
      <c r="A52" s="48"/>
      <c r="B52" s="1214" t="s">
        <v>19</v>
      </c>
      <c r="C52" s="1215"/>
      <c r="D52" s="66"/>
      <c r="E52" s="1216" t="s">
        <v>20</v>
      </c>
      <c r="F52" s="1216"/>
      <c r="G52" s="1216"/>
      <c r="H52" s="1216"/>
      <c r="I52" s="1216"/>
      <c r="J52" s="1217"/>
      <c r="K52" s="63">
        <v>5789</v>
      </c>
      <c r="L52" s="64">
        <v>5878</v>
      </c>
      <c r="M52" s="64">
        <v>6212</v>
      </c>
      <c r="N52" s="64">
        <v>6305</v>
      </c>
      <c r="O52" s="65">
        <v>6854</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1713</v>
      </c>
      <c r="L53" s="69">
        <v>1486</v>
      </c>
      <c r="M53" s="69">
        <v>1414</v>
      </c>
      <c r="N53" s="69">
        <v>1417</v>
      </c>
      <c r="O53" s="70">
        <v>1203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uuyQqFX5sRUqU2DdvyxKH+Twqm7UYpFw56eq4yE1QBuzT+oi8/a+e0YFNzD8RAVXhLiAdL8sTuy9Qo9Txn90Q==" saltValue="VSOtnngCvpSIPtXnmWpH2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575</v>
      </c>
      <c r="J40" s="100" t="s">
        <v>576</v>
      </c>
      <c r="K40" s="100" t="s">
        <v>577</v>
      </c>
      <c r="L40" s="100" t="s">
        <v>578</v>
      </c>
      <c r="M40" s="101" t="s">
        <v>579</v>
      </c>
    </row>
    <row r="41" spans="2:13" ht="27.75" customHeight="1">
      <c r="B41" s="1252" t="s">
        <v>30</v>
      </c>
      <c r="C41" s="1253"/>
      <c r="D41" s="102"/>
      <c r="E41" s="1254" t="s">
        <v>31</v>
      </c>
      <c r="F41" s="1254"/>
      <c r="G41" s="1254"/>
      <c r="H41" s="1255"/>
      <c r="I41" s="103">
        <v>60545</v>
      </c>
      <c r="J41" s="104">
        <v>63001</v>
      </c>
      <c r="K41" s="104">
        <v>63974</v>
      </c>
      <c r="L41" s="104">
        <v>66359</v>
      </c>
      <c r="M41" s="105">
        <v>66736</v>
      </c>
    </row>
    <row r="42" spans="2:13" ht="27.75" customHeight="1">
      <c r="B42" s="1242"/>
      <c r="C42" s="1243"/>
      <c r="D42" s="106"/>
      <c r="E42" s="1246" t="s">
        <v>32</v>
      </c>
      <c r="F42" s="1246"/>
      <c r="G42" s="1246"/>
      <c r="H42" s="1247"/>
      <c r="I42" s="107">
        <v>162</v>
      </c>
      <c r="J42" s="108">
        <v>123</v>
      </c>
      <c r="K42" s="108">
        <v>93</v>
      </c>
      <c r="L42" s="108">
        <v>54</v>
      </c>
      <c r="M42" s="109">
        <v>292</v>
      </c>
    </row>
    <row r="43" spans="2:13" ht="27.75" customHeight="1">
      <c r="B43" s="1242"/>
      <c r="C43" s="1243"/>
      <c r="D43" s="106"/>
      <c r="E43" s="1246" t="s">
        <v>33</v>
      </c>
      <c r="F43" s="1246"/>
      <c r="G43" s="1246"/>
      <c r="H43" s="1247"/>
      <c r="I43" s="107">
        <v>21720</v>
      </c>
      <c r="J43" s="108">
        <v>21721</v>
      </c>
      <c r="K43" s="108">
        <v>19592</v>
      </c>
      <c r="L43" s="108">
        <v>20226</v>
      </c>
      <c r="M43" s="109">
        <v>20371</v>
      </c>
    </row>
    <row r="44" spans="2:13" ht="27.75" customHeight="1">
      <c r="B44" s="1242"/>
      <c r="C44" s="1243"/>
      <c r="D44" s="106"/>
      <c r="E44" s="1246" t="s">
        <v>34</v>
      </c>
      <c r="F44" s="1246"/>
      <c r="G44" s="1246"/>
      <c r="H44" s="1247"/>
      <c r="I44" s="107">
        <v>140</v>
      </c>
      <c r="J44" s="108">
        <v>129</v>
      </c>
      <c r="K44" s="108">
        <v>121</v>
      </c>
      <c r="L44" s="108">
        <v>117</v>
      </c>
      <c r="M44" s="109">
        <v>110</v>
      </c>
    </row>
    <row r="45" spans="2:13" ht="27.75" customHeight="1">
      <c r="B45" s="1242"/>
      <c r="C45" s="1243"/>
      <c r="D45" s="106"/>
      <c r="E45" s="1246" t="s">
        <v>35</v>
      </c>
      <c r="F45" s="1246"/>
      <c r="G45" s="1246"/>
      <c r="H45" s="1247"/>
      <c r="I45" s="107">
        <v>5887</v>
      </c>
      <c r="J45" s="108">
        <v>5759</v>
      </c>
      <c r="K45" s="108">
        <v>5500</v>
      </c>
      <c r="L45" s="108">
        <v>5010</v>
      </c>
      <c r="M45" s="109">
        <v>4335</v>
      </c>
    </row>
    <row r="46" spans="2:13" ht="27.75" customHeight="1">
      <c r="B46" s="1242"/>
      <c r="C46" s="1243"/>
      <c r="D46" s="110"/>
      <c r="E46" s="1246" t="s">
        <v>36</v>
      </c>
      <c r="F46" s="1246"/>
      <c r="G46" s="1246"/>
      <c r="H46" s="1247"/>
      <c r="I46" s="107" t="s">
        <v>533</v>
      </c>
      <c r="J46" s="108" t="s">
        <v>533</v>
      </c>
      <c r="K46" s="108" t="s">
        <v>533</v>
      </c>
      <c r="L46" s="108" t="s">
        <v>533</v>
      </c>
      <c r="M46" s="109" t="s">
        <v>533</v>
      </c>
    </row>
    <row r="47" spans="2:13" ht="27.75" customHeight="1">
      <c r="B47" s="1242"/>
      <c r="C47" s="1243"/>
      <c r="D47" s="111"/>
      <c r="E47" s="1256" t="s">
        <v>37</v>
      </c>
      <c r="F47" s="1257"/>
      <c r="G47" s="1257"/>
      <c r="H47" s="1258"/>
      <c r="I47" s="107" t="s">
        <v>533</v>
      </c>
      <c r="J47" s="108" t="s">
        <v>533</v>
      </c>
      <c r="K47" s="108" t="s">
        <v>533</v>
      </c>
      <c r="L47" s="108" t="s">
        <v>533</v>
      </c>
      <c r="M47" s="109" t="s">
        <v>533</v>
      </c>
    </row>
    <row r="48" spans="2:13" ht="27.75" customHeight="1">
      <c r="B48" s="1242"/>
      <c r="C48" s="1243"/>
      <c r="D48" s="106"/>
      <c r="E48" s="1246" t="s">
        <v>38</v>
      </c>
      <c r="F48" s="1246"/>
      <c r="G48" s="1246"/>
      <c r="H48" s="1247"/>
      <c r="I48" s="107" t="s">
        <v>533</v>
      </c>
      <c r="J48" s="108" t="s">
        <v>533</v>
      </c>
      <c r="K48" s="108" t="s">
        <v>533</v>
      </c>
      <c r="L48" s="108" t="s">
        <v>533</v>
      </c>
      <c r="M48" s="109" t="s">
        <v>533</v>
      </c>
    </row>
    <row r="49" spans="2:13" ht="27.75" customHeight="1">
      <c r="B49" s="1244"/>
      <c r="C49" s="1245"/>
      <c r="D49" s="106"/>
      <c r="E49" s="1246" t="s">
        <v>39</v>
      </c>
      <c r="F49" s="1246"/>
      <c r="G49" s="1246"/>
      <c r="H49" s="1247"/>
      <c r="I49" s="107" t="s">
        <v>533</v>
      </c>
      <c r="J49" s="108" t="s">
        <v>533</v>
      </c>
      <c r="K49" s="108" t="s">
        <v>533</v>
      </c>
      <c r="L49" s="108" t="s">
        <v>533</v>
      </c>
      <c r="M49" s="109" t="s">
        <v>533</v>
      </c>
    </row>
    <row r="50" spans="2:13" ht="27.75" customHeight="1">
      <c r="B50" s="1240" t="s">
        <v>40</v>
      </c>
      <c r="C50" s="1241"/>
      <c r="D50" s="112"/>
      <c r="E50" s="1246" t="s">
        <v>41</v>
      </c>
      <c r="F50" s="1246"/>
      <c r="G50" s="1246"/>
      <c r="H50" s="1247"/>
      <c r="I50" s="107">
        <v>12904</v>
      </c>
      <c r="J50" s="108">
        <v>12934</v>
      </c>
      <c r="K50" s="108">
        <v>13290</v>
      </c>
      <c r="L50" s="108">
        <v>13288</v>
      </c>
      <c r="M50" s="109">
        <v>12985</v>
      </c>
    </row>
    <row r="51" spans="2:13" ht="27.75" customHeight="1">
      <c r="B51" s="1242"/>
      <c r="C51" s="1243"/>
      <c r="D51" s="106"/>
      <c r="E51" s="1246" t="s">
        <v>42</v>
      </c>
      <c r="F51" s="1246"/>
      <c r="G51" s="1246"/>
      <c r="H51" s="1247"/>
      <c r="I51" s="107">
        <v>7841</v>
      </c>
      <c r="J51" s="108">
        <v>8024</v>
      </c>
      <c r="K51" s="108">
        <v>8219</v>
      </c>
      <c r="L51" s="108">
        <v>8302</v>
      </c>
      <c r="M51" s="109">
        <v>8322</v>
      </c>
    </row>
    <row r="52" spans="2:13" ht="27.75" customHeight="1">
      <c r="B52" s="1244"/>
      <c r="C52" s="1245"/>
      <c r="D52" s="106"/>
      <c r="E52" s="1246" t="s">
        <v>43</v>
      </c>
      <c r="F52" s="1246"/>
      <c r="G52" s="1246"/>
      <c r="H52" s="1247"/>
      <c r="I52" s="107">
        <v>56928</v>
      </c>
      <c r="J52" s="108">
        <v>58720</v>
      </c>
      <c r="K52" s="108">
        <v>60163</v>
      </c>
      <c r="L52" s="108">
        <v>62435</v>
      </c>
      <c r="M52" s="109">
        <v>61780</v>
      </c>
    </row>
    <row r="53" spans="2:13" ht="27.75" customHeight="1" thickBot="1">
      <c r="B53" s="1248" t="s">
        <v>44</v>
      </c>
      <c r="C53" s="1249"/>
      <c r="D53" s="113"/>
      <c r="E53" s="1250" t="s">
        <v>45</v>
      </c>
      <c r="F53" s="1250"/>
      <c r="G53" s="1250"/>
      <c r="H53" s="1251"/>
      <c r="I53" s="114">
        <v>10780</v>
      </c>
      <c r="J53" s="115">
        <v>11055</v>
      </c>
      <c r="K53" s="115">
        <v>7608</v>
      </c>
      <c r="L53" s="115">
        <v>7742</v>
      </c>
      <c r="M53" s="116">
        <v>8757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7nZI5/eg1RiboYDk1Wmcb4IyYFS47sPFJJ6yHO6tVAUE5LYYhKI0g+jR8XqgbV7AzLbELLZPO3TmZ9GCeUFwQ==" saltValue="/XrpS4zoeFMOL+zL1t/P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577</v>
      </c>
      <c r="G54" s="125" t="s">
        <v>578</v>
      </c>
      <c r="H54" s="126" t="s">
        <v>579</v>
      </c>
    </row>
    <row r="55" spans="2:8" ht="52.5" customHeight="1">
      <c r="B55" s="127"/>
      <c r="C55" s="1267" t="s">
        <v>48</v>
      </c>
      <c r="D55" s="1267"/>
      <c r="E55" s="1268"/>
      <c r="F55" s="128">
        <v>5859</v>
      </c>
      <c r="G55" s="128">
        <v>5864</v>
      </c>
      <c r="H55" s="129">
        <v>5868</v>
      </c>
    </row>
    <row r="56" spans="2:8" ht="52.5" customHeight="1">
      <c r="B56" s="130"/>
      <c r="C56" s="1269" t="s">
        <v>49</v>
      </c>
      <c r="D56" s="1269"/>
      <c r="E56" s="1270"/>
      <c r="F56" s="131">
        <v>1471</v>
      </c>
      <c r="G56" s="131">
        <v>1172</v>
      </c>
      <c r="H56" s="132">
        <v>1173</v>
      </c>
    </row>
    <row r="57" spans="2:8" ht="53.25" customHeight="1">
      <c r="B57" s="130"/>
      <c r="C57" s="1271" t="s">
        <v>50</v>
      </c>
      <c r="D57" s="1271"/>
      <c r="E57" s="1272"/>
      <c r="F57" s="133">
        <v>7894</v>
      </c>
      <c r="G57" s="133">
        <v>7775</v>
      </c>
      <c r="H57" s="134">
        <v>7407</v>
      </c>
    </row>
    <row r="58" spans="2:8" ht="45.75" customHeight="1">
      <c r="B58" s="135"/>
      <c r="C58" s="1259" t="s">
        <v>614</v>
      </c>
      <c r="D58" s="1260"/>
      <c r="E58" s="1261"/>
      <c r="F58" s="136">
        <v>3000</v>
      </c>
      <c r="G58" s="136">
        <v>3003</v>
      </c>
      <c r="H58" s="137">
        <v>3005</v>
      </c>
    </row>
    <row r="59" spans="2:8" ht="45.75" customHeight="1">
      <c r="B59" s="135"/>
      <c r="C59" s="1259" t="s">
        <v>615</v>
      </c>
      <c r="D59" s="1260"/>
      <c r="E59" s="1261"/>
      <c r="F59" s="136">
        <v>2997</v>
      </c>
      <c r="G59" s="136">
        <v>2799</v>
      </c>
      <c r="H59" s="137">
        <v>2436</v>
      </c>
    </row>
    <row r="60" spans="2:8" ht="45.75" customHeight="1">
      <c r="B60" s="135"/>
      <c r="C60" s="1259" t="s">
        <v>616</v>
      </c>
      <c r="D60" s="1260"/>
      <c r="E60" s="1261"/>
      <c r="F60" s="136">
        <v>761</v>
      </c>
      <c r="G60" s="136">
        <v>761</v>
      </c>
      <c r="H60" s="137">
        <v>762</v>
      </c>
    </row>
    <row r="61" spans="2:8" ht="45.75" customHeight="1">
      <c r="B61" s="135"/>
      <c r="C61" s="1259" t="s">
        <v>617</v>
      </c>
      <c r="D61" s="1260"/>
      <c r="E61" s="1261"/>
      <c r="F61" s="136">
        <v>180</v>
      </c>
      <c r="G61" s="136">
        <v>202</v>
      </c>
      <c r="H61" s="137">
        <v>221</v>
      </c>
    </row>
    <row r="62" spans="2:8" ht="45.75" customHeight="1" thickBot="1">
      <c r="B62" s="138"/>
      <c r="C62" s="1262" t="s">
        <v>618</v>
      </c>
      <c r="D62" s="1263"/>
      <c r="E62" s="1264"/>
      <c r="F62" s="139">
        <v>199</v>
      </c>
      <c r="G62" s="139">
        <v>196</v>
      </c>
      <c r="H62" s="140">
        <v>195</v>
      </c>
    </row>
    <row r="63" spans="2:8" ht="52.5" customHeight="1" thickBot="1">
      <c r="B63" s="141"/>
      <c r="C63" s="1265" t="s">
        <v>51</v>
      </c>
      <c r="D63" s="1265"/>
      <c r="E63" s="1266"/>
      <c r="F63" s="142">
        <v>15223</v>
      </c>
      <c r="G63" s="142">
        <v>14811</v>
      </c>
      <c r="H63" s="143">
        <v>14448</v>
      </c>
    </row>
    <row r="64" spans="2:8" ht="15" customHeight="1"/>
  </sheetData>
  <sheetProtection algorithmName="SHA-512" hashValue="u9z6klKQqly665yMu8qQU9armWmkTUWzBBo38Uibd2R/+RWo+YocImqdCEKcZOVFDJOPhle3UmYJD41PgWlYcQ==" saltValue="lcFPVRzIeGmdzuyl2zPS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572</v>
      </c>
      <c r="G2" s="157"/>
      <c r="H2" s="158"/>
    </row>
    <row r="3" spans="1:8">
      <c r="A3" s="154" t="s">
        <v>565</v>
      </c>
      <c r="B3" s="159"/>
      <c r="C3" s="160"/>
      <c r="D3" s="161">
        <v>79135</v>
      </c>
      <c r="E3" s="162"/>
      <c r="F3" s="163">
        <v>92247</v>
      </c>
      <c r="G3" s="164"/>
      <c r="H3" s="165"/>
    </row>
    <row r="4" spans="1:8">
      <c r="A4" s="166"/>
      <c r="B4" s="167"/>
      <c r="C4" s="168"/>
      <c r="D4" s="169">
        <v>39797</v>
      </c>
      <c r="E4" s="170"/>
      <c r="F4" s="171">
        <v>37204</v>
      </c>
      <c r="G4" s="172"/>
      <c r="H4" s="173"/>
    </row>
    <row r="5" spans="1:8">
      <c r="A5" s="154" t="s">
        <v>567</v>
      </c>
      <c r="B5" s="159"/>
      <c r="C5" s="160"/>
      <c r="D5" s="161">
        <v>111986</v>
      </c>
      <c r="E5" s="162"/>
      <c r="F5" s="163">
        <v>57295</v>
      </c>
      <c r="G5" s="164"/>
      <c r="H5" s="165"/>
    </row>
    <row r="6" spans="1:8">
      <c r="A6" s="166"/>
      <c r="B6" s="167"/>
      <c r="C6" s="168"/>
      <c r="D6" s="169">
        <v>70412</v>
      </c>
      <c r="E6" s="170"/>
      <c r="F6" s="171">
        <v>32771</v>
      </c>
      <c r="G6" s="172"/>
      <c r="H6" s="173"/>
    </row>
    <row r="7" spans="1:8">
      <c r="A7" s="154" t="s">
        <v>568</v>
      </c>
      <c r="B7" s="159"/>
      <c r="C7" s="160"/>
      <c r="D7" s="161">
        <v>58864</v>
      </c>
      <c r="E7" s="162"/>
      <c r="F7" s="163">
        <v>54110</v>
      </c>
      <c r="G7" s="164"/>
      <c r="H7" s="165"/>
    </row>
    <row r="8" spans="1:8">
      <c r="A8" s="166"/>
      <c r="B8" s="167"/>
      <c r="C8" s="168"/>
      <c r="D8" s="169">
        <v>38648</v>
      </c>
      <c r="E8" s="170"/>
      <c r="F8" s="171">
        <v>30620</v>
      </c>
      <c r="G8" s="172"/>
      <c r="H8" s="173"/>
    </row>
    <row r="9" spans="1:8">
      <c r="A9" s="154" t="s">
        <v>569</v>
      </c>
      <c r="B9" s="159"/>
      <c r="C9" s="160"/>
      <c r="D9" s="161">
        <v>67246</v>
      </c>
      <c r="E9" s="162"/>
      <c r="F9" s="163">
        <v>54684</v>
      </c>
      <c r="G9" s="164"/>
      <c r="H9" s="165"/>
    </row>
    <row r="10" spans="1:8">
      <c r="A10" s="166"/>
      <c r="B10" s="167"/>
      <c r="C10" s="168"/>
      <c r="D10" s="169">
        <v>46530</v>
      </c>
      <c r="E10" s="170"/>
      <c r="F10" s="171">
        <v>32829</v>
      </c>
      <c r="G10" s="172"/>
      <c r="H10" s="173"/>
    </row>
    <row r="11" spans="1:8">
      <c r="A11" s="154" t="s">
        <v>570</v>
      </c>
      <c r="B11" s="159"/>
      <c r="C11" s="160"/>
      <c r="D11" s="161">
        <v>79035</v>
      </c>
      <c r="E11" s="162"/>
      <c r="F11" s="163">
        <v>62383</v>
      </c>
      <c r="G11" s="164"/>
      <c r="H11" s="165"/>
    </row>
    <row r="12" spans="1:8">
      <c r="A12" s="166"/>
      <c r="B12" s="167"/>
      <c r="C12" s="174"/>
      <c r="D12" s="169">
        <v>44031</v>
      </c>
      <c r="E12" s="170"/>
      <c r="F12" s="171">
        <v>35325</v>
      </c>
      <c r="G12" s="172"/>
      <c r="H12" s="173"/>
    </row>
    <row r="13" spans="1:8">
      <c r="A13" s="154"/>
      <c r="B13" s="159"/>
      <c r="C13" s="175"/>
      <c r="D13" s="176">
        <v>79253</v>
      </c>
      <c r="E13" s="177"/>
      <c r="F13" s="178">
        <v>64144</v>
      </c>
      <c r="G13" s="179"/>
      <c r="H13" s="165"/>
    </row>
    <row r="14" spans="1:8">
      <c r="A14" s="166"/>
      <c r="B14" s="167"/>
      <c r="C14" s="168"/>
      <c r="D14" s="169">
        <v>47884</v>
      </c>
      <c r="E14" s="170"/>
      <c r="F14" s="171">
        <v>33750</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3.32</v>
      </c>
      <c r="C19" s="180">
        <f>ROUND(VALUE(SUBSTITUTE(実質収支比率等に係る経年分析!G$48,"▲","-")),2)</f>
        <v>2.63</v>
      </c>
      <c r="D19" s="180">
        <f>ROUND(VALUE(SUBSTITUTE(実質収支比率等に係る経年分析!H$48,"▲","-")),2)</f>
        <v>1.74</v>
      </c>
      <c r="E19" s="180">
        <f>ROUND(VALUE(SUBSTITUTE(実質収支比率等に係る経年分析!I$48,"▲","-")),2)</f>
        <v>2.13</v>
      </c>
      <c r="F19" s="180">
        <f>ROUND(VALUE(SUBSTITUTE(実質収支比率等に係る経年分析!J$48,"▲","-")),2)</f>
        <v>3.44</v>
      </c>
    </row>
    <row r="20" spans="1:11">
      <c r="A20" s="180" t="s">
        <v>55</v>
      </c>
      <c r="B20" s="180">
        <f>ROUND(VALUE(SUBSTITUTE(実質収支比率等に係る経年分析!F$47,"▲","-")),2)</f>
        <v>21.63</v>
      </c>
      <c r="C20" s="180">
        <f>ROUND(VALUE(SUBSTITUTE(実質収支比率等に係る経年分析!G$47,"▲","-")),2)</f>
        <v>21.93</v>
      </c>
      <c r="D20" s="180">
        <f>ROUND(VALUE(SUBSTITUTE(実質収支比率等に係る経年分析!H$47,"▲","-")),2)</f>
        <v>21.81</v>
      </c>
      <c r="E20" s="180">
        <f>ROUND(VALUE(SUBSTITUTE(実質収支比率等に係る経年分析!I$47,"▲","-")),2)</f>
        <v>21.98</v>
      </c>
      <c r="F20" s="180">
        <f>ROUND(VALUE(SUBSTITUTE(実質収支比率等に係る経年分析!J$47,"▲","-")),2)</f>
        <v>21.84</v>
      </c>
    </row>
    <row r="21" spans="1:11">
      <c r="A21" s="180" t="s">
        <v>56</v>
      </c>
      <c r="B21" s="180">
        <f>IF(ISNUMBER(VALUE(SUBSTITUTE(実質収支比率等に係る経年分析!F$49,"▲","-"))),ROUND(VALUE(SUBSTITUTE(実質収支比率等に係る経年分析!F$49,"▲","-")),2),NA())</f>
        <v>4.33</v>
      </c>
      <c r="C21" s="180">
        <f>IF(ISNUMBER(VALUE(SUBSTITUTE(実質収支比率等に係る経年分析!G$49,"▲","-"))),ROUND(VALUE(SUBSTITUTE(実質収支比率等に係る経年分析!G$49,"▲","-")),2),NA())</f>
        <v>3.33</v>
      </c>
      <c r="D21" s="180">
        <f>IF(ISNUMBER(VALUE(SUBSTITUTE(実質収支比率等に係る経年分析!H$49,"▲","-"))),ROUND(VALUE(SUBSTITUTE(実質収支比率等に係る経年分析!H$49,"▲","-")),2),NA())</f>
        <v>4.6900000000000004</v>
      </c>
      <c r="E21" s="180">
        <f>IF(ISNUMBER(VALUE(SUBSTITUTE(実質収支比率等に係る経年分析!I$49,"▲","-"))),ROUND(VALUE(SUBSTITUTE(実質収支比率等に係る経年分析!I$49,"▲","-")),2),NA())</f>
        <v>2.4</v>
      </c>
      <c r="F21" s="180">
        <f>IF(ISNUMBER(VALUE(SUBSTITUTE(実質収支比率等に係る経年分析!J$49,"▲","-"))),ROUND(VALUE(SUBSTITUTE(実質収支比率等に係る経年分析!J$49,"▲","-")),2),NA())</f>
        <v>3.91</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7.0000000000000007E-2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国民健康保険（直営診療施設勘定）特別会計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港湾事業特別会計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1.0900000000000001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1.1100000000000001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0.62</v>
      </c>
    </row>
    <row r="33" spans="1:16">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0.74</v>
      </c>
    </row>
    <row r="34" spans="1:16">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2.0499999999999998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3.21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3.65</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5789</v>
      </c>
      <c r="E42" s="182"/>
      <c r="F42" s="182"/>
      <c r="G42" s="182">
        <f>'実質公債費比率（分子）の構造'!L$52</f>
        <v>5878</v>
      </c>
      <c r="H42" s="182"/>
      <c r="I42" s="182"/>
      <c r="J42" s="182">
        <f>'実質公債費比率（分子）の構造'!M$52</f>
        <v>6212</v>
      </c>
      <c r="K42" s="182"/>
      <c r="L42" s="182"/>
      <c r="M42" s="182">
        <f>'実質公債費比率（分子）の構造'!N$52</f>
        <v>6305</v>
      </c>
      <c r="N42" s="182"/>
      <c r="O42" s="182"/>
      <c r="P42" s="182">
        <f>'実質公債費比率（分子）の構造'!O$52</f>
        <v>6854</v>
      </c>
    </row>
    <row r="43" spans="1:16">
      <c r="A43" s="182" t="s">
        <v>64</v>
      </c>
      <c r="B43" s="182">
        <f>'実質公債費比率（分子）の構造'!K$51</f>
        <v>2</v>
      </c>
      <c r="C43" s="182"/>
      <c r="D43" s="182"/>
      <c r="E43" s="182">
        <f>'実質公債費比率（分子）の構造'!L$51</f>
        <v>2</v>
      </c>
      <c r="F43" s="182"/>
      <c r="G43" s="182"/>
      <c r="H43" s="182">
        <f>'実質公債費比率（分子）の構造'!M$51</f>
        <v>1</v>
      </c>
      <c r="I43" s="182"/>
      <c r="J43" s="182"/>
      <c r="K43" s="182">
        <f>'実質公債費比率（分子）の構造'!N$51</f>
        <v>0</v>
      </c>
      <c r="L43" s="182"/>
      <c r="M43" s="182"/>
      <c r="N43" s="182">
        <f>'実質公債費比率（分子）の構造'!O$51</f>
        <v>1</v>
      </c>
      <c r="O43" s="182"/>
      <c r="P43" s="182"/>
    </row>
    <row r="44" spans="1:16">
      <c r="A44" s="182" t="s">
        <v>65</v>
      </c>
      <c r="B44" s="182">
        <f>'実質公債費比率（分子）の構造'!K$50</f>
        <v>53</v>
      </c>
      <c r="C44" s="182"/>
      <c r="D44" s="182"/>
      <c r="E44" s="182">
        <f>'実質公債費比率（分子）の構造'!L$50</f>
        <v>43</v>
      </c>
      <c r="F44" s="182"/>
      <c r="G44" s="182"/>
      <c r="H44" s="182">
        <f>'実質公債費比率（分子）の構造'!M$50</f>
        <v>34</v>
      </c>
      <c r="I44" s="182"/>
      <c r="J44" s="182"/>
      <c r="K44" s="182">
        <f>'実質公債費比率（分子）の構造'!N$50</f>
        <v>33</v>
      </c>
      <c r="L44" s="182"/>
      <c r="M44" s="182"/>
      <c r="N44" s="182">
        <f>'実質公債費比率（分子）の構造'!O$50</f>
        <v>20</v>
      </c>
      <c r="O44" s="182"/>
      <c r="P44" s="182"/>
    </row>
    <row r="45" spans="1:16">
      <c r="A45" s="182" t="s">
        <v>66</v>
      </c>
      <c r="B45" s="182">
        <f>'実質公債費比率（分子）の構造'!K$49</f>
        <v>9</v>
      </c>
      <c r="C45" s="182"/>
      <c r="D45" s="182"/>
      <c r="E45" s="182">
        <f>'実質公債費比率（分子）の構造'!L$49</f>
        <v>9</v>
      </c>
      <c r="F45" s="182"/>
      <c r="G45" s="182"/>
      <c r="H45" s="182">
        <f>'実質公債費比率（分子）の構造'!M$49</f>
        <v>10</v>
      </c>
      <c r="I45" s="182"/>
      <c r="J45" s="182"/>
      <c r="K45" s="182">
        <f>'実質公債費比率（分子）の構造'!N$49</f>
        <v>11</v>
      </c>
      <c r="L45" s="182"/>
      <c r="M45" s="182"/>
      <c r="N45" s="182">
        <f>'実質公債費比率（分子）の構造'!O$49</f>
        <v>11</v>
      </c>
      <c r="O45" s="182"/>
      <c r="P45" s="182"/>
    </row>
    <row r="46" spans="1:16">
      <c r="A46" s="182" t="s">
        <v>67</v>
      </c>
      <c r="B46" s="182">
        <f>'実質公債費比率（分子）の構造'!K$48</f>
        <v>1334</v>
      </c>
      <c r="C46" s="182"/>
      <c r="D46" s="182"/>
      <c r="E46" s="182">
        <f>'実質公債費比率（分子）の構造'!L$48</f>
        <v>1388</v>
      </c>
      <c r="F46" s="182"/>
      <c r="G46" s="182"/>
      <c r="H46" s="182">
        <f>'実質公債費比率（分子）の構造'!M$48</f>
        <v>1550</v>
      </c>
      <c r="I46" s="182"/>
      <c r="J46" s="182"/>
      <c r="K46" s="182">
        <f>'実質公債費比率（分子）の構造'!N$48</f>
        <v>1672</v>
      </c>
      <c r="L46" s="182"/>
      <c r="M46" s="182"/>
      <c r="N46" s="182">
        <f>'実質公債費比率（分子）の構造'!O$48</f>
        <v>1732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6104</v>
      </c>
      <c r="C49" s="182"/>
      <c r="D49" s="182"/>
      <c r="E49" s="182">
        <f>'実質公債費比率（分子）の構造'!L$45</f>
        <v>5922</v>
      </c>
      <c r="F49" s="182"/>
      <c r="G49" s="182"/>
      <c r="H49" s="182">
        <f>'実質公債費比率（分子）の構造'!M$45</f>
        <v>6031</v>
      </c>
      <c r="I49" s="182"/>
      <c r="J49" s="182"/>
      <c r="K49" s="182">
        <f>'実質公債費比率（分子）の構造'!N$45</f>
        <v>6006</v>
      </c>
      <c r="L49" s="182"/>
      <c r="M49" s="182"/>
      <c r="N49" s="182">
        <f>'実質公債費比率（分子）の構造'!O$45</f>
        <v>6293</v>
      </c>
      <c r="O49" s="182"/>
      <c r="P49" s="182"/>
    </row>
    <row r="50" spans="1:16">
      <c r="A50" s="182" t="s">
        <v>71</v>
      </c>
      <c r="B50" s="182" t="e">
        <f>NA()</f>
        <v>#N/A</v>
      </c>
      <c r="C50" s="182">
        <f>IF(ISNUMBER('実質公債費比率（分子）の構造'!K$53),'実質公債費比率（分子）の構造'!K$53,NA())</f>
        <v>1713</v>
      </c>
      <c r="D50" s="182" t="e">
        <f>NA()</f>
        <v>#N/A</v>
      </c>
      <c r="E50" s="182" t="e">
        <f>NA()</f>
        <v>#N/A</v>
      </c>
      <c r="F50" s="182">
        <f>IF(ISNUMBER('実質公債費比率（分子）の構造'!L$53),'実質公債費比率（分子）の構造'!L$53,NA())</f>
        <v>1486</v>
      </c>
      <c r="G50" s="182" t="e">
        <f>NA()</f>
        <v>#N/A</v>
      </c>
      <c r="H50" s="182" t="e">
        <f>NA()</f>
        <v>#N/A</v>
      </c>
      <c r="I50" s="182">
        <f>IF(ISNUMBER('実質公債費比率（分子）の構造'!M$53),'実質公債費比率（分子）の構造'!M$53,NA())</f>
        <v>1414</v>
      </c>
      <c r="J50" s="182" t="e">
        <f>NA()</f>
        <v>#N/A</v>
      </c>
      <c r="K50" s="182" t="e">
        <f>NA()</f>
        <v>#N/A</v>
      </c>
      <c r="L50" s="182">
        <f>IF(ISNUMBER('実質公債費比率（分子）の構造'!N$53),'実質公債費比率（分子）の構造'!N$53,NA())</f>
        <v>1417</v>
      </c>
      <c r="M50" s="182" t="e">
        <f>NA()</f>
        <v>#N/A</v>
      </c>
      <c r="N50" s="182" t="e">
        <f>NA()</f>
        <v>#N/A</v>
      </c>
      <c r="O50" s="182">
        <f>IF(ISNUMBER('実質公債費比率（分子）の構造'!O$53),'実質公債費比率（分子）の構造'!O$53,NA())</f>
        <v>1203</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56928</v>
      </c>
      <c r="E56" s="181"/>
      <c r="F56" s="181"/>
      <c r="G56" s="181">
        <f>'将来負担比率（分子）の構造'!J$52</f>
        <v>58720</v>
      </c>
      <c r="H56" s="181"/>
      <c r="I56" s="181"/>
      <c r="J56" s="181">
        <f>'将来負担比率（分子）の構造'!K$52</f>
        <v>60163</v>
      </c>
      <c r="K56" s="181"/>
      <c r="L56" s="181"/>
      <c r="M56" s="181">
        <f>'将来負担比率（分子）の構造'!L$52</f>
        <v>62435</v>
      </c>
      <c r="N56" s="181"/>
      <c r="O56" s="181"/>
      <c r="P56" s="181">
        <f>'将来負担比率（分子）の構造'!M$52</f>
        <v>61780</v>
      </c>
    </row>
    <row r="57" spans="1:16">
      <c r="A57" s="181" t="s">
        <v>42</v>
      </c>
      <c r="B57" s="181"/>
      <c r="C57" s="181"/>
      <c r="D57" s="181">
        <f>'将来負担比率（分子）の構造'!I$51</f>
        <v>7841</v>
      </c>
      <c r="E57" s="181"/>
      <c r="F57" s="181"/>
      <c r="G57" s="181">
        <f>'将来負担比率（分子）の構造'!J$51</f>
        <v>8024</v>
      </c>
      <c r="H57" s="181"/>
      <c r="I57" s="181"/>
      <c r="J57" s="181">
        <f>'将来負担比率（分子）の構造'!K$51</f>
        <v>8219</v>
      </c>
      <c r="K57" s="181"/>
      <c r="L57" s="181"/>
      <c r="M57" s="181">
        <f>'将来負担比率（分子）の構造'!L$51</f>
        <v>8302</v>
      </c>
      <c r="N57" s="181"/>
      <c r="O57" s="181"/>
      <c r="P57" s="181">
        <f>'将来負担比率（分子）の構造'!M$51</f>
        <v>8322</v>
      </c>
    </row>
    <row r="58" spans="1:16">
      <c r="A58" s="181" t="s">
        <v>41</v>
      </c>
      <c r="B58" s="181"/>
      <c r="C58" s="181"/>
      <c r="D58" s="181">
        <f>'将来負担比率（分子）の構造'!I$50</f>
        <v>12904</v>
      </c>
      <c r="E58" s="181"/>
      <c r="F58" s="181"/>
      <c r="G58" s="181">
        <f>'将来負担比率（分子）の構造'!J$50</f>
        <v>12934</v>
      </c>
      <c r="H58" s="181"/>
      <c r="I58" s="181"/>
      <c r="J58" s="181">
        <f>'将来負担比率（分子）の構造'!K$50</f>
        <v>13290</v>
      </c>
      <c r="K58" s="181"/>
      <c r="L58" s="181"/>
      <c r="M58" s="181">
        <f>'将来負担比率（分子）の構造'!L$50</f>
        <v>13288</v>
      </c>
      <c r="N58" s="181"/>
      <c r="O58" s="181"/>
      <c r="P58" s="181">
        <f>'将来負担比率（分子）の構造'!M$50</f>
        <v>12985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5887</v>
      </c>
      <c r="C62" s="181"/>
      <c r="D62" s="181"/>
      <c r="E62" s="181">
        <f>'将来負担比率（分子）の構造'!J$45</f>
        <v>5759</v>
      </c>
      <c r="F62" s="181"/>
      <c r="G62" s="181"/>
      <c r="H62" s="181">
        <f>'将来負担比率（分子）の構造'!K$45</f>
        <v>5500</v>
      </c>
      <c r="I62" s="181"/>
      <c r="J62" s="181"/>
      <c r="K62" s="181">
        <f>'将来負担比率（分子）の構造'!L$45</f>
        <v>5010</v>
      </c>
      <c r="L62" s="181"/>
      <c r="M62" s="181"/>
      <c r="N62" s="181">
        <f>'将来負担比率（分子）の構造'!M$45</f>
        <v>4335</v>
      </c>
      <c r="O62" s="181"/>
      <c r="P62" s="181"/>
    </row>
    <row r="63" spans="1:16">
      <c r="A63" s="181" t="s">
        <v>34</v>
      </c>
      <c r="B63" s="181">
        <f>'将来負担比率（分子）の構造'!I$44</f>
        <v>140</v>
      </c>
      <c r="C63" s="181"/>
      <c r="D63" s="181"/>
      <c r="E63" s="181">
        <f>'将来負担比率（分子）の構造'!J$44</f>
        <v>129</v>
      </c>
      <c r="F63" s="181"/>
      <c r="G63" s="181"/>
      <c r="H63" s="181">
        <f>'将来負担比率（分子）の構造'!K$44</f>
        <v>121</v>
      </c>
      <c r="I63" s="181"/>
      <c r="J63" s="181"/>
      <c r="K63" s="181">
        <f>'将来負担比率（分子）の構造'!L$44</f>
        <v>117</v>
      </c>
      <c r="L63" s="181"/>
      <c r="M63" s="181"/>
      <c r="N63" s="181">
        <f>'将来負担比率（分子）の構造'!M$44</f>
        <v>110</v>
      </c>
      <c r="O63" s="181"/>
      <c r="P63" s="181"/>
    </row>
    <row r="64" spans="1:16">
      <c r="A64" s="181" t="s">
        <v>33</v>
      </c>
      <c r="B64" s="181">
        <f>'将来負担比率（分子）の構造'!I$43</f>
        <v>21720</v>
      </c>
      <c r="C64" s="181"/>
      <c r="D64" s="181"/>
      <c r="E64" s="181">
        <f>'将来負担比率（分子）の構造'!J$43</f>
        <v>21721</v>
      </c>
      <c r="F64" s="181"/>
      <c r="G64" s="181"/>
      <c r="H64" s="181">
        <f>'将来負担比率（分子）の構造'!K$43</f>
        <v>19592</v>
      </c>
      <c r="I64" s="181"/>
      <c r="J64" s="181"/>
      <c r="K64" s="181">
        <f>'将来負担比率（分子）の構造'!L$43</f>
        <v>20226</v>
      </c>
      <c r="L64" s="181"/>
      <c r="M64" s="181"/>
      <c r="N64" s="181">
        <f>'将来負担比率（分子）の構造'!M$43</f>
        <v>20371</v>
      </c>
      <c r="O64" s="181"/>
      <c r="P64" s="181"/>
    </row>
    <row r="65" spans="1:16">
      <c r="A65" s="181" t="s">
        <v>32</v>
      </c>
      <c r="B65" s="181">
        <f>'将来負担比率（分子）の構造'!I$42</f>
        <v>162</v>
      </c>
      <c r="C65" s="181"/>
      <c r="D65" s="181"/>
      <c r="E65" s="181">
        <f>'将来負担比率（分子）の構造'!J$42</f>
        <v>123</v>
      </c>
      <c r="F65" s="181"/>
      <c r="G65" s="181"/>
      <c r="H65" s="181">
        <f>'将来負担比率（分子）の構造'!K$42</f>
        <v>93</v>
      </c>
      <c r="I65" s="181"/>
      <c r="J65" s="181"/>
      <c r="K65" s="181">
        <f>'将来負担比率（分子）の構造'!L$42</f>
        <v>54</v>
      </c>
      <c r="L65" s="181"/>
      <c r="M65" s="181"/>
      <c r="N65" s="181">
        <f>'将来負担比率（分子）の構造'!M$42</f>
        <v>292</v>
      </c>
      <c r="O65" s="181"/>
      <c r="P65" s="181"/>
    </row>
    <row r="66" spans="1:16">
      <c r="A66" s="181" t="s">
        <v>31</v>
      </c>
      <c r="B66" s="181">
        <f>'将来負担比率（分子）の構造'!I$41</f>
        <v>60545</v>
      </c>
      <c r="C66" s="181"/>
      <c r="D66" s="181"/>
      <c r="E66" s="181">
        <f>'将来負担比率（分子）の構造'!J$41</f>
        <v>63001</v>
      </c>
      <c r="F66" s="181"/>
      <c r="G66" s="181"/>
      <c r="H66" s="181">
        <f>'将来負担比率（分子）の構造'!K$41</f>
        <v>63974</v>
      </c>
      <c r="I66" s="181"/>
      <c r="J66" s="181"/>
      <c r="K66" s="181">
        <f>'将来負担比率（分子）の構造'!L$41</f>
        <v>66359</v>
      </c>
      <c r="L66" s="181"/>
      <c r="M66" s="181"/>
      <c r="N66" s="181">
        <f>'将来負担比率（分子）の構造'!M$41</f>
        <v>66736</v>
      </c>
      <c r="O66" s="181"/>
      <c r="P66" s="181"/>
    </row>
    <row r="67" spans="1:16">
      <c r="A67" s="181" t="s">
        <v>75</v>
      </c>
      <c r="B67" s="181" t="e">
        <f>NA()</f>
        <v>#N/A</v>
      </c>
      <c r="C67" s="181">
        <f>IF(ISNUMBER('将来負担比率（分子）の構造'!I$53), IF('将来負担比率（分子）の構造'!I$53 &lt; 0, 0, '将来負担比率（分子）の構造'!I$53), NA())</f>
        <v>10780</v>
      </c>
      <c r="D67" s="181" t="e">
        <f>NA()</f>
        <v>#N/A</v>
      </c>
      <c r="E67" s="181" t="e">
        <f>NA()</f>
        <v>#N/A</v>
      </c>
      <c r="F67" s="181">
        <f>IF(ISNUMBER('将来負担比率（分子）の構造'!J$53), IF('将来負担比率（分子）の構造'!J$53 &lt; 0, 0, '将来負担比率（分子）の構造'!J$53), NA())</f>
        <v>11055</v>
      </c>
      <c r="G67" s="181" t="e">
        <f>NA()</f>
        <v>#N/A</v>
      </c>
      <c r="H67" s="181" t="e">
        <f>NA()</f>
        <v>#N/A</v>
      </c>
      <c r="I67" s="181">
        <f>IF(ISNUMBER('将来負担比率（分子）の構造'!K$53), IF('将来負担比率（分子）の構造'!K$53 &lt; 0, 0, '将来負担比率（分子）の構造'!K$53), NA())</f>
        <v>7608</v>
      </c>
      <c r="J67" s="181" t="e">
        <f>NA()</f>
        <v>#N/A</v>
      </c>
      <c r="K67" s="181" t="e">
        <f>NA()</f>
        <v>#N/A</v>
      </c>
      <c r="L67" s="181">
        <f>IF(ISNUMBER('将来負担比率（分子）の構造'!L$53), IF('将来負担比率（分子）の構造'!L$53 &lt; 0, 0, '将来負担比率（分子）の構造'!L$53), NA())</f>
        <v>7742</v>
      </c>
      <c r="M67" s="181" t="e">
        <f>NA()</f>
        <v>#N/A</v>
      </c>
      <c r="N67" s="181" t="e">
        <f>NA()</f>
        <v>#N/A</v>
      </c>
      <c r="O67" s="181">
        <f>IF(ISNUMBER('将来負担比率（分子）の構造'!M$53), IF('将来負担比率（分子）の構造'!M$53 &lt; 0, 0, '将来負担比率（分子）の構造'!M$53), NA())</f>
        <v>8757</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5859</v>
      </c>
      <c r="C72" s="185">
        <f>基金残高に係る経年分析!G55</f>
        <v>5864</v>
      </c>
      <c r="D72" s="185">
        <f>基金残高に係る経年分析!H55</f>
        <v>5868</v>
      </c>
    </row>
    <row r="73" spans="1:16">
      <c r="A73" s="184" t="s">
        <v>78</v>
      </c>
      <c r="B73" s="185">
        <f>基金残高に係る経年分析!F56</f>
        <v>1471</v>
      </c>
      <c r="C73" s="185">
        <f>基金残高に係る経年分析!G56</f>
        <v>1172</v>
      </c>
      <c r="D73" s="185">
        <f>基金残高に係る経年分析!H56</f>
        <v>1173</v>
      </c>
    </row>
    <row r="74" spans="1:16">
      <c r="A74" s="184" t="s">
        <v>79</v>
      </c>
      <c r="B74" s="185">
        <f>基金残高に係る経年分析!F57</f>
        <v>7894</v>
      </c>
      <c r="C74" s="185">
        <f>基金残高に係る経年分析!G57</f>
        <v>7775</v>
      </c>
      <c r="D74" s="185">
        <f>基金残高に係る経年分析!H57</f>
        <v>7407</v>
      </c>
    </row>
  </sheetData>
  <sheetProtection algorithmName="SHA-512" hashValue="PW+CytpcgZ/etgSTqZwbHdqP+7WEbMSDgSBzM+uf/fD/al2UR4Shmceq8PQZhZ3EU1uEHTjcL56PIy66l/4ScQ==" saltValue="btZs7eZpPzTiXQuI1c+FL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8" t="s">
        <v>225</v>
      </c>
      <c r="C5" s="709"/>
      <c r="D5" s="709"/>
      <c r="E5" s="709"/>
      <c r="F5" s="709"/>
      <c r="G5" s="709"/>
      <c r="H5" s="709"/>
      <c r="I5" s="709"/>
      <c r="J5" s="709"/>
      <c r="K5" s="709"/>
      <c r="L5" s="709"/>
      <c r="M5" s="709"/>
      <c r="N5" s="709"/>
      <c r="O5" s="709"/>
      <c r="P5" s="709"/>
      <c r="Q5" s="710"/>
      <c r="R5" s="695">
        <v>13965096</v>
      </c>
      <c r="S5" s="696"/>
      <c r="T5" s="696"/>
      <c r="U5" s="696"/>
      <c r="V5" s="696"/>
      <c r="W5" s="696"/>
      <c r="X5" s="696"/>
      <c r="Y5" s="739"/>
      <c r="Z5" s="757">
        <v>25.8</v>
      </c>
      <c r="AA5" s="757"/>
      <c r="AB5" s="757"/>
      <c r="AC5" s="757"/>
      <c r="AD5" s="758">
        <v>13207122</v>
      </c>
      <c r="AE5" s="758"/>
      <c r="AF5" s="758"/>
      <c r="AG5" s="758"/>
      <c r="AH5" s="758"/>
      <c r="AI5" s="758"/>
      <c r="AJ5" s="758"/>
      <c r="AK5" s="758"/>
      <c r="AL5" s="740">
        <v>50.1</v>
      </c>
      <c r="AM5" s="713"/>
      <c r="AN5" s="713"/>
      <c r="AO5" s="741"/>
      <c r="AP5" s="708" t="s">
        <v>226</v>
      </c>
      <c r="AQ5" s="709"/>
      <c r="AR5" s="709"/>
      <c r="AS5" s="709"/>
      <c r="AT5" s="709"/>
      <c r="AU5" s="709"/>
      <c r="AV5" s="709"/>
      <c r="AW5" s="709"/>
      <c r="AX5" s="709"/>
      <c r="AY5" s="709"/>
      <c r="AZ5" s="709"/>
      <c r="BA5" s="709"/>
      <c r="BB5" s="709"/>
      <c r="BC5" s="709"/>
      <c r="BD5" s="709"/>
      <c r="BE5" s="709"/>
      <c r="BF5" s="710"/>
      <c r="BG5" s="640">
        <v>13206535</v>
      </c>
      <c r="BH5" s="641"/>
      <c r="BI5" s="641"/>
      <c r="BJ5" s="641"/>
      <c r="BK5" s="641"/>
      <c r="BL5" s="641"/>
      <c r="BM5" s="641"/>
      <c r="BN5" s="642"/>
      <c r="BO5" s="677">
        <v>94.6</v>
      </c>
      <c r="BP5" s="677"/>
      <c r="BQ5" s="677"/>
      <c r="BR5" s="677"/>
      <c r="BS5" s="678">
        <v>196630</v>
      </c>
      <c r="BT5" s="678"/>
      <c r="BU5" s="678"/>
      <c r="BV5" s="678"/>
      <c r="BW5" s="678"/>
      <c r="BX5" s="678"/>
      <c r="BY5" s="678"/>
      <c r="BZ5" s="678"/>
      <c r="CA5" s="678"/>
      <c r="CB5" s="728"/>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c r="B6" s="637" t="s">
        <v>230</v>
      </c>
      <c r="C6" s="638"/>
      <c r="D6" s="638"/>
      <c r="E6" s="638"/>
      <c r="F6" s="638"/>
      <c r="G6" s="638"/>
      <c r="H6" s="638"/>
      <c r="I6" s="638"/>
      <c r="J6" s="638"/>
      <c r="K6" s="638"/>
      <c r="L6" s="638"/>
      <c r="M6" s="638"/>
      <c r="N6" s="638"/>
      <c r="O6" s="638"/>
      <c r="P6" s="638"/>
      <c r="Q6" s="639"/>
      <c r="R6" s="640">
        <v>524475</v>
      </c>
      <c r="S6" s="641"/>
      <c r="T6" s="641"/>
      <c r="U6" s="641"/>
      <c r="V6" s="641"/>
      <c r="W6" s="641"/>
      <c r="X6" s="641"/>
      <c r="Y6" s="642"/>
      <c r="Z6" s="677">
        <v>1</v>
      </c>
      <c r="AA6" s="677"/>
      <c r="AB6" s="677"/>
      <c r="AC6" s="677"/>
      <c r="AD6" s="678">
        <v>524475</v>
      </c>
      <c r="AE6" s="678"/>
      <c r="AF6" s="678"/>
      <c r="AG6" s="678"/>
      <c r="AH6" s="678"/>
      <c r="AI6" s="678"/>
      <c r="AJ6" s="678"/>
      <c r="AK6" s="678"/>
      <c r="AL6" s="643">
        <v>2</v>
      </c>
      <c r="AM6" s="644"/>
      <c r="AN6" s="644"/>
      <c r="AO6" s="679"/>
      <c r="AP6" s="637" t="s">
        <v>231</v>
      </c>
      <c r="AQ6" s="638"/>
      <c r="AR6" s="638"/>
      <c r="AS6" s="638"/>
      <c r="AT6" s="638"/>
      <c r="AU6" s="638"/>
      <c r="AV6" s="638"/>
      <c r="AW6" s="638"/>
      <c r="AX6" s="638"/>
      <c r="AY6" s="638"/>
      <c r="AZ6" s="638"/>
      <c r="BA6" s="638"/>
      <c r="BB6" s="638"/>
      <c r="BC6" s="638"/>
      <c r="BD6" s="638"/>
      <c r="BE6" s="638"/>
      <c r="BF6" s="639"/>
      <c r="BG6" s="640">
        <v>13206535</v>
      </c>
      <c r="BH6" s="641"/>
      <c r="BI6" s="641"/>
      <c r="BJ6" s="641"/>
      <c r="BK6" s="641"/>
      <c r="BL6" s="641"/>
      <c r="BM6" s="641"/>
      <c r="BN6" s="642"/>
      <c r="BO6" s="677">
        <v>94.6</v>
      </c>
      <c r="BP6" s="677"/>
      <c r="BQ6" s="677"/>
      <c r="BR6" s="677"/>
      <c r="BS6" s="678">
        <v>196630</v>
      </c>
      <c r="BT6" s="678"/>
      <c r="BU6" s="678"/>
      <c r="BV6" s="678"/>
      <c r="BW6" s="678"/>
      <c r="BX6" s="678"/>
      <c r="BY6" s="678"/>
      <c r="BZ6" s="678"/>
      <c r="CA6" s="678"/>
      <c r="CB6" s="728"/>
      <c r="CD6" s="698" t="s">
        <v>232</v>
      </c>
      <c r="CE6" s="699"/>
      <c r="CF6" s="699"/>
      <c r="CG6" s="699"/>
      <c r="CH6" s="699"/>
      <c r="CI6" s="699"/>
      <c r="CJ6" s="699"/>
      <c r="CK6" s="699"/>
      <c r="CL6" s="699"/>
      <c r="CM6" s="699"/>
      <c r="CN6" s="699"/>
      <c r="CO6" s="699"/>
      <c r="CP6" s="699"/>
      <c r="CQ6" s="700"/>
      <c r="CR6" s="640">
        <v>322674</v>
      </c>
      <c r="CS6" s="641"/>
      <c r="CT6" s="641"/>
      <c r="CU6" s="641"/>
      <c r="CV6" s="641"/>
      <c r="CW6" s="641"/>
      <c r="CX6" s="641"/>
      <c r="CY6" s="642"/>
      <c r="CZ6" s="740">
        <v>0.6</v>
      </c>
      <c r="DA6" s="713"/>
      <c r="DB6" s="713"/>
      <c r="DC6" s="743"/>
      <c r="DD6" s="646" t="s">
        <v>233</v>
      </c>
      <c r="DE6" s="641"/>
      <c r="DF6" s="641"/>
      <c r="DG6" s="641"/>
      <c r="DH6" s="641"/>
      <c r="DI6" s="641"/>
      <c r="DJ6" s="641"/>
      <c r="DK6" s="641"/>
      <c r="DL6" s="641"/>
      <c r="DM6" s="641"/>
      <c r="DN6" s="641"/>
      <c r="DO6" s="641"/>
      <c r="DP6" s="642"/>
      <c r="DQ6" s="646">
        <v>322674</v>
      </c>
      <c r="DR6" s="641"/>
      <c r="DS6" s="641"/>
      <c r="DT6" s="641"/>
      <c r="DU6" s="641"/>
      <c r="DV6" s="641"/>
      <c r="DW6" s="641"/>
      <c r="DX6" s="641"/>
      <c r="DY6" s="641"/>
      <c r="DZ6" s="641"/>
      <c r="EA6" s="641"/>
      <c r="EB6" s="641"/>
      <c r="EC6" s="684"/>
    </row>
    <row r="7" spans="2:143" ht="11.25" customHeight="1">
      <c r="B7" s="637" t="s">
        <v>234</v>
      </c>
      <c r="C7" s="638"/>
      <c r="D7" s="638"/>
      <c r="E7" s="638"/>
      <c r="F7" s="638"/>
      <c r="G7" s="638"/>
      <c r="H7" s="638"/>
      <c r="I7" s="638"/>
      <c r="J7" s="638"/>
      <c r="K7" s="638"/>
      <c r="L7" s="638"/>
      <c r="M7" s="638"/>
      <c r="N7" s="638"/>
      <c r="O7" s="638"/>
      <c r="P7" s="638"/>
      <c r="Q7" s="639"/>
      <c r="R7" s="640">
        <v>11998</v>
      </c>
      <c r="S7" s="641"/>
      <c r="T7" s="641"/>
      <c r="U7" s="641"/>
      <c r="V7" s="641"/>
      <c r="W7" s="641"/>
      <c r="X7" s="641"/>
      <c r="Y7" s="642"/>
      <c r="Z7" s="677">
        <v>0</v>
      </c>
      <c r="AA7" s="677"/>
      <c r="AB7" s="677"/>
      <c r="AC7" s="677"/>
      <c r="AD7" s="678">
        <v>11998</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5553054</v>
      </c>
      <c r="BH7" s="641"/>
      <c r="BI7" s="641"/>
      <c r="BJ7" s="641"/>
      <c r="BK7" s="641"/>
      <c r="BL7" s="641"/>
      <c r="BM7" s="641"/>
      <c r="BN7" s="642"/>
      <c r="BO7" s="677">
        <v>39.799999999999997</v>
      </c>
      <c r="BP7" s="677"/>
      <c r="BQ7" s="677"/>
      <c r="BR7" s="677"/>
      <c r="BS7" s="678">
        <v>196630</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6622025</v>
      </c>
      <c r="CS7" s="641"/>
      <c r="CT7" s="641"/>
      <c r="CU7" s="641"/>
      <c r="CV7" s="641"/>
      <c r="CW7" s="641"/>
      <c r="CX7" s="641"/>
      <c r="CY7" s="642"/>
      <c r="CZ7" s="677">
        <v>12.8</v>
      </c>
      <c r="DA7" s="677"/>
      <c r="DB7" s="677"/>
      <c r="DC7" s="677"/>
      <c r="DD7" s="646">
        <v>2319570</v>
      </c>
      <c r="DE7" s="641"/>
      <c r="DF7" s="641"/>
      <c r="DG7" s="641"/>
      <c r="DH7" s="641"/>
      <c r="DI7" s="641"/>
      <c r="DJ7" s="641"/>
      <c r="DK7" s="641"/>
      <c r="DL7" s="641"/>
      <c r="DM7" s="641"/>
      <c r="DN7" s="641"/>
      <c r="DO7" s="641"/>
      <c r="DP7" s="642"/>
      <c r="DQ7" s="646">
        <v>3974004</v>
      </c>
      <c r="DR7" s="641"/>
      <c r="DS7" s="641"/>
      <c r="DT7" s="641"/>
      <c r="DU7" s="641"/>
      <c r="DV7" s="641"/>
      <c r="DW7" s="641"/>
      <c r="DX7" s="641"/>
      <c r="DY7" s="641"/>
      <c r="DZ7" s="641"/>
      <c r="EA7" s="641"/>
      <c r="EB7" s="641"/>
      <c r="EC7" s="684"/>
    </row>
    <row r="8" spans="2:143" ht="11.25" customHeight="1">
      <c r="B8" s="637" t="s">
        <v>237</v>
      </c>
      <c r="C8" s="638"/>
      <c r="D8" s="638"/>
      <c r="E8" s="638"/>
      <c r="F8" s="638"/>
      <c r="G8" s="638"/>
      <c r="H8" s="638"/>
      <c r="I8" s="638"/>
      <c r="J8" s="638"/>
      <c r="K8" s="638"/>
      <c r="L8" s="638"/>
      <c r="M8" s="638"/>
      <c r="N8" s="638"/>
      <c r="O8" s="638"/>
      <c r="P8" s="638"/>
      <c r="Q8" s="639"/>
      <c r="R8" s="640">
        <v>52003</v>
      </c>
      <c r="S8" s="641"/>
      <c r="T8" s="641"/>
      <c r="U8" s="641"/>
      <c r="V8" s="641"/>
      <c r="W8" s="641"/>
      <c r="X8" s="641"/>
      <c r="Y8" s="642"/>
      <c r="Z8" s="677">
        <v>0.1</v>
      </c>
      <c r="AA8" s="677"/>
      <c r="AB8" s="677"/>
      <c r="AC8" s="677"/>
      <c r="AD8" s="678">
        <v>52003</v>
      </c>
      <c r="AE8" s="678"/>
      <c r="AF8" s="678"/>
      <c r="AG8" s="678"/>
      <c r="AH8" s="678"/>
      <c r="AI8" s="678"/>
      <c r="AJ8" s="678"/>
      <c r="AK8" s="678"/>
      <c r="AL8" s="643">
        <v>0.2</v>
      </c>
      <c r="AM8" s="644"/>
      <c r="AN8" s="644"/>
      <c r="AO8" s="679"/>
      <c r="AP8" s="637" t="s">
        <v>238</v>
      </c>
      <c r="AQ8" s="638"/>
      <c r="AR8" s="638"/>
      <c r="AS8" s="638"/>
      <c r="AT8" s="638"/>
      <c r="AU8" s="638"/>
      <c r="AV8" s="638"/>
      <c r="AW8" s="638"/>
      <c r="AX8" s="638"/>
      <c r="AY8" s="638"/>
      <c r="AZ8" s="638"/>
      <c r="BA8" s="638"/>
      <c r="BB8" s="638"/>
      <c r="BC8" s="638"/>
      <c r="BD8" s="638"/>
      <c r="BE8" s="638"/>
      <c r="BF8" s="639"/>
      <c r="BG8" s="640">
        <v>158647</v>
      </c>
      <c r="BH8" s="641"/>
      <c r="BI8" s="641"/>
      <c r="BJ8" s="641"/>
      <c r="BK8" s="641"/>
      <c r="BL8" s="641"/>
      <c r="BM8" s="641"/>
      <c r="BN8" s="642"/>
      <c r="BO8" s="677">
        <v>1.1000000000000001</v>
      </c>
      <c r="BP8" s="677"/>
      <c r="BQ8" s="677"/>
      <c r="BR8" s="677"/>
      <c r="BS8" s="646" t="s">
        <v>239</v>
      </c>
      <c r="BT8" s="641"/>
      <c r="BU8" s="641"/>
      <c r="BV8" s="641"/>
      <c r="BW8" s="641"/>
      <c r="BX8" s="641"/>
      <c r="BY8" s="641"/>
      <c r="BZ8" s="641"/>
      <c r="CA8" s="641"/>
      <c r="CB8" s="684"/>
      <c r="CD8" s="673" t="s">
        <v>240</v>
      </c>
      <c r="CE8" s="674"/>
      <c r="CF8" s="674"/>
      <c r="CG8" s="674"/>
      <c r="CH8" s="674"/>
      <c r="CI8" s="674"/>
      <c r="CJ8" s="674"/>
      <c r="CK8" s="674"/>
      <c r="CL8" s="674"/>
      <c r="CM8" s="674"/>
      <c r="CN8" s="674"/>
      <c r="CO8" s="674"/>
      <c r="CP8" s="674"/>
      <c r="CQ8" s="675"/>
      <c r="CR8" s="640">
        <v>15001303</v>
      </c>
      <c r="CS8" s="641"/>
      <c r="CT8" s="641"/>
      <c r="CU8" s="641"/>
      <c r="CV8" s="641"/>
      <c r="CW8" s="641"/>
      <c r="CX8" s="641"/>
      <c r="CY8" s="642"/>
      <c r="CZ8" s="677">
        <v>29</v>
      </c>
      <c r="DA8" s="677"/>
      <c r="DB8" s="677"/>
      <c r="DC8" s="677"/>
      <c r="DD8" s="646">
        <v>283170</v>
      </c>
      <c r="DE8" s="641"/>
      <c r="DF8" s="641"/>
      <c r="DG8" s="641"/>
      <c r="DH8" s="641"/>
      <c r="DI8" s="641"/>
      <c r="DJ8" s="641"/>
      <c r="DK8" s="641"/>
      <c r="DL8" s="641"/>
      <c r="DM8" s="641"/>
      <c r="DN8" s="641"/>
      <c r="DO8" s="641"/>
      <c r="DP8" s="642"/>
      <c r="DQ8" s="646">
        <v>7855767</v>
      </c>
      <c r="DR8" s="641"/>
      <c r="DS8" s="641"/>
      <c r="DT8" s="641"/>
      <c r="DU8" s="641"/>
      <c r="DV8" s="641"/>
      <c r="DW8" s="641"/>
      <c r="DX8" s="641"/>
      <c r="DY8" s="641"/>
      <c r="DZ8" s="641"/>
      <c r="EA8" s="641"/>
      <c r="EB8" s="641"/>
      <c r="EC8" s="684"/>
    </row>
    <row r="9" spans="2:143" ht="11.25" customHeight="1">
      <c r="B9" s="637" t="s">
        <v>241</v>
      </c>
      <c r="C9" s="638"/>
      <c r="D9" s="638"/>
      <c r="E9" s="638"/>
      <c r="F9" s="638"/>
      <c r="G9" s="638"/>
      <c r="H9" s="638"/>
      <c r="I9" s="638"/>
      <c r="J9" s="638"/>
      <c r="K9" s="638"/>
      <c r="L9" s="638"/>
      <c r="M9" s="638"/>
      <c r="N9" s="638"/>
      <c r="O9" s="638"/>
      <c r="P9" s="638"/>
      <c r="Q9" s="639"/>
      <c r="R9" s="640">
        <v>27141</v>
      </c>
      <c r="S9" s="641"/>
      <c r="T9" s="641"/>
      <c r="U9" s="641"/>
      <c r="V9" s="641"/>
      <c r="W9" s="641"/>
      <c r="X9" s="641"/>
      <c r="Y9" s="642"/>
      <c r="Z9" s="677">
        <v>0.1</v>
      </c>
      <c r="AA9" s="677"/>
      <c r="AB9" s="677"/>
      <c r="AC9" s="677"/>
      <c r="AD9" s="678">
        <v>27141</v>
      </c>
      <c r="AE9" s="678"/>
      <c r="AF9" s="678"/>
      <c r="AG9" s="678"/>
      <c r="AH9" s="678"/>
      <c r="AI9" s="678"/>
      <c r="AJ9" s="678"/>
      <c r="AK9" s="678"/>
      <c r="AL9" s="643">
        <v>0.1</v>
      </c>
      <c r="AM9" s="644"/>
      <c r="AN9" s="644"/>
      <c r="AO9" s="679"/>
      <c r="AP9" s="637" t="s">
        <v>242</v>
      </c>
      <c r="AQ9" s="638"/>
      <c r="AR9" s="638"/>
      <c r="AS9" s="638"/>
      <c r="AT9" s="638"/>
      <c r="AU9" s="638"/>
      <c r="AV9" s="638"/>
      <c r="AW9" s="638"/>
      <c r="AX9" s="638"/>
      <c r="AY9" s="638"/>
      <c r="AZ9" s="638"/>
      <c r="BA9" s="638"/>
      <c r="BB9" s="638"/>
      <c r="BC9" s="638"/>
      <c r="BD9" s="638"/>
      <c r="BE9" s="638"/>
      <c r="BF9" s="639"/>
      <c r="BG9" s="640">
        <v>4111560</v>
      </c>
      <c r="BH9" s="641"/>
      <c r="BI9" s="641"/>
      <c r="BJ9" s="641"/>
      <c r="BK9" s="641"/>
      <c r="BL9" s="641"/>
      <c r="BM9" s="641"/>
      <c r="BN9" s="642"/>
      <c r="BO9" s="677">
        <v>29.4</v>
      </c>
      <c r="BP9" s="677"/>
      <c r="BQ9" s="677"/>
      <c r="BR9" s="677"/>
      <c r="BS9" s="646" t="s">
        <v>233</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3835222</v>
      </c>
      <c r="CS9" s="641"/>
      <c r="CT9" s="641"/>
      <c r="CU9" s="641"/>
      <c r="CV9" s="641"/>
      <c r="CW9" s="641"/>
      <c r="CX9" s="641"/>
      <c r="CY9" s="642"/>
      <c r="CZ9" s="677">
        <v>7.4</v>
      </c>
      <c r="DA9" s="677"/>
      <c r="DB9" s="677"/>
      <c r="DC9" s="677"/>
      <c r="DD9" s="646">
        <v>292627</v>
      </c>
      <c r="DE9" s="641"/>
      <c r="DF9" s="641"/>
      <c r="DG9" s="641"/>
      <c r="DH9" s="641"/>
      <c r="DI9" s="641"/>
      <c r="DJ9" s="641"/>
      <c r="DK9" s="641"/>
      <c r="DL9" s="641"/>
      <c r="DM9" s="641"/>
      <c r="DN9" s="641"/>
      <c r="DO9" s="641"/>
      <c r="DP9" s="642"/>
      <c r="DQ9" s="646">
        <v>2187774</v>
      </c>
      <c r="DR9" s="641"/>
      <c r="DS9" s="641"/>
      <c r="DT9" s="641"/>
      <c r="DU9" s="641"/>
      <c r="DV9" s="641"/>
      <c r="DW9" s="641"/>
      <c r="DX9" s="641"/>
      <c r="DY9" s="641"/>
      <c r="DZ9" s="641"/>
      <c r="EA9" s="641"/>
      <c r="EB9" s="641"/>
      <c r="EC9" s="684"/>
    </row>
    <row r="10" spans="2:143" ht="11.25" customHeight="1">
      <c r="B10" s="637" t="s">
        <v>244</v>
      </c>
      <c r="C10" s="638"/>
      <c r="D10" s="638"/>
      <c r="E10" s="638"/>
      <c r="F10" s="638"/>
      <c r="G10" s="638"/>
      <c r="H10" s="638"/>
      <c r="I10" s="638"/>
      <c r="J10" s="638"/>
      <c r="K10" s="638"/>
      <c r="L10" s="638"/>
      <c r="M10" s="638"/>
      <c r="N10" s="638"/>
      <c r="O10" s="638"/>
      <c r="P10" s="638"/>
      <c r="Q10" s="639"/>
      <c r="R10" s="640" t="s">
        <v>178</v>
      </c>
      <c r="S10" s="641"/>
      <c r="T10" s="641"/>
      <c r="U10" s="641"/>
      <c r="V10" s="641"/>
      <c r="W10" s="641"/>
      <c r="X10" s="641"/>
      <c r="Y10" s="642"/>
      <c r="Z10" s="677" t="s">
        <v>239</v>
      </c>
      <c r="AA10" s="677"/>
      <c r="AB10" s="677"/>
      <c r="AC10" s="677"/>
      <c r="AD10" s="678" t="s">
        <v>239</v>
      </c>
      <c r="AE10" s="678"/>
      <c r="AF10" s="678"/>
      <c r="AG10" s="678"/>
      <c r="AH10" s="678"/>
      <c r="AI10" s="678"/>
      <c r="AJ10" s="678"/>
      <c r="AK10" s="678"/>
      <c r="AL10" s="643" t="s">
        <v>233</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291975</v>
      </c>
      <c r="BH10" s="641"/>
      <c r="BI10" s="641"/>
      <c r="BJ10" s="641"/>
      <c r="BK10" s="641"/>
      <c r="BL10" s="641"/>
      <c r="BM10" s="641"/>
      <c r="BN10" s="642"/>
      <c r="BO10" s="677">
        <v>2.1</v>
      </c>
      <c r="BP10" s="677"/>
      <c r="BQ10" s="677"/>
      <c r="BR10" s="677"/>
      <c r="BS10" s="646" t="s">
        <v>178</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v>418342</v>
      </c>
      <c r="CS10" s="641"/>
      <c r="CT10" s="641"/>
      <c r="CU10" s="641"/>
      <c r="CV10" s="641"/>
      <c r="CW10" s="641"/>
      <c r="CX10" s="641"/>
      <c r="CY10" s="642"/>
      <c r="CZ10" s="677">
        <v>0.8</v>
      </c>
      <c r="DA10" s="677"/>
      <c r="DB10" s="677"/>
      <c r="DC10" s="677"/>
      <c r="DD10" s="646" t="s">
        <v>233</v>
      </c>
      <c r="DE10" s="641"/>
      <c r="DF10" s="641"/>
      <c r="DG10" s="641"/>
      <c r="DH10" s="641"/>
      <c r="DI10" s="641"/>
      <c r="DJ10" s="641"/>
      <c r="DK10" s="641"/>
      <c r="DL10" s="641"/>
      <c r="DM10" s="641"/>
      <c r="DN10" s="641"/>
      <c r="DO10" s="641"/>
      <c r="DP10" s="642"/>
      <c r="DQ10" s="646">
        <v>118318</v>
      </c>
      <c r="DR10" s="641"/>
      <c r="DS10" s="641"/>
      <c r="DT10" s="641"/>
      <c r="DU10" s="641"/>
      <c r="DV10" s="641"/>
      <c r="DW10" s="641"/>
      <c r="DX10" s="641"/>
      <c r="DY10" s="641"/>
      <c r="DZ10" s="641"/>
      <c r="EA10" s="641"/>
      <c r="EB10" s="641"/>
      <c r="EC10" s="684"/>
    </row>
    <row r="11" spans="2:143" ht="11.25" customHeight="1">
      <c r="B11" s="637" t="s">
        <v>247</v>
      </c>
      <c r="C11" s="638"/>
      <c r="D11" s="638"/>
      <c r="E11" s="638"/>
      <c r="F11" s="638"/>
      <c r="G11" s="638"/>
      <c r="H11" s="638"/>
      <c r="I11" s="638"/>
      <c r="J11" s="638"/>
      <c r="K11" s="638"/>
      <c r="L11" s="638"/>
      <c r="M11" s="638"/>
      <c r="N11" s="638"/>
      <c r="O11" s="638"/>
      <c r="P11" s="638"/>
      <c r="Q11" s="639"/>
      <c r="R11" s="640">
        <v>1723714</v>
      </c>
      <c r="S11" s="641"/>
      <c r="T11" s="641"/>
      <c r="U11" s="641"/>
      <c r="V11" s="641"/>
      <c r="W11" s="641"/>
      <c r="X11" s="641"/>
      <c r="Y11" s="642"/>
      <c r="Z11" s="643">
        <v>3.2</v>
      </c>
      <c r="AA11" s="644"/>
      <c r="AB11" s="644"/>
      <c r="AC11" s="645"/>
      <c r="AD11" s="646">
        <v>1723714</v>
      </c>
      <c r="AE11" s="641"/>
      <c r="AF11" s="641"/>
      <c r="AG11" s="641"/>
      <c r="AH11" s="641"/>
      <c r="AI11" s="641"/>
      <c r="AJ11" s="641"/>
      <c r="AK11" s="642"/>
      <c r="AL11" s="643">
        <v>6.5</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990872</v>
      </c>
      <c r="BH11" s="641"/>
      <c r="BI11" s="641"/>
      <c r="BJ11" s="641"/>
      <c r="BK11" s="641"/>
      <c r="BL11" s="641"/>
      <c r="BM11" s="641"/>
      <c r="BN11" s="642"/>
      <c r="BO11" s="677">
        <v>7.1</v>
      </c>
      <c r="BP11" s="677"/>
      <c r="BQ11" s="677"/>
      <c r="BR11" s="677"/>
      <c r="BS11" s="646">
        <v>196630</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1088264</v>
      </c>
      <c r="CS11" s="641"/>
      <c r="CT11" s="641"/>
      <c r="CU11" s="641"/>
      <c r="CV11" s="641"/>
      <c r="CW11" s="641"/>
      <c r="CX11" s="641"/>
      <c r="CY11" s="642"/>
      <c r="CZ11" s="677">
        <v>2.1</v>
      </c>
      <c r="DA11" s="677"/>
      <c r="DB11" s="677"/>
      <c r="DC11" s="677"/>
      <c r="DD11" s="646">
        <v>175502</v>
      </c>
      <c r="DE11" s="641"/>
      <c r="DF11" s="641"/>
      <c r="DG11" s="641"/>
      <c r="DH11" s="641"/>
      <c r="DI11" s="641"/>
      <c r="DJ11" s="641"/>
      <c r="DK11" s="641"/>
      <c r="DL11" s="641"/>
      <c r="DM11" s="641"/>
      <c r="DN11" s="641"/>
      <c r="DO11" s="641"/>
      <c r="DP11" s="642"/>
      <c r="DQ11" s="646">
        <v>577301</v>
      </c>
      <c r="DR11" s="641"/>
      <c r="DS11" s="641"/>
      <c r="DT11" s="641"/>
      <c r="DU11" s="641"/>
      <c r="DV11" s="641"/>
      <c r="DW11" s="641"/>
      <c r="DX11" s="641"/>
      <c r="DY11" s="641"/>
      <c r="DZ11" s="641"/>
      <c r="EA11" s="641"/>
      <c r="EB11" s="641"/>
      <c r="EC11" s="684"/>
    </row>
    <row r="12" spans="2:143" ht="11.25" customHeight="1">
      <c r="B12" s="637" t="s">
        <v>250</v>
      </c>
      <c r="C12" s="638"/>
      <c r="D12" s="638"/>
      <c r="E12" s="638"/>
      <c r="F12" s="638"/>
      <c r="G12" s="638"/>
      <c r="H12" s="638"/>
      <c r="I12" s="638"/>
      <c r="J12" s="638"/>
      <c r="K12" s="638"/>
      <c r="L12" s="638"/>
      <c r="M12" s="638"/>
      <c r="N12" s="638"/>
      <c r="O12" s="638"/>
      <c r="P12" s="638"/>
      <c r="Q12" s="639"/>
      <c r="R12" s="640">
        <v>82414</v>
      </c>
      <c r="S12" s="641"/>
      <c r="T12" s="641"/>
      <c r="U12" s="641"/>
      <c r="V12" s="641"/>
      <c r="W12" s="641"/>
      <c r="X12" s="641"/>
      <c r="Y12" s="642"/>
      <c r="Z12" s="677">
        <v>0.2</v>
      </c>
      <c r="AA12" s="677"/>
      <c r="AB12" s="677"/>
      <c r="AC12" s="677"/>
      <c r="AD12" s="678">
        <v>82414</v>
      </c>
      <c r="AE12" s="678"/>
      <c r="AF12" s="678"/>
      <c r="AG12" s="678"/>
      <c r="AH12" s="678"/>
      <c r="AI12" s="678"/>
      <c r="AJ12" s="678"/>
      <c r="AK12" s="678"/>
      <c r="AL12" s="643">
        <v>0.3</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6715505</v>
      </c>
      <c r="BH12" s="641"/>
      <c r="BI12" s="641"/>
      <c r="BJ12" s="641"/>
      <c r="BK12" s="641"/>
      <c r="BL12" s="641"/>
      <c r="BM12" s="641"/>
      <c r="BN12" s="642"/>
      <c r="BO12" s="677">
        <v>48.1</v>
      </c>
      <c r="BP12" s="677"/>
      <c r="BQ12" s="677"/>
      <c r="BR12" s="677"/>
      <c r="BS12" s="646" t="s">
        <v>178</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2092676</v>
      </c>
      <c r="CS12" s="641"/>
      <c r="CT12" s="641"/>
      <c r="CU12" s="641"/>
      <c r="CV12" s="641"/>
      <c r="CW12" s="641"/>
      <c r="CX12" s="641"/>
      <c r="CY12" s="642"/>
      <c r="CZ12" s="677">
        <v>4</v>
      </c>
      <c r="DA12" s="677"/>
      <c r="DB12" s="677"/>
      <c r="DC12" s="677"/>
      <c r="DD12" s="646">
        <v>322559</v>
      </c>
      <c r="DE12" s="641"/>
      <c r="DF12" s="641"/>
      <c r="DG12" s="641"/>
      <c r="DH12" s="641"/>
      <c r="DI12" s="641"/>
      <c r="DJ12" s="641"/>
      <c r="DK12" s="641"/>
      <c r="DL12" s="641"/>
      <c r="DM12" s="641"/>
      <c r="DN12" s="641"/>
      <c r="DO12" s="641"/>
      <c r="DP12" s="642"/>
      <c r="DQ12" s="646">
        <v>485342</v>
      </c>
      <c r="DR12" s="641"/>
      <c r="DS12" s="641"/>
      <c r="DT12" s="641"/>
      <c r="DU12" s="641"/>
      <c r="DV12" s="641"/>
      <c r="DW12" s="641"/>
      <c r="DX12" s="641"/>
      <c r="DY12" s="641"/>
      <c r="DZ12" s="641"/>
      <c r="EA12" s="641"/>
      <c r="EB12" s="641"/>
      <c r="EC12" s="684"/>
    </row>
    <row r="13" spans="2:143" ht="11.25" customHeight="1">
      <c r="B13" s="637" t="s">
        <v>253</v>
      </c>
      <c r="C13" s="638"/>
      <c r="D13" s="638"/>
      <c r="E13" s="638"/>
      <c r="F13" s="638"/>
      <c r="G13" s="638"/>
      <c r="H13" s="638"/>
      <c r="I13" s="638"/>
      <c r="J13" s="638"/>
      <c r="K13" s="638"/>
      <c r="L13" s="638"/>
      <c r="M13" s="638"/>
      <c r="N13" s="638"/>
      <c r="O13" s="638"/>
      <c r="P13" s="638"/>
      <c r="Q13" s="639"/>
      <c r="R13" s="640" t="s">
        <v>138</v>
      </c>
      <c r="S13" s="641"/>
      <c r="T13" s="641"/>
      <c r="U13" s="641"/>
      <c r="V13" s="641"/>
      <c r="W13" s="641"/>
      <c r="X13" s="641"/>
      <c r="Y13" s="642"/>
      <c r="Z13" s="677" t="s">
        <v>138</v>
      </c>
      <c r="AA13" s="677"/>
      <c r="AB13" s="677"/>
      <c r="AC13" s="677"/>
      <c r="AD13" s="678" t="s">
        <v>233</v>
      </c>
      <c r="AE13" s="678"/>
      <c r="AF13" s="678"/>
      <c r="AG13" s="678"/>
      <c r="AH13" s="678"/>
      <c r="AI13" s="678"/>
      <c r="AJ13" s="678"/>
      <c r="AK13" s="678"/>
      <c r="AL13" s="643" t="s">
        <v>138</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6536966</v>
      </c>
      <c r="BH13" s="641"/>
      <c r="BI13" s="641"/>
      <c r="BJ13" s="641"/>
      <c r="BK13" s="641"/>
      <c r="BL13" s="641"/>
      <c r="BM13" s="641"/>
      <c r="BN13" s="642"/>
      <c r="BO13" s="677">
        <v>46.8</v>
      </c>
      <c r="BP13" s="677"/>
      <c r="BQ13" s="677"/>
      <c r="BR13" s="677"/>
      <c r="BS13" s="646" t="s">
        <v>138</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4903212</v>
      </c>
      <c r="CS13" s="641"/>
      <c r="CT13" s="641"/>
      <c r="CU13" s="641"/>
      <c r="CV13" s="641"/>
      <c r="CW13" s="641"/>
      <c r="CX13" s="641"/>
      <c r="CY13" s="642"/>
      <c r="CZ13" s="677">
        <v>9.5</v>
      </c>
      <c r="DA13" s="677"/>
      <c r="DB13" s="677"/>
      <c r="DC13" s="677"/>
      <c r="DD13" s="646">
        <v>2147761</v>
      </c>
      <c r="DE13" s="641"/>
      <c r="DF13" s="641"/>
      <c r="DG13" s="641"/>
      <c r="DH13" s="641"/>
      <c r="DI13" s="641"/>
      <c r="DJ13" s="641"/>
      <c r="DK13" s="641"/>
      <c r="DL13" s="641"/>
      <c r="DM13" s="641"/>
      <c r="DN13" s="641"/>
      <c r="DO13" s="641"/>
      <c r="DP13" s="642"/>
      <c r="DQ13" s="646">
        <v>2523700</v>
      </c>
      <c r="DR13" s="641"/>
      <c r="DS13" s="641"/>
      <c r="DT13" s="641"/>
      <c r="DU13" s="641"/>
      <c r="DV13" s="641"/>
      <c r="DW13" s="641"/>
      <c r="DX13" s="641"/>
      <c r="DY13" s="641"/>
      <c r="DZ13" s="641"/>
      <c r="EA13" s="641"/>
      <c r="EB13" s="641"/>
      <c r="EC13" s="684"/>
    </row>
    <row r="14" spans="2:143" ht="11.25" customHeight="1">
      <c r="B14" s="637" t="s">
        <v>256</v>
      </c>
      <c r="C14" s="638"/>
      <c r="D14" s="638"/>
      <c r="E14" s="638"/>
      <c r="F14" s="638"/>
      <c r="G14" s="638"/>
      <c r="H14" s="638"/>
      <c r="I14" s="638"/>
      <c r="J14" s="638"/>
      <c r="K14" s="638"/>
      <c r="L14" s="638"/>
      <c r="M14" s="638"/>
      <c r="N14" s="638"/>
      <c r="O14" s="638"/>
      <c r="P14" s="638"/>
      <c r="Q14" s="639"/>
      <c r="R14" s="640">
        <v>82930</v>
      </c>
      <c r="S14" s="641"/>
      <c r="T14" s="641"/>
      <c r="U14" s="641"/>
      <c r="V14" s="641"/>
      <c r="W14" s="641"/>
      <c r="X14" s="641"/>
      <c r="Y14" s="642"/>
      <c r="Z14" s="677">
        <v>0.2</v>
      </c>
      <c r="AA14" s="677"/>
      <c r="AB14" s="677"/>
      <c r="AC14" s="677"/>
      <c r="AD14" s="678">
        <v>82930</v>
      </c>
      <c r="AE14" s="678"/>
      <c r="AF14" s="678"/>
      <c r="AG14" s="678"/>
      <c r="AH14" s="678"/>
      <c r="AI14" s="678"/>
      <c r="AJ14" s="678"/>
      <c r="AK14" s="678"/>
      <c r="AL14" s="643">
        <v>0.3</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313674</v>
      </c>
      <c r="BH14" s="641"/>
      <c r="BI14" s="641"/>
      <c r="BJ14" s="641"/>
      <c r="BK14" s="641"/>
      <c r="BL14" s="641"/>
      <c r="BM14" s="641"/>
      <c r="BN14" s="642"/>
      <c r="BO14" s="677">
        <v>2.2000000000000002</v>
      </c>
      <c r="BP14" s="677"/>
      <c r="BQ14" s="677"/>
      <c r="BR14" s="677"/>
      <c r="BS14" s="646" t="s">
        <v>239</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1710025</v>
      </c>
      <c r="CS14" s="641"/>
      <c r="CT14" s="641"/>
      <c r="CU14" s="641"/>
      <c r="CV14" s="641"/>
      <c r="CW14" s="641"/>
      <c r="CX14" s="641"/>
      <c r="CY14" s="642"/>
      <c r="CZ14" s="677">
        <v>3.3</v>
      </c>
      <c r="DA14" s="677"/>
      <c r="DB14" s="677"/>
      <c r="DC14" s="677"/>
      <c r="DD14" s="646">
        <v>76230</v>
      </c>
      <c r="DE14" s="641"/>
      <c r="DF14" s="641"/>
      <c r="DG14" s="641"/>
      <c r="DH14" s="641"/>
      <c r="DI14" s="641"/>
      <c r="DJ14" s="641"/>
      <c r="DK14" s="641"/>
      <c r="DL14" s="641"/>
      <c r="DM14" s="641"/>
      <c r="DN14" s="641"/>
      <c r="DO14" s="641"/>
      <c r="DP14" s="642"/>
      <c r="DQ14" s="646">
        <v>1250690</v>
      </c>
      <c r="DR14" s="641"/>
      <c r="DS14" s="641"/>
      <c r="DT14" s="641"/>
      <c r="DU14" s="641"/>
      <c r="DV14" s="641"/>
      <c r="DW14" s="641"/>
      <c r="DX14" s="641"/>
      <c r="DY14" s="641"/>
      <c r="DZ14" s="641"/>
      <c r="EA14" s="641"/>
      <c r="EB14" s="641"/>
      <c r="EC14" s="684"/>
    </row>
    <row r="15" spans="2:143" ht="11.25" customHeight="1">
      <c r="B15" s="637" t="s">
        <v>259</v>
      </c>
      <c r="C15" s="638"/>
      <c r="D15" s="638"/>
      <c r="E15" s="638"/>
      <c r="F15" s="638"/>
      <c r="G15" s="638"/>
      <c r="H15" s="638"/>
      <c r="I15" s="638"/>
      <c r="J15" s="638"/>
      <c r="K15" s="638"/>
      <c r="L15" s="638"/>
      <c r="M15" s="638"/>
      <c r="N15" s="638"/>
      <c r="O15" s="638"/>
      <c r="P15" s="638"/>
      <c r="Q15" s="639"/>
      <c r="R15" s="640" t="s">
        <v>239</v>
      </c>
      <c r="S15" s="641"/>
      <c r="T15" s="641"/>
      <c r="U15" s="641"/>
      <c r="V15" s="641"/>
      <c r="W15" s="641"/>
      <c r="X15" s="641"/>
      <c r="Y15" s="642"/>
      <c r="Z15" s="677" t="s">
        <v>138</v>
      </c>
      <c r="AA15" s="677"/>
      <c r="AB15" s="677"/>
      <c r="AC15" s="677"/>
      <c r="AD15" s="678" t="s">
        <v>233</v>
      </c>
      <c r="AE15" s="678"/>
      <c r="AF15" s="678"/>
      <c r="AG15" s="678"/>
      <c r="AH15" s="678"/>
      <c r="AI15" s="678"/>
      <c r="AJ15" s="678"/>
      <c r="AK15" s="678"/>
      <c r="AL15" s="643" t="s">
        <v>178</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624302</v>
      </c>
      <c r="BH15" s="641"/>
      <c r="BI15" s="641"/>
      <c r="BJ15" s="641"/>
      <c r="BK15" s="641"/>
      <c r="BL15" s="641"/>
      <c r="BM15" s="641"/>
      <c r="BN15" s="642"/>
      <c r="BO15" s="677">
        <v>4.5</v>
      </c>
      <c r="BP15" s="677"/>
      <c r="BQ15" s="677"/>
      <c r="BR15" s="677"/>
      <c r="BS15" s="646" t="s">
        <v>239</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5148062</v>
      </c>
      <c r="CS15" s="641"/>
      <c r="CT15" s="641"/>
      <c r="CU15" s="641"/>
      <c r="CV15" s="641"/>
      <c r="CW15" s="641"/>
      <c r="CX15" s="641"/>
      <c r="CY15" s="642"/>
      <c r="CZ15" s="677">
        <v>9.9</v>
      </c>
      <c r="DA15" s="677"/>
      <c r="DB15" s="677"/>
      <c r="DC15" s="677"/>
      <c r="DD15" s="646">
        <v>1739878</v>
      </c>
      <c r="DE15" s="641"/>
      <c r="DF15" s="641"/>
      <c r="DG15" s="641"/>
      <c r="DH15" s="641"/>
      <c r="DI15" s="641"/>
      <c r="DJ15" s="641"/>
      <c r="DK15" s="641"/>
      <c r="DL15" s="641"/>
      <c r="DM15" s="641"/>
      <c r="DN15" s="641"/>
      <c r="DO15" s="641"/>
      <c r="DP15" s="642"/>
      <c r="DQ15" s="646">
        <v>2796723</v>
      </c>
      <c r="DR15" s="641"/>
      <c r="DS15" s="641"/>
      <c r="DT15" s="641"/>
      <c r="DU15" s="641"/>
      <c r="DV15" s="641"/>
      <c r="DW15" s="641"/>
      <c r="DX15" s="641"/>
      <c r="DY15" s="641"/>
      <c r="DZ15" s="641"/>
      <c r="EA15" s="641"/>
      <c r="EB15" s="641"/>
      <c r="EC15" s="684"/>
    </row>
    <row r="16" spans="2:143" ht="11.25" customHeight="1">
      <c r="B16" s="637" t="s">
        <v>262</v>
      </c>
      <c r="C16" s="638"/>
      <c r="D16" s="638"/>
      <c r="E16" s="638"/>
      <c r="F16" s="638"/>
      <c r="G16" s="638"/>
      <c r="H16" s="638"/>
      <c r="I16" s="638"/>
      <c r="J16" s="638"/>
      <c r="K16" s="638"/>
      <c r="L16" s="638"/>
      <c r="M16" s="638"/>
      <c r="N16" s="638"/>
      <c r="O16" s="638"/>
      <c r="P16" s="638"/>
      <c r="Q16" s="639"/>
      <c r="R16" s="640">
        <v>23538</v>
      </c>
      <c r="S16" s="641"/>
      <c r="T16" s="641"/>
      <c r="U16" s="641"/>
      <c r="V16" s="641"/>
      <c r="W16" s="641"/>
      <c r="X16" s="641"/>
      <c r="Y16" s="642"/>
      <c r="Z16" s="677">
        <v>0</v>
      </c>
      <c r="AA16" s="677"/>
      <c r="AB16" s="677"/>
      <c r="AC16" s="677"/>
      <c r="AD16" s="678">
        <v>23538</v>
      </c>
      <c r="AE16" s="678"/>
      <c r="AF16" s="678"/>
      <c r="AG16" s="678"/>
      <c r="AH16" s="678"/>
      <c r="AI16" s="678"/>
      <c r="AJ16" s="678"/>
      <c r="AK16" s="678"/>
      <c r="AL16" s="643">
        <v>0.1</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178</v>
      </c>
      <c r="BH16" s="641"/>
      <c r="BI16" s="641"/>
      <c r="BJ16" s="641"/>
      <c r="BK16" s="641"/>
      <c r="BL16" s="641"/>
      <c r="BM16" s="641"/>
      <c r="BN16" s="642"/>
      <c r="BO16" s="677" t="s">
        <v>178</v>
      </c>
      <c r="BP16" s="677"/>
      <c r="BQ16" s="677"/>
      <c r="BR16" s="677"/>
      <c r="BS16" s="646" t="s">
        <v>239</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3679456</v>
      </c>
      <c r="CS16" s="641"/>
      <c r="CT16" s="641"/>
      <c r="CU16" s="641"/>
      <c r="CV16" s="641"/>
      <c r="CW16" s="641"/>
      <c r="CX16" s="641"/>
      <c r="CY16" s="642"/>
      <c r="CZ16" s="677">
        <v>7.1</v>
      </c>
      <c r="DA16" s="677"/>
      <c r="DB16" s="677"/>
      <c r="DC16" s="677"/>
      <c r="DD16" s="646" t="s">
        <v>233</v>
      </c>
      <c r="DE16" s="641"/>
      <c r="DF16" s="641"/>
      <c r="DG16" s="641"/>
      <c r="DH16" s="641"/>
      <c r="DI16" s="641"/>
      <c r="DJ16" s="641"/>
      <c r="DK16" s="641"/>
      <c r="DL16" s="641"/>
      <c r="DM16" s="641"/>
      <c r="DN16" s="641"/>
      <c r="DO16" s="641"/>
      <c r="DP16" s="642"/>
      <c r="DQ16" s="646">
        <v>472945</v>
      </c>
      <c r="DR16" s="641"/>
      <c r="DS16" s="641"/>
      <c r="DT16" s="641"/>
      <c r="DU16" s="641"/>
      <c r="DV16" s="641"/>
      <c r="DW16" s="641"/>
      <c r="DX16" s="641"/>
      <c r="DY16" s="641"/>
      <c r="DZ16" s="641"/>
      <c r="EA16" s="641"/>
      <c r="EB16" s="641"/>
      <c r="EC16" s="684"/>
    </row>
    <row r="17" spans="2:133" ht="11.25" customHeight="1">
      <c r="B17" s="637" t="s">
        <v>265</v>
      </c>
      <c r="C17" s="638"/>
      <c r="D17" s="638"/>
      <c r="E17" s="638"/>
      <c r="F17" s="638"/>
      <c r="G17" s="638"/>
      <c r="H17" s="638"/>
      <c r="I17" s="638"/>
      <c r="J17" s="638"/>
      <c r="K17" s="638"/>
      <c r="L17" s="638"/>
      <c r="M17" s="638"/>
      <c r="N17" s="638"/>
      <c r="O17" s="638"/>
      <c r="P17" s="638"/>
      <c r="Q17" s="639"/>
      <c r="R17" s="640">
        <v>212661</v>
      </c>
      <c r="S17" s="641"/>
      <c r="T17" s="641"/>
      <c r="U17" s="641"/>
      <c r="V17" s="641"/>
      <c r="W17" s="641"/>
      <c r="X17" s="641"/>
      <c r="Y17" s="642"/>
      <c r="Z17" s="677">
        <v>0.4</v>
      </c>
      <c r="AA17" s="677"/>
      <c r="AB17" s="677"/>
      <c r="AC17" s="677"/>
      <c r="AD17" s="678">
        <v>212661</v>
      </c>
      <c r="AE17" s="678"/>
      <c r="AF17" s="678"/>
      <c r="AG17" s="678"/>
      <c r="AH17" s="678"/>
      <c r="AI17" s="678"/>
      <c r="AJ17" s="678"/>
      <c r="AK17" s="678"/>
      <c r="AL17" s="643">
        <v>0.8</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178</v>
      </c>
      <c r="BH17" s="641"/>
      <c r="BI17" s="641"/>
      <c r="BJ17" s="641"/>
      <c r="BK17" s="641"/>
      <c r="BL17" s="641"/>
      <c r="BM17" s="641"/>
      <c r="BN17" s="642"/>
      <c r="BO17" s="677" t="s">
        <v>233</v>
      </c>
      <c r="BP17" s="677"/>
      <c r="BQ17" s="677"/>
      <c r="BR17" s="677"/>
      <c r="BS17" s="646" t="s">
        <v>239</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6983409</v>
      </c>
      <c r="CS17" s="641"/>
      <c r="CT17" s="641"/>
      <c r="CU17" s="641"/>
      <c r="CV17" s="641"/>
      <c r="CW17" s="641"/>
      <c r="CX17" s="641"/>
      <c r="CY17" s="642"/>
      <c r="CZ17" s="677">
        <v>13.5</v>
      </c>
      <c r="DA17" s="677"/>
      <c r="DB17" s="677"/>
      <c r="DC17" s="677"/>
      <c r="DD17" s="646" t="s">
        <v>178</v>
      </c>
      <c r="DE17" s="641"/>
      <c r="DF17" s="641"/>
      <c r="DG17" s="641"/>
      <c r="DH17" s="641"/>
      <c r="DI17" s="641"/>
      <c r="DJ17" s="641"/>
      <c r="DK17" s="641"/>
      <c r="DL17" s="641"/>
      <c r="DM17" s="641"/>
      <c r="DN17" s="641"/>
      <c r="DO17" s="641"/>
      <c r="DP17" s="642"/>
      <c r="DQ17" s="646">
        <v>6864896</v>
      </c>
      <c r="DR17" s="641"/>
      <c r="DS17" s="641"/>
      <c r="DT17" s="641"/>
      <c r="DU17" s="641"/>
      <c r="DV17" s="641"/>
      <c r="DW17" s="641"/>
      <c r="DX17" s="641"/>
      <c r="DY17" s="641"/>
      <c r="DZ17" s="641"/>
      <c r="EA17" s="641"/>
      <c r="EB17" s="641"/>
      <c r="EC17" s="684"/>
    </row>
    <row r="18" spans="2:133" ht="11.25" customHeight="1">
      <c r="B18" s="637" t="s">
        <v>268</v>
      </c>
      <c r="C18" s="638"/>
      <c r="D18" s="638"/>
      <c r="E18" s="638"/>
      <c r="F18" s="638"/>
      <c r="G18" s="638"/>
      <c r="H18" s="638"/>
      <c r="I18" s="638"/>
      <c r="J18" s="638"/>
      <c r="K18" s="638"/>
      <c r="L18" s="638"/>
      <c r="M18" s="638"/>
      <c r="N18" s="638"/>
      <c r="O18" s="638"/>
      <c r="P18" s="638"/>
      <c r="Q18" s="639"/>
      <c r="R18" s="640">
        <v>64602</v>
      </c>
      <c r="S18" s="641"/>
      <c r="T18" s="641"/>
      <c r="U18" s="641"/>
      <c r="V18" s="641"/>
      <c r="W18" s="641"/>
      <c r="X18" s="641"/>
      <c r="Y18" s="642"/>
      <c r="Z18" s="677">
        <v>0.1</v>
      </c>
      <c r="AA18" s="677"/>
      <c r="AB18" s="677"/>
      <c r="AC18" s="677"/>
      <c r="AD18" s="678">
        <v>64602</v>
      </c>
      <c r="AE18" s="678"/>
      <c r="AF18" s="678"/>
      <c r="AG18" s="678"/>
      <c r="AH18" s="678"/>
      <c r="AI18" s="678"/>
      <c r="AJ18" s="678"/>
      <c r="AK18" s="678"/>
      <c r="AL18" s="643">
        <v>0.2</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178</v>
      </c>
      <c r="BH18" s="641"/>
      <c r="BI18" s="641"/>
      <c r="BJ18" s="641"/>
      <c r="BK18" s="641"/>
      <c r="BL18" s="641"/>
      <c r="BM18" s="641"/>
      <c r="BN18" s="642"/>
      <c r="BO18" s="677" t="s">
        <v>239</v>
      </c>
      <c r="BP18" s="677"/>
      <c r="BQ18" s="677"/>
      <c r="BR18" s="677"/>
      <c r="BS18" s="646" t="s">
        <v>178</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233</v>
      </c>
      <c r="CS18" s="641"/>
      <c r="CT18" s="641"/>
      <c r="CU18" s="641"/>
      <c r="CV18" s="641"/>
      <c r="CW18" s="641"/>
      <c r="CX18" s="641"/>
      <c r="CY18" s="642"/>
      <c r="CZ18" s="677" t="s">
        <v>178</v>
      </c>
      <c r="DA18" s="677"/>
      <c r="DB18" s="677"/>
      <c r="DC18" s="677"/>
      <c r="DD18" s="646" t="s">
        <v>239</v>
      </c>
      <c r="DE18" s="641"/>
      <c r="DF18" s="641"/>
      <c r="DG18" s="641"/>
      <c r="DH18" s="641"/>
      <c r="DI18" s="641"/>
      <c r="DJ18" s="641"/>
      <c r="DK18" s="641"/>
      <c r="DL18" s="641"/>
      <c r="DM18" s="641"/>
      <c r="DN18" s="641"/>
      <c r="DO18" s="641"/>
      <c r="DP18" s="642"/>
      <c r="DQ18" s="646" t="s">
        <v>178</v>
      </c>
      <c r="DR18" s="641"/>
      <c r="DS18" s="641"/>
      <c r="DT18" s="641"/>
      <c r="DU18" s="641"/>
      <c r="DV18" s="641"/>
      <c r="DW18" s="641"/>
      <c r="DX18" s="641"/>
      <c r="DY18" s="641"/>
      <c r="DZ18" s="641"/>
      <c r="EA18" s="641"/>
      <c r="EB18" s="641"/>
      <c r="EC18" s="684"/>
    </row>
    <row r="19" spans="2:133" ht="11.25" customHeight="1">
      <c r="B19" s="637" t="s">
        <v>271</v>
      </c>
      <c r="C19" s="638"/>
      <c r="D19" s="638"/>
      <c r="E19" s="638"/>
      <c r="F19" s="638"/>
      <c r="G19" s="638"/>
      <c r="H19" s="638"/>
      <c r="I19" s="638"/>
      <c r="J19" s="638"/>
      <c r="K19" s="638"/>
      <c r="L19" s="638"/>
      <c r="M19" s="638"/>
      <c r="N19" s="638"/>
      <c r="O19" s="638"/>
      <c r="P19" s="638"/>
      <c r="Q19" s="639"/>
      <c r="R19" s="640">
        <v>11207</v>
      </c>
      <c r="S19" s="641"/>
      <c r="T19" s="641"/>
      <c r="U19" s="641"/>
      <c r="V19" s="641"/>
      <c r="W19" s="641"/>
      <c r="X19" s="641"/>
      <c r="Y19" s="642"/>
      <c r="Z19" s="677">
        <v>0</v>
      </c>
      <c r="AA19" s="677"/>
      <c r="AB19" s="677"/>
      <c r="AC19" s="677"/>
      <c r="AD19" s="678">
        <v>11207</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758561</v>
      </c>
      <c r="BH19" s="641"/>
      <c r="BI19" s="641"/>
      <c r="BJ19" s="641"/>
      <c r="BK19" s="641"/>
      <c r="BL19" s="641"/>
      <c r="BM19" s="641"/>
      <c r="BN19" s="642"/>
      <c r="BO19" s="677">
        <v>5.4</v>
      </c>
      <c r="BP19" s="677"/>
      <c r="BQ19" s="677"/>
      <c r="BR19" s="677"/>
      <c r="BS19" s="646" t="s">
        <v>233</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178</v>
      </c>
      <c r="CS19" s="641"/>
      <c r="CT19" s="641"/>
      <c r="CU19" s="641"/>
      <c r="CV19" s="641"/>
      <c r="CW19" s="641"/>
      <c r="CX19" s="641"/>
      <c r="CY19" s="642"/>
      <c r="CZ19" s="677" t="s">
        <v>138</v>
      </c>
      <c r="DA19" s="677"/>
      <c r="DB19" s="677"/>
      <c r="DC19" s="677"/>
      <c r="DD19" s="646" t="s">
        <v>178</v>
      </c>
      <c r="DE19" s="641"/>
      <c r="DF19" s="641"/>
      <c r="DG19" s="641"/>
      <c r="DH19" s="641"/>
      <c r="DI19" s="641"/>
      <c r="DJ19" s="641"/>
      <c r="DK19" s="641"/>
      <c r="DL19" s="641"/>
      <c r="DM19" s="641"/>
      <c r="DN19" s="641"/>
      <c r="DO19" s="641"/>
      <c r="DP19" s="642"/>
      <c r="DQ19" s="646" t="s">
        <v>178</v>
      </c>
      <c r="DR19" s="641"/>
      <c r="DS19" s="641"/>
      <c r="DT19" s="641"/>
      <c r="DU19" s="641"/>
      <c r="DV19" s="641"/>
      <c r="DW19" s="641"/>
      <c r="DX19" s="641"/>
      <c r="DY19" s="641"/>
      <c r="DZ19" s="641"/>
      <c r="EA19" s="641"/>
      <c r="EB19" s="641"/>
      <c r="EC19" s="684"/>
    </row>
    <row r="20" spans="2:133" ht="11.25" customHeight="1">
      <c r="B20" s="637" t="s">
        <v>274</v>
      </c>
      <c r="C20" s="638"/>
      <c r="D20" s="638"/>
      <c r="E20" s="638"/>
      <c r="F20" s="638"/>
      <c r="G20" s="638"/>
      <c r="H20" s="638"/>
      <c r="I20" s="638"/>
      <c r="J20" s="638"/>
      <c r="K20" s="638"/>
      <c r="L20" s="638"/>
      <c r="M20" s="638"/>
      <c r="N20" s="638"/>
      <c r="O20" s="638"/>
      <c r="P20" s="638"/>
      <c r="Q20" s="639"/>
      <c r="R20" s="640">
        <v>2382</v>
      </c>
      <c r="S20" s="641"/>
      <c r="T20" s="641"/>
      <c r="U20" s="641"/>
      <c r="V20" s="641"/>
      <c r="W20" s="641"/>
      <c r="X20" s="641"/>
      <c r="Y20" s="642"/>
      <c r="Z20" s="677">
        <v>0</v>
      </c>
      <c r="AA20" s="677"/>
      <c r="AB20" s="677"/>
      <c r="AC20" s="677"/>
      <c r="AD20" s="678">
        <v>2382</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758561</v>
      </c>
      <c r="BH20" s="641"/>
      <c r="BI20" s="641"/>
      <c r="BJ20" s="641"/>
      <c r="BK20" s="641"/>
      <c r="BL20" s="641"/>
      <c r="BM20" s="641"/>
      <c r="BN20" s="642"/>
      <c r="BO20" s="677">
        <v>5.4</v>
      </c>
      <c r="BP20" s="677"/>
      <c r="BQ20" s="677"/>
      <c r="BR20" s="677"/>
      <c r="BS20" s="646" t="s">
        <v>178</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51804670</v>
      </c>
      <c r="CS20" s="641"/>
      <c r="CT20" s="641"/>
      <c r="CU20" s="641"/>
      <c r="CV20" s="641"/>
      <c r="CW20" s="641"/>
      <c r="CX20" s="641"/>
      <c r="CY20" s="642"/>
      <c r="CZ20" s="677">
        <v>100</v>
      </c>
      <c r="DA20" s="677"/>
      <c r="DB20" s="677"/>
      <c r="DC20" s="677"/>
      <c r="DD20" s="646">
        <v>7357297</v>
      </c>
      <c r="DE20" s="641"/>
      <c r="DF20" s="641"/>
      <c r="DG20" s="641"/>
      <c r="DH20" s="641"/>
      <c r="DI20" s="641"/>
      <c r="DJ20" s="641"/>
      <c r="DK20" s="641"/>
      <c r="DL20" s="641"/>
      <c r="DM20" s="641"/>
      <c r="DN20" s="641"/>
      <c r="DO20" s="641"/>
      <c r="DP20" s="642"/>
      <c r="DQ20" s="646">
        <v>29430134</v>
      </c>
      <c r="DR20" s="641"/>
      <c r="DS20" s="641"/>
      <c r="DT20" s="641"/>
      <c r="DU20" s="641"/>
      <c r="DV20" s="641"/>
      <c r="DW20" s="641"/>
      <c r="DX20" s="641"/>
      <c r="DY20" s="641"/>
      <c r="DZ20" s="641"/>
      <c r="EA20" s="641"/>
      <c r="EB20" s="641"/>
      <c r="EC20" s="684"/>
    </row>
    <row r="21" spans="2:133" ht="11.25" customHeight="1">
      <c r="B21" s="637" t="s">
        <v>277</v>
      </c>
      <c r="C21" s="638"/>
      <c r="D21" s="638"/>
      <c r="E21" s="638"/>
      <c r="F21" s="638"/>
      <c r="G21" s="638"/>
      <c r="H21" s="638"/>
      <c r="I21" s="638"/>
      <c r="J21" s="638"/>
      <c r="K21" s="638"/>
      <c r="L21" s="638"/>
      <c r="M21" s="638"/>
      <c r="N21" s="638"/>
      <c r="O21" s="638"/>
      <c r="P21" s="638"/>
      <c r="Q21" s="639"/>
      <c r="R21" s="640">
        <v>134470</v>
      </c>
      <c r="S21" s="641"/>
      <c r="T21" s="641"/>
      <c r="U21" s="641"/>
      <c r="V21" s="641"/>
      <c r="W21" s="641"/>
      <c r="X21" s="641"/>
      <c r="Y21" s="642"/>
      <c r="Z21" s="677">
        <v>0.2</v>
      </c>
      <c r="AA21" s="677"/>
      <c r="AB21" s="677"/>
      <c r="AC21" s="677"/>
      <c r="AD21" s="678">
        <v>134470</v>
      </c>
      <c r="AE21" s="678"/>
      <c r="AF21" s="678"/>
      <c r="AG21" s="678"/>
      <c r="AH21" s="678"/>
      <c r="AI21" s="678"/>
      <c r="AJ21" s="678"/>
      <c r="AK21" s="678"/>
      <c r="AL21" s="643">
        <v>0.5</v>
      </c>
      <c r="AM21" s="644"/>
      <c r="AN21" s="644"/>
      <c r="AO21" s="679"/>
      <c r="AP21" s="735" t="s">
        <v>278</v>
      </c>
      <c r="AQ21" s="742"/>
      <c r="AR21" s="742"/>
      <c r="AS21" s="742"/>
      <c r="AT21" s="742"/>
      <c r="AU21" s="742"/>
      <c r="AV21" s="742"/>
      <c r="AW21" s="742"/>
      <c r="AX21" s="742"/>
      <c r="AY21" s="742"/>
      <c r="AZ21" s="742"/>
      <c r="BA21" s="742"/>
      <c r="BB21" s="742"/>
      <c r="BC21" s="742"/>
      <c r="BD21" s="742"/>
      <c r="BE21" s="742"/>
      <c r="BF21" s="737"/>
      <c r="BG21" s="640">
        <v>587</v>
      </c>
      <c r="BH21" s="641"/>
      <c r="BI21" s="641"/>
      <c r="BJ21" s="641"/>
      <c r="BK21" s="641"/>
      <c r="BL21" s="641"/>
      <c r="BM21" s="641"/>
      <c r="BN21" s="642"/>
      <c r="BO21" s="677">
        <v>0</v>
      </c>
      <c r="BP21" s="677"/>
      <c r="BQ21" s="677"/>
      <c r="BR21" s="677"/>
      <c r="BS21" s="646" t="s">
        <v>178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279</v>
      </c>
      <c r="C22" s="638"/>
      <c r="D22" s="638"/>
      <c r="E22" s="638"/>
      <c r="F22" s="638"/>
      <c r="G22" s="638"/>
      <c r="H22" s="638"/>
      <c r="I22" s="638"/>
      <c r="J22" s="638"/>
      <c r="K22" s="638"/>
      <c r="L22" s="638"/>
      <c r="M22" s="638"/>
      <c r="N22" s="638"/>
      <c r="O22" s="638"/>
      <c r="P22" s="638"/>
      <c r="Q22" s="639"/>
      <c r="R22" s="640">
        <v>11615196</v>
      </c>
      <c r="S22" s="641"/>
      <c r="T22" s="641"/>
      <c r="U22" s="641"/>
      <c r="V22" s="641"/>
      <c r="W22" s="641"/>
      <c r="X22" s="641"/>
      <c r="Y22" s="642"/>
      <c r="Z22" s="677">
        <v>21.4</v>
      </c>
      <c r="AA22" s="677"/>
      <c r="AB22" s="677"/>
      <c r="AC22" s="677"/>
      <c r="AD22" s="678">
        <v>10273019</v>
      </c>
      <c r="AE22" s="678"/>
      <c r="AF22" s="678"/>
      <c r="AG22" s="678"/>
      <c r="AH22" s="678"/>
      <c r="AI22" s="678"/>
      <c r="AJ22" s="678"/>
      <c r="AK22" s="678"/>
      <c r="AL22" s="643">
        <v>39</v>
      </c>
      <c r="AM22" s="644"/>
      <c r="AN22" s="644"/>
      <c r="AO22" s="679"/>
      <c r="AP22" s="735" t="s">
        <v>280</v>
      </c>
      <c r="AQ22" s="742"/>
      <c r="AR22" s="742"/>
      <c r="AS22" s="742"/>
      <c r="AT22" s="742"/>
      <c r="AU22" s="742"/>
      <c r="AV22" s="742"/>
      <c r="AW22" s="742"/>
      <c r="AX22" s="742"/>
      <c r="AY22" s="742"/>
      <c r="AZ22" s="742"/>
      <c r="BA22" s="742"/>
      <c r="BB22" s="742"/>
      <c r="BC22" s="742"/>
      <c r="BD22" s="742"/>
      <c r="BE22" s="742"/>
      <c r="BF22" s="737"/>
      <c r="BG22" s="640" t="s">
        <v>178</v>
      </c>
      <c r="BH22" s="641"/>
      <c r="BI22" s="641"/>
      <c r="BJ22" s="641"/>
      <c r="BK22" s="641"/>
      <c r="BL22" s="641"/>
      <c r="BM22" s="641"/>
      <c r="BN22" s="642"/>
      <c r="BO22" s="677" t="s">
        <v>239</v>
      </c>
      <c r="BP22" s="677"/>
      <c r="BQ22" s="677"/>
      <c r="BR22" s="677"/>
      <c r="BS22" s="646" t="s">
        <v>178</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282</v>
      </c>
      <c r="C23" s="638"/>
      <c r="D23" s="638"/>
      <c r="E23" s="638"/>
      <c r="F23" s="638"/>
      <c r="G23" s="638"/>
      <c r="H23" s="638"/>
      <c r="I23" s="638"/>
      <c r="J23" s="638"/>
      <c r="K23" s="638"/>
      <c r="L23" s="638"/>
      <c r="M23" s="638"/>
      <c r="N23" s="638"/>
      <c r="O23" s="638"/>
      <c r="P23" s="638"/>
      <c r="Q23" s="639"/>
      <c r="R23" s="640">
        <v>10273019</v>
      </c>
      <c r="S23" s="641"/>
      <c r="T23" s="641"/>
      <c r="U23" s="641"/>
      <c r="V23" s="641"/>
      <c r="W23" s="641"/>
      <c r="X23" s="641"/>
      <c r="Y23" s="642"/>
      <c r="Z23" s="677">
        <v>18.899999999999999</v>
      </c>
      <c r="AA23" s="677"/>
      <c r="AB23" s="677"/>
      <c r="AC23" s="677"/>
      <c r="AD23" s="678">
        <v>10273019</v>
      </c>
      <c r="AE23" s="678"/>
      <c r="AF23" s="678"/>
      <c r="AG23" s="678"/>
      <c r="AH23" s="678"/>
      <c r="AI23" s="678"/>
      <c r="AJ23" s="678"/>
      <c r="AK23" s="678"/>
      <c r="AL23" s="643">
        <v>39</v>
      </c>
      <c r="AM23" s="644"/>
      <c r="AN23" s="644"/>
      <c r="AO23" s="679"/>
      <c r="AP23" s="735" t="s">
        <v>283</v>
      </c>
      <c r="AQ23" s="742"/>
      <c r="AR23" s="742"/>
      <c r="AS23" s="742"/>
      <c r="AT23" s="742"/>
      <c r="AU23" s="742"/>
      <c r="AV23" s="742"/>
      <c r="AW23" s="742"/>
      <c r="AX23" s="742"/>
      <c r="AY23" s="742"/>
      <c r="AZ23" s="742"/>
      <c r="BA23" s="742"/>
      <c r="BB23" s="742"/>
      <c r="BC23" s="742"/>
      <c r="BD23" s="742"/>
      <c r="BE23" s="742"/>
      <c r="BF23" s="737"/>
      <c r="BG23" s="640">
        <v>757974</v>
      </c>
      <c r="BH23" s="641"/>
      <c r="BI23" s="641"/>
      <c r="BJ23" s="641"/>
      <c r="BK23" s="641"/>
      <c r="BL23" s="641"/>
      <c r="BM23" s="641"/>
      <c r="BN23" s="642"/>
      <c r="BO23" s="677">
        <v>5.4</v>
      </c>
      <c r="BP23" s="677"/>
      <c r="BQ23" s="677"/>
      <c r="BR23" s="677"/>
      <c r="BS23" s="646" t="s">
        <v>178</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c r="B24" s="637" t="s">
        <v>289</v>
      </c>
      <c r="C24" s="638"/>
      <c r="D24" s="638"/>
      <c r="E24" s="638"/>
      <c r="F24" s="638"/>
      <c r="G24" s="638"/>
      <c r="H24" s="638"/>
      <c r="I24" s="638"/>
      <c r="J24" s="638"/>
      <c r="K24" s="638"/>
      <c r="L24" s="638"/>
      <c r="M24" s="638"/>
      <c r="N24" s="638"/>
      <c r="O24" s="638"/>
      <c r="P24" s="638"/>
      <c r="Q24" s="639"/>
      <c r="R24" s="640">
        <v>1342177</v>
      </c>
      <c r="S24" s="641"/>
      <c r="T24" s="641"/>
      <c r="U24" s="641"/>
      <c r="V24" s="641"/>
      <c r="W24" s="641"/>
      <c r="X24" s="641"/>
      <c r="Y24" s="642"/>
      <c r="Z24" s="677">
        <v>2.5</v>
      </c>
      <c r="AA24" s="677"/>
      <c r="AB24" s="677"/>
      <c r="AC24" s="677"/>
      <c r="AD24" s="678" t="s">
        <v>233</v>
      </c>
      <c r="AE24" s="678"/>
      <c r="AF24" s="678"/>
      <c r="AG24" s="678"/>
      <c r="AH24" s="678"/>
      <c r="AI24" s="678"/>
      <c r="AJ24" s="678"/>
      <c r="AK24" s="678"/>
      <c r="AL24" s="643" t="s">
        <v>178</v>
      </c>
      <c r="AM24" s="644"/>
      <c r="AN24" s="644"/>
      <c r="AO24" s="679"/>
      <c r="AP24" s="735" t="s">
        <v>290</v>
      </c>
      <c r="AQ24" s="742"/>
      <c r="AR24" s="742"/>
      <c r="AS24" s="742"/>
      <c r="AT24" s="742"/>
      <c r="AU24" s="742"/>
      <c r="AV24" s="742"/>
      <c r="AW24" s="742"/>
      <c r="AX24" s="742"/>
      <c r="AY24" s="742"/>
      <c r="AZ24" s="742"/>
      <c r="BA24" s="742"/>
      <c r="BB24" s="742"/>
      <c r="BC24" s="742"/>
      <c r="BD24" s="742"/>
      <c r="BE24" s="742"/>
      <c r="BF24" s="737"/>
      <c r="BG24" s="640" t="s">
        <v>178</v>
      </c>
      <c r="BH24" s="641"/>
      <c r="BI24" s="641"/>
      <c r="BJ24" s="641"/>
      <c r="BK24" s="641"/>
      <c r="BL24" s="641"/>
      <c r="BM24" s="641"/>
      <c r="BN24" s="642"/>
      <c r="BO24" s="677" t="s">
        <v>178</v>
      </c>
      <c r="BP24" s="677"/>
      <c r="BQ24" s="677"/>
      <c r="BR24" s="677"/>
      <c r="BS24" s="646" t="s">
        <v>178</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23395619</v>
      </c>
      <c r="CS24" s="696"/>
      <c r="CT24" s="696"/>
      <c r="CU24" s="696"/>
      <c r="CV24" s="696"/>
      <c r="CW24" s="696"/>
      <c r="CX24" s="696"/>
      <c r="CY24" s="739"/>
      <c r="CZ24" s="740">
        <v>45.2</v>
      </c>
      <c r="DA24" s="713"/>
      <c r="DB24" s="713"/>
      <c r="DC24" s="743"/>
      <c r="DD24" s="738">
        <v>16412194</v>
      </c>
      <c r="DE24" s="696"/>
      <c r="DF24" s="696"/>
      <c r="DG24" s="696"/>
      <c r="DH24" s="696"/>
      <c r="DI24" s="696"/>
      <c r="DJ24" s="696"/>
      <c r="DK24" s="739"/>
      <c r="DL24" s="738">
        <v>15394361</v>
      </c>
      <c r="DM24" s="696"/>
      <c r="DN24" s="696"/>
      <c r="DO24" s="696"/>
      <c r="DP24" s="696"/>
      <c r="DQ24" s="696"/>
      <c r="DR24" s="696"/>
      <c r="DS24" s="696"/>
      <c r="DT24" s="696"/>
      <c r="DU24" s="696"/>
      <c r="DV24" s="739"/>
      <c r="DW24" s="740">
        <v>55.5</v>
      </c>
      <c r="DX24" s="713"/>
      <c r="DY24" s="713"/>
      <c r="DZ24" s="713"/>
      <c r="EA24" s="713"/>
      <c r="EB24" s="713"/>
      <c r="EC24" s="741"/>
    </row>
    <row r="25" spans="2:133" ht="11.25" customHeight="1">
      <c r="B25" s="637" t="s">
        <v>292</v>
      </c>
      <c r="C25" s="638"/>
      <c r="D25" s="638"/>
      <c r="E25" s="638"/>
      <c r="F25" s="638"/>
      <c r="G25" s="638"/>
      <c r="H25" s="638"/>
      <c r="I25" s="638"/>
      <c r="J25" s="638"/>
      <c r="K25" s="638"/>
      <c r="L25" s="638"/>
      <c r="M25" s="638"/>
      <c r="N25" s="638"/>
      <c r="O25" s="638"/>
      <c r="P25" s="638"/>
      <c r="Q25" s="639"/>
      <c r="R25" s="640" t="s">
        <v>178</v>
      </c>
      <c r="S25" s="641"/>
      <c r="T25" s="641"/>
      <c r="U25" s="641"/>
      <c r="V25" s="641"/>
      <c r="W25" s="641"/>
      <c r="X25" s="641"/>
      <c r="Y25" s="642"/>
      <c r="Z25" s="677" t="s">
        <v>233</v>
      </c>
      <c r="AA25" s="677"/>
      <c r="AB25" s="677"/>
      <c r="AC25" s="677"/>
      <c r="AD25" s="678" t="s">
        <v>233</v>
      </c>
      <c r="AE25" s="678"/>
      <c r="AF25" s="678"/>
      <c r="AG25" s="678"/>
      <c r="AH25" s="678"/>
      <c r="AI25" s="678"/>
      <c r="AJ25" s="678"/>
      <c r="AK25" s="678"/>
      <c r="AL25" s="643" t="s">
        <v>178</v>
      </c>
      <c r="AM25" s="644"/>
      <c r="AN25" s="644"/>
      <c r="AO25" s="679"/>
      <c r="AP25" s="735" t="s">
        <v>293</v>
      </c>
      <c r="AQ25" s="742"/>
      <c r="AR25" s="742"/>
      <c r="AS25" s="742"/>
      <c r="AT25" s="742"/>
      <c r="AU25" s="742"/>
      <c r="AV25" s="742"/>
      <c r="AW25" s="742"/>
      <c r="AX25" s="742"/>
      <c r="AY25" s="742"/>
      <c r="AZ25" s="742"/>
      <c r="BA25" s="742"/>
      <c r="BB25" s="742"/>
      <c r="BC25" s="742"/>
      <c r="BD25" s="742"/>
      <c r="BE25" s="742"/>
      <c r="BF25" s="737"/>
      <c r="BG25" s="640" t="s">
        <v>233</v>
      </c>
      <c r="BH25" s="641"/>
      <c r="BI25" s="641"/>
      <c r="BJ25" s="641"/>
      <c r="BK25" s="641"/>
      <c r="BL25" s="641"/>
      <c r="BM25" s="641"/>
      <c r="BN25" s="642"/>
      <c r="BO25" s="677" t="s">
        <v>233</v>
      </c>
      <c r="BP25" s="677"/>
      <c r="BQ25" s="677"/>
      <c r="BR25" s="677"/>
      <c r="BS25" s="646" t="s">
        <v>178</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7467864</v>
      </c>
      <c r="CS25" s="659"/>
      <c r="CT25" s="659"/>
      <c r="CU25" s="659"/>
      <c r="CV25" s="659"/>
      <c r="CW25" s="659"/>
      <c r="CX25" s="659"/>
      <c r="CY25" s="660"/>
      <c r="CZ25" s="643">
        <v>14.4</v>
      </c>
      <c r="DA25" s="661"/>
      <c r="DB25" s="661"/>
      <c r="DC25" s="662"/>
      <c r="DD25" s="646">
        <v>6635384</v>
      </c>
      <c r="DE25" s="659"/>
      <c r="DF25" s="659"/>
      <c r="DG25" s="659"/>
      <c r="DH25" s="659"/>
      <c r="DI25" s="659"/>
      <c r="DJ25" s="659"/>
      <c r="DK25" s="660"/>
      <c r="DL25" s="646">
        <v>6608549</v>
      </c>
      <c r="DM25" s="659"/>
      <c r="DN25" s="659"/>
      <c r="DO25" s="659"/>
      <c r="DP25" s="659"/>
      <c r="DQ25" s="659"/>
      <c r="DR25" s="659"/>
      <c r="DS25" s="659"/>
      <c r="DT25" s="659"/>
      <c r="DU25" s="659"/>
      <c r="DV25" s="660"/>
      <c r="DW25" s="643">
        <v>23.8</v>
      </c>
      <c r="DX25" s="661"/>
      <c r="DY25" s="661"/>
      <c r="DZ25" s="661"/>
      <c r="EA25" s="661"/>
      <c r="EB25" s="661"/>
      <c r="EC25" s="676"/>
    </row>
    <row r="26" spans="2:133" ht="11.25" customHeight="1">
      <c r="B26" s="637" t="s">
        <v>295</v>
      </c>
      <c r="C26" s="638"/>
      <c r="D26" s="638"/>
      <c r="E26" s="638"/>
      <c r="F26" s="638"/>
      <c r="G26" s="638"/>
      <c r="H26" s="638"/>
      <c r="I26" s="638"/>
      <c r="J26" s="638"/>
      <c r="K26" s="638"/>
      <c r="L26" s="638"/>
      <c r="M26" s="638"/>
      <c r="N26" s="638"/>
      <c r="O26" s="638"/>
      <c r="P26" s="638"/>
      <c r="Q26" s="639"/>
      <c r="R26" s="640">
        <v>28321166</v>
      </c>
      <c r="S26" s="641"/>
      <c r="T26" s="641"/>
      <c r="U26" s="641"/>
      <c r="V26" s="641"/>
      <c r="W26" s="641"/>
      <c r="X26" s="641"/>
      <c r="Y26" s="642"/>
      <c r="Z26" s="677">
        <v>52.2</v>
      </c>
      <c r="AA26" s="677"/>
      <c r="AB26" s="677"/>
      <c r="AC26" s="677"/>
      <c r="AD26" s="678">
        <v>26221015</v>
      </c>
      <c r="AE26" s="678"/>
      <c r="AF26" s="678"/>
      <c r="AG26" s="678"/>
      <c r="AH26" s="678"/>
      <c r="AI26" s="678"/>
      <c r="AJ26" s="678"/>
      <c r="AK26" s="678"/>
      <c r="AL26" s="643">
        <v>99.5</v>
      </c>
      <c r="AM26" s="644"/>
      <c r="AN26" s="644"/>
      <c r="AO26" s="679"/>
      <c r="AP26" s="735" t="s">
        <v>296</v>
      </c>
      <c r="AQ26" s="736"/>
      <c r="AR26" s="736"/>
      <c r="AS26" s="736"/>
      <c r="AT26" s="736"/>
      <c r="AU26" s="736"/>
      <c r="AV26" s="736"/>
      <c r="AW26" s="736"/>
      <c r="AX26" s="736"/>
      <c r="AY26" s="736"/>
      <c r="AZ26" s="736"/>
      <c r="BA26" s="736"/>
      <c r="BB26" s="736"/>
      <c r="BC26" s="736"/>
      <c r="BD26" s="736"/>
      <c r="BE26" s="736"/>
      <c r="BF26" s="737"/>
      <c r="BG26" s="640" t="s">
        <v>239</v>
      </c>
      <c r="BH26" s="641"/>
      <c r="BI26" s="641"/>
      <c r="BJ26" s="641"/>
      <c r="BK26" s="641"/>
      <c r="BL26" s="641"/>
      <c r="BM26" s="641"/>
      <c r="BN26" s="642"/>
      <c r="BO26" s="677" t="s">
        <v>178</v>
      </c>
      <c r="BP26" s="677"/>
      <c r="BQ26" s="677"/>
      <c r="BR26" s="677"/>
      <c r="BS26" s="646" t="s">
        <v>233</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5055389</v>
      </c>
      <c r="CS26" s="641"/>
      <c r="CT26" s="641"/>
      <c r="CU26" s="641"/>
      <c r="CV26" s="641"/>
      <c r="CW26" s="641"/>
      <c r="CX26" s="641"/>
      <c r="CY26" s="642"/>
      <c r="CZ26" s="643">
        <v>9.8000000000000007</v>
      </c>
      <c r="DA26" s="661"/>
      <c r="DB26" s="661"/>
      <c r="DC26" s="662"/>
      <c r="DD26" s="646">
        <v>4408594</v>
      </c>
      <c r="DE26" s="641"/>
      <c r="DF26" s="641"/>
      <c r="DG26" s="641"/>
      <c r="DH26" s="641"/>
      <c r="DI26" s="641"/>
      <c r="DJ26" s="641"/>
      <c r="DK26" s="642"/>
      <c r="DL26" s="646" t="s">
        <v>178</v>
      </c>
      <c r="DM26" s="641"/>
      <c r="DN26" s="641"/>
      <c r="DO26" s="641"/>
      <c r="DP26" s="641"/>
      <c r="DQ26" s="641"/>
      <c r="DR26" s="641"/>
      <c r="DS26" s="641"/>
      <c r="DT26" s="641"/>
      <c r="DU26" s="641"/>
      <c r="DV26" s="642"/>
      <c r="DW26" s="643" t="s">
        <v>178</v>
      </c>
      <c r="DX26" s="661"/>
      <c r="DY26" s="661"/>
      <c r="DZ26" s="661"/>
      <c r="EA26" s="661"/>
      <c r="EB26" s="661"/>
      <c r="EC26" s="676"/>
    </row>
    <row r="27" spans="2:133" ht="11.25" customHeight="1">
      <c r="B27" s="637" t="s">
        <v>298</v>
      </c>
      <c r="C27" s="638"/>
      <c r="D27" s="638"/>
      <c r="E27" s="638"/>
      <c r="F27" s="638"/>
      <c r="G27" s="638"/>
      <c r="H27" s="638"/>
      <c r="I27" s="638"/>
      <c r="J27" s="638"/>
      <c r="K27" s="638"/>
      <c r="L27" s="638"/>
      <c r="M27" s="638"/>
      <c r="N27" s="638"/>
      <c r="O27" s="638"/>
      <c r="P27" s="638"/>
      <c r="Q27" s="639"/>
      <c r="R27" s="640">
        <v>12101</v>
      </c>
      <c r="S27" s="641"/>
      <c r="T27" s="641"/>
      <c r="U27" s="641"/>
      <c r="V27" s="641"/>
      <c r="W27" s="641"/>
      <c r="X27" s="641"/>
      <c r="Y27" s="642"/>
      <c r="Z27" s="677">
        <v>0</v>
      </c>
      <c r="AA27" s="677"/>
      <c r="AB27" s="677"/>
      <c r="AC27" s="677"/>
      <c r="AD27" s="678">
        <v>12101</v>
      </c>
      <c r="AE27" s="678"/>
      <c r="AF27" s="678"/>
      <c r="AG27" s="678"/>
      <c r="AH27" s="678"/>
      <c r="AI27" s="678"/>
      <c r="AJ27" s="678"/>
      <c r="AK27" s="678"/>
      <c r="AL27" s="643">
        <v>0</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13965096</v>
      </c>
      <c r="BH27" s="641"/>
      <c r="BI27" s="641"/>
      <c r="BJ27" s="641"/>
      <c r="BK27" s="641"/>
      <c r="BL27" s="641"/>
      <c r="BM27" s="641"/>
      <c r="BN27" s="642"/>
      <c r="BO27" s="677">
        <v>100</v>
      </c>
      <c r="BP27" s="677"/>
      <c r="BQ27" s="677"/>
      <c r="BR27" s="677"/>
      <c r="BS27" s="646">
        <v>196630</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8944367</v>
      </c>
      <c r="CS27" s="659"/>
      <c r="CT27" s="659"/>
      <c r="CU27" s="659"/>
      <c r="CV27" s="659"/>
      <c r="CW27" s="659"/>
      <c r="CX27" s="659"/>
      <c r="CY27" s="660"/>
      <c r="CZ27" s="643">
        <v>17.3</v>
      </c>
      <c r="DA27" s="661"/>
      <c r="DB27" s="661"/>
      <c r="DC27" s="662"/>
      <c r="DD27" s="646">
        <v>2911935</v>
      </c>
      <c r="DE27" s="659"/>
      <c r="DF27" s="659"/>
      <c r="DG27" s="659"/>
      <c r="DH27" s="659"/>
      <c r="DI27" s="659"/>
      <c r="DJ27" s="659"/>
      <c r="DK27" s="660"/>
      <c r="DL27" s="646">
        <v>2610449</v>
      </c>
      <c r="DM27" s="659"/>
      <c r="DN27" s="659"/>
      <c r="DO27" s="659"/>
      <c r="DP27" s="659"/>
      <c r="DQ27" s="659"/>
      <c r="DR27" s="659"/>
      <c r="DS27" s="659"/>
      <c r="DT27" s="659"/>
      <c r="DU27" s="659"/>
      <c r="DV27" s="660"/>
      <c r="DW27" s="643">
        <v>9.4</v>
      </c>
      <c r="DX27" s="661"/>
      <c r="DY27" s="661"/>
      <c r="DZ27" s="661"/>
      <c r="EA27" s="661"/>
      <c r="EB27" s="661"/>
      <c r="EC27" s="676"/>
    </row>
    <row r="28" spans="2:133" ht="11.25" customHeight="1">
      <c r="B28" s="637" t="s">
        <v>301</v>
      </c>
      <c r="C28" s="638"/>
      <c r="D28" s="638"/>
      <c r="E28" s="638"/>
      <c r="F28" s="638"/>
      <c r="G28" s="638"/>
      <c r="H28" s="638"/>
      <c r="I28" s="638"/>
      <c r="J28" s="638"/>
      <c r="K28" s="638"/>
      <c r="L28" s="638"/>
      <c r="M28" s="638"/>
      <c r="N28" s="638"/>
      <c r="O28" s="638"/>
      <c r="P28" s="638"/>
      <c r="Q28" s="639"/>
      <c r="R28" s="640">
        <v>663988</v>
      </c>
      <c r="S28" s="641"/>
      <c r="T28" s="641"/>
      <c r="U28" s="641"/>
      <c r="V28" s="641"/>
      <c r="W28" s="641"/>
      <c r="X28" s="641"/>
      <c r="Y28" s="642"/>
      <c r="Z28" s="677">
        <v>1.2</v>
      </c>
      <c r="AA28" s="677"/>
      <c r="AB28" s="677"/>
      <c r="AC28" s="677"/>
      <c r="AD28" s="678" t="s">
        <v>178</v>
      </c>
      <c r="AE28" s="678"/>
      <c r="AF28" s="678"/>
      <c r="AG28" s="678"/>
      <c r="AH28" s="678"/>
      <c r="AI28" s="678"/>
      <c r="AJ28" s="678"/>
      <c r="AK28" s="678"/>
      <c r="AL28" s="643" t="s">
        <v>178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6983388</v>
      </c>
      <c r="CS28" s="641"/>
      <c r="CT28" s="641"/>
      <c r="CU28" s="641"/>
      <c r="CV28" s="641"/>
      <c r="CW28" s="641"/>
      <c r="CX28" s="641"/>
      <c r="CY28" s="642"/>
      <c r="CZ28" s="643">
        <v>13.5</v>
      </c>
      <c r="DA28" s="661"/>
      <c r="DB28" s="661"/>
      <c r="DC28" s="662"/>
      <c r="DD28" s="646">
        <v>6864875</v>
      </c>
      <c r="DE28" s="641"/>
      <c r="DF28" s="641"/>
      <c r="DG28" s="641"/>
      <c r="DH28" s="641"/>
      <c r="DI28" s="641"/>
      <c r="DJ28" s="641"/>
      <c r="DK28" s="642"/>
      <c r="DL28" s="646">
        <v>6175363</v>
      </c>
      <c r="DM28" s="641"/>
      <c r="DN28" s="641"/>
      <c r="DO28" s="641"/>
      <c r="DP28" s="641"/>
      <c r="DQ28" s="641"/>
      <c r="DR28" s="641"/>
      <c r="DS28" s="641"/>
      <c r="DT28" s="641"/>
      <c r="DU28" s="641"/>
      <c r="DV28" s="642"/>
      <c r="DW28" s="643">
        <v>22.2</v>
      </c>
      <c r="DX28" s="661"/>
      <c r="DY28" s="661"/>
      <c r="DZ28" s="661"/>
      <c r="EA28" s="661"/>
      <c r="EB28" s="661"/>
      <c r="EC28" s="676"/>
    </row>
    <row r="29" spans="2:133" ht="11.25" customHeight="1">
      <c r="B29" s="637" t="s">
        <v>303</v>
      </c>
      <c r="C29" s="638"/>
      <c r="D29" s="638"/>
      <c r="E29" s="638"/>
      <c r="F29" s="638"/>
      <c r="G29" s="638"/>
      <c r="H29" s="638"/>
      <c r="I29" s="638"/>
      <c r="J29" s="638"/>
      <c r="K29" s="638"/>
      <c r="L29" s="638"/>
      <c r="M29" s="638"/>
      <c r="N29" s="638"/>
      <c r="O29" s="638"/>
      <c r="P29" s="638"/>
      <c r="Q29" s="639"/>
      <c r="R29" s="640">
        <v>646079</v>
      </c>
      <c r="S29" s="641"/>
      <c r="T29" s="641"/>
      <c r="U29" s="641"/>
      <c r="V29" s="641"/>
      <c r="W29" s="641"/>
      <c r="X29" s="641"/>
      <c r="Y29" s="642"/>
      <c r="Z29" s="677">
        <v>1.2</v>
      </c>
      <c r="AA29" s="677"/>
      <c r="AB29" s="677"/>
      <c r="AC29" s="677"/>
      <c r="AD29" s="678">
        <v>43739</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304</v>
      </c>
      <c r="CE29" s="730"/>
      <c r="CF29" s="673" t="s">
        <v>305</v>
      </c>
      <c r="CG29" s="674"/>
      <c r="CH29" s="674"/>
      <c r="CI29" s="674"/>
      <c r="CJ29" s="674"/>
      <c r="CK29" s="674"/>
      <c r="CL29" s="674"/>
      <c r="CM29" s="674"/>
      <c r="CN29" s="674"/>
      <c r="CO29" s="674"/>
      <c r="CP29" s="674"/>
      <c r="CQ29" s="675"/>
      <c r="CR29" s="640">
        <v>6983364</v>
      </c>
      <c r="CS29" s="659"/>
      <c r="CT29" s="659"/>
      <c r="CU29" s="659"/>
      <c r="CV29" s="659"/>
      <c r="CW29" s="659"/>
      <c r="CX29" s="659"/>
      <c r="CY29" s="660"/>
      <c r="CZ29" s="643">
        <v>13.5</v>
      </c>
      <c r="DA29" s="661"/>
      <c r="DB29" s="661"/>
      <c r="DC29" s="662"/>
      <c r="DD29" s="646">
        <v>6864851</v>
      </c>
      <c r="DE29" s="659"/>
      <c r="DF29" s="659"/>
      <c r="DG29" s="659"/>
      <c r="DH29" s="659"/>
      <c r="DI29" s="659"/>
      <c r="DJ29" s="659"/>
      <c r="DK29" s="660"/>
      <c r="DL29" s="646">
        <v>6175339</v>
      </c>
      <c r="DM29" s="659"/>
      <c r="DN29" s="659"/>
      <c r="DO29" s="659"/>
      <c r="DP29" s="659"/>
      <c r="DQ29" s="659"/>
      <c r="DR29" s="659"/>
      <c r="DS29" s="659"/>
      <c r="DT29" s="659"/>
      <c r="DU29" s="659"/>
      <c r="DV29" s="660"/>
      <c r="DW29" s="643">
        <v>22.2</v>
      </c>
      <c r="DX29" s="661"/>
      <c r="DY29" s="661"/>
      <c r="DZ29" s="661"/>
      <c r="EA29" s="661"/>
      <c r="EB29" s="661"/>
      <c r="EC29" s="676"/>
    </row>
    <row r="30" spans="2:133" ht="11.25" customHeight="1">
      <c r="B30" s="637" t="s">
        <v>306</v>
      </c>
      <c r="C30" s="638"/>
      <c r="D30" s="638"/>
      <c r="E30" s="638"/>
      <c r="F30" s="638"/>
      <c r="G30" s="638"/>
      <c r="H30" s="638"/>
      <c r="I30" s="638"/>
      <c r="J30" s="638"/>
      <c r="K30" s="638"/>
      <c r="L30" s="638"/>
      <c r="M30" s="638"/>
      <c r="N30" s="638"/>
      <c r="O30" s="638"/>
      <c r="P30" s="638"/>
      <c r="Q30" s="639"/>
      <c r="R30" s="640">
        <v>316935</v>
      </c>
      <c r="S30" s="641"/>
      <c r="T30" s="641"/>
      <c r="U30" s="641"/>
      <c r="V30" s="641"/>
      <c r="W30" s="641"/>
      <c r="X30" s="641"/>
      <c r="Y30" s="642"/>
      <c r="Z30" s="677">
        <v>0.6</v>
      </c>
      <c r="AA30" s="677"/>
      <c r="AB30" s="677"/>
      <c r="AC30" s="677"/>
      <c r="AD30" s="678" t="s">
        <v>233</v>
      </c>
      <c r="AE30" s="678"/>
      <c r="AF30" s="678"/>
      <c r="AG30" s="678"/>
      <c r="AH30" s="678"/>
      <c r="AI30" s="678"/>
      <c r="AJ30" s="678"/>
      <c r="AK30" s="678"/>
      <c r="AL30" s="643" t="s">
        <v>233</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307</v>
      </c>
      <c r="BH30" s="726"/>
      <c r="BI30" s="726"/>
      <c r="BJ30" s="726"/>
      <c r="BK30" s="726"/>
      <c r="BL30" s="726"/>
      <c r="BM30" s="726"/>
      <c r="BN30" s="726"/>
      <c r="BO30" s="726"/>
      <c r="BP30" s="726"/>
      <c r="BQ30" s="727"/>
      <c r="BR30" s="701" t="s">
        <v>308</v>
      </c>
      <c r="BS30" s="726"/>
      <c r="BT30" s="726"/>
      <c r="BU30" s="726"/>
      <c r="BV30" s="726"/>
      <c r="BW30" s="726"/>
      <c r="BX30" s="726"/>
      <c r="BY30" s="726"/>
      <c r="BZ30" s="726"/>
      <c r="CA30" s="726"/>
      <c r="CB30" s="727"/>
      <c r="CD30" s="731"/>
      <c r="CE30" s="732"/>
      <c r="CF30" s="673" t="s">
        <v>309</v>
      </c>
      <c r="CG30" s="674"/>
      <c r="CH30" s="674"/>
      <c r="CI30" s="674"/>
      <c r="CJ30" s="674"/>
      <c r="CK30" s="674"/>
      <c r="CL30" s="674"/>
      <c r="CM30" s="674"/>
      <c r="CN30" s="674"/>
      <c r="CO30" s="674"/>
      <c r="CP30" s="674"/>
      <c r="CQ30" s="675"/>
      <c r="CR30" s="640">
        <v>6603964</v>
      </c>
      <c r="CS30" s="641"/>
      <c r="CT30" s="641"/>
      <c r="CU30" s="641"/>
      <c r="CV30" s="641"/>
      <c r="CW30" s="641"/>
      <c r="CX30" s="641"/>
      <c r="CY30" s="642"/>
      <c r="CZ30" s="643">
        <v>12.7</v>
      </c>
      <c r="DA30" s="661"/>
      <c r="DB30" s="661"/>
      <c r="DC30" s="662"/>
      <c r="DD30" s="646">
        <v>6500115</v>
      </c>
      <c r="DE30" s="641"/>
      <c r="DF30" s="641"/>
      <c r="DG30" s="641"/>
      <c r="DH30" s="641"/>
      <c r="DI30" s="641"/>
      <c r="DJ30" s="641"/>
      <c r="DK30" s="642"/>
      <c r="DL30" s="646">
        <v>5814489</v>
      </c>
      <c r="DM30" s="641"/>
      <c r="DN30" s="641"/>
      <c r="DO30" s="641"/>
      <c r="DP30" s="641"/>
      <c r="DQ30" s="641"/>
      <c r="DR30" s="641"/>
      <c r="DS30" s="641"/>
      <c r="DT30" s="641"/>
      <c r="DU30" s="641"/>
      <c r="DV30" s="642"/>
      <c r="DW30" s="643">
        <v>20.9</v>
      </c>
      <c r="DX30" s="661"/>
      <c r="DY30" s="661"/>
      <c r="DZ30" s="661"/>
      <c r="EA30" s="661"/>
      <c r="EB30" s="661"/>
      <c r="EC30" s="676"/>
    </row>
    <row r="31" spans="2:133" ht="11.25" customHeight="1">
      <c r="B31" s="637" t="s">
        <v>310</v>
      </c>
      <c r="C31" s="638"/>
      <c r="D31" s="638"/>
      <c r="E31" s="638"/>
      <c r="F31" s="638"/>
      <c r="G31" s="638"/>
      <c r="H31" s="638"/>
      <c r="I31" s="638"/>
      <c r="J31" s="638"/>
      <c r="K31" s="638"/>
      <c r="L31" s="638"/>
      <c r="M31" s="638"/>
      <c r="N31" s="638"/>
      <c r="O31" s="638"/>
      <c r="P31" s="638"/>
      <c r="Q31" s="639"/>
      <c r="R31" s="640">
        <v>8514047</v>
      </c>
      <c r="S31" s="641"/>
      <c r="T31" s="641"/>
      <c r="U31" s="641"/>
      <c r="V31" s="641"/>
      <c r="W31" s="641"/>
      <c r="X31" s="641"/>
      <c r="Y31" s="642"/>
      <c r="Z31" s="677">
        <v>15.7</v>
      </c>
      <c r="AA31" s="677"/>
      <c r="AB31" s="677"/>
      <c r="AC31" s="677"/>
      <c r="AD31" s="678" t="s">
        <v>233</v>
      </c>
      <c r="AE31" s="678"/>
      <c r="AF31" s="678"/>
      <c r="AG31" s="678"/>
      <c r="AH31" s="678"/>
      <c r="AI31" s="678"/>
      <c r="AJ31" s="678"/>
      <c r="AK31" s="678"/>
      <c r="AL31" s="643" t="s">
        <v>138</v>
      </c>
      <c r="AM31" s="644"/>
      <c r="AN31" s="644"/>
      <c r="AO31" s="679"/>
      <c r="AP31" s="715" t="s">
        <v>311</v>
      </c>
      <c r="AQ31" s="716"/>
      <c r="AR31" s="716"/>
      <c r="AS31" s="716"/>
      <c r="AT31" s="721" t="s">
        <v>312</v>
      </c>
      <c r="AU31" s="231"/>
      <c r="AV31" s="231"/>
      <c r="AW31" s="231"/>
      <c r="AX31" s="708" t="s">
        <v>186</v>
      </c>
      <c r="AY31" s="709"/>
      <c r="AZ31" s="709"/>
      <c r="BA31" s="709"/>
      <c r="BB31" s="709"/>
      <c r="BC31" s="709"/>
      <c r="BD31" s="709"/>
      <c r="BE31" s="709"/>
      <c r="BF31" s="710"/>
      <c r="BG31" s="711">
        <v>99.4</v>
      </c>
      <c r="BH31" s="712"/>
      <c r="BI31" s="712"/>
      <c r="BJ31" s="712"/>
      <c r="BK31" s="712"/>
      <c r="BL31" s="712"/>
      <c r="BM31" s="713">
        <v>98.3</v>
      </c>
      <c r="BN31" s="712"/>
      <c r="BO31" s="712"/>
      <c r="BP31" s="712"/>
      <c r="BQ31" s="714"/>
      <c r="BR31" s="711">
        <v>99.3</v>
      </c>
      <c r="BS31" s="712"/>
      <c r="BT31" s="712"/>
      <c r="BU31" s="712"/>
      <c r="BV31" s="712"/>
      <c r="BW31" s="712"/>
      <c r="BX31" s="713">
        <v>97.9</v>
      </c>
      <c r="BY31" s="712"/>
      <c r="BZ31" s="712"/>
      <c r="CA31" s="712"/>
      <c r="CB31" s="714"/>
      <c r="CD31" s="731"/>
      <c r="CE31" s="732"/>
      <c r="CF31" s="673" t="s">
        <v>313</v>
      </c>
      <c r="CG31" s="674"/>
      <c r="CH31" s="674"/>
      <c r="CI31" s="674"/>
      <c r="CJ31" s="674"/>
      <c r="CK31" s="674"/>
      <c r="CL31" s="674"/>
      <c r="CM31" s="674"/>
      <c r="CN31" s="674"/>
      <c r="CO31" s="674"/>
      <c r="CP31" s="674"/>
      <c r="CQ31" s="675"/>
      <c r="CR31" s="640">
        <v>379400</v>
      </c>
      <c r="CS31" s="659"/>
      <c r="CT31" s="659"/>
      <c r="CU31" s="659"/>
      <c r="CV31" s="659"/>
      <c r="CW31" s="659"/>
      <c r="CX31" s="659"/>
      <c r="CY31" s="660"/>
      <c r="CZ31" s="643">
        <v>0.7</v>
      </c>
      <c r="DA31" s="661"/>
      <c r="DB31" s="661"/>
      <c r="DC31" s="662"/>
      <c r="DD31" s="646">
        <v>364736</v>
      </c>
      <c r="DE31" s="659"/>
      <c r="DF31" s="659"/>
      <c r="DG31" s="659"/>
      <c r="DH31" s="659"/>
      <c r="DI31" s="659"/>
      <c r="DJ31" s="659"/>
      <c r="DK31" s="660"/>
      <c r="DL31" s="646">
        <v>360850</v>
      </c>
      <c r="DM31" s="659"/>
      <c r="DN31" s="659"/>
      <c r="DO31" s="659"/>
      <c r="DP31" s="659"/>
      <c r="DQ31" s="659"/>
      <c r="DR31" s="659"/>
      <c r="DS31" s="659"/>
      <c r="DT31" s="659"/>
      <c r="DU31" s="659"/>
      <c r="DV31" s="660"/>
      <c r="DW31" s="643">
        <v>1.3</v>
      </c>
      <c r="DX31" s="661"/>
      <c r="DY31" s="661"/>
      <c r="DZ31" s="661"/>
      <c r="EA31" s="661"/>
      <c r="EB31" s="661"/>
      <c r="EC31" s="676"/>
    </row>
    <row r="32" spans="2:133" ht="11.25" customHeight="1">
      <c r="B32" s="704" t="s">
        <v>314</v>
      </c>
      <c r="C32" s="705"/>
      <c r="D32" s="705"/>
      <c r="E32" s="705"/>
      <c r="F32" s="705"/>
      <c r="G32" s="705"/>
      <c r="H32" s="705"/>
      <c r="I32" s="705"/>
      <c r="J32" s="705"/>
      <c r="K32" s="705"/>
      <c r="L32" s="705"/>
      <c r="M32" s="705"/>
      <c r="N32" s="705"/>
      <c r="O32" s="705"/>
      <c r="P32" s="705"/>
      <c r="Q32" s="706"/>
      <c r="R32" s="640" t="s">
        <v>233</v>
      </c>
      <c r="S32" s="641"/>
      <c r="T32" s="641"/>
      <c r="U32" s="641"/>
      <c r="V32" s="641"/>
      <c r="W32" s="641"/>
      <c r="X32" s="641"/>
      <c r="Y32" s="642"/>
      <c r="Z32" s="677" t="s">
        <v>138</v>
      </c>
      <c r="AA32" s="677"/>
      <c r="AB32" s="677"/>
      <c r="AC32" s="677"/>
      <c r="AD32" s="678" t="s">
        <v>178</v>
      </c>
      <c r="AE32" s="678"/>
      <c r="AF32" s="678"/>
      <c r="AG32" s="678"/>
      <c r="AH32" s="678"/>
      <c r="AI32" s="678"/>
      <c r="AJ32" s="678"/>
      <c r="AK32" s="678"/>
      <c r="AL32" s="643" t="s">
        <v>138</v>
      </c>
      <c r="AM32" s="644"/>
      <c r="AN32" s="644"/>
      <c r="AO32" s="679"/>
      <c r="AP32" s="717"/>
      <c r="AQ32" s="718"/>
      <c r="AR32" s="718"/>
      <c r="AS32" s="718"/>
      <c r="AT32" s="722"/>
      <c r="AU32" s="230" t="s">
        <v>315</v>
      </c>
      <c r="AV32" s="230"/>
      <c r="AW32" s="230"/>
      <c r="AX32" s="637" t="s">
        <v>316</v>
      </c>
      <c r="AY32" s="638"/>
      <c r="AZ32" s="638"/>
      <c r="BA32" s="638"/>
      <c r="BB32" s="638"/>
      <c r="BC32" s="638"/>
      <c r="BD32" s="638"/>
      <c r="BE32" s="638"/>
      <c r="BF32" s="639"/>
      <c r="BG32" s="724">
        <v>99.3</v>
      </c>
      <c r="BH32" s="659"/>
      <c r="BI32" s="659"/>
      <c r="BJ32" s="659"/>
      <c r="BK32" s="659"/>
      <c r="BL32" s="659"/>
      <c r="BM32" s="644">
        <v>97.8</v>
      </c>
      <c r="BN32" s="725"/>
      <c r="BO32" s="725"/>
      <c r="BP32" s="725"/>
      <c r="BQ32" s="683"/>
      <c r="BR32" s="724">
        <v>99</v>
      </c>
      <c r="BS32" s="659"/>
      <c r="BT32" s="659"/>
      <c r="BU32" s="659"/>
      <c r="BV32" s="659"/>
      <c r="BW32" s="659"/>
      <c r="BX32" s="644">
        <v>97.4</v>
      </c>
      <c r="BY32" s="725"/>
      <c r="BZ32" s="725"/>
      <c r="CA32" s="725"/>
      <c r="CB32" s="683"/>
      <c r="CD32" s="733"/>
      <c r="CE32" s="734"/>
      <c r="CF32" s="673" t="s">
        <v>317</v>
      </c>
      <c r="CG32" s="674"/>
      <c r="CH32" s="674"/>
      <c r="CI32" s="674"/>
      <c r="CJ32" s="674"/>
      <c r="CK32" s="674"/>
      <c r="CL32" s="674"/>
      <c r="CM32" s="674"/>
      <c r="CN32" s="674"/>
      <c r="CO32" s="674"/>
      <c r="CP32" s="674"/>
      <c r="CQ32" s="675"/>
      <c r="CR32" s="640">
        <v>24</v>
      </c>
      <c r="CS32" s="641"/>
      <c r="CT32" s="641"/>
      <c r="CU32" s="641"/>
      <c r="CV32" s="641"/>
      <c r="CW32" s="641"/>
      <c r="CX32" s="641"/>
      <c r="CY32" s="642"/>
      <c r="CZ32" s="643">
        <v>0</v>
      </c>
      <c r="DA32" s="661"/>
      <c r="DB32" s="661"/>
      <c r="DC32" s="662"/>
      <c r="DD32" s="646">
        <v>24</v>
      </c>
      <c r="DE32" s="641"/>
      <c r="DF32" s="641"/>
      <c r="DG32" s="641"/>
      <c r="DH32" s="641"/>
      <c r="DI32" s="641"/>
      <c r="DJ32" s="641"/>
      <c r="DK32" s="642"/>
      <c r="DL32" s="646">
        <v>24</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318</v>
      </c>
      <c r="C33" s="638"/>
      <c r="D33" s="638"/>
      <c r="E33" s="638"/>
      <c r="F33" s="638"/>
      <c r="G33" s="638"/>
      <c r="H33" s="638"/>
      <c r="I33" s="638"/>
      <c r="J33" s="638"/>
      <c r="K33" s="638"/>
      <c r="L33" s="638"/>
      <c r="M33" s="638"/>
      <c r="N33" s="638"/>
      <c r="O33" s="638"/>
      <c r="P33" s="638"/>
      <c r="Q33" s="639"/>
      <c r="R33" s="640">
        <v>3673993</v>
      </c>
      <c r="S33" s="641"/>
      <c r="T33" s="641"/>
      <c r="U33" s="641"/>
      <c r="V33" s="641"/>
      <c r="W33" s="641"/>
      <c r="X33" s="641"/>
      <c r="Y33" s="642"/>
      <c r="Z33" s="677">
        <v>6.8</v>
      </c>
      <c r="AA33" s="677"/>
      <c r="AB33" s="677"/>
      <c r="AC33" s="677"/>
      <c r="AD33" s="678" t="s">
        <v>233</v>
      </c>
      <c r="AE33" s="678"/>
      <c r="AF33" s="678"/>
      <c r="AG33" s="678"/>
      <c r="AH33" s="678"/>
      <c r="AI33" s="678"/>
      <c r="AJ33" s="678"/>
      <c r="AK33" s="678"/>
      <c r="AL33" s="643" t="s">
        <v>178</v>
      </c>
      <c r="AM33" s="644"/>
      <c r="AN33" s="644"/>
      <c r="AO33" s="679"/>
      <c r="AP33" s="719"/>
      <c r="AQ33" s="720"/>
      <c r="AR33" s="720"/>
      <c r="AS33" s="720"/>
      <c r="AT33" s="723"/>
      <c r="AU33" s="232"/>
      <c r="AV33" s="232"/>
      <c r="AW33" s="232"/>
      <c r="AX33" s="621" t="s">
        <v>319</v>
      </c>
      <c r="AY33" s="622"/>
      <c r="AZ33" s="622"/>
      <c r="BA33" s="622"/>
      <c r="BB33" s="622"/>
      <c r="BC33" s="622"/>
      <c r="BD33" s="622"/>
      <c r="BE33" s="622"/>
      <c r="BF33" s="623"/>
      <c r="BG33" s="707">
        <v>99.5</v>
      </c>
      <c r="BH33" s="625"/>
      <c r="BI33" s="625"/>
      <c r="BJ33" s="625"/>
      <c r="BK33" s="625"/>
      <c r="BL33" s="625"/>
      <c r="BM33" s="668">
        <v>98.5</v>
      </c>
      <c r="BN33" s="625"/>
      <c r="BO33" s="625"/>
      <c r="BP33" s="625"/>
      <c r="BQ33" s="689"/>
      <c r="BR33" s="707">
        <v>99.4</v>
      </c>
      <c r="BS33" s="625"/>
      <c r="BT33" s="625"/>
      <c r="BU33" s="625"/>
      <c r="BV33" s="625"/>
      <c r="BW33" s="625"/>
      <c r="BX33" s="668">
        <v>98.1</v>
      </c>
      <c r="BY33" s="625"/>
      <c r="BZ33" s="625"/>
      <c r="CA33" s="625"/>
      <c r="CB33" s="689"/>
      <c r="CD33" s="673" t="s">
        <v>320</v>
      </c>
      <c r="CE33" s="674"/>
      <c r="CF33" s="674"/>
      <c r="CG33" s="674"/>
      <c r="CH33" s="674"/>
      <c r="CI33" s="674"/>
      <c r="CJ33" s="674"/>
      <c r="CK33" s="674"/>
      <c r="CL33" s="674"/>
      <c r="CM33" s="674"/>
      <c r="CN33" s="674"/>
      <c r="CO33" s="674"/>
      <c r="CP33" s="674"/>
      <c r="CQ33" s="675"/>
      <c r="CR33" s="640">
        <v>17373132</v>
      </c>
      <c r="CS33" s="659"/>
      <c r="CT33" s="659"/>
      <c r="CU33" s="659"/>
      <c r="CV33" s="659"/>
      <c r="CW33" s="659"/>
      <c r="CX33" s="659"/>
      <c r="CY33" s="660"/>
      <c r="CZ33" s="643">
        <v>33.5</v>
      </c>
      <c r="DA33" s="661"/>
      <c r="DB33" s="661"/>
      <c r="DC33" s="662"/>
      <c r="DD33" s="646">
        <v>11788516</v>
      </c>
      <c r="DE33" s="659"/>
      <c r="DF33" s="659"/>
      <c r="DG33" s="659"/>
      <c r="DH33" s="659"/>
      <c r="DI33" s="659"/>
      <c r="DJ33" s="659"/>
      <c r="DK33" s="660"/>
      <c r="DL33" s="646">
        <v>10287503</v>
      </c>
      <c r="DM33" s="659"/>
      <c r="DN33" s="659"/>
      <c r="DO33" s="659"/>
      <c r="DP33" s="659"/>
      <c r="DQ33" s="659"/>
      <c r="DR33" s="659"/>
      <c r="DS33" s="659"/>
      <c r="DT33" s="659"/>
      <c r="DU33" s="659"/>
      <c r="DV33" s="660"/>
      <c r="DW33" s="643">
        <v>37.1</v>
      </c>
      <c r="DX33" s="661"/>
      <c r="DY33" s="661"/>
      <c r="DZ33" s="661"/>
      <c r="EA33" s="661"/>
      <c r="EB33" s="661"/>
      <c r="EC33" s="676"/>
    </row>
    <row r="34" spans="2:133" ht="11.25" customHeight="1">
      <c r="B34" s="637" t="s">
        <v>321</v>
      </c>
      <c r="C34" s="638"/>
      <c r="D34" s="638"/>
      <c r="E34" s="638"/>
      <c r="F34" s="638"/>
      <c r="G34" s="638"/>
      <c r="H34" s="638"/>
      <c r="I34" s="638"/>
      <c r="J34" s="638"/>
      <c r="K34" s="638"/>
      <c r="L34" s="638"/>
      <c r="M34" s="638"/>
      <c r="N34" s="638"/>
      <c r="O34" s="638"/>
      <c r="P34" s="638"/>
      <c r="Q34" s="639"/>
      <c r="R34" s="640">
        <v>193564</v>
      </c>
      <c r="S34" s="641"/>
      <c r="T34" s="641"/>
      <c r="U34" s="641"/>
      <c r="V34" s="641"/>
      <c r="W34" s="641"/>
      <c r="X34" s="641"/>
      <c r="Y34" s="642"/>
      <c r="Z34" s="677">
        <v>0.4</v>
      </c>
      <c r="AA34" s="677"/>
      <c r="AB34" s="677"/>
      <c r="AC34" s="677"/>
      <c r="AD34" s="678">
        <v>72360</v>
      </c>
      <c r="AE34" s="678"/>
      <c r="AF34" s="678"/>
      <c r="AG34" s="678"/>
      <c r="AH34" s="678"/>
      <c r="AI34" s="678"/>
      <c r="AJ34" s="678"/>
      <c r="AK34" s="678"/>
      <c r="AL34" s="643">
        <v>0.3</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6450687</v>
      </c>
      <c r="CS34" s="641"/>
      <c r="CT34" s="641"/>
      <c r="CU34" s="641"/>
      <c r="CV34" s="641"/>
      <c r="CW34" s="641"/>
      <c r="CX34" s="641"/>
      <c r="CY34" s="642"/>
      <c r="CZ34" s="643">
        <v>12.5</v>
      </c>
      <c r="DA34" s="661"/>
      <c r="DB34" s="661"/>
      <c r="DC34" s="662"/>
      <c r="DD34" s="646">
        <v>4260842</v>
      </c>
      <c r="DE34" s="641"/>
      <c r="DF34" s="641"/>
      <c r="DG34" s="641"/>
      <c r="DH34" s="641"/>
      <c r="DI34" s="641"/>
      <c r="DJ34" s="641"/>
      <c r="DK34" s="642"/>
      <c r="DL34" s="646">
        <v>3820839</v>
      </c>
      <c r="DM34" s="641"/>
      <c r="DN34" s="641"/>
      <c r="DO34" s="641"/>
      <c r="DP34" s="641"/>
      <c r="DQ34" s="641"/>
      <c r="DR34" s="641"/>
      <c r="DS34" s="641"/>
      <c r="DT34" s="641"/>
      <c r="DU34" s="641"/>
      <c r="DV34" s="642"/>
      <c r="DW34" s="643">
        <v>13.8</v>
      </c>
      <c r="DX34" s="661"/>
      <c r="DY34" s="661"/>
      <c r="DZ34" s="661"/>
      <c r="EA34" s="661"/>
      <c r="EB34" s="661"/>
      <c r="EC34" s="676"/>
    </row>
    <row r="35" spans="2:133" ht="11.25" customHeight="1">
      <c r="B35" s="637" t="s">
        <v>323</v>
      </c>
      <c r="C35" s="638"/>
      <c r="D35" s="638"/>
      <c r="E35" s="638"/>
      <c r="F35" s="638"/>
      <c r="G35" s="638"/>
      <c r="H35" s="638"/>
      <c r="I35" s="638"/>
      <c r="J35" s="638"/>
      <c r="K35" s="638"/>
      <c r="L35" s="638"/>
      <c r="M35" s="638"/>
      <c r="N35" s="638"/>
      <c r="O35" s="638"/>
      <c r="P35" s="638"/>
      <c r="Q35" s="639"/>
      <c r="R35" s="640">
        <v>57929</v>
      </c>
      <c r="S35" s="641"/>
      <c r="T35" s="641"/>
      <c r="U35" s="641"/>
      <c r="V35" s="641"/>
      <c r="W35" s="641"/>
      <c r="X35" s="641"/>
      <c r="Y35" s="642"/>
      <c r="Z35" s="677">
        <v>0.1</v>
      </c>
      <c r="AA35" s="677"/>
      <c r="AB35" s="677"/>
      <c r="AC35" s="677"/>
      <c r="AD35" s="678" t="s">
        <v>178</v>
      </c>
      <c r="AE35" s="678"/>
      <c r="AF35" s="678"/>
      <c r="AG35" s="678"/>
      <c r="AH35" s="678"/>
      <c r="AI35" s="678"/>
      <c r="AJ35" s="678"/>
      <c r="AK35" s="678"/>
      <c r="AL35" s="643" t="s">
        <v>239</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444808</v>
      </c>
      <c r="CS35" s="659"/>
      <c r="CT35" s="659"/>
      <c r="CU35" s="659"/>
      <c r="CV35" s="659"/>
      <c r="CW35" s="659"/>
      <c r="CX35" s="659"/>
      <c r="CY35" s="660"/>
      <c r="CZ35" s="643">
        <v>0.9</v>
      </c>
      <c r="DA35" s="661"/>
      <c r="DB35" s="661"/>
      <c r="DC35" s="662"/>
      <c r="DD35" s="646">
        <v>245745</v>
      </c>
      <c r="DE35" s="659"/>
      <c r="DF35" s="659"/>
      <c r="DG35" s="659"/>
      <c r="DH35" s="659"/>
      <c r="DI35" s="659"/>
      <c r="DJ35" s="659"/>
      <c r="DK35" s="660"/>
      <c r="DL35" s="646">
        <v>238715</v>
      </c>
      <c r="DM35" s="659"/>
      <c r="DN35" s="659"/>
      <c r="DO35" s="659"/>
      <c r="DP35" s="659"/>
      <c r="DQ35" s="659"/>
      <c r="DR35" s="659"/>
      <c r="DS35" s="659"/>
      <c r="DT35" s="659"/>
      <c r="DU35" s="659"/>
      <c r="DV35" s="660"/>
      <c r="DW35" s="643">
        <v>0.9</v>
      </c>
      <c r="DX35" s="661"/>
      <c r="DY35" s="661"/>
      <c r="DZ35" s="661"/>
      <c r="EA35" s="661"/>
      <c r="EB35" s="661"/>
      <c r="EC35" s="676"/>
    </row>
    <row r="36" spans="2:133" ht="11.25" customHeight="1">
      <c r="B36" s="637" t="s">
        <v>327</v>
      </c>
      <c r="C36" s="638"/>
      <c r="D36" s="638"/>
      <c r="E36" s="638"/>
      <c r="F36" s="638"/>
      <c r="G36" s="638"/>
      <c r="H36" s="638"/>
      <c r="I36" s="638"/>
      <c r="J36" s="638"/>
      <c r="K36" s="638"/>
      <c r="L36" s="638"/>
      <c r="M36" s="638"/>
      <c r="N36" s="638"/>
      <c r="O36" s="638"/>
      <c r="P36" s="638"/>
      <c r="Q36" s="639"/>
      <c r="R36" s="640">
        <v>544068</v>
      </c>
      <c r="S36" s="641"/>
      <c r="T36" s="641"/>
      <c r="U36" s="641"/>
      <c r="V36" s="641"/>
      <c r="W36" s="641"/>
      <c r="X36" s="641"/>
      <c r="Y36" s="642"/>
      <c r="Z36" s="677">
        <v>1</v>
      </c>
      <c r="AA36" s="677"/>
      <c r="AB36" s="677"/>
      <c r="AC36" s="677"/>
      <c r="AD36" s="678" t="s">
        <v>233</v>
      </c>
      <c r="AE36" s="678"/>
      <c r="AF36" s="678"/>
      <c r="AG36" s="678"/>
      <c r="AH36" s="678"/>
      <c r="AI36" s="678"/>
      <c r="AJ36" s="678"/>
      <c r="AK36" s="678"/>
      <c r="AL36" s="643" t="s">
        <v>239</v>
      </c>
      <c r="AM36" s="644"/>
      <c r="AN36" s="644"/>
      <c r="AO36" s="679"/>
      <c r="AP36" s="235"/>
      <c r="AQ36" s="692" t="s">
        <v>328</v>
      </c>
      <c r="AR36" s="693"/>
      <c r="AS36" s="693"/>
      <c r="AT36" s="693"/>
      <c r="AU36" s="693"/>
      <c r="AV36" s="693"/>
      <c r="AW36" s="693"/>
      <c r="AX36" s="693"/>
      <c r="AY36" s="694"/>
      <c r="AZ36" s="695">
        <v>5961421</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391561</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3194591</v>
      </c>
      <c r="CS36" s="641"/>
      <c r="CT36" s="641"/>
      <c r="CU36" s="641"/>
      <c r="CV36" s="641"/>
      <c r="CW36" s="641"/>
      <c r="CX36" s="641"/>
      <c r="CY36" s="642"/>
      <c r="CZ36" s="643">
        <v>6.2</v>
      </c>
      <c r="DA36" s="661"/>
      <c r="DB36" s="661"/>
      <c r="DC36" s="662"/>
      <c r="DD36" s="646">
        <v>2192760</v>
      </c>
      <c r="DE36" s="641"/>
      <c r="DF36" s="641"/>
      <c r="DG36" s="641"/>
      <c r="DH36" s="641"/>
      <c r="DI36" s="641"/>
      <c r="DJ36" s="641"/>
      <c r="DK36" s="642"/>
      <c r="DL36" s="646">
        <v>1459684</v>
      </c>
      <c r="DM36" s="641"/>
      <c r="DN36" s="641"/>
      <c r="DO36" s="641"/>
      <c r="DP36" s="641"/>
      <c r="DQ36" s="641"/>
      <c r="DR36" s="641"/>
      <c r="DS36" s="641"/>
      <c r="DT36" s="641"/>
      <c r="DU36" s="641"/>
      <c r="DV36" s="642"/>
      <c r="DW36" s="643">
        <v>5.3</v>
      </c>
      <c r="DX36" s="661"/>
      <c r="DY36" s="661"/>
      <c r="DZ36" s="661"/>
      <c r="EA36" s="661"/>
      <c r="EB36" s="661"/>
      <c r="EC36" s="676"/>
    </row>
    <row r="37" spans="2:133" ht="11.25" customHeight="1">
      <c r="B37" s="637" t="s">
        <v>331</v>
      </c>
      <c r="C37" s="638"/>
      <c r="D37" s="638"/>
      <c r="E37" s="638"/>
      <c r="F37" s="638"/>
      <c r="G37" s="638"/>
      <c r="H37" s="638"/>
      <c r="I37" s="638"/>
      <c r="J37" s="638"/>
      <c r="K37" s="638"/>
      <c r="L37" s="638"/>
      <c r="M37" s="638"/>
      <c r="N37" s="638"/>
      <c r="O37" s="638"/>
      <c r="P37" s="638"/>
      <c r="Q37" s="639"/>
      <c r="R37" s="640">
        <v>2258611</v>
      </c>
      <c r="S37" s="641"/>
      <c r="T37" s="641"/>
      <c r="U37" s="641"/>
      <c r="V37" s="641"/>
      <c r="W37" s="641"/>
      <c r="X37" s="641"/>
      <c r="Y37" s="642"/>
      <c r="Z37" s="677">
        <v>4.2</v>
      </c>
      <c r="AA37" s="677"/>
      <c r="AB37" s="677"/>
      <c r="AC37" s="677"/>
      <c r="AD37" s="678" t="s">
        <v>178</v>
      </c>
      <c r="AE37" s="678"/>
      <c r="AF37" s="678"/>
      <c r="AG37" s="678"/>
      <c r="AH37" s="678"/>
      <c r="AI37" s="678"/>
      <c r="AJ37" s="678"/>
      <c r="AK37" s="678"/>
      <c r="AL37" s="643" t="s">
        <v>233</v>
      </c>
      <c r="AM37" s="644"/>
      <c r="AN37" s="644"/>
      <c r="AO37" s="679"/>
      <c r="AQ37" s="680" t="s">
        <v>332</v>
      </c>
      <c r="AR37" s="681"/>
      <c r="AS37" s="681"/>
      <c r="AT37" s="681"/>
      <c r="AU37" s="681"/>
      <c r="AV37" s="681"/>
      <c r="AW37" s="681"/>
      <c r="AX37" s="681"/>
      <c r="AY37" s="682"/>
      <c r="AZ37" s="640">
        <v>1640961</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311930</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348815</v>
      </c>
      <c r="CS37" s="659"/>
      <c r="CT37" s="659"/>
      <c r="CU37" s="659"/>
      <c r="CV37" s="659"/>
      <c r="CW37" s="659"/>
      <c r="CX37" s="659"/>
      <c r="CY37" s="660"/>
      <c r="CZ37" s="643">
        <v>0.7</v>
      </c>
      <c r="DA37" s="661"/>
      <c r="DB37" s="661"/>
      <c r="DC37" s="662"/>
      <c r="DD37" s="646">
        <v>134368</v>
      </c>
      <c r="DE37" s="659"/>
      <c r="DF37" s="659"/>
      <c r="DG37" s="659"/>
      <c r="DH37" s="659"/>
      <c r="DI37" s="659"/>
      <c r="DJ37" s="659"/>
      <c r="DK37" s="660"/>
      <c r="DL37" s="646">
        <v>126884</v>
      </c>
      <c r="DM37" s="659"/>
      <c r="DN37" s="659"/>
      <c r="DO37" s="659"/>
      <c r="DP37" s="659"/>
      <c r="DQ37" s="659"/>
      <c r="DR37" s="659"/>
      <c r="DS37" s="659"/>
      <c r="DT37" s="659"/>
      <c r="DU37" s="659"/>
      <c r="DV37" s="660"/>
      <c r="DW37" s="643">
        <v>0.5</v>
      </c>
      <c r="DX37" s="661"/>
      <c r="DY37" s="661"/>
      <c r="DZ37" s="661"/>
      <c r="EA37" s="661"/>
      <c r="EB37" s="661"/>
      <c r="EC37" s="676"/>
    </row>
    <row r="38" spans="2:133" ht="11.25" customHeight="1">
      <c r="B38" s="637" t="s">
        <v>335</v>
      </c>
      <c r="C38" s="638"/>
      <c r="D38" s="638"/>
      <c r="E38" s="638"/>
      <c r="F38" s="638"/>
      <c r="G38" s="638"/>
      <c r="H38" s="638"/>
      <c r="I38" s="638"/>
      <c r="J38" s="638"/>
      <c r="K38" s="638"/>
      <c r="L38" s="638"/>
      <c r="M38" s="638"/>
      <c r="N38" s="638"/>
      <c r="O38" s="638"/>
      <c r="P38" s="638"/>
      <c r="Q38" s="639"/>
      <c r="R38" s="640">
        <v>2041717</v>
      </c>
      <c r="S38" s="641"/>
      <c r="T38" s="641"/>
      <c r="U38" s="641"/>
      <c r="V38" s="641"/>
      <c r="W38" s="641"/>
      <c r="X38" s="641"/>
      <c r="Y38" s="642"/>
      <c r="Z38" s="677">
        <v>3.8</v>
      </c>
      <c r="AA38" s="677"/>
      <c r="AB38" s="677"/>
      <c r="AC38" s="677"/>
      <c r="AD38" s="678">
        <v>5534</v>
      </c>
      <c r="AE38" s="678"/>
      <c r="AF38" s="678"/>
      <c r="AG38" s="678"/>
      <c r="AH38" s="678"/>
      <c r="AI38" s="678"/>
      <c r="AJ38" s="678"/>
      <c r="AK38" s="678"/>
      <c r="AL38" s="643">
        <v>0</v>
      </c>
      <c r="AM38" s="644"/>
      <c r="AN38" s="644"/>
      <c r="AO38" s="679"/>
      <c r="AQ38" s="680" t="s">
        <v>336</v>
      </c>
      <c r="AR38" s="681"/>
      <c r="AS38" s="681"/>
      <c r="AT38" s="681"/>
      <c r="AU38" s="681"/>
      <c r="AV38" s="681"/>
      <c r="AW38" s="681"/>
      <c r="AX38" s="681"/>
      <c r="AY38" s="682"/>
      <c r="AZ38" s="640">
        <v>354849</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12781</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5606572</v>
      </c>
      <c r="CS38" s="641"/>
      <c r="CT38" s="641"/>
      <c r="CU38" s="641"/>
      <c r="CV38" s="641"/>
      <c r="CW38" s="641"/>
      <c r="CX38" s="641"/>
      <c r="CY38" s="642"/>
      <c r="CZ38" s="643">
        <v>10.8</v>
      </c>
      <c r="DA38" s="661"/>
      <c r="DB38" s="661"/>
      <c r="DC38" s="662"/>
      <c r="DD38" s="646">
        <v>4941093</v>
      </c>
      <c r="DE38" s="641"/>
      <c r="DF38" s="641"/>
      <c r="DG38" s="641"/>
      <c r="DH38" s="641"/>
      <c r="DI38" s="641"/>
      <c r="DJ38" s="641"/>
      <c r="DK38" s="642"/>
      <c r="DL38" s="646">
        <v>4768265</v>
      </c>
      <c r="DM38" s="641"/>
      <c r="DN38" s="641"/>
      <c r="DO38" s="641"/>
      <c r="DP38" s="641"/>
      <c r="DQ38" s="641"/>
      <c r="DR38" s="641"/>
      <c r="DS38" s="641"/>
      <c r="DT38" s="641"/>
      <c r="DU38" s="641"/>
      <c r="DV38" s="642"/>
      <c r="DW38" s="643">
        <v>17.2</v>
      </c>
      <c r="DX38" s="661"/>
      <c r="DY38" s="661"/>
      <c r="DZ38" s="661"/>
      <c r="EA38" s="661"/>
      <c r="EB38" s="661"/>
      <c r="EC38" s="676"/>
    </row>
    <row r="39" spans="2:133" ht="11.25" customHeight="1">
      <c r="B39" s="637" t="s">
        <v>339</v>
      </c>
      <c r="C39" s="638"/>
      <c r="D39" s="638"/>
      <c r="E39" s="638"/>
      <c r="F39" s="638"/>
      <c r="G39" s="638"/>
      <c r="H39" s="638"/>
      <c r="I39" s="638"/>
      <c r="J39" s="638"/>
      <c r="K39" s="638"/>
      <c r="L39" s="638"/>
      <c r="M39" s="638"/>
      <c r="N39" s="638"/>
      <c r="O39" s="638"/>
      <c r="P39" s="638"/>
      <c r="Q39" s="639"/>
      <c r="R39" s="640">
        <v>6980673</v>
      </c>
      <c r="S39" s="641"/>
      <c r="T39" s="641"/>
      <c r="U39" s="641"/>
      <c r="V39" s="641"/>
      <c r="W39" s="641"/>
      <c r="X39" s="641"/>
      <c r="Y39" s="642"/>
      <c r="Z39" s="677">
        <v>12.9</v>
      </c>
      <c r="AA39" s="677"/>
      <c r="AB39" s="677"/>
      <c r="AC39" s="677"/>
      <c r="AD39" s="678" t="s">
        <v>178</v>
      </c>
      <c r="AE39" s="678"/>
      <c r="AF39" s="678"/>
      <c r="AG39" s="678"/>
      <c r="AH39" s="678"/>
      <c r="AI39" s="678"/>
      <c r="AJ39" s="678"/>
      <c r="AK39" s="678"/>
      <c r="AL39" s="643" t="s">
        <v>233</v>
      </c>
      <c r="AM39" s="644"/>
      <c r="AN39" s="644"/>
      <c r="AO39" s="679"/>
      <c r="AQ39" s="680" t="s">
        <v>340</v>
      </c>
      <c r="AR39" s="681"/>
      <c r="AS39" s="681"/>
      <c r="AT39" s="681"/>
      <c r="AU39" s="681"/>
      <c r="AV39" s="681"/>
      <c r="AW39" s="681"/>
      <c r="AX39" s="681"/>
      <c r="AY39" s="682"/>
      <c r="AZ39" s="640" t="s">
        <v>233</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19445</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115062</v>
      </c>
      <c r="CS39" s="659"/>
      <c r="CT39" s="659"/>
      <c r="CU39" s="659"/>
      <c r="CV39" s="659"/>
      <c r="CW39" s="659"/>
      <c r="CX39" s="659"/>
      <c r="CY39" s="660"/>
      <c r="CZ39" s="643">
        <v>0.2</v>
      </c>
      <c r="DA39" s="661"/>
      <c r="DB39" s="661"/>
      <c r="DC39" s="662"/>
      <c r="DD39" s="646">
        <v>6976</v>
      </c>
      <c r="DE39" s="659"/>
      <c r="DF39" s="659"/>
      <c r="DG39" s="659"/>
      <c r="DH39" s="659"/>
      <c r="DI39" s="659"/>
      <c r="DJ39" s="659"/>
      <c r="DK39" s="660"/>
      <c r="DL39" s="646" t="s">
        <v>178</v>
      </c>
      <c r="DM39" s="659"/>
      <c r="DN39" s="659"/>
      <c r="DO39" s="659"/>
      <c r="DP39" s="659"/>
      <c r="DQ39" s="659"/>
      <c r="DR39" s="659"/>
      <c r="DS39" s="659"/>
      <c r="DT39" s="659"/>
      <c r="DU39" s="659"/>
      <c r="DV39" s="660"/>
      <c r="DW39" s="643" t="s">
        <v>239</v>
      </c>
      <c r="DX39" s="661"/>
      <c r="DY39" s="661"/>
      <c r="DZ39" s="661"/>
      <c r="EA39" s="661"/>
      <c r="EB39" s="661"/>
      <c r="EC39" s="676"/>
    </row>
    <row r="40" spans="2:133" ht="11.25" customHeight="1">
      <c r="B40" s="637" t="s">
        <v>343</v>
      </c>
      <c r="C40" s="638"/>
      <c r="D40" s="638"/>
      <c r="E40" s="638"/>
      <c r="F40" s="638"/>
      <c r="G40" s="638"/>
      <c r="H40" s="638"/>
      <c r="I40" s="638"/>
      <c r="J40" s="638"/>
      <c r="K40" s="638"/>
      <c r="L40" s="638"/>
      <c r="M40" s="638"/>
      <c r="N40" s="638"/>
      <c r="O40" s="638"/>
      <c r="P40" s="638"/>
      <c r="Q40" s="639"/>
      <c r="R40" s="640" t="s">
        <v>233</v>
      </c>
      <c r="S40" s="641"/>
      <c r="T40" s="641"/>
      <c r="U40" s="641"/>
      <c r="V40" s="641"/>
      <c r="W40" s="641"/>
      <c r="X40" s="641"/>
      <c r="Y40" s="642"/>
      <c r="Z40" s="677" t="s">
        <v>178</v>
      </c>
      <c r="AA40" s="677"/>
      <c r="AB40" s="677"/>
      <c r="AC40" s="677"/>
      <c r="AD40" s="678" t="s">
        <v>239</v>
      </c>
      <c r="AE40" s="678"/>
      <c r="AF40" s="678"/>
      <c r="AG40" s="678"/>
      <c r="AH40" s="678"/>
      <c r="AI40" s="678"/>
      <c r="AJ40" s="678"/>
      <c r="AK40" s="678"/>
      <c r="AL40" s="643" t="s">
        <v>233</v>
      </c>
      <c r="AM40" s="644"/>
      <c r="AN40" s="644"/>
      <c r="AO40" s="679"/>
      <c r="AQ40" s="680" t="s">
        <v>344</v>
      </c>
      <c r="AR40" s="681"/>
      <c r="AS40" s="681"/>
      <c r="AT40" s="681"/>
      <c r="AU40" s="681"/>
      <c r="AV40" s="681"/>
      <c r="AW40" s="681"/>
      <c r="AX40" s="681"/>
      <c r="AY40" s="682"/>
      <c r="AZ40" s="640" t="s">
        <v>233</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94</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1561412</v>
      </c>
      <c r="CS40" s="641"/>
      <c r="CT40" s="641"/>
      <c r="CU40" s="641"/>
      <c r="CV40" s="641"/>
      <c r="CW40" s="641"/>
      <c r="CX40" s="641"/>
      <c r="CY40" s="642"/>
      <c r="CZ40" s="643">
        <v>3</v>
      </c>
      <c r="DA40" s="661"/>
      <c r="DB40" s="661"/>
      <c r="DC40" s="662"/>
      <c r="DD40" s="646">
        <v>141100</v>
      </c>
      <c r="DE40" s="641"/>
      <c r="DF40" s="641"/>
      <c r="DG40" s="641"/>
      <c r="DH40" s="641"/>
      <c r="DI40" s="641"/>
      <c r="DJ40" s="641"/>
      <c r="DK40" s="642"/>
      <c r="DL40" s="646" t="s">
        <v>239</v>
      </c>
      <c r="DM40" s="641"/>
      <c r="DN40" s="641"/>
      <c r="DO40" s="641"/>
      <c r="DP40" s="641"/>
      <c r="DQ40" s="641"/>
      <c r="DR40" s="641"/>
      <c r="DS40" s="641"/>
      <c r="DT40" s="641"/>
      <c r="DU40" s="641"/>
      <c r="DV40" s="642"/>
      <c r="DW40" s="643" t="s">
        <v>178</v>
      </c>
      <c r="DX40" s="661"/>
      <c r="DY40" s="661"/>
      <c r="DZ40" s="661"/>
      <c r="EA40" s="661"/>
      <c r="EB40" s="661"/>
      <c r="EC40" s="676"/>
    </row>
    <row r="41" spans="2:133" ht="11.25" customHeight="1">
      <c r="B41" s="637" t="s">
        <v>348</v>
      </c>
      <c r="C41" s="638"/>
      <c r="D41" s="638"/>
      <c r="E41" s="638"/>
      <c r="F41" s="638"/>
      <c r="G41" s="638"/>
      <c r="H41" s="638"/>
      <c r="I41" s="638"/>
      <c r="J41" s="638"/>
      <c r="K41" s="638"/>
      <c r="L41" s="638"/>
      <c r="M41" s="638"/>
      <c r="N41" s="638"/>
      <c r="O41" s="638"/>
      <c r="P41" s="638"/>
      <c r="Q41" s="639"/>
      <c r="R41" s="640">
        <v>1402873</v>
      </c>
      <c r="S41" s="641"/>
      <c r="T41" s="641"/>
      <c r="U41" s="641"/>
      <c r="V41" s="641"/>
      <c r="W41" s="641"/>
      <c r="X41" s="641"/>
      <c r="Y41" s="642"/>
      <c r="Z41" s="677">
        <v>2.6</v>
      </c>
      <c r="AA41" s="677"/>
      <c r="AB41" s="677"/>
      <c r="AC41" s="677"/>
      <c r="AD41" s="678" t="s">
        <v>233</v>
      </c>
      <c r="AE41" s="678"/>
      <c r="AF41" s="678"/>
      <c r="AG41" s="678"/>
      <c r="AH41" s="678"/>
      <c r="AI41" s="678"/>
      <c r="AJ41" s="678"/>
      <c r="AK41" s="678"/>
      <c r="AL41" s="643" t="s">
        <v>178</v>
      </c>
      <c r="AM41" s="644"/>
      <c r="AN41" s="644"/>
      <c r="AO41" s="679"/>
      <c r="AQ41" s="680" t="s">
        <v>349</v>
      </c>
      <c r="AR41" s="681"/>
      <c r="AS41" s="681"/>
      <c r="AT41" s="681"/>
      <c r="AU41" s="681"/>
      <c r="AV41" s="681"/>
      <c r="AW41" s="681"/>
      <c r="AX41" s="681"/>
      <c r="AY41" s="682"/>
      <c r="AZ41" s="640">
        <v>772740</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t="s">
        <v>233</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233</v>
      </c>
      <c r="CS41" s="659"/>
      <c r="CT41" s="659"/>
      <c r="CU41" s="659"/>
      <c r="CV41" s="659"/>
      <c r="CW41" s="659"/>
      <c r="CX41" s="659"/>
      <c r="CY41" s="660"/>
      <c r="CZ41" s="643" t="s">
        <v>178</v>
      </c>
      <c r="DA41" s="661"/>
      <c r="DB41" s="661"/>
      <c r="DC41" s="662"/>
      <c r="DD41" s="646" t="s">
        <v>178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352</v>
      </c>
      <c r="C42" s="622"/>
      <c r="D42" s="622"/>
      <c r="E42" s="622"/>
      <c r="F42" s="622"/>
      <c r="G42" s="622"/>
      <c r="H42" s="622"/>
      <c r="I42" s="622"/>
      <c r="J42" s="622"/>
      <c r="K42" s="622"/>
      <c r="L42" s="622"/>
      <c r="M42" s="622"/>
      <c r="N42" s="622"/>
      <c r="O42" s="622"/>
      <c r="P42" s="622"/>
      <c r="Q42" s="623"/>
      <c r="R42" s="624">
        <v>54224871</v>
      </c>
      <c r="S42" s="663"/>
      <c r="T42" s="663"/>
      <c r="U42" s="663"/>
      <c r="V42" s="663"/>
      <c r="W42" s="663"/>
      <c r="X42" s="663"/>
      <c r="Y42" s="665"/>
      <c r="Z42" s="666">
        <v>100</v>
      </c>
      <c r="AA42" s="666"/>
      <c r="AB42" s="666"/>
      <c r="AC42" s="666"/>
      <c r="AD42" s="667">
        <v>26354749</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3192871</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359</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11035919</v>
      </c>
      <c r="CS42" s="641"/>
      <c r="CT42" s="641"/>
      <c r="CU42" s="641"/>
      <c r="CV42" s="641"/>
      <c r="CW42" s="641"/>
      <c r="CX42" s="641"/>
      <c r="CY42" s="642"/>
      <c r="CZ42" s="643">
        <v>21.3</v>
      </c>
      <c r="DA42" s="644"/>
      <c r="DB42" s="644"/>
      <c r="DC42" s="645"/>
      <c r="DD42" s="646">
        <v>1229424</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29263</v>
      </c>
      <c r="CS43" s="659"/>
      <c r="CT43" s="659"/>
      <c r="CU43" s="659"/>
      <c r="CV43" s="659"/>
      <c r="CW43" s="659"/>
      <c r="CX43" s="659"/>
      <c r="CY43" s="660"/>
      <c r="CZ43" s="643">
        <v>0.1</v>
      </c>
      <c r="DA43" s="661"/>
      <c r="DB43" s="661"/>
      <c r="DC43" s="662"/>
      <c r="DD43" s="646">
        <v>29263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304</v>
      </c>
      <c r="CE44" s="654"/>
      <c r="CF44" s="637" t="s">
        <v>357</v>
      </c>
      <c r="CG44" s="638"/>
      <c r="CH44" s="638"/>
      <c r="CI44" s="638"/>
      <c r="CJ44" s="638"/>
      <c r="CK44" s="638"/>
      <c r="CL44" s="638"/>
      <c r="CM44" s="638"/>
      <c r="CN44" s="638"/>
      <c r="CO44" s="638"/>
      <c r="CP44" s="638"/>
      <c r="CQ44" s="639"/>
      <c r="CR44" s="640">
        <v>7357297</v>
      </c>
      <c r="CS44" s="641"/>
      <c r="CT44" s="641"/>
      <c r="CU44" s="641"/>
      <c r="CV44" s="641"/>
      <c r="CW44" s="641"/>
      <c r="CX44" s="641"/>
      <c r="CY44" s="642"/>
      <c r="CZ44" s="643">
        <v>14.2</v>
      </c>
      <c r="DA44" s="644"/>
      <c r="DB44" s="644"/>
      <c r="DC44" s="645"/>
      <c r="DD44" s="646">
        <v>757313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358</v>
      </c>
      <c r="CG45" s="638"/>
      <c r="CH45" s="638"/>
      <c r="CI45" s="638"/>
      <c r="CJ45" s="638"/>
      <c r="CK45" s="638"/>
      <c r="CL45" s="638"/>
      <c r="CM45" s="638"/>
      <c r="CN45" s="638"/>
      <c r="CO45" s="638"/>
      <c r="CP45" s="638"/>
      <c r="CQ45" s="639"/>
      <c r="CR45" s="640">
        <v>3145469</v>
      </c>
      <c r="CS45" s="659"/>
      <c r="CT45" s="659"/>
      <c r="CU45" s="659"/>
      <c r="CV45" s="659"/>
      <c r="CW45" s="659"/>
      <c r="CX45" s="659"/>
      <c r="CY45" s="660"/>
      <c r="CZ45" s="643">
        <v>6.1</v>
      </c>
      <c r="DA45" s="661"/>
      <c r="DB45" s="661"/>
      <c r="DC45" s="662"/>
      <c r="DD45" s="646">
        <v>105259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4098760</v>
      </c>
      <c r="CS46" s="641"/>
      <c r="CT46" s="641"/>
      <c r="CU46" s="641"/>
      <c r="CV46" s="641"/>
      <c r="CW46" s="641"/>
      <c r="CX46" s="641"/>
      <c r="CY46" s="642"/>
      <c r="CZ46" s="643">
        <v>7.9</v>
      </c>
      <c r="DA46" s="644"/>
      <c r="DB46" s="644"/>
      <c r="DC46" s="645"/>
      <c r="DD46" s="646">
        <v>613398</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3678622</v>
      </c>
      <c r="CS47" s="659"/>
      <c r="CT47" s="659"/>
      <c r="CU47" s="659"/>
      <c r="CV47" s="659"/>
      <c r="CW47" s="659"/>
      <c r="CX47" s="659"/>
      <c r="CY47" s="660"/>
      <c r="CZ47" s="643">
        <v>7.1</v>
      </c>
      <c r="DA47" s="661"/>
      <c r="DB47" s="661"/>
      <c r="DC47" s="662"/>
      <c r="DD47" s="646">
        <v>472111</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363</v>
      </c>
      <c r="CD48" s="657"/>
      <c r="CE48" s="658"/>
      <c r="CF48" s="637" t="s">
        <v>364</v>
      </c>
      <c r="CG48" s="638"/>
      <c r="CH48" s="638"/>
      <c r="CI48" s="638"/>
      <c r="CJ48" s="638"/>
      <c r="CK48" s="638"/>
      <c r="CL48" s="638"/>
      <c r="CM48" s="638"/>
      <c r="CN48" s="638"/>
      <c r="CO48" s="638"/>
      <c r="CP48" s="638"/>
      <c r="CQ48" s="639"/>
      <c r="CR48" s="640" t="s">
        <v>233</v>
      </c>
      <c r="CS48" s="641"/>
      <c r="CT48" s="641"/>
      <c r="CU48" s="641"/>
      <c r="CV48" s="641"/>
      <c r="CW48" s="641"/>
      <c r="CX48" s="641"/>
      <c r="CY48" s="642"/>
      <c r="CZ48" s="643" t="s">
        <v>178</v>
      </c>
      <c r="DA48" s="644"/>
      <c r="DB48" s="644"/>
      <c r="DC48" s="645"/>
      <c r="DD48" s="646" t="s">
        <v>233</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365</v>
      </c>
      <c r="CE49" s="622"/>
      <c r="CF49" s="622"/>
      <c r="CG49" s="622"/>
      <c r="CH49" s="622"/>
      <c r="CI49" s="622"/>
      <c r="CJ49" s="622"/>
      <c r="CK49" s="622"/>
      <c r="CL49" s="622"/>
      <c r="CM49" s="622"/>
      <c r="CN49" s="622"/>
      <c r="CO49" s="622"/>
      <c r="CP49" s="622"/>
      <c r="CQ49" s="623"/>
      <c r="CR49" s="624">
        <v>51804670</v>
      </c>
      <c r="CS49" s="625"/>
      <c r="CT49" s="625"/>
      <c r="CU49" s="625"/>
      <c r="CV49" s="625"/>
      <c r="CW49" s="625"/>
      <c r="CX49" s="625"/>
      <c r="CY49" s="626"/>
      <c r="CZ49" s="627">
        <v>100</v>
      </c>
      <c r="DA49" s="628"/>
      <c r="DB49" s="628"/>
      <c r="DC49" s="629"/>
      <c r="DD49" s="630">
        <v>29430134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KP6dDvj2U/lwIO5VttpLWfIDkBCxuM0JhC4GZ7O8X0/nOHkKP4TrM9Gi+j+srMinO/Gmi8lnBXHF1IWbrZn+Og==" saltValue="aNTx1GSEd8ShGxqzsN9Od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7" t="s">
        <v>367</v>
      </c>
      <c r="DK2" s="1168"/>
      <c r="DL2" s="1168"/>
      <c r="DM2" s="1168"/>
      <c r="DN2" s="1168"/>
      <c r="DO2" s="1169"/>
      <c r="DP2" s="250"/>
      <c r="DQ2" s="1167" t="s">
        <v>368</v>
      </c>
      <c r="DR2" s="1168"/>
      <c r="DS2" s="1168"/>
      <c r="DT2" s="1168"/>
      <c r="DU2" s="1168"/>
      <c r="DV2" s="1168"/>
      <c r="DW2" s="1168"/>
      <c r="DX2" s="1168"/>
      <c r="DY2" s="1168"/>
      <c r="DZ2" s="1169"/>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70"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5" t="s">
        <v>385</v>
      </c>
      <c r="DH5" s="1156"/>
      <c r="DI5" s="1156"/>
      <c r="DJ5" s="1156"/>
      <c r="DK5" s="1157"/>
      <c r="DL5" s="1155" t="s">
        <v>386</v>
      </c>
      <c r="DM5" s="1156"/>
      <c r="DN5" s="1156"/>
      <c r="DO5" s="1156"/>
      <c r="DP5" s="1157"/>
      <c r="DQ5" s="1056" t="s">
        <v>387</v>
      </c>
      <c r="DR5" s="1057"/>
      <c r="DS5" s="1057"/>
      <c r="DT5" s="1057"/>
      <c r="DU5" s="1058"/>
      <c r="DV5" s="1056" t="s">
        <v>378</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71"/>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8"/>
      <c r="DH6" s="1159"/>
      <c r="DI6" s="1159"/>
      <c r="DJ6" s="1159"/>
      <c r="DK6" s="1160"/>
      <c r="DL6" s="1158"/>
      <c r="DM6" s="1159"/>
      <c r="DN6" s="1159"/>
      <c r="DO6" s="1159"/>
      <c r="DP6" s="1160"/>
      <c r="DQ6" s="1059"/>
      <c r="DR6" s="1060"/>
      <c r="DS6" s="1060"/>
      <c r="DT6" s="1060"/>
      <c r="DU6" s="1061"/>
      <c r="DV6" s="1059"/>
      <c r="DW6" s="1060"/>
      <c r="DX6" s="1060"/>
      <c r="DY6" s="1060"/>
      <c r="DZ6" s="1073"/>
      <c r="EA6" s="255"/>
    </row>
    <row r="7" spans="1:131" s="256" customFormat="1" ht="26.25" customHeight="1" thickTop="1">
      <c r="A7" s="259">
        <v>1</v>
      </c>
      <c r="B7" s="1107" t="s">
        <v>388</v>
      </c>
      <c r="C7" s="1108"/>
      <c r="D7" s="1108"/>
      <c r="E7" s="1108"/>
      <c r="F7" s="1108"/>
      <c r="G7" s="1108"/>
      <c r="H7" s="1108"/>
      <c r="I7" s="1108"/>
      <c r="J7" s="1108"/>
      <c r="K7" s="1108"/>
      <c r="L7" s="1108"/>
      <c r="M7" s="1108"/>
      <c r="N7" s="1108"/>
      <c r="O7" s="1108"/>
      <c r="P7" s="1109"/>
      <c r="Q7" s="1161">
        <v>54055</v>
      </c>
      <c r="R7" s="1162"/>
      <c r="S7" s="1162"/>
      <c r="T7" s="1162"/>
      <c r="U7" s="1162"/>
      <c r="V7" s="1162">
        <v>51580</v>
      </c>
      <c r="W7" s="1162"/>
      <c r="X7" s="1162"/>
      <c r="Y7" s="1162"/>
      <c r="Z7" s="1162"/>
      <c r="AA7" s="1162">
        <v>2474</v>
      </c>
      <c r="AB7" s="1162"/>
      <c r="AC7" s="1162"/>
      <c r="AD7" s="1162"/>
      <c r="AE7" s="1163"/>
      <c r="AF7" s="1164">
        <v>982</v>
      </c>
      <c r="AG7" s="1165"/>
      <c r="AH7" s="1165"/>
      <c r="AI7" s="1165"/>
      <c r="AJ7" s="1166"/>
      <c r="AK7" s="1148">
        <v>553</v>
      </c>
      <c r="AL7" s="1149"/>
      <c r="AM7" s="1149"/>
      <c r="AN7" s="1149"/>
      <c r="AO7" s="1149"/>
      <c r="AP7" s="1149">
        <v>66736</v>
      </c>
      <c r="AQ7" s="1149"/>
      <c r="AR7" s="1149"/>
      <c r="AS7" s="1149"/>
      <c r="AT7" s="1149"/>
      <c r="AU7" s="1150"/>
      <c r="AV7" s="1150"/>
      <c r="AW7" s="1150"/>
      <c r="AX7" s="1150"/>
      <c r="AY7" s="1151"/>
      <c r="AZ7" s="253"/>
      <c r="BA7" s="253"/>
      <c r="BB7" s="253"/>
      <c r="BC7" s="253"/>
      <c r="BD7" s="253"/>
      <c r="BE7" s="254"/>
      <c r="BF7" s="254"/>
      <c r="BG7" s="254"/>
      <c r="BH7" s="254"/>
      <c r="BI7" s="254"/>
      <c r="BJ7" s="254"/>
      <c r="BK7" s="254"/>
      <c r="BL7" s="254"/>
      <c r="BM7" s="254"/>
      <c r="BN7" s="254"/>
      <c r="BO7" s="254"/>
      <c r="BP7" s="254"/>
      <c r="BQ7" s="260">
        <v>1</v>
      </c>
      <c r="BR7" s="261"/>
      <c r="BS7" s="1152" t="s">
        <v>596</v>
      </c>
      <c r="BT7" s="1153"/>
      <c r="BU7" s="1153"/>
      <c r="BV7" s="1153"/>
      <c r="BW7" s="1153"/>
      <c r="BX7" s="1153"/>
      <c r="BY7" s="1153"/>
      <c r="BZ7" s="1153"/>
      <c r="CA7" s="1153"/>
      <c r="CB7" s="1153"/>
      <c r="CC7" s="1153"/>
      <c r="CD7" s="1153"/>
      <c r="CE7" s="1153"/>
      <c r="CF7" s="1153"/>
      <c r="CG7" s="1154"/>
      <c r="CH7" s="1145">
        <v>-24</v>
      </c>
      <c r="CI7" s="1146"/>
      <c r="CJ7" s="1146"/>
      <c r="CK7" s="1146"/>
      <c r="CL7" s="1147"/>
      <c r="CM7" s="1145">
        <v>196</v>
      </c>
      <c r="CN7" s="1146"/>
      <c r="CO7" s="1146"/>
      <c r="CP7" s="1146"/>
      <c r="CQ7" s="1147"/>
      <c r="CR7" s="1145">
        <v>25</v>
      </c>
      <c r="CS7" s="1146"/>
      <c r="CT7" s="1146"/>
      <c r="CU7" s="1146"/>
      <c r="CV7" s="1147"/>
      <c r="CW7" s="1145">
        <v>7</v>
      </c>
      <c r="CX7" s="1146"/>
      <c r="CY7" s="1146"/>
      <c r="CZ7" s="1146"/>
      <c r="DA7" s="1147"/>
      <c r="DB7" s="1145" t="s">
        <v>612</v>
      </c>
      <c r="DC7" s="1146"/>
      <c r="DD7" s="1146"/>
      <c r="DE7" s="1146"/>
      <c r="DF7" s="1147"/>
      <c r="DG7" s="1145" t="s">
        <v>597</v>
      </c>
      <c r="DH7" s="1146"/>
      <c r="DI7" s="1146"/>
      <c r="DJ7" s="1146"/>
      <c r="DK7" s="1147"/>
      <c r="DL7" s="1145" t="s">
        <v>598</v>
      </c>
      <c r="DM7" s="1146"/>
      <c r="DN7" s="1146"/>
      <c r="DO7" s="1146"/>
      <c r="DP7" s="1147"/>
      <c r="DQ7" s="1145" t="s">
        <v>598</v>
      </c>
      <c r="DR7" s="1146"/>
      <c r="DS7" s="1146"/>
      <c r="DT7" s="1146"/>
      <c r="DU7" s="1147"/>
      <c r="DV7" s="1172"/>
      <c r="DW7" s="1173"/>
      <c r="DX7" s="1173"/>
      <c r="DY7" s="1173"/>
      <c r="DZ7" s="1174"/>
      <c r="EA7" s="255"/>
    </row>
    <row r="8" spans="1:131" s="256" customFormat="1" ht="26.25" customHeight="1">
      <c r="A8" s="262">
        <v>2</v>
      </c>
      <c r="B8" s="1086" t="s">
        <v>389</v>
      </c>
      <c r="C8" s="1087"/>
      <c r="D8" s="1087"/>
      <c r="E8" s="1087"/>
      <c r="F8" s="1087"/>
      <c r="G8" s="1087"/>
      <c r="H8" s="1087"/>
      <c r="I8" s="1087"/>
      <c r="J8" s="1087"/>
      <c r="K8" s="1087"/>
      <c r="L8" s="1087"/>
      <c r="M8" s="1087"/>
      <c r="N8" s="1087"/>
      <c r="O8" s="1087"/>
      <c r="P8" s="1088"/>
      <c r="Q8" s="1098">
        <v>31</v>
      </c>
      <c r="R8" s="1099"/>
      <c r="S8" s="1099"/>
      <c r="T8" s="1099"/>
      <c r="U8" s="1099"/>
      <c r="V8" s="1099">
        <v>31</v>
      </c>
      <c r="W8" s="1099"/>
      <c r="X8" s="1099"/>
      <c r="Y8" s="1099"/>
      <c r="Z8" s="1099"/>
      <c r="AA8" s="1099" t="s">
        <v>598</v>
      </c>
      <c r="AB8" s="1099"/>
      <c r="AC8" s="1099"/>
      <c r="AD8" s="1099"/>
      <c r="AE8" s="1100"/>
      <c r="AF8" s="1092" t="s">
        <v>390</v>
      </c>
      <c r="AG8" s="1093"/>
      <c r="AH8" s="1093"/>
      <c r="AI8" s="1093"/>
      <c r="AJ8" s="1094"/>
      <c r="AK8" s="1143" t="s">
        <v>598</v>
      </c>
      <c r="AL8" s="1144"/>
      <c r="AM8" s="1144"/>
      <c r="AN8" s="1144"/>
      <c r="AO8" s="1144"/>
      <c r="AP8" s="1144"/>
      <c r="AQ8" s="1144"/>
      <c r="AR8" s="1144"/>
      <c r="AS8" s="1144"/>
      <c r="AT8" s="1144"/>
      <c r="AU8" s="1141"/>
      <c r="AV8" s="1141"/>
      <c r="AW8" s="1141"/>
      <c r="AX8" s="1141"/>
      <c r="AY8" s="1142"/>
      <c r="AZ8" s="253"/>
      <c r="BA8" s="253"/>
      <c r="BB8" s="253"/>
      <c r="BC8" s="253"/>
      <c r="BD8" s="253"/>
      <c r="BE8" s="254"/>
      <c r="BF8" s="254"/>
      <c r="BG8" s="254"/>
      <c r="BH8" s="254"/>
      <c r="BI8" s="254"/>
      <c r="BJ8" s="254"/>
      <c r="BK8" s="254"/>
      <c r="BL8" s="254"/>
      <c r="BM8" s="254"/>
      <c r="BN8" s="254"/>
      <c r="BO8" s="254"/>
      <c r="BP8" s="254"/>
      <c r="BQ8" s="263">
        <v>2</v>
      </c>
      <c r="BR8" s="264"/>
      <c r="BS8" s="1069" t="s">
        <v>599</v>
      </c>
      <c r="BT8" s="1070"/>
      <c r="BU8" s="1070"/>
      <c r="BV8" s="1070"/>
      <c r="BW8" s="1070"/>
      <c r="BX8" s="1070"/>
      <c r="BY8" s="1070"/>
      <c r="BZ8" s="1070"/>
      <c r="CA8" s="1070"/>
      <c r="CB8" s="1070"/>
      <c r="CC8" s="1070"/>
      <c r="CD8" s="1070"/>
      <c r="CE8" s="1070"/>
      <c r="CF8" s="1070"/>
      <c r="CG8" s="1071"/>
      <c r="CH8" s="1044">
        <v>3</v>
      </c>
      <c r="CI8" s="1045"/>
      <c r="CJ8" s="1045"/>
      <c r="CK8" s="1045"/>
      <c r="CL8" s="1046"/>
      <c r="CM8" s="1044">
        <v>3</v>
      </c>
      <c r="CN8" s="1045"/>
      <c r="CO8" s="1045"/>
      <c r="CP8" s="1045"/>
      <c r="CQ8" s="1046"/>
      <c r="CR8" s="1044">
        <v>3</v>
      </c>
      <c r="CS8" s="1045"/>
      <c r="CT8" s="1045"/>
      <c r="CU8" s="1045"/>
      <c r="CV8" s="1046"/>
      <c r="CW8" s="1044">
        <v>4</v>
      </c>
      <c r="CX8" s="1045"/>
      <c r="CY8" s="1045"/>
      <c r="CZ8" s="1045"/>
      <c r="DA8" s="1046"/>
      <c r="DB8" s="1044" t="s">
        <v>612</v>
      </c>
      <c r="DC8" s="1045"/>
      <c r="DD8" s="1045"/>
      <c r="DE8" s="1045"/>
      <c r="DF8" s="1046"/>
      <c r="DG8" s="1044" t="s">
        <v>598</v>
      </c>
      <c r="DH8" s="1045"/>
      <c r="DI8" s="1045"/>
      <c r="DJ8" s="1045"/>
      <c r="DK8" s="1046"/>
      <c r="DL8" s="1044" t="s">
        <v>598</v>
      </c>
      <c r="DM8" s="1045"/>
      <c r="DN8" s="1045"/>
      <c r="DO8" s="1045"/>
      <c r="DP8" s="1046"/>
      <c r="DQ8" s="1044" t="s">
        <v>598</v>
      </c>
      <c r="DR8" s="1045"/>
      <c r="DS8" s="1045"/>
      <c r="DT8" s="1045"/>
      <c r="DU8" s="1046"/>
      <c r="DV8" s="1047"/>
      <c r="DW8" s="1048"/>
      <c r="DX8" s="1048"/>
      <c r="DY8" s="1048"/>
      <c r="DZ8" s="1049"/>
      <c r="EA8" s="255"/>
    </row>
    <row r="9" spans="1:131" s="256" customFormat="1" ht="26.25" customHeight="1">
      <c r="A9" s="262">
        <v>3</v>
      </c>
      <c r="B9" s="1086" t="s">
        <v>391</v>
      </c>
      <c r="C9" s="1087"/>
      <c r="D9" s="1087"/>
      <c r="E9" s="1087"/>
      <c r="F9" s="1087"/>
      <c r="G9" s="1087"/>
      <c r="H9" s="1087"/>
      <c r="I9" s="1087"/>
      <c r="J9" s="1087"/>
      <c r="K9" s="1087"/>
      <c r="L9" s="1087"/>
      <c r="M9" s="1087"/>
      <c r="N9" s="1087"/>
      <c r="O9" s="1087"/>
      <c r="P9" s="1088"/>
      <c r="Q9" s="1098">
        <v>41</v>
      </c>
      <c r="R9" s="1099"/>
      <c r="S9" s="1099"/>
      <c r="T9" s="1099"/>
      <c r="U9" s="1099"/>
      <c r="V9" s="1099">
        <v>41</v>
      </c>
      <c r="W9" s="1099"/>
      <c r="X9" s="1099"/>
      <c r="Y9" s="1099"/>
      <c r="Z9" s="1099"/>
      <c r="AA9" s="1099" t="s">
        <v>598</v>
      </c>
      <c r="AB9" s="1093"/>
      <c r="AC9" s="1093"/>
      <c r="AD9" s="1093"/>
      <c r="AE9" s="1094"/>
      <c r="AF9" s="1092" t="s">
        <v>392</v>
      </c>
      <c r="AG9" s="1093"/>
      <c r="AH9" s="1093"/>
      <c r="AI9" s="1093"/>
      <c r="AJ9" s="1094"/>
      <c r="AK9" s="1143">
        <v>0</v>
      </c>
      <c r="AL9" s="1144"/>
      <c r="AM9" s="1144"/>
      <c r="AN9" s="1144"/>
      <c r="AO9" s="1144"/>
      <c r="AP9" s="1144"/>
      <c r="AQ9" s="1144"/>
      <c r="AR9" s="1144"/>
      <c r="AS9" s="1144"/>
      <c r="AT9" s="1144"/>
      <c r="AU9" s="1141"/>
      <c r="AV9" s="1141"/>
      <c r="AW9" s="1141"/>
      <c r="AX9" s="1141"/>
      <c r="AY9" s="1142"/>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86" t="s">
        <v>393</v>
      </c>
      <c r="C10" s="1087"/>
      <c r="D10" s="1087"/>
      <c r="E10" s="1087"/>
      <c r="F10" s="1087"/>
      <c r="G10" s="1087"/>
      <c r="H10" s="1087"/>
      <c r="I10" s="1087"/>
      <c r="J10" s="1087"/>
      <c r="K10" s="1087"/>
      <c r="L10" s="1087"/>
      <c r="M10" s="1087"/>
      <c r="N10" s="1087"/>
      <c r="O10" s="1087"/>
      <c r="P10" s="1088"/>
      <c r="Q10" s="1098">
        <v>168</v>
      </c>
      <c r="R10" s="1099"/>
      <c r="S10" s="1099"/>
      <c r="T10" s="1099"/>
      <c r="U10" s="1099"/>
      <c r="V10" s="1099">
        <v>141</v>
      </c>
      <c r="W10" s="1099"/>
      <c r="X10" s="1099"/>
      <c r="Y10" s="1099"/>
      <c r="Z10" s="1099"/>
      <c r="AA10" s="1099">
        <v>27</v>
      </c>
      <c r="AB10" s="1099"/>
      <c r="AC10" s="1099"/>
      <c r="AD10" s="1099"/>
      <c r="AE10" s="1100"/>
      <c r="AF10" s="1092">
        <v>27</v>
      </c>
      <c r="AG10" s="1093"/>
      <c r="AH10" s="1093"/>
      <c r="AI10" s="1093"/>
      <c r="AJ10" s="1094"/>
      <c r="AK10" s="1143" t="s">
        <v>598</v>
      </c>
      <c r="AL10" s="1144"/>
      <c r="AM10" s="1144"/>
      <c r="AN10" s="1144"/>
      <c r="AO10" s="1144"/>
      <c r="AP10" s="1144"/>
      <c r="AQ10" s="1144"/>
      <c r="AR10" s="1144"/>
      <c r="AS10" s="1144"/>
      <c r="AT10" s="1144"/>
      <c r="AU10" s="1141"/>
      <c r="AV10" s="1141"/>
      <c r="AW10" s="1141"/>
      <c r="AX10" s="1141"/>
      <c r="AY10" s="1142"/>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86" t="s">
        <v>394</v>
      </c>
      <c r="C11" s="1087"/>
      <c r="D11" s="1087"/>
      <c r="E11" s="1087"/>
      <c r="F11" s="1087"/>
      <c r="G11" s="1087"/>
      <c r="H11" s="1087"/>
      <c r="I11" s="1087"/>
      <c r="J11" s="1087"/>
      <c r="K11" s="1087"/>
      <c r="L11" s="1087"/>
      <c r="M11" s="1087"/>
      <c r="N11" s="1087"/>
      <c r="O11" s="1087"/>
      <c r="P11" s="1088"/>
      <c r="Q11" s="1098">
        <v>230</v>
      </c>
      <c r="R11" s="1099"/>
      <c r="S11" s="1099"/>
      <c r="T11" s="1099"/>
      <c r="U11" s="1099"/>
      <c r="V11" s="1099">
        <v>219</v>
      </c>
      <c r="W11" s="1099"/>
      <c r="X11" s="1099"/>
      <c r="Y11" s="1099"/>
      <c r="Z11" s="1099"/>
      <c r="AA11" s="1099">
        <v>11</v>
      </c>
      <c r="AB11" s="1099"/>
      <c r="AC11" s="1099"/>
      <c r="AD11" s="1099"/>
      <c r="AE11" s="1100"/>
      <c r="AF11" s="1092" t="s">
        <v>395</v>
      </c>
      <c r="AG11" s="1093"/>
      <c r="AH11" s="1093"/>
      <c r="AI11" s="1093"/>
      <c r="AJ11" s="1094"/>
      <c r="AK11" s="1143">
        <v>13</v>
      </c>
      <c r="AL11" s="1144"/>
      <c r="AM11" s="1144"/>
      <c r="AN11" s="1144"/>
      <c r="AO11" s="1144"/>
      <c r="AP11" s="1144"/>
      <c r="AQ11" s="1144"/>
      <c r="AR11" s="1144"/>
      <c r="AS11" s="1144"/>
      <c r="AT11" s="1144"/>
      <c r="AU11" s="1141"/>
      <c r="AV11" s="1141"/>
      <c r="AW11" s="1141"/>
      <c r="AX11" s="1141"/>
      <c r="AY11" s="1142"/>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3"/>
      <c r="AL12" s="1144"/>
      <c r="AM12" s="1144"/>
      <c r="AN12" s="1144"/>
      <c r="AO12" s="1144"/>
      <c r="AP12" s="1144"/>
      <c r="AQ12" s="1144"/>
      <c r="AR12" s="1144"/>
      <c r="AS12" s="1144"/>
      <c r="AT12" s="1144"/>
      <c r="AU12" s="1141"/>
      <c r="AV12" s="1141"/>
      <c r="AW12" s="1141"/>
      <c r="AX12" s="1141"/>
      <c r="AY12" s="1142"/>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3"/>
      <c r="AL13" s="1144"/>
      <c r="AM13" s="1144"/>
      <c r="AN13" s="1144"/>
      <c r="AO13" s="1144"/>
      <c r="AP13" s="1144"/>
      <c r="AQ13" s="1144"/>
      <c r="AR13" s="1144"/>
      <c r="AS13" s="1144"/>
      <c r="AT13" s="1144"/>
      <c r="AU13" s="1141"/>
      <c r="AV13" s="1141"/>
      <c r="AW13" s="1141"/>
      <c r="AX13" s="1141"/>
      <c r="AY13" s="1142"/>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3"/>
      <c r="AL14" s="1144"/>
      <c r="AM14" s="1144"/>
      <c r="AN14" s="1144"/>
      <c r="AO14" s="1144"/>
      <c r="AP14" s="1144"/>
      <c r="AQ14" s="1144"/>
      <c r="AR14" s="1144"/>
      <c r="AS14" s="1144"/>
      <c r="AT14" s="1144"/>
      <c r="AU14" s="1141"/>
      <c r="AV14" s="1141"/>
      <c r="AW14" s="1141"/>
      <c r="AX14" s="1141"/>
      <c r="AY14" s="1142"/>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3"/>
      <c r="AL15" s="1144"/>
      <c r="AM15" s="1144"/>
      <c r="AN15" s="1144"/>
      <c r="AO15" s="1144"/>
      <c r="AP15" s="1144"/>
      <c r="AQ15" s="1144"/>
      <c r="AR15" s="1144"/>
      <c r="AS15" s="1144"/>
      <c r="AT15" s="1144"/>
      <c r="AU15" s="1141"/>
      <c r="AV15" s="1141"/>
      <c r="AW15" s="1141"/>
      <c r="AX15" s="1141"/>
      <c r="AY15" s="1142"/>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3"/>
      <c r="AL16" s="1144"/>
      <c r="AM16" s="1144"/>
      <c r="AN16" s="1144"/>
      <c r="AO16" s="1144"/>
      <c r="AP16" s="1144"/>
      <c r="AQ16" s="1144"/>
      <c r="AR16" s="1144"/>
      <c r="AS16" s="1144"/>
      <c r="AT16" s="1144"/>
      <c r="AU16" s="1141"/>
      <c r="AV16" s="1141"/>
      <c r="AW16" s="1141"/>
      <c r="AX16" s="1141"/>
      <c r="AY16" s="1142"/>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3"/>
      <c r="AL17" s="1144"/>
      <c r="AM17" s="1144"/>
      <c r="AN17" s="1144"/>
      <c r="AO17" s="1144"/>
      <c r="AP17" s="1144"/>
      <c r="AQ17" s="1144"/>
      <c r="AR17" s="1144"/>
      <c r="AS17" s="1144"/>
      <c r="AT17" s="1144"/>
      <c r="AU17" s="1141"/>
      <c r="AV17" s="1141"/>
      <c r="AW17" s="1141"/>
      <c r="AX17" s="1141"/>
      <c r="AY17" s="1142"/>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3"/>
      <c r="AL18" s="1144"/>
      <c r="AM18" s="1144"/>
      <c r="AN18" s="1144"/>
      <c r="AO18" s="1144"/>
      <c r="AP18" s="1144"/>
      <c r="AQ18" s="1144"/>
      <c r="AR18" s="1144"/>
      <c r="AS18" s="1144"/>
      <c r="AT18" s="1144"/>
      <c r="AU18" s="1141"/>
      <c r="AV18" s="1141"/>
      <c r="AW18" s="1141"/>
      <c r="AX18" s="1141"/>
      <c r="AY18" s="1142"/>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3"/>
      <c r="AL19" s="1144"/>
      <c r="AM19" s="1144"/>
      <c r="AN19" s="1144"/>
      <c r="AO19" s="1144"/>
      <c r="AP19" s="1144"/>
      <c r="AQ19" s="1144"/>
      <c r="AR19" s="1144"/>
      <c r="AS19" s="1144"/>
      <c r="AT19" s="1144"/>
      <c r="AU19" s="1141"/>
      <c r="AV19" s="1141"/>
      <c r="AW19" s="1141"/>
      <c r="AX19" s="1141"/>
      <c r="AY19" s="1142"/>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3"/>
      <c r="AL20" s="1144"/>
      <c r="AM20" s="1144"/>
      <c r="AN20" s="1144"/>
      <c r="AO20" s="1144"/>
      <c r="AP20" s="1144"/>
      <c r="AQ20" s="1144"/>
      <c r="AR20" s="1144"/>
      <c r="AS20" s="1144"/>
      <c r="AT20" s="1144"/>
      <c r="AU20" s="1141"/>
      <c r="AV20" s="1141"/>
      <c r="AW20" s="1141"/>
      <c r="AX20" s="1141"/>
      <c r="AY20" s="1142"/>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3"/>
      <c r="AL21" s="1144"/>
      <c r="AM21" s="1144"/>
      <c r="AN21" s="1144"/>
      <c r="AO21" s="1144"/>
      <c r="AP21" s="1144"/>
      <c r="AQ21" s="1144"/>
      <c r="AR21" s="1144"/>
      <c r="AS21" s="1144"/>
      <c r="AT21" s="1144"/>
      <c r="AU21" s="1141"/>
      <c r="AV21" s="1141"/>
      <c r="AW21" s="1141"/>
      <c r="AX21" s="1141"/>
      <c r="AY21" s="1142"/>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86"/>
      <c r="C22" s="1087"/>
      <c r="D22" s="1087"/>
      <c r="E22" s="1087"/>
      <c r="F22" s="1087"/>
      <c r="G22" s="1087"/>
      <c r="H22" s="1087"/>
      <c r="I22" s="1087"/>
      <c r="J22" s="1087"/>
      <c r="K22" s="1087"/>
      <c r="L22" s="1087"/>
      <c r="M22" s="1087"/>
      <c r="N22" s="1087"/>
      <c r="O22" s="1087"/>
      <c r="P22" s="1088"/>
      <c r="Q22" s="1138"/>
      <c r="R22" s="1139"/>
      <c r="S22" s="1139"/>
      <c r="T22" s="1139"/>
      <c r="U22" s="1139"/>
      <c r="V22" s="1139"/>
      <c r="W22" s="1139"/>
      <c r="X22" s="1139"/>
      <c r="Y22" s="1139"/>
      <c r="Z22" s="1139"/>
      <c r="AA22" s="1139"/>
      <c r="AB22" s="1139"/>
      <c r="AC22" s="1139"/>
      <c r="AD22" s="1139"/>
      <c r="AE22" s="1140"/>
      <c r="AF22" s="1092"/>
      <c r="AG22" s="1093"/>
      <c r="AH22" s="1093"/>
      <c r="AI22" s="1093"/>
      <c r="AJ22" s="1094"/>
      <c r="AK22" s="1134"/>
      <c r="AL22" s="1135"/>
      <c r="AM22" s="1135"/>
      <c r="AN22" s="1135"/>
      <c r="AO22" s="1135"/>
      <c r="AP22" s="1135"/>
      <c r="AQ22" s="1135"/>
      <c r="AR22" s="1135"/>
      <c r="AS22" s="1135"/>
      <c r="AT22" s="1135"/>
      <c r="AU22" s="1136"/>
      <c r="AV22" s="1136"/>
      <c r="AW22" s="1136"/>
      <c r="AX22" s="1136"/>
      <c r="AY22" s="1137"/>
      <c r="AZ22" s="1084" t="s">
        <v>396</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397</v>
      </c>
      <c r="B23" s="999" t="s">
        <v>398</v>
      </c>
      <c r="C23" s="1000"/>
      <c r="D23" s="1000"/>
      <c r="E23" s="1000"/>
      <c r="F23" s="1000"/>
      <c r="G23" s="1000"/>
      <c r="H23" s="1000"/>
      <c r="I23" s="1000"/>
      <c r="J23" s="1000"/>
      <c r="K23" s="1000"/>
      <c r="L23" s="1000"/>
      <c r="M23" s="1000"/>
      <c r="N23" s="1000"/>
      <c r="O23" s="1000"/>
      <c r="P23" s="1001"/>
      <c r="Q23" s="1125">
        <v>54501</v>
      </c>
      <c r="R23" s="1126"/>
      <c r="S23" s="1126"/>
      <c r="T23" s="1126"/>
      <c r="U23" s="1126"/>
      <c r="V23" s="1126">
        <v>51989</v>
      </c>
      <c r="W23" s="1126"/>
      <c r="X23" s="1126"/>
      <c r="Y23" s="1126"/>
      <c r="Z23" s="1126"/>
      <c r="AA23" s="1126">
        <v>2512</v>
      </c>
      <c r="AB23" s="1126"/>
      <c r="AC23" s="1126"/>
      <c r="AD23" s="1126"/>
      <c r="AE23" s="1127"/>
      <c r="AF23" s="1128">
        <v>1009</v>
      </c>
      <c r="AG23" s="1126"/>
      <c r="AH23" s="1126"/>
      <c r="AI23" s="1126"/>
      <c r="AJ23" s="1129"/>
      <c r="AK23" s="1130"/>
      <c r="AL23" s="1131"/>
      <c r="AM23" s="1131"/>
      <c r="AN23" s="1131"/>
      <c r="AO23" s="1131"/>
      <c r="AP23" s="1126">
        <v>66736</v>
      </c>
      <c r="AQ23" s="1126"/>
      <c r="AR23" s="1126"/>
      <c r="AS23" s="1126"/>
      <c r="AT23" s="1126"/>
      <c r="AU23" s="1132"/>
      <c r="AV23" s="1132"/>
      <c r="AW23" s="1132"/>
      <c r="AX23" s="1132"/>
      <c r="AY23" s="1133"/>
      <c r="AZ23" s="1122" t="s">
        <v>399</v>
      </c>
      <c r="BA23" s="1123"/>
      <c r="BB23" s="1123"/>
      <c r="BC23" s="1123"/>
      <c r="BD23" s="1124"/>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21" t="s">
        <v>400</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20" t="s">
        <v>401</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371</v>
      </c>
      <c r="B26" s="1051"/>
      <c r="C26" s="1051"/>
      <c r="D26" s="1051"/>
      <c r="E26" s="1051"/>
      <c r="F26" s="1051"/>
      <c r="G26" s="1051"/>
      <c r="H26" s="1051"/>
      <c r="I26" s="1051"/>
      <c r="J26" s="1051"/>
      <c r="K26" s="1051"/>
      <c r="L26" s="1051"/>
      <c r="M26" s="1051"/>
      <c r="N26" s="1051"/>
      <c r="O26" s="1051"/>
      <c r="P26" s="1052"/>
      <c r="Q26" s="1056" t="s">
        <v>402</v>
      </c>
      <c r="R26" s="1057"/>
      <c r="S26" s="1057"/>
      <c r="T26" s="1057"/>
      <c r="U26" s="1058"/>
      <c r="V26" s="1056" t="s">
        <v>403</v>
      </c>
      <c r="W26" s="1057"/>
      <c r="X26" s="1057"/>
      <c r="Y26" s="1057"/>
      <c r="Z26" s="1058"/>
      <c r="AA26" s="1056" t="s">
        <v>404</v>
      </c>
      <c r="AB26" s="1057"/>
      <c r="AC26" s="1057"/>
      <c r="AD26" s="1057"/>
      <c r="AE26" s="1057"/>
      <c r="AF26" s="1116" t="s">
        <v>405</v>
      </c>
      <c r="AG26" s="1063"/>
      <c r="AH26" s="1063"/>
      <c r="AI26" s="1063"/>
      <c r="AJ26" s="1117"/>
      <c r="AK26" s="1057" t="s">
        <v>406</v>
      </c>
      <c r="AL26" s="1057"/>
      <c r="AM26" s="1057"/>
      <c r="AN26" s="1057"/>
      <c r="AO26" s="1058"/>
      <c r="AP26" s="1056" t="s">
        <v>407</v>
      </c>
      <c r="AQ26" s="1057"/>
      <c r="AR26" s="1057"/>
      <c r="AS26" s="1057"/>
      <c r="AT26" s="1058"/>
      <c r="AU26" s="1056" t="s">
        <v>408</v>
      </c>
      <c r="AV26" s="1057"/>
      <c r="AW26" s="1057"/>
      <c r="AX26" s="1057"/>
      <c r="AY26" s="1058"/>
      <c r="AZ26" s="1056" t="s">
        <v>409</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8"/>
      <c r="AG27" s="1066"/>
      <c r="AH27" s="1066"/>
      <c r="AI27" s="1066"/>
      <c r="AJ27" s="1119"/>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7" t="s">
        <v>410</v>
      </c>
      <c r="C28" s="1108"/>
      <c r="D28" s="1108"/>
      <c r="E28" s="1108"/>
      <c r="F28" s="1108"/>
      <c r="G28" s="1108"/>
      <c r="H28" s="1108"/>
      <c r="I28" s="1108"/>
      <c r="J28" s="1108"/>
      <c r="K28" s="1108"/>
      <c r="L28" s="1108"/>
      <c r="M28" s="1108"/>
      <c r="N28" s="1108"/>
      <c r="O28" s="1108"/>
      <c r="P28" s="1109"/>
      <c r="Q28" s="1110">
        <v>10420</v>
      </c>
      <c r="R28" s="1111"/>
      <c r="S28" s="1111"/>
      <c r="T28" s="1111"/>
      <c r="U28" s="1111"/>
      <c r="V28" s="1111">
        <v>10029</v>
      </c>
      <c r="W28" s="1111"/>
      <c r="X28" s="1111"/>
      <c r="Y28" s="1111"/>
      <c r="Z28" s="1111"/>
      <c r="AA28" s="1111">
        <v>392</v>
      </c>
      <c r="AB28" s="1111"/>
      <c r="AC28" s="1111"/>
      <c r="AD28" s="1111"/>
      <c r="AE28" s="1112"/>
      <c r="AF28" s="1113">
        <v>392</v>
      </c>
      <c r="AG28" s="1111"/>
      <c r="AH28" s="1111"/>
      <c r="AI28" s="1111"/>
      <c r="AJ28" s="1114"/>
      <c r="AK28" s="1115">
        <v>773</v>
      </c>
      <c r="AL28" s="1104"/>
      <c r="AM28" s="1104"/>
      <c r="AN28" s="1104"/>
      <c r="AO28" s="1104"/>
      <c r="AP28" s="1104" t="s">
        <v>619</v>
      </c>
      <c r="AQ28" s="1104"/>
      <c r="AR28" s="1104"/>
      <c r="AS28" s="1104"/>
      <c r="AT28" s="1104"/>
      <c r="AU28" s="1104" t="s">
        <v>619</v>
      </c>
      <c r="AV28" s="1104"/>
      <c r="AW28" s="1104"/>
      <c r="AX28" s="1104"/>
      <c r="AY28" s="1104"/>
      <c r="AZ28" s="1104" t="s">
        <v>619</v>
      </c>
      <c r="BA28" s="1104"/>
      <c r="BB28" s="1104"/>
      <c r="BC28" s="1104"/>
      <c r="BD28" s="1104"/>
      <c r="BE28" s="1105"/>
      <c r="BF28" s="1105"/>
      <c r="BG28" s="1105"/>
      <c r="BH28" s="1105"/>
      <c r="BI28" s="1106"/>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86" t="s">
        <v>411</v>
      </c>
      <c r="C29" s="1087"/>
      <c r="D29" s="1087"/>
      <c r="E29" s="1087"/>
      <c r="F29" s="1087"/>
      <c r="G29" s="1087"/>
      <c r="H29" s="1087"/>
      <c r="I29" s="1087"/>
      <c r="J29" s="1087"/>
      <c r="K29" s="1087"/>
      <c r="L29" s="1087"/>
      <c r="M29" s="1087"/>
      <c r="N29" s="1087"/>
      <c r="O29" s="1087"/>
      <c r="P29" s="1088"/>
      <c r="Q29" s="1098">
        <v>63</v>
      </c>
      <c r="R29" s="1099"/>
      <c r="S29" s="1099"/>
      <c r="T29" s="1099"/>
      <c r="U29" s="1099"/>
      <c r="V29" s="1099">
        <v>59</v>
      </c>
      <c r="W29" s="1099"/>
      <c r="X29" s="1099"/>
      <c r="Y29" s="1099"/>
      <c r="Z29" s="1099"/>
      <c r="AA29" s="1099">
        <v>4</v>
      </c>
      <c r="AB29" s="1099"/>
      <c r="AC29" s="1099"/>
      <c r="AD29" s="1099"/>
      <c r="AE29" s="1100"/>
      <c r="AF29" s="1092">
        <v>4</v>
      </c>
      <c r="AG29" s="1093"/>
      <c r="AH29" s="1093"/>
      <c r="AI29" s="1093"/>
      <c r="AJ29" s="1094"/>
      <c r="AK29" s="1035">
        <v>0</v>
      </c>
      <c r="AL29" s="1026"/>
      <c r="AM29" s="1026"/>
      <c r="AN29" s="1026"/>
      <c r="AO29" s="1026"/>
      <c r="AP29" s="1036" t="s">
        <v>620</v>
      </c>
      <c r="AQ29" s="1034"/>
      <c r="AR29" s="1034"/>
      <c r="AS29" s="1034"/>
      <c r="AT29" s="1035"/>
      <c r="AU29" s="1036" t="s">
        <v>620</v>
      </c>
      <c r="AV29" s="1034"/>
      <c r="AW29" s="1034"/>
      <c r="AX29" s="1034"/>
      <c r="AY29" s="1035"/>
      <c r="AZ29" s="1036" t="s">
        <v>620</v>
      </c>
      <c r="BA29" s="1034"/>
      <c r="BB29" s="1034"/>
      <c r="BC29" s="1034"/>
      <c r="BD29" s="1035"/>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86" t="s">
        <v>412</v>
      </c>
      <c r="C30" s="1087"/>
      <c r="D30" s="1087"/>
      <c r="E30" s="1087"/>
      <c r="F30" s="1087"/>
      <c r="G30" s="1087"/>
      <c r="H30" s="1087"/>
      <c r="I30" s="1087"/>
      <c r="J30" s="1087"/>
      <c r="K30" s="1087"/>
      <c r="L30" s="1087"/>
      <c r="M30" s="1087"/>
      <c r="N30" s="1087"/>
      <c r="O30" s="1087"/>
      <c r="P30" s="1088"/>
      <c r="Q30" s="1098">
        <v>10152</v>
      </c>
      <c r="R30" s="1099"/>
      <c r="S30" s="1099"/>
      <c r="T30" s="1099"/>
      <c r="U30" s="1099"/>
      <c r="V30" s="1099">
        <v>9984</v>
      </c>
      <c r="W30" s="1099"/>
      <c r="X30" s="1099"/>
      <c r="Y30" s="1099"/>
      <c r="Z30" s="1099"/>
      <c r="AA30" s="1099">
        <v>168</v>
      </c>
      <c r="AB30" s="1099"/>
      <c r="AC30" s="1099"/>
      <c r="AD30" s="1099"/>
      <c r="AE30" s="1100"/>
      <c r="AF30" s="1092">
        <v>168</v>
      </c>
      <c r="AG30" s="1093"/>
      <c r="AH30" s="1093"/>
      <c r="AI30" s="1093"/>
      <c r="AJ30" s="1094"/>
      <c r="AK30" s="1035">
        <v>1393</v>
      </c>
      <c r="AL30" s="1026"/>
      <c r="AM30" s="1026"/>
      <c r="AN30" s="1026"/>
      <c r="AO30" s="1026"/>
      <c r="AP30" s="1036" t="s">
        <v>620</v>
      </c>
      <c r="AQ30" s="1034"/>
      <c r="AR30" s="1034"/>
      <c r="AS30" s="1034"/>
      <c r="AT30" s="1035"/>
      <c r="AU30" s="1036" t="s">
        <v>620</v>
      </c>
      <c r="AV30" s="1034"/>
      <c r="AW30" s="1034"/>
      <c r="AX30" s="1034"/>
      <c r="AY30" s="1035"/>
      <c r="AZ30" s="1036" t="s">
        <v>620</v>
      </c>
      <c r="BA30" s="1034"/>
      <c r="BB30" s="1034"/>
      <c r="BC30" s="1034"/>
      <c r="BD30" s="1035"/>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86" t="s">
        <v>413</v>
      </c>
      <c r="C31" s="1087"/>
      <c r="D31" s="1087"/>
      <c r="E31" s="1087"/>
      <c r="F31" s="1087"/>
      <c r="G31" s="1087"/>
      <c r="H31" s="1087"/>
      <c r="I31" s="1087"/>
      <c r="J31" s="1087"/>
      <c r="K31" s="1087"/>
      <c r="L31" s="1087"/>
      <c r="M31" s="1087"/>
      <c r="N31" s="1087"/>
      <c r="O31" s="1087"/>
      <c r="P31" s="1088"/>
      <c r="Q31" s="1098">
        <v>1477</v>
      </c>
      <c r="R31" s="1099"/>
      <c r="S31" s="1099"/>
      <c r="T31" s="1099"/>
      <c r="U31" s="1099"/>
      <c r="V31" s="1099">
        <v>1474</v>
      </c>
      <c r="W31" s="1099"/>
      <c r="X31" s="1099"/>
      <c r="Y31" s="1099"/>
      <c r="Z31" s="1099"/>
      <c r="AA31" s="1099">
        <v>3</v>
      </c>
      <c r="AB31" s="1099"/>
      <c r="AC31" s="1099"/>
      <c r="AD31" s="1099"/>
      <c r="AE31" s="1100"/>
      <c r="AF31" s="1092">
        <v>3</v>
      </c>
      <c r="AG31" s="1093"/>
      <c r="AH31" s="1093"/>
      <c r="AI31" s="1093"/>
      <c r="AJ31" s="1094"/>
      <c r="AK31" s="1035">
        <v>399</v>
      </c>
      <c r="AL31" s="1026"/>
      <c r="AM31" s="1026"/>
      <c r="AN31" s="1026"/>
      <c r="AO31" s="1026"/>
      <c r="AP31" s="1036" t="s">
        <v>620</v>
      </c>
      <c r="AQ31" s="1034"/>
      <c r="AR31" s="1034"/>
      <c r="AS31" s="1034"/>
      <c r="AT31" s="1035"/>
      <c r="AU31" s="1036" t="s">
        <v>620</v>
      </c>
      <c r="AV31" s="1034"/>
      <c r="AW31" s="1034"/>
      <c r="AX31" s="1034"/>
      <c r="AY31" s="1035"/>
      <c r="AZ31" s="1036" t="s">
        <v>620</v>
      </c>
      <c r="BA31" s="1034"/>
      <c r="BB31" s="1034"/>
      <c r="BC31" s="1034"/>
      <c r="BD31" s="1035"/>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86" t="s">
        <v>414</v>
      </c>
      <c r="C32" s="1087"/>
      <c r="D32" s="1087"/>
      <c r="E32" s="1087"/>
      <c r="F32" s="1087"/>
      <c r="G32" s="1087"/>
      <c r="H32" s="1087"/>
      <c r="I32" s="1087"/>
      <c r="J32" s="1087"/>
      <c r="K32" s="1087"/>
      <c r="L32" s="1087"/>
      <c r="M32" s="1087"/>
      <c r="N32" s="1087"/>
      <c r="O32" s="1087"/>
      <c r="P32" s="1088"/>
      <c r="Q32" s="1098">
        <v>55</v>
      </c>
      <c r="R32" s="1099"/>
      <c r="S32" s="1099"/>
      <c r="T32" s="1099"/>
      <c r="U32" s="1099"/>
      <c r="V32" s="1099">
        <v>55</v>
      </c>
      <c r="W32" s="1099"/>
      <c r="X32" s="1099"/>
      <c r="Y32" s="1099"/>
      <c r="Z32" s="1099"/>
      <c r="AA32" s="1099" t="s">
        <v>598</v>
      </c>
      <c r="AB32" s="1099"/>
      <c r="AC32" s="1099"/>
      <c r="AD32" s="1099"/>
      <c r="AE32" s="1100"/>
      <c r="AF32" s="1092" t="s">
        <v>415</v>
      </c>
      <c r="AG32" s="1093"/>
      <c r="AH32" s="1093"/>
      <c r="AI32" s="1093"/>
      <c r="AJ32" s="1094"/>
      <c r="AK32" s="1035" t="s">
        <v>598</v>
      </c>
      <c r="AL32" s="1026"/>
      <c r="AM32" s="1026"/>
      <c r="AN32" s="1026"/>
      <c r="AO32" s="1026"/>
      <c r="AP32" s="1036" t="s">
        <v>620</v>
      </c>
      <c r="AQ32" s="1034"/>
      <c r="AR32" s="1034"/>
      <c r="AS32" s="1034"/>
      <c r="AT32" s="1035"/>
      <c r="AU32" s="1036" t="s">
        <v>620</v>
      </c>
      <c r="AV32" s="1034"/>
      <c r="AW32" s="1034"/>
      <c r="AX32" s="1034"/>
      <c r="AY32" s="1035"/>
      <c r="AZ32" s="1036" t="s">
        <v>620</v>
      </c>
      <c r="BA32" s="1034"/>
      <c r="BB32" s="1034"/>
      <c r="BC32" s="1034"/>
      <c r="BD32" s="1035"/>
      <c r="BE32" s="1081"/>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86" t="s">
        <v>416</v>
      </c>
      <c r="C33" s="1087"/>
      <c r="D33" s="1087"/>
      <c r="E33" s="1087"/>
      <c r="F33" s="1087"/>
      <c r="G33" s="1087"/>
      <c r="H33" s="1087"/>
      <c r="I33" s="1087"/>
      <c r="J33" s="1087"/>
      <c r="K33" s="1087"/>
      <c r="L33" s="1087"/>
      <c r="M33" s="1087"/>
      <c r="N33" s="1087"/>
      <c r="O33" s="1087"/>
      <c r="P33" s="1088"/>
      <c r="Q33" s="1098">
        <v>3151</v>
      </c>
      <c r="R33" s="1099"/>
      <c r="S33" s="1099"/>
      <c r="T33" s="1099"/>
      <c r="U33" s="1099"/>
      <c r="V33" s="1099">
        <v>2575</v>
      </c>
      <c r="W33" s="1099"/>
      <c r="X33" s="1099"/>
      <c r="Y33" s="1099"/>
      <c r="Z33" s="1099"/>
      <c r="AA33" s="1099">
        <v>577</v>
      </c>
      <c r="AB33" s="1099"/>
      <c r="AC33" s="1099"/>
      <c r="AD33" s="1099"/>
      <c r="AE33" s="1100"/>
      <c r="AF33" s="1092">
        <v>2189</v>
      </c>
      <c r="AG33" s="1093"/>
      <c r="AH33" s="1093"/>
      <c r="AI33" s="1093"/>
      <c r="AJ33" s="1094"/>
      <c r="AK33" s="1035">
        <v>386</v>
      </c>
      <c r="AL33" s="1026"/>
      <c r="AM33" s="1026"/>
      <c r="AN33" s="1026"/>
      <c r="AO33" s="1026"/>
      <c r="AP33" s="1026">
        <v>13504</v>
      </c>
      <c r="AQ33" s="1026"/>
      <c r="AR33" s="1026"/>
      <c r="AS33" s="1026"/>
      <c r="AT33" s="1026"/>
      <c r="AU33" s="1026">
        <v>1715</v>
      </c>
      <c r="AV33" s="1026"/>
      <c r="AW33" s="1026"/>
      <c r="AX33" s="1026"/>
      <c r="AY33" s="1026"/>
      <c r="AZ33" s="1097" t="s">
        <v>611</v>
      </c>
      <c r="BA33" s="1097"/>
      <c r="BB33" s="1097"/>
      <c r="BC33" s="1097"/>
      <c r="BD33" s="1097"/>
      <c r="BE33" s="1081" t="s">
        <v>417</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86" t="s">
        <v>418</v>
      </c>
      <c r="C34" s="1087"/>
      <c r="D34" s="1087"/>
      <c r="E34" s="1087"/>
      <c r="F34" s="1087"/>
      <c r="G34" s="1087"/>
      <c r="H34" s="1087"/>
      <c r="I34" s="1087"/>
      <c r="J34" s="1087"/>
      <c r="K34" s="1087"/>
      <c r="L34" s="1087"/>
      <c r="M34" s="1087"/>
      <c r="N34" s="1087"/>
      <c r="O34" s="1087"/>
      <c r="P34" s="1088"/>
      <c r="Q34" s="1098">
        <v>3077</v>
      </c>
      <c r="R34" s="1099"/>
      <c r="S34" s="1099"/>
      <c r="T34" s="1099"/>
      <c r="U34" s="1099"/>
      <c r="V34" s="1099">
        <v>3061</v>
      </c>
      <c r="W34" s="1099"/>
      <c r="X34" s="1099"/>
      <c r="Y34" s="1099"/>
      <c r="Z34" s="1099"/>
      <c r="AA34" s="1099">
        <v>16</v>
      </c>
      <c r="AB34" s="1099"/>
      <c r="AC34" s="1099"/>
      <c r="AD34" s="1099"/>
      <c r="AE34" s="1100"/>
      <c r="AF34" s="1092">
        <v>16</v>
      </c>
      <c r="AG34" s="1093"/>
      <c r="AH34" s="1093"/>
      <c r="AI34" s="1093"/>
      <c r="AJ34" s="1094"/>
      <c r="AK34" s="1035">
        <v>1470</v>
      </c>
      <c r="AL34" s="1026"/>
      <c r="AM34" s="1026"/>
      <c r="AN34" s="1026"/>
      <c r="AO34" s="1026"/>
      <c r="AP34" s="1026">
        <v>18981</v>
      </c>
      <c r="AQ34" s="1026"/>
      <c r="AR34" s="1026"/>
      <c r="AS34" s="1026"/>
      <c r="AT34" s="1026"/>
      <c r="AU34" s="1026">
        <v>17766</v>
      </c>
      <c r="AV34" s="1026"/>
      <c r="AW34" s="1026"/>
      <c r="AX34" s="1026"/>
      <c r="AY34" s="1026"/>
      <c r="AZ34" s="1101" t="s">
        <v>611</v>
      </c>
      <c r="BA34" s="1102"/>
      <c r="BB34" s="1102"/>
      <c r="BC34" s="1102"/>
      <c r="BD34" s="1103"/>
      <c r="BE34" s="1081" t="s">
        <v>419</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86" t="s">
        <v>420</v>
      </c>
      <c r="C35" s="1087"/>
      <c r="D35" s="1087"/>
      <c r="E35" s="1087"/>
      <c r="F35" s="1087"/>
      <c r="G35" s="1087"/>
      <c r="H35" s="1087"/>
      <c r="I35" s="1087"/>
      <c r="J35" s="1087"/>
      <c r="K35" s="1087"/>
      <c r="L35" s="1087"/>
      <c r="M35" s="1087"/>
      <c r="N35" s="1087"/>
      <c r="O35" s="1087"/>
      <c r="P35" s="1088"/>
      <c r="Q35" s="1098">
        <v>55</v>
      </c>
      <c r="R35" s="1099"/>
      <c r="S35" s="1099"/>
      <c r="T35" s="1099"/>
      <c r="U35" s="1099"/>
      <c r="V35" s="1099">
        <v>54</v>
      </c>
      <c r="W35" s="1099"/>
      <c r="X35" s="1099"/>
      <c r="Y35" s="1099"/>
      <c r="Z35" s="1099"/>
      <c r="AA35" s="1099">
        <v>1</v>
      </c>
      <c r="AB35" s="1099"/>
      <c r="AC35" s="1099"/>
      <c r="AD35" s="1099"/>
      <c r="AE35" s="1100"/>
      <c r="AF35" s="1092">
        <v>1</v>
      </c>
      <c r="AG35" s="1093"/>
      <c r="AH35" s="1093"/>
      <c r="AI35" s="1093"/>
      <c r="AJ35" s="1094"/>
      <c r="AK35" s="1035">
        <v>47</v>
      </c>
      <c r="AL35" s="1026"/>
      <c r="AM35" s="1026"/>
      <c r="AN35" s="1026"/>
      <c r="AO35" s="1026"/>
      <c r="AP35" s="1026">
        <v>414</v>
      </c>
      <c r="AQ35" s="1026"/>
      <c r="AR35" s="1026"/>
      <c r="AS35" s="1026"/>
      <c r="AT35" s="1026"/>
      <c r="AU35" s="1026">
        <v>412</v>
      </c>
      <c r="AV35" s="1026"/>
      <c r="AW35" s="1026"/>
      <c r="AX35" s="1026"/>
      <c r="AY35" s="1026"/>
      <c r="AZ35" s="1101" t="s">
        <v>611</v>
      </c>
      <c r="BA35" s="1102"/>
      <c r="BB35" s="1102"/>
      <c r="BC35" s="1102"/>
      <c r="BD35" s="1103"/>
      <c r="BE35" s="1081" t="s">
        <v>421</v>
      </c>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86" t="s">
        <v>422</v>
      </c>
      <c r="C36" s="1087"/>
      <c r="D36" s="1087"/>
      <c r="E36" s="1087"/>
      <c r="F36" s="1087"/>
      <c r="G36" s="1087"/>
      <c r="H36" s="1087"/>
      <c r="I36" s="1087"/>
      <c r="J36" s="1087"/>
      <c r="K36" s="1087"/>
      <c r="L36" s="1087"/>
      <c r="M36" s="1087"/>
      <c r="N36" s="1087"/>
      <c r="O36" s="1087"/>
      <c r="P36" s="1088"/>
      <c r="Q36" s="1098">
        <v>82</v>
      </c>
      <c r="R36" s="1099"/>
      <c r="S36" s="1099"/>
      <c r="T36" s="1099"/>
      <c r="U36" s="1099"/>
      <c r="V36" s="1099">
        <v>77</v>
      </c>
      <c r="W36" s="1099"/>
      <c r="X36" s="1099"/>
      <c r="Y36" s="1099"/>
      <c r="Z36" s="1099"/>
      <c r="AA36" s="1099">
        <v>4</v>
      </c>
      <c r="AB36" s="1099"/>
      <c r="AC36" s="1099"/>
      <c r="AD36" s="1099"/>
      <c r="AE36" s="1100"/>
      <c r="AF36" s="1092">
        <v>4</v>
      </c>
      <c r="AG36" s="1093"/>
      <c r="AH36" s="1093"/>
      <c r="AI36" s="1093"/>
      <c r="AJ36" s="1094"/>
      <c r="AK36" s="1035">
        <v>58</v>
      </c>
      <c r="AL36" s="1026"/>
      <c r="AM36" s="1026"/>
      <c r="AN36" s="1026"/>
      <c r="AO36" s="1026"/>
      <c r="AP36" s="1026">
        <v>306</v>
      </c>
      <c r="AQ36" s="1026"/>
      <c r="AR36" s="1026"/>
      <c r="AS36" s="1026"/>
      <c r="AT36" s="1026"/>
      <c r="AU36" s="1026">
        <v>304</v>
      </c>
      <c r="AV36" s="1026"/>
      <c r="AW36" s="1026"/>
      <c r="AX36" s="1026"/>
      <c r="AY36" s="1026"/>
      <c r="AZ36" s="1101" t="s">
        <v>611</v>
      </c>
      <c r="BA36" s="1102"/>
      <c r="BB36" s="1102"/>
      <c r="BC36" s="1102"/>
      <c r="BD36" s="1103"/>
      <c r="BE36" s="1081" t="s">
        <v>421</v>
      </c>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86" t="s">
        <v>423</v>
      </c>
      <c r="C37" s="1087"/>
      <c r="D37" s="1087"/>
      <c r="E37" s="1087"/>
      <c r="F37" s="1087"/>
      <c r="G37" s="1087"/>
      <c r="H37" s="1087"/>
      <c r="I37" s="1087"/>
      <c r="J37" s="1087"/>
      <c r="K37" s="1087"/>
      <c r="L37" s="1087"/>
      <c r="M37" s="1087"/>
      <c r="N37" s="1087"/>
      <c r="O37" s="1087"/>
      <c r="P37" s="1088"/>
      <c r="Q37" s="1098">
        <v>101</v>
      </c>
      <c r="R37" s="1099"/>
      <c r="S37" s="1099"/>
      <c r="T37" s="1099"/>
      <c r="U37" s="1099"/>
      <c r="V37" s="1099">
        <v>97</v>
      </c>
      <c r="W37" s="1099"/>
      <c r="X37" s="1099"/>
      <c r="Y37" s="1099"/>
      <c r="Z37" s="1099"/>
      <c r="AA37" s="1099">
        <v>4</v>
      </c>
      <c r="AB37" s="1099"/>
      <c r="AC37" s="1099"/>
      <c r="AD37" s="1099"/>
      <c r="AE37" s="1100"/>
      <c r="AF37" s="1092">
        <v>4</v>
      </c>
      <c r="AG37" s="1093"/>
      <c r="AH37" s="1093"/>
      <c r="AI37" s="1093"/>
      <c r="AJ37" s="1094"/>
      <c r="AK37" s="1035">
        <v>67</v>
      </c>
      <c r="AL37" s="1026"/>
      <c r="AM37" s="1026"/>
      <c r="AN37" s="1026"/>
      <c r="AO37" s="1026"/>
      <c r="AP37" s="1026">
        <v>186</v>
      </c>
      <c r="AQ37" s="1026"/>
      <c r="AR37" s="1026"/>
      <c r="AS37" s="1026"/>
      <c r="AT37" s="1026"/>
      <c r="AU37" s="1026">
        <v>174</v>
      </c>
      <c r="AV37" s="1026"/>
      <c r="AW37" s="1026"/>
      <c r="AX37" s="1026"/>
      <c r="AY37" s="1026"/>
      <c r="AZ37" s="1101" t="s">
        <v>611</v>
      </c>
      <c r="BA37" s="1102"/>
      <c r="BB37" s="1102"/>
      <c r="BC37" s="1102"/>
      <c r="BD37" s="1103"/>
      <c r="BE37" s="1081" t="s">
        <v>424</v>
      </c>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86" t="s">
        <v>425</v>
      </c>
      <c r="C38" s="1087"/>
      <c r="D38" s="1087"/>
      <c r="E38" s="1087"/>
      <c r="F38" s="1087"/>
      <c r="G38" s="1087"/>
      <c r="H38" s="1087"/>
      <c r="I38" s="1087"/>
      <c r="J38" s="1087"/>
      <c r="K38" s="1087"/>
      <c r="L38" s="1087"/>
      <c r="M38" s="1087"/>
      <c r="N38" s="1087"/>
      <c r="O38" s="1087"/>
      <c r="P38" s="1088"/>
      <c r="Q38" s="1098">
        <v>120</v>
      </c>
      <c r="R38" s="1099"/>
      <c r="S38" s="1099"/>
      <c r="T38" s="1099"/>
      <c r="U38" s="1099"/>
      <c r="V38" s="1099">
        <v>119</v>
      </c>
      <c r="W38" s="1099"/>
      <c r="X38" s="1099"/>
      <c r="Y38" s="1099"/>
      <c r="Z38" s="1099"/>
      <c r="AA38" s="1099">
        <v>1</v>
      </c>
      <c r="AB38" s="1099"/>
      <c r="AC38" s="1099"/>
      <c r="AD38" s="1099"/>
      <c r="AE38" s="1100"/>
      <c r="AF38" s="1092" t="s">
        <v>426</v>
      </c>
      <c r="AG38" s="1093"/>
      <c r="AH38" s="1093"/>
      <c r="AI38" s="1093"/>
      <c r="AJ38" s="1094"/>
      <c r="AK38" s="1035" t="s">
        <v>610</v>
      </c>
      <c r="AL38" s="1026"/>
      <c r="AM38" s="1026"/>
      <c r="AN38" s="1026"/>
      <c r="AO38" s="1026"/>
      <c r="AP38" s="1026">
        <v>392</v>
      </c>
      <c r="AQ38" s="1026"/>
      <c r="AR38" s="1026"/>
      <c r="AS38" s="1026"/>
      <c r="AT38" s="1026"/>
      <c r="AU38" s="1026" t="s">
        <v>598</v>
      </c>
      <c r="AV38" s="1026"/>
      <c r="AW38" s="1026"/>
      <c r="AX38" s="1026"/>
      <c r="AY38" s="1026"/>
      <c r="AZ38" s="1101" t="s">
        <v>611</v>
      </c>
      <c r="BA38" s="1102"/>
      <c r="BB38" s="1102"/>
      <c r="BC38" s="1102"/>
      <c r="BD38" s="1103"/>
      <c r="BE38" s="1081" t="s">
        <v>427</v>
      </c>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428</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397</v>
      </c>
      <c r="B63" s="999" t="s">
        <v>429</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2964</v>
      </c>
      <c r="AG63" s="1014"/>
      <c r="AH63" s="1014"/>
      <c r="AI63" s="1014"/>
      <c r="AJ63" s="1079"/>
      <c r="AK63" s="1080"/>
      <c r="AL63" s="1018"/>
      <c r="AM63" s="1018"/>
      <c r="AN63" s="1018"/>
      <c r="AO63" s="1018"/>
      <c r="AP63" s="1014">
        <v>20279</v>
      </c>
      <c r="AQ63" s="1014"/>
      <c r="AR63" s="1014"/>
      <c r="AS63" s="1014"/>
      <c r="AT63" s="1014"/>
      <c r="AU63" s="1014">
        <v>20371</v>
      </c>
      <c r="AV63" s="1014"/>
      <c r="AW63" s="1014"/>
      <c r="AX63" s="1014"/>
      <c r="AY63" s="1014"/>
      <c r="AZ63" s="1074"/>
      <c r="BA63" s="1074"/>
      <c r="BB63" s="1074"/>
      <c r="BC63" s="1074"/>
      <c r="BD63" s="1074"/>
      <c r="BE63" s="1015"/>
      <c r="BF63" s="1015"/>
      <c r="BG63" s="1015"/>
      <c r="BH63" s="1015"/>
      <c r="BI63" s="1016"/>
      <c r="BJ63" s="1075" t="s">
        <v>430</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431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432</v>
      </c>
      <c r="B66" s="1051"/>
      <c r="C66" s="1051"/>
      <c r="D66" s="1051"/>
      <c r="E66" s="1051"/>
      <c r="F66" s="1051"/>
      <c r="G66" s="1051"/>
      <c r="H66" s="1051"/>
      <c r="I66" s="1051"/>
      <c r="J66" s="1051"/>
      <c r="K66" s="1051"/>
      <c r="L66" s="1051"/>
      <c r="M66" s="1051"/>
      <c r="N66" s="1051"/>
      <c r="O66" s="1051"/>
      <c r="P66" s="1052"/>
      <c r="Q66" s="1056" t="s">
        <v>433</v>
      </c>
      <c r="R66" s="1057"/>
      <c r="S66" s="1057"/>
      <c r="T66" s="1057"/>
      <c r="U66" s="1058"/>
      <c r="V66" s="1056" t="s">
        <v>434</v>
      </c>
      <c r="W66" s="1057"/>
      <c r="X66" s="1057"/>
      <c r="Y66" s="1057"/>
      <c r="Z66" s="1058"/>
      <c r="AA66" s="1056" t="s">
        <v>435</v>
      </c>
      <c r="AB66" s="1057"/>
      <c r="AC66" s="1057"/>
      <c r="AD66" s="1057"/>
      <c r="AE66" s="1058"/>
      <c r="AF66" s="1062" t="s">
        <v>436</v>
      </c>
      <c r="AG66" s="1063"/>
      <c r="AH66" s="1063"/>
      <c r="AI66" s="1063"/>
      <c r="AJ66" s="1064"/>
      <c r="AK66" s="1056" t="s">
        <v>437</v>
      </c>
      <c r="AL66" s="1051"/>
      <c r="AM66" s="1051"/>
      <c r="AN66" s="1051"/>
      <c r="AO66" s="1052"/>
      <c r="AP66" s="1056" t="s">
        <v>438</v>
      </c>
      <c r="AQ66" s="1057"/>
      <c r="AR66" s="1057"/>
      <c r="AS66" s="1057"/>
      <c r="AT66" s="1058"/>
      <c r="AU66" s="1056" t="s">
        <v>439</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600</v>
      </c>
      <c r="C68" s="1041"/>
      <c r="D68" s="1041"/>
      <c r="E68" s="1041"/>
      <c r="F68" s="1041"/>
      <c r="G68" s="1041"/>
      <c r="H68" s="1041"/>
      <c r="I68" s="1041"/>
      <c r="J68" s="1041"/>
      <c r="K68" s="1041"/>
      <c r="L68" s="1041"/>
      <c r="M68" s="1041"/>
      <c r="N68" s="1041"/>
      <c r="O68" s="1041"/>
      <c r="P68" s="1042"/>
      <c r="Q68" s="1043">
        <v>1312</v>
      </c>
      <c r="R68" s="1037"/>
      <c r="S68" s="1037"/>
      <c r="T68" s="1037"/>
      <c r="U68" s="1037"/>
      <c r="V68" s="1037">
        <v>1205</v>
      </c>
      <c r="W68" s="1037"/>
      <c r="X68" s="1037"/>
      <c r="Y68" s="1037"/>
      <c r="Z68" s="1037"/>
      <c r="AA68" s="1037">
        <v>106</v>
      </c>
      <c r="AB68" s="1037"/>
      <c r="AC68" s="1037"/>
      <c r="AD68" s="1037"/>
      <c r="AE68" s="1037"/>
      <c r="AF68" s="1037">
        <v>106</v>
      </c>
      <c r="AG68" s="1037"/>
      <c r="AH68" s="1037"/>
      <c r="AI68" s="1037"/>
      <c r="AJ68" s="1037"/>
      <c r="AK68" s="1037" t="s">
        <v>608</v>
      </c>
      <c r="AL68" s="1037"/>
      <c r="AM68" s="1037"/>
      <c r="AN68" s="1037"/>
      <c r="AO68" s="1037"/>
      <c r="AP68" s="1037" t="s">
        <v>598</v>
      </c>
      <c r="AQ68" s="1037"/>
      <c r="AR68" s="1037"/>
      <c r="AS68" s="1037"/>
      <c r="AT68" s="1037"/>
      <c r="AU68" s="1037" t="s">
        <v>598</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601</v>
      </c>
      <c r="C69" s="1030"/>
      <c r="D69" s="1030"/>
      <c r="E69" s="1030"/>
      <c r="F69" s="1030"/>
      <c r="G69" s="1030"/>
      <c r="H69" s="1030"/>
      <c r="I69" s="1030"/>
      <c r="J69" s="1030"/>
      <c r="K69" s="1030"/>
      <c r="L69" s="1030"/>
      <c r="M69" s="1030"/>
      <c r="N69" s="1030"/>
      <c r="O69" s="1030"/>
      <c r="P69" s="1031"/>
      <c r="Q69" s="1032">
        <v>419100</v>
      </c>
      <c r="R69" s="1026"/>
      <c r="S69" s="1026"/>
      <c r="T69" s="1026"/>
      <c r="U69" s="1026"/>
      <c r="V69" s="1026">
        <v>414580</v>
      </c>
      <c r="W69" s="1026"/>
      <c r="X69" s="1026"/>
      <c r="Y69" s="1026"/>
      <c r="Z69" s="1026"/>
      <c r="AA69" s="1026">
        <v>4521</v>
      </c>
      <c r="AB69" s="1026"/>
      <c r="AC69" s="1026"/>
      <c r="AD69" s="1026"/>
      <c r="AE69" s="1026"/>
      <c r="AF69" s="1026">
        <v>4521</v>
      </c>
      <c r="AG69" s="1026"/>
      <c r="AH69" s="1026"/>
      <c r="AI69" s="1026"/>
      <c r="AJ69" s="1026"/>
      <c r="AK69" s="1026">
        <v>845</v>
      </c>
      <c r="AL69" s="1026"/>
      <c r="AM69" s="1026"/>
      <c r="AN69" s="1026"/>
      <c r="AO69" s="1026"/>
      <c r="AP69" s="1026" t="s">
        <v>598</v>
      </c>
      <c r="AQ69" s="1026"/>
      <c r="AR69" s="1026"/>
      <c r="AS69" s="1026"/>
      <c r="AT69" s="1026"/>
      <c r="AU69" s="1026" t="s">
        <v>609</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602</v>
      </c>
      <c r="C70" s="1030"/>
      <c r="D70" s="1030"/>
      <c r="E70" s="1030"/>
      <c r="F70" s="1030"/>
      <c r="G70" s="1030"/>
      <c r="H70" s="1030"/>
      <c r="I70" s="1030"/>
      <c r="J70" s="1030"/>
      <c r="K70" s="1030"/>
      <c r="L70" s="1030"/>
      <c r="M70" s="1030"/>
      <c r="N70" s="1030"/>
      <c r="O70" s="1030"/>
      <c r="P70" s="1031"/>
      <c r="Q70" s="1032">
        <v>634</v>
      </c>
      <c r="R70" s="1026"/>
      <c r="S70" s="1026"/>
      <c r="T70" s="1026"/>
      <c r="U70" s="1026"/>
      <c r="V70" s="1026">
        <v>621</v>
      </c>
      <c r="W70" s="1026"/>
      <c r="X70" s="1026"/>
      <c r="Y70" s="1026"/>
      <c r="Z70" s="1026"/>
      <c r="AA70" s="1026">
        <v>13</v>
      </c>
      <c r="AB70" s="1026"/>
      <c r="AC70" s="1026"/>
      <c r="AD70" s="1026"/>
      <c r="AE70" s="1026"/>
      <c r="AF70" s="1026">
        <v>13</v>
      </c>
      <c r="AG70" s="1026"/>
      <c r="AH70" s="1026"/>
      <c r="AI70" s="1026"/>
      <c r="AJ70" s="1026"/>
      <c r="AK70" s="1026" t="s">
        <v>612</v>
      </c>
      <c r="AL70" s="1026"/>
      <c r="AM70" s="1026"/>
      <c r="AN70" s="1026"/>
      <c r="AO70" s="1026"/>
      <c r="AP70" s="1026" t="s">
        <v>612</v>
      </c>
      <c r="AQ70" s="1026"/>
      <c r="AR70" s="1026"/>
      <c r="AS70" s="1026"/>
      <c r="AT70" s="1026"/>
      <c r="AU70" s="1026" t="s">
        <v>612</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603</v>
      </c>
      <c r="C71" s="1030"/>
      <c r="D71" s="1030"/>
      <c r="E71" s="1030"/>
      <c r="F71" s="1030"/>
      <c r="G71" s="1030"/>
      <c r="H71" s="1030"/>
      <c r="I71" s="1030"/>
      <c r="J71" s="1030"/>
      <c r="K71" s="1030"/>
      <c r="L71" s="1030"/>
      <c r="M71" s="1030"/>
      <c r="N71" s="1030"/>
      <c r="O71" s="1030"/>
      <c r="P71" s="1031"/>
      <c r="Q71" s="1032">
        <v>81</v>
      </c>
      <c r="R71" s="1026"/>
      <c r="S71" s="1026"/>
      <c r="T71" s="1026"/>
      <c r="U71" s="1026"/>
      <c r="V71" s="1026">
        <v>77</v>
      </c>
      <c r="W71" s="1026"/>
      <c r="X71" s="1026"/>
      <c r="Y71" s="1026"/>
      <c r="Z71" s="1026"/>
      <c r="AA71" s="1026">
        <v>4</v>
      </c>
      <c r="AB71" s="1026"/>
      <c r="AC71" s="1026"/>
      <c r="AD71" s="1026"/>
      <c r="AE71" s="1026"/>
      <c r="AF71" s="1026">
        <v>3</v>
      </c>
      <c r="AG71" s="1026"/>
      <c r="AH71" s="1026"/>
      <c r="AI71" s="1026"/>
      <c r="AJ71" s="1026"/>
      <c r="AK71" s="1026" t="s">
        <v>612</v>
      </c>
      <c r="AL71" s="1026"/>
      <c r="AM71" s="1026"/>
      <c r="AN71" s="1026"/>
      <c r="AO71" s="1026"/>
      <c r="AP71" s="1026" t="s">
        <v>612</v>
      </c>
      <c r="AQ71" s="1026"/>
      <c r="AR71" s="1026"/>
      <c r="AS71" s="1026"/>
      <c r="AT71" s="1026"/>
      <c r="AU71" s="1026" t="s">
        <v>612</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604</v>
      </c>
      <c r="C72" s="1030"/>
      <c r="D72" s="1030"/>
      <c r="E72" s="1030"/>
      <c r="F72" s="1030"/>
      <c r="G72" s="1030"/>
      <c r="H72" s="1030"/>
      <c r="I72" s="1030"/>
      <c r="J72" s="1030"/>
      <c r="K72" s="1030"/>
      <c r="L72" s="1030"/>
      <c r="M72" s="1030"/>
      <c r="N72" s="1030"/>
      <c r="O72" s="1030"/>
      <c r="P72" s="1031"/>
      <c r="Q72" s="1032">
        <v>38</v>
      </c>
      <c r="R72" s="1026"/>
      <c r="S72" s="1026"/>
      <c r="T72" s="1026"/>
      <c r="U72" s="1026"/>
      <c r="V72" s="1026">
        <v>30</v>
      </c>
      <c r="W72" s="1026"/>
      <c r="X72" s="1026"/>
      <c r="Y72" s="1026"/>
      <c r="Z72" s="1026"/>
      <c r="AA72" s="1026">
        <v>8</v>
      </c>
      <c r="AB72" s="1026"/>
      <c r="AC72" s="1026"/>
      <c r="AD72" s="1026"/>
      <c r="AE72" s="1026"/>
      <c r="AF72" s="1026">
        <v>6</v>
      </c>
      <c r="AG72" s="1026"/>
      <c r="AH72" s="1026"/>
      <c r="AI72" s="1026"/>
      <c r="AJ72" s="1026"/>
      <c r="AK72" s="1026" t="s">
        <v>613</v>
      </c>
      <c r="AL72" s="1026"/>
      <c r="AM72" s="1026"/>
      <c r="AN72" s="1026"/>
      <c r="AO72" s="1026"/>
      <c r="AP72" s="1026" t="s">
        <v>612</v>
      </c>
      <c r="AQ72" s="1026"/>
      <c r="AR72" s="1026"/>
      <c r="AS72" s="1026"/>
      <c r="AT72" s="1026"/>
      <c r="AU72" s="1026" t="s">
        <v>612</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605</v>
      </c>
      <c r="C73" s="1030"/>
      <c r="D73" s="1030"/>
      <c r="E73" s="1030"/>
      <c r="F73" s="1030"/>
      <c r="G73" s="1030"/>
      <c r="H73" s="1030"/>
      <c r="I73" s="1030"/>
      <c r="J73" s="1030"/>
      <c r="K73" s="1030"/>
      <c r="L73" s="1030"/>
      <c r="M73" s="1030"/>
      <c r="N73" s="1030"/>
      <c r="O73" s="1030"/>
      <c r="P73" s="1031"/>
      <c r="Q73" s="1032">
        <v>3007</v>
      </c>
      <c r="R73" s="1026"/>
      <c r="S73" s="1026"/>
      <c r="T73" s="1026"/>
      <c r="U73" s="1026"/>
      <c r="V73" s="1026">
        <v>3039</v>
      </c>
      <c r="W73" s="1026"/>
      <c r="X73" s="1026"/>
      <c r="Y73" s="1026"/>
      <c r="Z73" s="1026"/>
      <c r="AA73" s="1026">
        <v>-31</v>
      </c>
      <c r="AB73" s="1026"/>
      <c r="AC73" s="1026"/>
      <c r="AD73" s="1026"/>
      <c r="AE73" s="1026"/>
      <c r="AF73" s="1026">
        <v>1741</v>
      </c>
      <c r="AG73" s="1026"/>
      <c r="AH73" s="1026"/>
      <c r="AI73" s="1026"/>
      <c r="AJ73" s="1026"/>
      <c r="AK73" s="1026" t="s">
        <v>612</v>
      </c>
      <c r="AL73" s="1026"/>
      <c r="AM73" s="1026"/>
      <c r="AN73" s="1026"/>
      <c r="AO73" s="1026"/>
      <c r="AP73" s="1026">
        <v>986</v>
      </c>
      <c r="AQ73" s="1026"/>
      <c r="AR73" s="1026"/>
      <c r="AS73" s="1026"/>
      <c r="AT73" s="1026"/>
      <c r="AU73" s="1026">
        <v>110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606</v>
      </c>
      <c r="C74" s="1030"/>
      <c r="D74" s="1030"/>
      <c r="E74" s="1030"/>
      <c r="F74" s="1030"/>
      <c r="G74" s="1030"/>
      <c r="H74" s="1030"/>
      <c r="I74" s="1030"/>
      <c r="J74" s="1030"/>
      <c r="K74" s="1030"/>
      <c r="L74" s="1030"/>
      <c r="M74" s="1030"/>
      <c r="N74" s="1030"/>
      <c r="O74" s="1030"/>
      <c r="P74" s="1031"/>
      <c r="Q74" s="1032">
        <v>102</v>
      </c>
      <c r="R74" s="1026"/>
      <c r="S74" s="1026"/>
      <c r="T74" s="1026"/>
      <c r="U74" s="1026"/>
      <c r="V74" s="1026">
        <v>94</v>
      </c>
      <c r="W74" s="1026"/>
      <c r="X74" s="1026"/>
      <c r="Y74" s="1026"/>
      <c r="Z74" s="1026"/>
      <c r="AA74" s="1026">
        <v>8</v>
      </c>
      <c r="AB74" s="1026"/>
      <c r="AC74" s="1026"/>
      <c r="AD74" s="1026"/>
      <c r="AE74" s="1026"/>
      <c r="AF74" s="1026">
        <v>8</v>
      </c>
      <c r="AG74" s="1026"/>
      <c r="AH74" s="1026"/>
      <c r="AI74" s="1026"/>
      <c r="AJ74" s="1026"/>
      <c r="AK74" s="1026" t="s">
        <v>612</v>
      </c>
      <c r="AL74" s="1026"/>
      <c r="AM74" s="1026"/>
      <c r="AN74" s="1026"/>
      <c r="AO74" s="1026"/>
      <c r="AP74" s="1026" t="s">
        <v>612</v>
      </c>
      <c r="AQ74" s="1026"/>
      <c r="AR74" s="1026"/>
      <c r="AS74" s="1026"/>
      <c r="AT74" s="1026"/>
      <c r="AU74" s="1026" t="s">
        <v>612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607</v>
      </c>
      <c r="C75" s="1030"/>
      <c r="D75" s="1030"/>
      <c r="E75" s="1030"/>
      <c r="F75" s="1030"/>
      <c r="G75" s="1030"/>
      <c r="H75" s="1030"/>
      <c r="I75" s="1030"/>
      <c r="J75" s="1030"/>
      <c r="K75" s="1030"/>
      <c r="L75" s="1030"/>
      <c r="M75" s="1030"/>
      <c r="N75" s="1030"/>
      <c r="O75" s="1030"/>
      <c r="P75" s="1031"/>
      <c r="Q75" s="1033">
        <v>6263</v>
      </c>
      <c r="R75" s="1034"/>
      <c r="S75" s="1034"/>
      <c r="T75" s="1034"/>
      <c r="U75" s="1035"/>
      <c r="V75" s="1036">
        <v>6037</v>
      </c>
      <c r="W75" s="1034"/>
      <c r="X75" s="1034"/>
      <c r="Y75" s="1034"/>
      <c r="Z75" s="1035"/>
      <c r="AA75" s="1036">
        <v>225</v>
      </c>
      <c r="AB75" s="1034"/>
      <c r="AC75" s="1034"/>
      <c r="AD75" s="1034"/>
      <c r="AE75" s="1035"/>
      <c r="AF75" s="1036">
        <v>225</v>
      </c>
      <c r="AG75" s="1034"/>
      <c r="AH75" s="1034"/>
      <c r="AI75" s="1034"/>
      <c r="AJ75" s="1035"/>
      <c r="AK75" s="1036" t="s">
        <v>612</v>
      </c>
      <c r="AL75" s="1034"/>
      <c r="AM75" s="1034"/>
      <c r="AN75" s="1034"/>
      <c r="AO75" s="1035"/>
      <c r="AP75" s="1036" t="s">
        <v>612</v>
      </c>
      <c r="AQ75" s="1034"/>
      <c r="AR75" s="1034"/>
      <c r="AS75" s="1034"/>
      <c r="AT75" s="1035"/>
      <c r="AU75" s="1036" t="s">
        <v>612</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397</v>
      </c>
      <c r="B88" s="999" t="s">
        <v>440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6624</v>
      </c>
      <c r="AG88" s="1014"/>
      <c r="AH88" s="1014"/>
      <c r="AI88" s="1014"/>
      <c r="AJ88" s="1014"/>
      <c r="AK88" s="1018"/>
      <c r="AL88" s="1018"/>
      <c r="AM88" s="1018"/>
      <c r="AN88" s="1018"/>
      <c r="AO88" s="1018"/>
      <c r="AP88" s="1014">
        <v>986</v>
      </c>
      <c r="AQ88" s="1014"/>
      <c r="AR88" s="1014"/>
      <c r="AS88" s="1014"/>
      <c r="AT88" s="1014"/>
      <c r="AU88" s="1014">
        <v>110</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397</v>
      </c>
      <c r="BR102" s="999" t="s">
        <v>441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28</v>
      </c>
      <c r="CS102" s="1006"/>
      <c r="CT102" s="1006"/>
      <c r="CU102" s="1006"/>
      <c r="CV102" s="1007"/>
      <c r="CW102" s="1005">
        <v>11</v>
      </c>
      <c r="CX102" s="1006"/>
      <c r="CY102" s="1006"/>
      <c r="CZ102" s="1006"/>
      <c r="DA102" s="1007"/>
      <c r="DB102" s="1005" t="s">
        <v>612</v>
      </c>
      <c r="DC102" s="1006"/>
      <c r="DD102" s="1006"/>
      <c r="DE102" s="1006"/>
      <c r="DF102" s="1007"/>
      <c r="DG102" s="1005" t="s">
        <v>612</v>
      </c>
      <c r="DH102" s="1006"/>
      <c r="DI102" s="1006"/>
      <c r="DJ102" s="1006"/>
      <c r="DK102" s="1007"/>
      <c r="DL102" s="1005" t="s">
        <v>612</v>
      </c>
      <c r="DM102" s="1006"/>
      <c r="DN102" s="1006"/>
      <c r="DO102" s="1006"/>
      <c r="DP102" s="1007"/>
      <c r="DQ102" s="1005" t="s">
        <v>612</v>
      </c>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442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443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444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446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448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449</v>
      </c>
      <c r="AB109" s="949"/>
      <c r="AC109" s="949"/>
      <c r="AD109" s="949"/>
      <c r="AE109" s="950"/>
      <c r="AF109" s="951" t="s">
        <v>308</v>
      </c>
      <c r="AG109" s="949"/>
      <c r="AH109" s="949"/>
      <c r="AI109" s="949"/>
      <c r="AJ109" s="950"/>
      <c r="AK109" s="951" t="s">
        <v>307</v>
      </c>
      <c r="AL109" s="949"/>
      <c r="AM109" s="949"/>
      <c r="AN109" s="949"/>
      <c r="AO109" s="950"/>
      <c r="AP109" s="951" t="s">
        <v>450</v>
      </c>
      <c r="AQ109" s="949"/>
      <c r="AR109" s="949"/>
      <c r="AS109" s="949"/>
      <c r="AT109" s="980"/>
      <c r="AU109" s="948" t="s">
        <v>448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449</v>
      </c>
      <c r="BR109" s="949"/>
      <c r="BS109" s="949"/>
      <c r="BT109" s="949"/>
      <c r="BU109" s="950"/>
      <c r="BV109" s="951" t="s">
        <v>308</v>
      </c>
      <c r="BW109" s="949"/>
      <c r="BX109" s="949"/>
      <c r="BY109" s="949"/>
      <c r="BZ109" s="950"/>
      <c r="CA109" s="951" t="s">
        <v>307</v>
      </c>
      <c r="CB109" s="949"/>
      <c r="CC109" s="949"/>
      <c r="CD109" s="949"/>
      <c r="CE109" s="950"/>
      <c r="CF109" s="987" t="s">
        <v>450</v>
      </c>
      <c r="CG109" s="987"/>
      <c r="CH109" s="987"/>
      <c r="CI109" s="987"/>
      <c r="CJ109" s="987"/>
      <c r="CK109" s="951" t="s">
        <v>451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449</v>
      </c>
      <c r="DH109" s="949"/>
      <c r="DI109" s="949"/>
      <c r="DJ109" s="949"/>
      <c r="DK109" s="950"/>
      <c r="DL109" s="951" t="s">
        <v>308</v>
      </c>
      <c r="DM109" s="949"/>
      <c r="DN109" s="949"/>
      <c r="DO109" s="949"/>
      <c r="DP109" s="950"/>
      <c r="DQ109" s="951" t="s">
        <v>307</v>
      </c>
      <c r="DR109" s="949"/>
      <c r="DS109" s="949"/>
      <c r="DT109" s="949"/>
      <c r="DU109" s="950"/>
      <c r="DV109" s="951" t="s">
        <v>450</v>
      </c>
      <c r="DW109" s="949"/>
      <c r="DX109" s="949"/>
      <c r="DY109" s="949"/>
      <c r="DZ109" s="980"/>
    </row>
    <row r="110" spans="1:131" s="247" customFormat="1" ht="26.25" customHeight="1">
      <c r="A110" s="851" t="s">
        <v>452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6030839</v>
      </c>
      <c r="AB110" s="942"/>
      <c r="AC110" s="942"/>
      <c r="AD110" s="942"/>
      <c r="AE110" s="943"/>
      <c r="AF110" s="944">
        <v>6006343</v>
      </c>
      <c r="AG110" s="942"/>
      <c r="AH110" s="942"/>
      <c r="AI110" s="942"/>
      <c r="AJ110" s="943"/>
      <c r="AK110" s="944">
        <v>6292693</v>
      </c>
      <c r="AL110" s="942"/>
      <c r="AM110" s="942"/>
      <c r="AN110" s="942"/>
      <c r="AO110" s="943"/>
      <c r="AP110" s="945">
        <v>30.2</v>
      </c>
      <c r="AQ110" s="946"/>
      <c r="AR110" s="946"/>
      <c r="AS110" s="946"/>
      <c r="AT110" s="947"/>
      <c r="AU110" s="981" t="s">
        <v>73</v>
      </c>
      <c r="AV110" s="982"/>
      <c r="AW110" s="982"/>
      <c r="AX110" s="982"/>
      <c r="AY110" s="982"/>
      <c r="AZ110" s="907" t="s">
        <v>453</v>
      </c>
      <c r="BA110" s="852"/>
      <c r="BB110" s="852"/>
      <c r="BC110" s="852"/>
      <c r="BD110" s="852"/>
      <c r="BE110" s="852"/>
      <c r="BF110" s="852"/>
      <c r="BG110" s="852"/>
      <c r="BH110" s="852"/>
      <c r="BI110" s="852"/>
      <c r="BJ110" s="852"/>
      <c r="BK110" s="852"/>
      <c r="BL110" s="852"/>
      <c r="BM110" s="852"/>
      <c r="BN110" s="852"/>
      <c r="BO110" s="852"/>
      <c r="BP110" s="853"/>
      <c r="BQ110" s="908">
        <v>63974032</v>
      </c>
      <c r="BR110" s="889"/>
      <c r="BS110" s="889"/>
      <c r="BT110" s="889"/>
      <c r="BU110" s="889"/>
      <c r="BV110" s="889">
        <v>66359170</v>
      </c>
      <c r="BW110" s="889"/>
      <c r="BX110" s="889"/>
      <c r="BY110" s="889"/>
      <c r="BZ110" s="889"/>
      <c r="CA110" s="889">
        <v>66735879</v>
      </c>
      <c r="CB110" s="889"/>
      <c r="CC110" s="889"/>
      <c r="CD110" s="889"/>
      <c r="CE110" s="889"/>
      <c r="CF110" s="913">
        <v>319.8</v>
      </c>
      <c r="CG110" s="914"/>
      <c r="CH110" s="914"/>
      <c r="CI110" s="914"/>
      <c r="CJ110" s="914"/>
      <c r="CK110" s="977" t="s">
        <v>454</v>
      </c>
      <c r="CL110" s="863"/>
      <c r="CM110" s="938" t="s">
        <v>455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456</v>
      </c>
      <c r="DH110" s="889"/>
      <c r="DI110" s="889"/>
      <c r="DJ110" s="889"/>
      <c r="DK110" s="889"/>
      <c r="DL110" s="889" t="s">
        <v>415</v>
      </c>
      <c r="DM110" s="889"/>
      <c r="DN110" s="889"/>
      <c r="DO110" s="889"/>
      <c r="DP110" s="889"/>
      <c r="DQ110" s="889">
        <v>256735</v>
      </c>
      <c r="DR110" s="889"/>
      <c r="DS110" s="889"/>
      <c r="DT110" s="889"/>
      <c r="DU110" s="889"/>
      <c r="DV110" s="890">
        <v>1.2</v>
      </c>
      <c r="DW110" s="890"/>
      <c r="DX110" s="890"/>
      <c r="DY110" s="890"/>
      <c r="DZ110" s="891"/>
    </row>
    <row r="111" spans="1:131" s="247" customFormat="1" ht="26.25" customHeight="1">
      <c r="A111" s="818" t="s">
        <v>457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430</v>
      </c>
      <c r="AB111" s="970"/>
      <c r="AC111" s="970"/>
      <c r="AD111" s="970"/>
      <c r="AE111" s="971"/>
      <c r="AF111" s="972" t="s">
        <v>399</v>
      </c>
      <c r="AG111" s="970"/>
      <c r="AH111" s="970"/>
      <c r="AI111" s="970"/>
      <c r="AJ111" s="971"/>
      <c r="AK111" s="972" t="s">
        <v>395</v>
      </c>
      <c r="AL111" s="970"/>
      <c r="AM111" s="970"/>
      <c r="AN111" s="970"/>
      <c r="AO111" s="971"/>
      <c r="AP111" s="973" t="s">
        <v>415</v>
      </c>
      <c r="AQ111" s="974"/>
      <c r="AR111" s="974"/>
      <c r="AS111" s="974"/>
      <c r="AT111" s="975"/>
      <c r="AU111" s="983"/>
      <c r="AV111" s="984"/>
      <c r="AW111" s="984"/>
      <c r="AX111" s="984"/>
      <c r="AY111" s="984"/>
      <c r="AZ111" s="859" t="s">
        <v>458</v>
      </c>
      <c r="BA111" s="794"/>
      <c r="BB111" s="794"/>
      <c r="BC111" s="794"/>
      <c r="BD111" s="794"/>
      <c r="BE111" s="794"/>
      <c r="BF111" s="794"/>
      <c r="BG111" s="794"/>
      <c r="BH111" s="794"/>
      <c r="BI111" s="794"/>
      <c r="BJ111" s="794"/>
      <c r="BK111" s="794"/>
      <c r="BL111" s="794"/>
      <c r="BM111" s="794"/>
      <c r="BN111" s="794"/>
      <c r="BO111" s="794"/>
      <c r="BP111" s="795"/>
      <c r="BQ111" s="860">
        <v>93200</v>
      </c>
      <c r="BR111" s="861"/>
      <c r="BS111" s="861"/>
      <c r="BT111" s="861"/>
      <c r="BU111" s="861"/>
      <c r="BV111" s="861">
        <v>53920</v>
      </c>
      <c r="BW111" s="861"/>
      <c r="BX111" s="861"/>
      <c r="BY111" s="861"/>
      <c r="BZ111" s="861"/>
      <c r="CA111" s="861">
        <v>291555</v>
      </c>
      <c r="CB111" s="861"/>
      <c r="CC111" s="861"/>
      <c r="CD111" s="861"/>
      <c r="CE111" s="861"/>
      <c r="CF111" s="922">
        <v>1.4</v>
      </c>
      <c r="CG111" s="923"/>
      <c r="CH111" s="923"/>
      <c r="CI111" s="923"/>
      <c r="CJ111" s="923"/>
      <c r="CK111" s="978"/>
      <c r="CL111" s="865"/>
      <c r="CM111" s="868" t="s">
        <v>459</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430</v>
      </c>
      <c r="DH111" s="861"/>
      <c r="DI111" s="861"/>
      <c r="DJ111" s="861"/>
      <c r="DK111" s="861"/>
      <c r="DL111" s="861" t="s">
        <v>399</v>
      </c>
      <c r="DM111" s="861"/>
      <c r="DN111" s="861"/>
      <c r="DO111" s="861"/>
      <c r="DP111" s="861"/>
      <c r="DQ111" s="861" t="s">
        <v>415</v>
      </c>
      <c r="DR111" s="861"/>
      <c r="DS111" s="861"/>
      <c r="DT111" s="861"/>
      <c r="DU111" s="861"/>
      <c r="DV111" s="838" t="s">
        <v>415</v>
      </c>
      <c r="DW111" s="838"/>
      <c r="DX111" s="838"/>
      <c r="DY111" s="838"/>
      <c r="DZ111" s="839"/>
    </row>
    <row r="112" spans="1:131" s="247" customFormat="1" ht="26.25" customHeight="1">
      <c r="A112" s="963" t="s">
        <v>460</v>
      </c>
      <c r="B112" s="964"/>
      <c r="C112" s="794" t="s">
        <v>461</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395</v>
      </c>
      <c r="AB112" s="824"/>
      <c r="AC112" s="824"/>
      <c r="AD112" s="824"/>
      <c r="AE112" s="825"/>
      <c r="AF112" s="826" t="s">
        <v>415</v>
      </c>
      <c r="AG112" s="824"/>
      <c r="AH112" s="824"/>
      <c r="AI112" s="824"/>
      <c r="AJ112" s="825"/>
      <c r="AK112" s="826" t="s">
        <v>399</v>
      </c>
      <c r="AL112" s="824"/>
      <c r="AM112" s="824"/>
      <c r="AN112" s="824"/>
      <c r="AO112" s="825"/>
      <c r="AP112" s="871" t="s">
        <v>456</v>
      </c>
      <c r="AQ112" s="872"/>
      <c r="AR112" s="872"/>
      <c r="AS112" s="872"/>
      <c r="AT112" s="873"/>
      <c r="AU112" s="983"/>
      <c r="AV112" s="984"/>
      <c r="AW112" s="984"/>
      <c r="AX112" s="984"/>
      <c r="AY112" s="984"/>
      <c r="AZ112" s="859" t="s">
        <v>462</v>
      </c>
      <c r="BA112" s="794"/>
      <c r="BB112" s="794"/>
      <c r="BC112" s="794"/>
      <c r="BD112" s="794"/>
      <c r="BE112" s="794"/>
      <c r="BF112" s="794"/>
      <c r="BG112" s="794"/>
      <c r="BH112" s="794"/>
      <c r="BI112" s="794"/>
      <c r="BJ112" s="794"/>
      <c r="BK112" s="794"/>
      <c r="BL112" s="794"/>
      <c r="BM112" s="794"/>
      <c r="BN112" s="794"/>
      <c r="BO112" s="794"/>
      <c r="BP112" s="795"/>
      <c r="BQ112" s="860">
        <v>19591576</v>
      </c>
      <c r="BR112" s="861"/>
      <c r="BS112" s="861"/>
      <c r="BT112" s="861"/>
      <c r="BU112" s="861"/>
      <c r="BV112" s="861">
        <v>20225730</v>
      </c>
      <c r="BW112" s="861"/>
      <c r="BX112" s="861"/>
      <c r="BY112" s="861"/>
      <c r="BZ112" s="861"/>
      <c r="CA112" s="861">
        <v>20371320</v>
      </c>
      <c r="CB112" s="861"/>
      <c r="CC112" s="861"/>
      <c r="CD112" s="861"/>
      <c r="CE112" s="861"/>
      <c r="CF112" s="922">
        <v>97.6</v>
      </c>
      <c r="CG112" s="923"/>
      <c r="CH112" s="923"/>
      <c r="CI112" s="923"/>
      <c r="CJ112" s="923"/>
      <c r="CK112" s="978"/>
      <c r="CL112" s="865"/>
      <c r="CM112" s="868" t="s">
        <v>463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399</v>
      </c>
      <c r="DH112" s="861"/>
      <c r="DI112" s="861"/>
      <c r="DJ112" s="861"/>
      <c r="DK112" s="861"/>
      <c r="DL112" s="861" t="s">
        <v>415</v>
      </c>
      <c r="DM112" s="861"/>
      <c r="DN112" s="861"/>
      <c r="DO112" s="861"/>
      <c r="DP112" s="861"/>
      <c r="DQ112" s="861" t="s">
        <v>399</v>
      </c>
      <c r="DR112" s="861"/>
      <c r="DS112" s="861"/>
      <c r="DT112" s="861"/>
      <c r="DU112" s="861"/>
      <c r="DV112" s="838" t="s">
        <v>399</v>
      </c>
      <c r="DW112" s="838"/>
      <c r="DX112" s="838"/>
      <c r="DY112" s="838"/>
      <c r="DZ112" s="839"/>
    </row>
    <row r="113" spans="1:130" s="247" customFormat="1" ht="26.25" customHeight="1">
      <c r="A113" s="965"/>
      <c r="B113" s="966"/>
      <c r="C113" s="794" t="s">
        <v>464</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1550259</v>
      </c>
      <c r="AB113" s="970"/>
      <c r="AC113" s="970"/>
      <c r="AD113" s="970"/>
      <c r="AE113" s="971"/>
      <c r="AF113" s="972">
        <v>1671634</v>
      </c>
      <c r="AG113" s="970"/>
      <c r="AH113" s="970"/>
      <c r="AI113" s="970"/>
      <c r="AJ113" s="971"/>
      <c r="AK113" s="972">
        <v>1732285</v>
      </c>
      <c r="AL113" s="970"/>
      <c r="AM113" s="970"/>
      <c r="AN113" s="970"/>
      <c r="AO113" s="971"/>
      <c r="AP113" s="973">
        <v>8.3000000000000007</v>
      </c>
      <c r="AQ113" s="974"/>
      <c r="AR113" s="974"/>
      <c r="AS113" s="974"/>
      <c r="AT113" s="975"/>
      <c r="AU113" s="983"/>
      <c r="AV113" s="984"/>
      <c r="AW113" s="984"/>
      <c r="AX113" s="984"/>
      <c r="AY113" s="984"/>
      <c r="AZ113" s="859" t="s">
        <v>465</v>
      </c>
      <c r="BA113" s="794"/>
      <c r="BB113" s="794"/>
      <c r="BC113" s="794"/>
      <c r="BD113" s="794"/>
      <c r="BE113" s="794"/>
      <c r="BF113" s="794"/>
      <c r="BG113" s="794"/>
      <c r="BH113" s="794"/>
      <c r="BI113" s="794"/>
      <c r="BJ113" s="794"/>
      <c r="BK113" s="794"/>
      <c r="BL113" s="794"/>
      <c r="BM113" s="794"/>
      <c r="BN113" s="794"/>
      <c r="BO113" s="794"/>
      <c r="BP113" s="795"/>
      <c r="BQ113" s="860">
        <v>121087</v>
      </c>
      <c r="BR113" s="861"/>
      <c r="BS113" s="861"/>
      <c r="BT113" s="861"/>
      <c r="BU113" s="861"/>
      <c r="BV113" s="861">
        <v>117024</v>
      </c>
      <c r="BW113" s="861"/>
      <c r="BX113" s="861"/>
      <c r="BY113" s="861"/>
      <c r="BZ113" s="861"/>
      <c r="CA113" s="861">
        <v>110328</v>
      </c>
      <c r="CB113" s="861"/>
      <c r="CC113" s="861"/>
      <c r="CD113" s="861"/>
      <c r="CE113" s="861"/>
      <c r="CF113" s="922">
        <v>0.5</v>
      </c>
      <c r="CG113" s="923"/>
      <c r="CH113" s="923"/>
      <c r="CI113" s="923"/>
      <c r="CJ113" s="923"/>
      <c r="CK113" s="978"/>
      <c r="CL113" s="865"/>
      <c r="CM113" s="868" t="s">
        <v>466</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395</v>
      </c>
      <c r="DH113" s="824"/>
      <c r="DI113" s="824"/>
      <c r="DJ113" s="824"/>
      <c r="DK113" s="825"/>
      <c r="DL113" s="826" t="s">
        <v>467</v>
      </c>
      <c r="DM113" s="824"/>
      <c r="DN113" s="824"/>
      <c r="DO113" s="824"/>
      <c r="DP113" s="825"/>
      <c r="DQ113" s="826" t="s">
        <v>430</v>
      </c>
      <c r="DR113" s="824"/>
      <c r="DS113" s="824"/>
      <c r="DT113" s="824"/>
      <c r="DU113" s="825"/>
      <c r="DV113" s="871" t="s">
        <v>395</v>
      </c>
      <c r="DW113" s="872"/>
      <c r="DX113" s="872"/>
      <c r="DY113" s="872"/>
      <c r="DZ113" s="873"/>
    </row>
    <row r="114" spans="1:130" s="247" customFormat="1" ht="26.25" customHeight="1">
      <c r="A114" s="965"/>
      <c r="B114" s="966"/>
      <c r="C114" s="794" t="s">
        <v>468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10157</v>
      </c>
      <c r="AB114" s="824"/>
      <c r="AC114" s="824"/>
      <c r="AD114" s="824"/>
      <c r="AE114" s="825"/>
      <c r="AF114" s="826">
        <v>11424</v>
      </c>
      <c r="AG114" s="824"/>
      <c r="AH114" s="824"/>
      <c r="AI114" s="824"/>
      <c r="AJ114" s="825"/>
      <c r="AK114" s="826">
        <v>10519</v>
      </c>
      <c r="AL114" s="824"/>
      <c r="AM114" s="824"/>
      <c r="AN114" s="824"/>
      <c r="AO114" s="825"/>
      <c r="AP114" s="871">
        <v>0.1</v>
      </c>
      <c r="AQ114" s="872"/>
      <c r="AR114" s="872"/>
      <c r="AS114" s="872"/>
      <c r="AT114" s="873"/>
      <c r="AU114" s="983"/>
      <c r="AV114" s="984"/>
      <c r="AW114" s="984"/>
      <c r="AX114" s="984"/>
      <c r="AY114" s="984"/>
      <c r="AZ114" s="859" t="s">
        <v>469</v>
      </c>
      <c r="BA114" s="794"/>
      <c r="BB114" s="794"/>
      <c r="BC114" s="794"/>
      <c r="BD114" s="794"/>
      <c r="BE114" s="794"/>
      <c r="BF114" s="794"/>
      <c r="BG114" s="794"/>
      <c r="BH114" s="794"/>
      <c r="BI114" s="794"/>
      <c r="BJ114" s="794"/>
      <c r="BK114" s="794"/>
      <c r="BL114" s="794"/>
      <c r="BM114" s="794"/>
      <c r="BN114" s="794"/>
      <c r="BO114" s="794"/>
      <c r="BP114" s="795"/>
      <c r="BQ114" s="860">
        <v>5500025</v>
      </c>
      <c r="BR114" s="861"/>
      <c r="BS114" s="861"/>
      <c r="BT114" s="861"/>
      <c r="BU114" s="861"/>
      <c r="BV114" s="861">
        <v>5010162</v>
      </c>
      <c r="BW114" s="861"/>
      <c r="BX114" s="861"/>
      <c r="BY114" s="861"/>
      <c r="BZ114" s="861"/>
      <c r="CA114" s="861">
        <v>4335108</v>
      </c>
      <c r="CB114" s="861"/>
      <c r="CC114" s="861"/>
      <c r="CD114" s="861"/>
      <c r="CE114" s="861"/>
      <c r="CF114" s="922">
        <v>20.8</v>
      </c>
      <c r="CG114" s="923"/>
      <c r="CH114" s="923"/>
      <c r="CI114" s="923"/>
      <c r="CJ114" s="923"/>
      <c r="CK114" s="978"/>
      <c r="CL114" s="865"/>
      <c r="CM114" s="868" t="s">
        <v>470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399</v>
      </c>
      <c r="DH114" s="824"/>
      <c r="DI114" s="824"/>
      <c r="DJ114" s="824"/>
      <c r="DK114" s="825"/>
      <c r="DL114" s="826" t="s">
        <v>415</v>
      </c>
      <c r="DM114" s="824"/>
      <c r="DN114" s="824"/>
      <c r="DO114" s="824"/>
      <c r="DP114" s="825"/>
      <c r="DQ114" s="826" t="s">
        <v>426</v>
      </c>
      <c r="DR114" s="824"/>
      <c r="DS114" s="824"/>
      <c r="DT114" s="824"/>
      <c r="DU114" s="825"/>
      <c r="DV114" s="871" t="s">
        <v>430</v>
      </c>
      <c r="DW114" s="872"/>
      <c r="DX114" s="872"/>
      <c r="DY114" s="872"/>
      <c r="DZ114" s="873"/>
    </row>
    <row r="115" spans="1:130" s="247" customFormat="1" ht="26.25" customHeight="1">
      <c r="A115" s="965"/>
      <c r="B115" s="966"/>
      <c r="C115" s="794" t="s">
        <v>471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33993</v>
      </c>
      <c r="AB115" s="970"/>
      <c r="AC115" s="970"/>
      <c r="AD115" s="970"/>
      <c r="AE115" s="971"/>
      <c r="AF115" s="972">
        <v>33294</v>
      </c>
      <c r="AG115" s="970"/>
      <c r="AH115" s="970"/>
      <c r="AI115" s="970"/>
      <c r="AJ115" s="971"/>
      <c r="AK115" s="972">
        <v>20059</v>
      </c>
      <c r="AL115" s="970"/>
      <c r="AM115" s="970"/>
      <c r="AN115" s="970"/>
      <c r="AO115" s="971"/>
      <c r="AP115" s="973">
        <v>0.1</v>
      </c>
      <c r="AQ115" s="974"/>
      <c r="AR115" s="974"/>
      <c r="AS115" s="974"/>
      <c r="AT115" s="975"/>
      <c r="AU115" s="983"/>
      <c r="AV115" s="984"/>
      <c r="AW115" s="984"/>
      <c r="AX115" s="984"/>
      <c r="AY115" s="984"/>
      <c r="AZ115" s="859" t="s">
        <v>472</v>
      </c>
      <c r="BA115" s="794"/>
      <c r="BB115" s="794"/>
      <c r="BC115" s="794"/>
      <c r="BD115" s="794"/>
      <c r="BE115" s="794"/>
      <c r="BF115" s="794"/>
      <c r="BG115" s="794"/>
      <c r="BH115" s="794"/>
      <c r="BI115" s="794"/>
      <c r="BJ115" s="794"/>
      <c r="BK115" s="794"/>
      <c r="BL115" s="794"/>
      <c r="BM115" s="794"/>
      <c r="BN115" s="794"/>
      <c r="BO115" s="794"/>
      <c r="BP115" s="795"/>
      <c r="BQ115" s="860" t="s">
        <v>415</v>
      </c>
      <c r="BR115" s="861"/>
      <c r="BS115" s="861"/>
      <c r="BT115" s="861"/>
      <c r="BU115" s="861"/>
      <c r="BV115" s="861" t="s">
        <v>467</v>
      </c>
      <c r="BW115" s="861"/>
      <c r="BX115" s="861"/>
      <c r="BY115" s="861"/>
      <c r="BZ115" s="861"/>
      <c r="CA115" s="861" t="s">
        <v>399</v>
      </c>
      <c r="CB115" s="861"/>
      <c r="CC115" s="861"/>
      <c r="CD115" s="861"/>
      <c r="CE115" s="861"/>
      <c r="CF115" s="922" t="s">
        <v>430</v>
      </c>
      <c r="CG115" s="923"/>
      <c r="CH115" s="923"/>
      <c r="CI115" s="923"/>
      <c r="CJ115" s="923"/>
      <c r="CK115" s="978"/>
      <c r="CL115" s="865"/>
      <c r="CM115" s="859" t="s">
        <v>473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467</v>
      </c>
      <c r="DH115" s="824"/>
      <c r="DI115" s="824"/>
      <c r="DJ115" s="824"/>
      <c r="DK115" s="825"/>
      <c r="DL115" s="826" t="s">
        <v>395</v>
      </c>
      <c r="DM115" s="824"/>
      <c r="DN115" s="824"/>
      <c r="DO115" s="824"/>
      <c r="DP115" s="825"/>
      <c r="DQ115" s="826" t="s">
        <v>467</v>
      </c>
      <c r="DR115" s="824"/>
      <c r="DS115" s="824"/>
      <c r="DT115" s="824"/>
      <c r="DU115" s="825"/>
      <c r="DV115" s="871" t="s">
        <v>399</v>
      </c>
      <c r="DW115" s="872"/>
      <c r="DX115" s="872"/>
      <c r="DY115" s="872"/>
      <c r="DZ115" s="873"/>
    </row>
    <row r="116" spans="1:130" s="247" customFormat="1" ht="26.25" customHeight="1">
      <c r="A116" s="967"/>
      <c r="B116" s="968"/>
      <c r="C116" s="927" t="s">
        <v>474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807</v>
      </c>
      <c r="AB116" s="824"/>
      <c r="AC116" s="824"/>
      <c r="AD116" s="824"/>
      <c r="AE116" s="825"/>
      <c r="AF116" s="826">
        <v>304</v>
      </c>
      <c r="AG116" s="824"/>
      <c r="AH116" s="824"/>
      <c r="AI116" s="824"/>
      <c r="AJ116" s="825"/>
      <c r="AK116" s="826">
        <v>1159</v>
      </c>
      <c r="AL116" s="824"/>
      <c r="AM116" s="824"/>
      <c r="AN116" s="824"/>
      <c r="AO116" s="825"/>
      <c r="AP116" s="871">
        <v>0</v>
      </c>
      <c r="AQ116" s="872"/>
      <c r="AR116" s="872"/>
      <c r="AS116" s="872"/>
      <c r="AT116" s="873"/>
      <c r="AU116" s="983"/>
      <c r="AV116" s="984"/>
      <c r="AW116" s="984"/>
      <c r="AX116" s="984"/>
      <c r="AY116" s="984"/>
      <c r="AZ116" s="910" t="s">
        <v>475</v>
      </c>
      <c r="BA116" s="911"/>
      <c r="BB116" s="911"/>
      <c r="BC116" s="911"/>
      <c r="BD116" s="911"/>
      <c r="BE116" s="911"/>
      <c r="BF116" s="911"/>
      <c r="BG116" s="911"/>
      <c r="BH116" s="911"/>
      <c r="BI116" s="911"/>
      <c r="BJ116" s="911"/>
      <c r="BK116" s="911"/>
      <c r="BL116" s="911"/>
      <c r="BM116" s="911"/>
      <c r="BN116" s="911"/>
      <c r="BO116" s="911"/>
      <c r="BP116" s="912"/>
      <c r="BQ116" s="860" t="s">
        <v>467</v>
      </c>
      <c r="BR116" s="861"/>
      <c r="BS116" s="861"/>
      <c r="BT116" s="861"/>
      <c r="BU116" s="861"/>
      <c r="BV116" s="861" t="s">
        <v>395</v>
      </c>
      <c r="BW116" s="861"/>
      <c r="BX116" s="861"/>
      <c r="BY116" s="861"/>
      <c r="BZ116" s="861"/>
      <c r="CA116" s="861" t="s">
        <v>415</v>
      </c>
      <c r="CB116" s="861"/>
      <c r="CC116" s="861"/>
      <c r="CD116" s="861"/>
      <c r="CE116" s="861"/>
      <c r="CF116" s="922" t="s">
        <v>399</v>
      </c>
      <c r="CG116" s="923"/>
      <c r="CH116" s="923"/>
      <c r="CI116" s="923"/>
      <c r="CJ116" s="923"/>
      <c r="CK116" s="978"/>
      <c r="CL116" s="865"/>
      <c r="CM116" s="868" t="s">
        <v>476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467</v>
      </c>
      <c r="DH116" s="824"/>
      <c r="DI116" s="824"/>
      <c r="DJ116" s="824"/>
      <c r="DK116" s="825"/>
      <c r="DL116" s="826" t="s">
        <v>467</v>
      </c>
      <c r="DM116" s="824"/>
      <c r="DN116" s="824"/>
      <c r="DO116" s="824"/>
      <c r="DP116" s="825"/>
      <c r="DQ116" s="826" t="s">
        <v>395</v>
      </c>
      <c r="DR116" s="824"/>
      <c r="DS116" s="824"/>
      <c r="DT116" s="824"/>
      <c r="DU116" s="825"/>
      <c r="DV116" s="871" t="s">
        <v>415</v>
      </c>
      <c r="DW116" s="872"/>
      <c r="DX116" s="872"/>
      <c r="DY116" s="872"/>
      <c r="DZ116" s="873"/>
    </row>
    <row r="117" spans="1:130" s="247" customFormat="1" ht="26.25" customHeight="1">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477</v>
      </c>
      <c r="Z117" s="950"/>
      <c r="AA117" s="955">
        <v>7626055</v>
      </c>
      <c r="AB117" s="956"/>
      <c r="AC117" s="956"/>
      <c r="AD117" s="956"/>
      <c r="AE117" s="957"/>
      <c r="AF117" s="958">
        <v>7722999</v>
      </c>
      <c r="AG117" s="956"/>
      <c r="AH117" s="956"/>
      <c r="AI117" s="956"/>
      <c r="AJ117" s="957"/>
      <c r="AK117" s="958">
        <v>8056715</v>
      </c>
      <c r="AL117" s="956"/>
      <c r="AM117" s="956"/>
      <c r="AN117" s="956"/>
      <c r="AO117" s="957"/>
      <c r="AP117" s="959"/>
      <c r="AQ117" s="960"/>
      <c r="AR117" s="960"/>
      <c r="AS117" s="960"/>
      <c r="AT117" s="961"/>
      <c r="AU117" s="983"/>
      <c r="AV117" s="984"/>
      <c r="AW117" s="984"/>
      <c r="AX117" s="984"/>
      <c r="AY117" s="984"/>
      <c r="AZ117" s="910" t="s">
        <v>478</v>
      </c>
      <c r="BA117" s="911"/>
      <c r="BB117" s="911"/>
      <c r="BC117" s="911"/>
      <c r="BD117" s="911"/>
      <c r="BE117" s="911"/>
      <c r="BF117" s="911"/>
      <c r="BG117" s="911"/>
      <c r="BH117" s="911"/>
      <c r="BI117" s="911"/>
      <c r="BJ117" s="911"/>
      <c r="BK117" s="911"/>
      <c r="BL117" s="911"/>
      <c r="BM117" s="911"/>
      <c r="BN117" s="911"/>
      <c r="BO117" s="911"/>
      <c r="BP117" s="912"/>
      <c r="BQ117" s="860" t="s">
        <v>426</v>
      </c>
      <c r="BR117" s="861"/>
      <c r="BS117" s="861"/>
      <c r="BT117" s="861"/>
      <c r="BU117" s="861"/>
      <c r="BV117" s="861" t="s">
        <v>430</v>
      </c>
      <c r="BW117" s="861"/>
      <c r="BX117" s="861"/>
      <c r="BY117" s="861"/>
      <c r="BZ117" s="861"/>
      <c r="CA117" s="861" t="s">
        <v>430</v>
      </c>
      <c r="CB117" s="861"/>
      <c r="CC117" s="861"/>
      <c r="CD117" s="861"/>
      <c r="CE117" s="861"/>
      <c r="CF117" s="922" t="s">
        <v>395</v>
      </c>
      <c r="CG117" s="923"/>
      <c r="CH117" s="923"/>
      <c r="CI117" s="923"/>
      <c r="CJ117" s="923"/>
      <c r="CK117" s="978"/>
      <c r="CL117" s="865"/>
      <c r="CM117" s="868" t="s">
        <v>479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399</v>
      </c>
      <c r="DH117" s="824"/>
      <c r="DI117" s="824"/>
      <c r="DJ117" s="824"/>
      <c r="DK117" s="825"/>
      <c r="DL117" s="826" t="s">
        <v>426</v>
      </c>
      <c r="DM117" s="824"/>
      <c r="DN117" s="824"/>
      <c r="DO117" s="824"/>
      <c r="DP117" s="825"/>
      <c r="DQ117" s="826" t="s">
        <v>395</v>
      </c>
      <c r="DR117" s="824"/>
      <c r="DS117" s="824"/>
      <c r="DT117" s="824"/>
      <c r="DU117" s="825"/>
      <c r="DV117" s="871" t="s">
        <v>399</v>
      </c>
      <c r="DW117" s="872"/>
      <c r="DX117" s="872"/>
      <c r="DY117" s="872"/>
      <c r="DZ117" s="873"/>
    </row>
    <row r="118" spans="1:130" s="247" customFormat="1" ht="26.25" customHeight="1">
      <c r="A118" s="948" t="s">
        <v>451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449</v>
      </c>
      <c r="AB118" s="949"/>
      <c r="AC118" s="949"/>
      <c r="AD118" s="949"/>
      <c r="AE118" s="950"/>
      <c r="AF118" s="951" t="s">
        <v>308</v>
      </c>
      <c r="AG118" s="949"/>
      <c r="AH118" s="949"/>
      <c r="AI118" s="949"/>
      <c r="AJ118" s="950"/>
      <c r="AK118" s="951" t="s">
        <v>307</v>
      </c>
      <c r="AL118" s="949"/>
      <c r="AM118" s="949"/>
      <c r="AN118" s="949"/>
      <c r="AO118" s="950"/>
      <c r="AP118" s="952" t="s">
        <v>450</v>
      </c>
      <c r="AQ118" s="953"/>
      <c r="AR118" s="953"/>
      <c r="AS118" s="953"/>
      <c r="AT118" s="954"/>
      <c r="AU118" s="983"/>
      <c r="AV118" s="984"/>
      <c r="AW118" s="984"/>
      <c r="AX118" s="984"/>
      <c r="AY118" s="984"/>
      <c r="AZ118" s="926" t="s">
        <v>480</v>
      </c>
      <c r="BA118" s="927"/>
      <c r="BB118" s="927"/>
      <c r="BC118" s="927"/>
      <c r="BD118" s="927"/>
      <c r="BE118" s="927"/>
      <c r="BF118" s="927"/>
      <c r="BG118" s="927"/>
      <c r="BH118" s="927"/>
      <c r="BI118" s="927"/>
      <c r="BJ118" s="927"/>
      <c r="BK118" s="927"/>
      <c r="BL118" s="927"/>
      <c r="BM118" s="927"/>
      <c r="BN118" s="927"/>
      <c r="BO118" s="927"/>
      <c r="BP118" s="928"/>
      <c r="BQ118" s="929" t="s">
        <v>456</v>
      </c>
      <c r="BR118" s="892"/>
      <c r="BS118" s="892"/>
      <c r="BT118" s="892"/>
      <c r="BU118" s="892"/>
      <c r="BV118" s="892" t="s">
        <v>430</v>
      </c>
      <c r="BW118" s="892"/>
      <c r="BX118" s="892"/>
      <c r="BY118" s="892"/>
      <c r="BZ118" s="892"/>
      <c r="CA118" s="892" t="s">
        <v>426</v>
      </c>
      <c r="CB118" s="892"/>
      <c r="CC118" s="892"/>
      <c r="CD118" s="892"/>
      <c r="CE118" s="892"/>
      <c r="CF118" s="922" t="s">
        <v>456</v>
      </c>
      <c r="CG118" s="923"/>
      <c r="CH118" s="923"/>
      <c r="CI118" s="923"/>
      <c r="CJ118" s="923"/>
      <c r="CK118" s="978"/>
      <c r="CL118" s="865"/>
      <c r="CM118" s="868" t="s">
        <v>481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430</v>
      </c>
      <c r="DH118" s="824"/>
      <c r="DI118" s="824"/>
      <c r="DJ118" s="824"/>
      <c r="DK118" s="825"/>
      <c r="DL118" s="826" t="s">
        <v>399</v>
      </c>
      <c r="DM118" s="824"/>
      <c r="DN118" s="824"/>
      <c r="DO118" s="824"/>
      <c r="DP118" s="825"/>
      <c r="DQ118" s="826" t="s">
        <v>430</v>
      </c>
      <c r="DR118" s="824"/>
      <c r="DS118" s="824"/>
      <c r="DT118" s="824"/>
      <c r="DU118" s="825"/>
      <c r="DV118" s="871" t="s">
        <v>430</v>
      </c>
      <c r="DW118" s="872"/>
      <c r="DX118" s="872"/>
      <c r="DY118" s="872"/>
      <c r="DZ118" s="873"/>
    </row>
    <row r="119" spans="1:130" s="247" customFormat="1" ht="26.25" customHeight="1">
      <c r="A119" s="862" t="s">
        <v>454</v>
      </c>
      <c r="B119" s="863"/>
      <c r="C119" s="938" t="s">
        <v>455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426</v>
      </c>
      <c r="AB119" s="942"/>
      <c r="AC119" s="942"/>
      <c r="AD119" s="942"/>
      <c r="AE119" s="943"/>
      <c r="AF119" s="944" t="s">
        <v>430</v>
      </c>
      <c r="AG119" s="942"/>
      <c r="AH119" s="942"/>
      <c r="AI119" s="942"/>
      <c r="AJ119" s="943"/>
      <c r="AK119" s="944" t="s">
        <v>399</v>
      </c>
      <c r="AL119" s="942"/>
      <c r="AM119" s="942"/>
      <c r="AN119" s="942"/>
      <c r="AO119" s="943"/>
      <c r="AP119" s="945" t="s">
        <v>456</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482</v>
      </c>
      <c r="BP119" s="925"/>
      <c r="BQ119" s="929">
        <v>89279920</v>
      </c>
      <c r="BR119" s="892"/>
      <c r="BS119" s="892"/>
      <c r="BT119" s="892"/>
      <c r="BU119" s="892"/>
      <c r="BV119" s="892">
        <v>91766006</v>
      </c>
      <c r="BW119" s="892"/>
      <c r="BX119" s="892"/>
      <c r="BY119" s="892"/>
      <c r="BZ119" s="892"/>
      <c r="CA119" s="892">
        <v>91844190</v>
      </c>
      <c r="CB119" s="892"/>
      <c r="CC119" s="892"/>
      <c r="CD119" s="892"/>
      <c r="CE119" s="892"/>
      <c r="CF119" s="790"/>
      <c r="CG119" s="791"/>
      <c r="CH119" s="791"/>
      <c r="CI119" s="791"/>
      <c r="CJ119" s="881"/>
      <c r="CK119" s="979"/>
      <c r="CL119" s="867"/>
      <c r="CM119" s="885" t="s">
        <v>483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93200</v>
      </c>
      <c r="DH119" s="807"/>
      <c r="DI119" s="807"/>
      <c r="DJ119" s="807"/>
      <c r="DK119" s="808"/>
      <c r="DL119" s="809">
        <v>53920</v>
      </c>
      <c r="DM119" s="807"/>
      <c r="DN119" s="807"/>
      <c r="DO119" s="807"/>
      <c r="DP119" s="808"/>
      <c r="DQ119" s="809">
        <v>34820</v>
      </c>
      <c r="DR119" s="807"/>
      <c r="DS119" s="807"/>
      <c r="DT119" s="807"/>
      <c r="DU119" s="808"/>
      <c r="DV119" s="895">
        <v>0.2</v>
      </c>
      <c r="DW119" s="896"/>
      <c r="DX119" s="896"/>
      <c r="DY119" s="896"/>
      <c r="DZ119" s="897"/>
    </row>
    <row r="120" spans="1:130" s="247" customFormat="1" ht="26.25" customHeight="1">
      <c r="A120" s="864"/>
      <c r="B120" s="865"/>
      <c r="C120" s="868" t="s">
        <v>459</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430</v>
      </c>
      <c r="AB120" s="824"/>
      <c r="AC120" s="824"/>
      <c r="AD120" s="824"/>
      <c r="AE120" s="825"/>
      <c r="AF120" s="826" t="s">
        <v>399</v>
      </c>
      <c r="AG120" s="824"/>
      <c r="AH120" s="824"/>
      <c r="AI120" s="824"/>
      <c r="AJ120" s="825"/>
      <c r="AK120" s="826" t="s">
        <v>430</v>
      </c>
      <c r="AL120" s="824"/>
      <c r="AM120" s="824"/>
      <c r="AN120" s="824"/>
      <c r="AO120" s="825"/>
      <c r="AP120" s="871" t="s">
        <v>399</v>
      </c>
      <c r="AQ120" s="872"/>
      <c r="AR120" s="872"/>
      <c r="AS120" s="872"/>
      <c r="AT120" s="873"/>
      <c r="AU120" s="930" t="s">
        <v>484</v>
      </c>
      <c r="AV120" s="931"/>
      <c r="AW120" s="931"/>
      <c r="AX120" s="931"/>
      <c r="AY120" s="932"/>
      <c r="AZ120" s="907" t="s">
        <v>485</v>
      </c>
      <c r="BA120" s="852"/>
      <c r="BB120" s="852"/>
      <c r="BC120" s="852"/>
      <c r="BD120" s="852"/>
      <c r="BE120" s="852"/>
      <c r="BF120" s="852"/>
      <c r="BG120" s="852"/>
      <c r="BH120" s="852"/>
      <c r="BI120" s="852"/>
      <c r="BJ120" s="852"/>
      <c r="BK120" s="852"/>
      <c r="BL120" s="852"/>
      <c r="BM120" s="852"/>
      <c r="BN120" s="852"/>
      <c r="BO120" s="852"/>
      <c r="BP120" s="853"/>
      <c r="BQ120" s="908">
        <v>13290405</v>
      </c>
      <c r="BR120" s="889"/>
      <c r="BS120" s="889"/>
      <c r="BT120" s="889"/>
      <c r="BU120" s="889"/>
      <c r="BV120" s="889">
        <v>13287838</v>
      </c>
      <c r="BW120" s="889"/>
      <c r="BX120" s="889"/>
      <c r="BY120" s="889"/>
      <c r="BZ120" s="889"/>
      <c r="CA120" s="889">
        <v>12985271</v>
      </c>
      <c r="CB120" s="889"/>
      <c r="CC120" s="889"/>
      <c r="CD120" s="889"/>
      <c r="CE120" s="889"/>
      <c r="CF120" s="913">
        <v>62.2</v>
      </c>
      <c r="CG120" s="914"/>
      <c r="CH120" s="914"/>
      <c r="CI120" s="914"/>
      <c r="CJ120" s="914"/>
      <c r="CK120" s="915" t="s">
        <v>486</v>
      </c>
      <c r="CL120" s="899"/>
      <c r="CM120" s="899"/>
      <c r="CN120" s="899"/>
      <c r="CO120" s="900"/>
      <c r="CP120" s="919" t="s">
        <v>487</v>
      </c>
      <c r="CQ120" s="920"/>
      <c r="CR120" s="920"/>
      <c r="CS120" s="920"/>
      <c r="CT120" s="920"/>
      <c r="CU120" s="920"/>
      <c r="CV120" s="920"/>
      <c r="CW120" s="920"/>
      <c r="CX120" s="920"/>
      <c r="CY120" s="920"/>
      <c r="CZ120" s="920"/>
      <c r="DA120" s="920"/>
      <c r="DB120" s="920"/>
      <c r="DC120" s="920"/>
      <c r="DD120" s="920"/>
      <c r="DE120" s="920"/>
      <c r="DF120" s="921"/>
      <c r="DG120" s="908">
        <v>17240053</v>
      </c>
      <c r="DH120" s="889"/>
      <c r="DI120" s="889"/>
      <c r="DJ120" s="889"/>
      <c r="DK120" s="889"/>
      <c r="DL120" s="889">
        <v>17823600</v>
      </c>
      <c r="DM120" s="889"/>
      <c r="DN120" s="889"/>
      <c r="DO120" s="889"/>
      <c r="DP120" s="889"/>
      <c r="DQ120" s="889">
        <v>17766095</v>
      </c>
      <c r="DR120" s="889"/>
      <c r="DS120" s="889"/>
      <c r="DT120" s="889"/>
      <c r="DU120" s="889"/>
      <c r="DV120" s="890">
        <v>85.1</v>
      </c>
      <c r="DW120" s="890"/>
      <c r="DX120" s="890"/>
      <c r="DY120" s="890"/>
      <c r="DZ120" s="891"/>
    </row>
    <row r="121" spans="1:130" s="247" customFormat="1" ht="26.25" customHeight="1">
      <c r="A121" s="864"/>
      <c r="B121" s="865"/>
      <c r="C121" s="910" t="s">
        <v>488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430</v>
      </c>
      <c r="AB121" s="824"/>
      <c r="AC121" s="824"/>
      <c r="AD121" s="824"/>
      <c r="AE121" s="825"/>
      <c r="AF121" s="826" t="s">
        <v>399</v>
      </c>
      <c r="AG121" s="824"/>
      <c r="AH121" s="824"/>
      <c r="AI121" s="824"/>
      <c r="AJ121" s="825"/>
      <c r="AK121" s="826" t="s">
        <v>399</v>
      </c>
      <c r="AL121" s="824"/>
      <c r="AM121" s="824"/>
      <c r="AN121" s="824"/>
      <c r="AO121" s="825"/>
      <c r="AP121" s="871" t="s">
        <v>430</v>
      </c>
      <c r="AQ121" s="872"/>
      <c r="AR121" s="872"/>
      <c r="AS121" s="872"/>
      <c r="AT121" s="873"/>
      <c r="AU121" s="933"/>
      <c r="AV121" s="934"/>
      <c r="AW121" s="934"/>
      <c r="AX121" s="934"/>
      <c r="AY121" s="935"/>
      <c r="AZ121" s="859" t="s">
        <v>489</v>
      </c>
      <c r="BA121" s="794"/>
      <c r="BB121" s="794"/>
      <c r="BC121" s="794"/>
      <c r="BD121" s="794"/>
      <c r="BE121" s="794"/>
      <c r="BF121" s="794"/>
      <c r="BG121" s="794"/>
      <c r="BH121" s="794"/>
      <c r="BI121" s="794"/>
      <c r="BJ121" s="794"/>
      <c r="BK121" s="794"/>
      <c r="BL121" s="794"/>
      <c r="BM121" s="794"/>
      <c r="BN121" s="794"/>
      <c r="BO121" s="794"/>
      <c r="BP121" s="795"/>
      <c r="BQ121" s="860">
        <v>8218914</v>
      </c>
      <c r="BR121" s="861"/>
      <c r="BS121" s="861"/>
      <c r="BT121" s="861"/>
      <c r="BU121" s="861"/>
      <c r="BV121" s="861">
        <v>8301756</v>
      </c>
      <c r="BW121" s="861"/>
      <c r="BX121" s="861"/>
      <c r="BY121" s="861"/>
      <c r="BZ121" s="861"/>
      <c r="CA121" s="861">
        <v>8322055</v>
      </c>
      <c r="CB121" s="861"/>
      <c r="CC121" s="861"/>
      <c r="CD121" s="861"/>
      <c r="CE121" s="861"/>
      <c r="CF121" s="922">
        <v>39.9</v>
      </c>
      <c r="CG121" s="923"/>
      <c r="CH121" s="923"/>
      <c r="CI121" s="923"/>
      <c r="CJ121" s="923"/>
      <c r="CK121" s="916"/>
      <c r="CL121" s="902"/>
      <c r="CM121" s="902"/>
      <c r="CN121" s="902"/>
      <c r="CO121" s="903"/>
      <c r="CP121" s="882" t="s">
        <v>490</v>
      </c>
      <c r="CQ121" s="883"/>
      <c r="CR121" s="883"/>
      <c r="CS121" s="883"/>
      <c r="CT121" s="883"/>
      <c r="CU121" s="883"/>
      <c r="CV121" s="883"/>
      <c r="CW121" s="883"/>
      <c r="CX121" s="883"/>
      <c r="CY121" s="883"/>
      <c r="CZ121" s="883"/>
      <c r="DA121" s="883"/>
      <c r="DB121" s="883"/>
      <c r="DC121" s="883"/>
      <c r="DD121" s="883"/>
      <c r="DE121" s="883"/>
      <c r="DF121" s="884"/>
      <c r="DG121" s="860">
        <v>1365429</v>
      </c>
      <c r="DH121" s="861"/>
      <c r="DI121" s="861"/>
      <c r="DJ121" s="861"/>
      <c r="DK121" s="861"/>
      <c r="DL121" s="861">
        <v>1468986</v>
      </c>
      <c r="DM121" s="861"/>
      <c r="DN121" s="861"/>
      <c r="DO121" s="861"/>
      <c r="DP121" s="861"/>
      <c r="DQ121" s="861">
        <v>1715040</v>
      </c>
      <c r="DR121" s="861"/>
      <c r="DS121" s="861"/>
      <c r="DT121" s="861"/>
      <c r="DU121" s="861"/>
      <c r="DV121" s="838">
        <v>8.1999999999999993</v>
      </c>
      <c r="DW121" s="838"/>
      <c r="DX121" s="838"/>
      <c r="DY121" s="838"/>
      <c r="DZ121" s="839"/>
    </row>
    <row r="122" spans="1:130" s="247" customFormat="1" ht="26.25" customHeight="1">
      <c r="A122" s="864"/>
      <c r="B122" s="865"/>
      <c r="C122" s="868" t="s">
        <v>470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399</v>
      </c>
      <c r="AB122" s="824"/>
      <c r="AC122" s="824"/>
      <c r="AD122" s="824"/>
      <c r="AE122" s="825"/>
      <c r="AF122" s="826" t="s">
        <v>430</v>
      </c>
      <c r="AG122" s="824"/>
      <c r="AH122" s="824"/>
      <c r="AI122" s="824"/>
      <c r="AJ122" s="825"/>
      <c r="AK122" s="826" t="s">
        <v>430</v>
      </c>
      <c r="AL122" s="824"/>
      <c r="AM122" s="824"/>
      <c r="AN122" s="824"/>
      <c r="AO122" s="825"/>
      <c r="AP122" s="871" t="s">
        <v>415</v>
      </c>
      <c r="AQ122" s="872"/>
      <c r="AR122" s="872"/>
      <c r="AS122" s="872"/>
      <c r="AT122" s="873"/>
      <c r="AU122" s="933"/>
      <c r="AV122" s="934"/>
      <c r="AW122" s="934"/>
      <c r="AX122" s="934"/>
      <c r="AY122" s="935"/>
      <c r="AZ122" s="926" t="s">
        <v>491</v>
      </c>
      <c r="BA122" s="927"/>
      <c r="BB122" s="927"/>
      <c r="BC122" s="927"/>
      <c r="BD122" s="927"/>
      <c r="BE122" s="927"/>
      <c r="BF122" s="927"/>
      <c r="BG122" s="927"/>
      <c r="BH122" s="927"/>
      <c r="BI122" s="927"/>
      <c r="BJ122" s="927"/>
      <c r="BK122" s="927"/>
      <c r="BL122" s="927"/>
      <c r="BM122" s="927"/>
      <c r="BN122" s="927"/>
      <c r="BO122" s="927"/>
      <c r="BP122" s="928"/>
      <c r="BQ122" s="929">
        <v>60162838</v>
      </c>
      <c r="BR122" s="892"/>
      <c r="BS122" s="892"/>
      <c r="BT122" s="892"/>
      <c r="BU122" s="892"/>
      <c r="BV122" s="892">
        <v>62434794</v>
      </c>
      <c r="BW122" s="892"/>
      <c r="BX122" s="892"/>
      <c r="BY122" s="892"/>
      <c r="BZ122" s="892"/>
      <c r="CA122" s="892">
        <v>61779871</v>
      </c>
      <c r="CB122" s="892"/>
      <c r="CC122" s="892"/>
      <c r="CD122" s="892"/>
      <c r="CE122" s="892"/>
      <c r="CF122" s="893">
        <v>296.10000000000002</v>
      </c>
      <c r="CG122" s="894"/>
      <c r="CH122" s="894"/>
      <c r="CI122" s="894"/>
      <c r="CJ122" s="894"/>
      <c r="CK122" s="916"/>
      <c r="CL122" s="902"/>
      <c r="CM122" s="902"/>
      <c r="CN122" s="902"/>
      <c r="CO122" s="903"/>
      <c r="CP122" s="882" t="s">
        <v>420</v>
      </c>
      <c r="CQ122" s="883"/>
      <c r="CR122" s="883"/>
      <c r="CS122" s="883"/>
      <c r="CT122" s="883"/>
      <c r="CU122" s="883"/>
      <c r="CV122" s="883"/>
      <c r="CW122" s="883"/>
      <c r="CX122" s="883"/>
      <c r="CY122" s="883"/>
      <c r="CZ122" s="883"/>
      <c r="DA122" s="883"/>
      <c r="DB122" s="883"/>
      <c r="DC122" s="883"/>
      <c r="DD122" s="883"/>
      <c r="DE122" s="883"/>
      <c r="DF122" s="884"/>
      <c r="DG122" s="860">
        <v>450429</v>
      </c>
      <c r="DH122" s="861"/>
      <c r="DI122" s="861"/>
      <c r="DJ122" s="861"/>
      <c r="DK122" s="861"/>
      <c r="DL122" s="861">
        <v>427782</v>
      </c>
      <c r="DM122" s="861"/>
      <c r="DN122" s="861"/>
      <c r="DO122" s="861"/>
      <c r="DP122" s="861"/>
      <c r="DQ122" s="861">
        <v>412083</v>
      </c>
      <c r="DR122" s="861"/>
      <c r="DS122" s="861"/>
      <c r="DT122" s="861"/>
      <c r="DU122" s="861"/>
      <c r="DV122" s="838">
        <v>2</v>
      </c>
      <c r="DW122" s="838"/>
      <c r="DX122" s="838"/>
      <c r="DY122" s="838"/>
      <c r="DZ122" s="839"/>
    </row>
    <row r="123" spans="1:130" s="247" customFormat="1" ht="26.25" customHeight="1">
      <c r="A123" s="864"/>
      <c r="B123" s="865"/>
      <c r="C123" s="868" t="s">
        <v>476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430</v>
      </c>
      <c r="AB123" s="824"/>
      <c r="AC123" s="824"/>
      <c r="AD123" s="824"/>
      <c r="AE123" s="825"/>
      <c r="AF123" s="826" t="s">
        <v>399</v>
      </c>
      <c r="AG123" s="824"/>
      <c r="AH123" s="824"/>
      <c r="AI123" s="824"/>
      <c r="AJ123" s="825"/>
      <c r="AK123" s="826" t="s">
        <v>430</v>
      </c>
      <c r="AL123" s="824"/>
      <c r="AM123" s="824"/>
      <c r="AN123" s="824"/>
      <c r="AO123" s="825"/>
      <c r="AP123" s="871" t="s">
        <v>430</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492</v>
      </c>
      <c r="BP123" s="925"/>
      <c r="BQ123" s="879">
        <v>81672157</v>
      </c>
      <c r="BR123" s="880"/>
      <c r="BS123" s="880"/>
      <c r="BT123" s="880"/>
      <c r="BU123" s="880"/>
      <c r="BV123" s="880">
        <v>84024388</v>
      </c>
      <c r="BW123" s="880"/>
      <c r="BX123" s="880"/>
      <c r="BY123" s="880"/>
      <c r="BZ123" s="880"/>
      <c r="CA123" s="880">
        <v>83087197</v>
      </c>
      <c r="CB123" s="880"/>
      <c r="CC123" s="880"/>
      <c r="CD123" s="880"/>
      <c r="CE123" s="880"/>
      <c r="CF123" s="790"/>
      <c r="CG123" s="791"/>
      <c r="CH123" s="791"/>
      <c r="CI123" s="791"/>
      <c r="CJ123" s="881"/>
      <c r="CK123" s="916"/>
      <c r="CL123" s="902"/>
      <c r="CM123" s="902"/>
      <c r="CN123" s="902"/>
      <c r="CO123" s="903"/>
      <c r="CP123" s="882" t="s">
        <v>493</v>
      </c>
      <c r="CQ123" s="883"/>
      <c r="CR123" s="883"/>
      <c r="CS123" s="883"/>
      <c r="CT123" s="883"/>
      <c r="CU123" s="883"/>
      <c r="CV123" s="883"/>
      <c r="CW123" s="883"/>
      <c r="CX123" s="883"/>
      <c r="CY123" s="883"/>
      <c r="CZ123" s="883"/>
      <c r="DA123" s="883"/>
      <c r="DB123" s="883"/>
      <c r="DC123" s="883"/>
      <c r="DD123" s="883"/>
      <c r="DE123" s="883"/>
      <c r="DF123" s="884"/>
      <c r="DG123" s="823">
        <v>376667</v>
      </c>
      <c r="DH123" s="824"/>
      <c r="DI123" s="824"/>
      <c r="DJ123" s="824"/>
      <c r="DK123" s="825"/>
      <c r="DL123" s="826">
        <v>341172</v>
      </c>
      <c r="DM123" s="824"/>
      <c r="DN123" s="824"/>
      <c r="DO123" s="824"/>
      <c r="DP123" s="825"/>
      <c r="DQ123" s="826">
        <v>303929</v>
      </c>
      <c r="DR123" s="824"/>
      <c r="DS123" s="824"/>
      <c r="DT123" s="824"/>
      <c r="DU123" s="825"/>
      <c r="DV123" s="871">
        <v>1.5</v>
      </c>
      <c r="DW123" s="872"/>
      <c r="DX123" s="872"/>
      <c r="DY123" s="872"/>
      <c r="DZ123" s="873"/>
    </row>
    <row r="124" spans="1:130" s="247" customFormat="1" ht="26.25" customHeight="1" thickBot="1">
      <c r="A124" s="864"/>
      <c r="B124" s="865"/>
      <c r="C124" s="868" t="s">
        <v>479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415</v>
      </c>
      <c r="AB124" s="824"/>
      <c r="AC124" s="824"/>
      <c r="AD124" s="824"/>
      <c r="AE124" s="825"/>
      <c r="AF124" s="826" t="s">
        <v>415</v>
      </c>
      <c r="AG124" s="824"/>
      <c r="AH124" s="824"/>
      <c r="AI124" s="824"/>
      <c r="AJ124" s="825"/>
      <c r="AK124" s="826" t="s">
        <v>415</v>
      </c>
      <c r="AL124" s="824"/>
      <c r="AM124" s="824"/>
      <c r="AN124" s="824"/>
      <c r="AO124" s="825"/>
      <c r="AP124" s="871" t="s">
        <v>430</v>
      </c>
      <c r="AQ124" s="872"/>
      <c r="AR124" s="872"/>
      <c r="AS124" s="872"/>
      <c r="AT124" s="873"/>
      <c r="AU124" s="874" t="s">
        <v>494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35.299999999999997</v>
      </c>
      <c r="BR124" s="878"/>
      <c r="BS124" s="878"/>
      <c r="BT124" s="878"/>
      <c r="BU124" s="878"/>
      <c r="BV124" s="878">
        <v>36.5</v>
      </c>
      <c r="BW124" s="878"/>
      <c r="BX124" s="878"/>
      <c r="BY124" s="878"/>
      <c r="BZ124" s="878"/>
      <c r="CA124" s="878">
        <v>41.9</v>
      </c>
      <c r="CB124" s="878"/>
      <c r="CC124" s="878"/>
      <c r="CD124" s="878"/>
      <c r="CE124" s="878"/>
      <c r="CF124" s="768"/>
      <c r="CG124" s="769"/>
      <c r="CH124" s="769"/>
      <c r="CI124" s="769"/>
      <c r="CJ124" s="909"/>
      <c r="CK124" s="917"/>
      <c r="CL124" s="917"/>
      <c r="CM124" s="917"/>
      <c r="CN124" s="917"/>
      <c r="CO124" s="918"/>
      <c r="CP124" s="882" t="s">
        <v>495</v>
      </c>
      <c r="CQ124" s="883"/>
      <c r="CR124" s="883"/>
      <c r="CS124" s="883"/>
      <c r="CT124" s="883"/>
      <c r="CU124" s="883"/>
      <c r="CV124" s="883"/>
      <c r="CW124" s="883"/>
      <c r="CX124" s="883"/>
      <c r="CY124" s="883"/>
      <c r="CZ124" s="883"/>
      <c r="DA124" s="883"/>
      <c r="DB124" s="883"/>
      <c r="DC124" s="883"/>
      <c r="DD124" s="883"/>
      <c r="DE124" s="883"/>
      <c r="DF124" s="884"/>
      <c r="DG124" s="806">
        <v>158998</v>
      </c>
      <c r="DH124" s="807"/>
      <c r="DI124" s="807"/>
      <c r="DJ124" s="807"/>
      <c r="DK124" s="808"/>
      <c r="DL124" s="809">
        <v>164190</v>
      </c>
      <c r="DM124" s="807"/>
      <c r="DN124" s="807"/>
      <c r="DO124" s="807"/>
      <c r="DP124" s="808"/>
      <c r="DQ124" s="809">
        <v>174173</v>
      </c>
      <c r="DR124" s="807"/>
      <c r="DS124" s="807"/>
      <c r="DT124" s="807"/>
      <c r="DU124" s="808"/>
      <c r="DV124" s="895">
        <v>0.8</v>
      </c>
      <c r="DW124" s="896"/>
      <c r="DX124" s="896"/>
      <c r="DY124" s="896"/>
      <c r="DZ124" s="897"/>
    </row>
    <row r="125" spans="1:130" s="247" customFormat="1" ht="26.25" customHeight="1">
      <c r="A125" s="864"/>
      <c r="B125" s="865"/>
      <c r="C125" s="868" t="s">
        <v>481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430</v>
      </c>
      <c r="AB125" s="824"/>
      <c r="AC125" s="824"/>
      <c r="AD125" s="824"/>
      <c r="AE125" s="825"/>
      <c r="AF125" s="826" t="s">
        <v>430</v>
      </c>
      <c r="AG125" s="824"/>
      <c r="AH125" s="824"/>
      <c r="AI125" s="824"/>
      <c r="AJ125" s="825"/>
      <c r="AK125" s="826" t="s">
        <v>430</v>
      </c>
      <c r="AL125" s="824"/>
      <c r="AM125" s="824"/>
      <c r="AN125" s="824"/>
      <c r="AO125" s="825"/>
      <c r="AP125" s="871" t="s">
        <v>430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496</v>
      </c>
      <c r="CL125" s="899"/>
      <c r="CM125" s="899"/>
      <c r="CN125" s="899"/>
      <c r="CO125" s="900"/>
      <c r="CP125" s="907" t="s">
        <v>497</v>
      </c>
      <c r="CQ125" s="852"/>
      <c r="CR125" s="852"/>
      <c r="CS125" s="852"/>
      <c r="CT125" s="852"/>
      <c r="CU125" s="852"/>
      <c r="CV125" s="852"/>
      <c r="CW125" s="852"/>
      <c r="CX125" s="852"/>
      <c r="CY125" s="852"/>
      <c r="CZ125" s="852"/>
      <c r="DA125" s="852"/>
      <c r="DB125" s="852"/>
      <c r="DC125" s="852"/>
      <c r="DD125" s="852"/>
      <c r="DE125" s="852"/>
      <c r="DF125" s="853"/>
      <c r="DG125" s="908" t="s">
        <v>430</v>
      </c>
      <c r="DH125" s="889"/>
      <c r="DI125" s="889"/>
      <c r="DJ125" s="889"/>
      <c r="DK125" s="889"/>
      <c r="DL125" s="889" t="s">
        <v>430</v>
      </c>
      <c r="DM125" s="889"/>
      <c r="DN125" s="889"/>
      <c r="DO125" s="889"/>
      <c r="DP125" s="889"/>
      <c r="DQ125" s="889" t="s">
        <v>430</v>
      </c>
      <c r="DR125" s="889"/>
      <c r="DS125" s="889"/>
      <c r="DT125" s="889"/>
      <c r="DU125" s="889"/>
      <c r="DV125" s="890" t="s">
        <v>430</v>
      </c>
      <c r="DW125" s="890"/>
      <c r="DX125" s="890"/>
      <c r="DY125" s="890"/>
      <c r="DZ125" s="891"/>
    </row>
    <row r="126" spans="1:130" s="247" customFormat="1" ht="26.25" customHeight="1" thickBot="1">
      <c r="A126" s="864"/>
      <c r="B126" s="865"/>
      <c r="C126" s="868" t="s">
        <v>483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31780</v>
      </c>
      <c r="AB126" s="824"/>
      <c r="AC126" s="824"/>
      <c r="AD126" s="824"/>
      <c r="AE126" s="825"/>
      <c r="AF126" s="826">
        <v>31780</v>
      </c>
      <c r="AG126" s="824"/>
      <c r="AH126" s="824"/>
      <c r="AI126" s="824"/>
      <c r="AJ126" s="825"/>
      <c r="AK126" s="826">
        <v>19100</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498</v>
      </c>
      <c r="CQ126" s="794"/>
      <c r="CR126" s="794"/>
      <c r="CS126" s="794"/>
      <c r="CT126" s="794"/>
      <c r="CU126" s="794"/>
      <c r="CV126" s="794"/>
      <c r="CW126" s="794"/>
      <c r="CX126" s="794"/>
      <c r="CY126" s="794"/>
      <c r="CZ126" s="794"/>
      <c r="DA126" s="794"/>
      <c r="DB126" s="794"/>
      <c r="DC126" s="794"/>
      <c r="DD126" s="794"/>
      <c r="DE126" s="794"/>
      <c r="DF126" s="795"/>
      <c r="DG126" s="860" t="s">
        <v>430</v>
      </c>
      <c r="DH126" s="861"/>
      <c r="DI126" s="861"/>
      <c r="DJ126" s="861"/>
      <c r="DK126" s="861"/>
      <c r="DL126" s="861" t="s">
        <v>430</v>
      </c>
      <c r="DM126" s="861"/>
      <c r="DN126" s="861"/>
      <c r="DO126" s="861"/>
      <c r="DP126" s="861"/>
      <c r="DQ126" s="861" t="s">
        <v>430</v>
      </c>
      <c r="DR126" s="861"/>
      <c r="DS126" s="861"/>
      <c r="DT126" s="861"/>
      <c r="DU126" s="861"/>
      <c r="DV126" s="838" t="s">
        <v>430</v>
      </c>
      <c r="DW126" s="838"/>
      <c r="DX126" s="838"/>
      <c r="DY126" s="838"/>
      <c r="DZ126" s="839"/>
    </row>
    <row r="127" spans="1:130" s="247" customFormat="1" ht="26.25" customHeight="1">
      <c r="A127" s="866"/>
      <c r="B127" s="867"/>
      <c r="C127" s="885" t="s">
        <v>499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2213</v>
      </c>
      <c r="AB127" s="824"/>
      <c r="AC127" s="824"/>
      <c r="AD127" s="824"/>
      <c r="AE127" s="825"/>
      <c r="AF127" s="826">
        <v>1514</v>
      </c>
      <c r="AG127" s="824"/>
      <c r="AH127" s="824"/>
      <c r="AI127" s="824"/>
      <c r="AJ127" s="825"/>
      <c r="AK127" s="826">
        <v>959</v>
      </c>
      <c r="AL127" s="824"/>
      <c r="AM127" s="824"/>
      <c r="AN127" s="824"/>
      <c r="AO127" s="825"/>
      <c r="AP127" s="871">
        <v>0</v>
      </c>
      <c r="AQ127" s="872"/>
      <c r="AR127" s="872"/>
      <c r="AS127" s="872"/>
      <c r="AT127" s="873"/>
      <c r="AU127" s="283"/>
      <c r="AV127" s="283"/>
      <c r="AW127" s="283"/>
      <c r="AX127" s="888" t="s">
        <v>500</v>
      </c>
      <c r="AY127" s="856"/>
      <c r="AZ127" s="856"/>
      <c r="BA127" s="856"/>
      <c r="BB127" s="856"/>
      <c r="BC127" s="856"/>
      <c r="BD127" s="856"/>
      <c r="BE127" s="857"/>
      <c r="BF127" s="855" t="s">
        <v>501</v>
      </c>
      <c r="BG127" s="856"/>
      <c r="BH127" s="856"/>
      <c r="BI127" s="856"/>
      <c r="BJ127" s="856"/>
      <c r="BK127" s="856"/>
      <c r="BL127" s="857"/>
      <c r="BM127" s="855" t="s">
        <v>502</v>
      </c>
      <c r="BN127" s="856"/>
      <c r="BO127" s="856"/>
      <c r="BP127" s="856"/>
      <c r="BQ127" s="856"/>
      <c r="BR127" s="856"/>
      <c r="BS127" s="857"/>
      <c r="BT127" s="855" t="s">
        <v>503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504</v>
      </c>
      <c r="CQ127" s="794"/>
      <c r="CR127" s="794"/>
      <c r="CS127" s="794"/>
      <c r="CT127" s="794"/>
      <c r="CU127" s="794"/>
      <c r="CV127" s="794"/>
      <c r="CW127" s="794"/>
      <c r="CX127" s="794"/>
      <c r="CY127" s="794"/>
      <c r="CZ127" s="794"/>
      <c r="DA127" s="794"/>
      <c r="DB127" s="794"/>
      <c r="DC127" s="794"/>
      <c r="DD127" s="794"/>
      <c r="DE127" s="794"/>
      <c r="DF127" s="795"/>
      <c r="DG127" s="860" t="s">
        <v>430</v>
      </c>
      <c r="DH127" s="861"/>
      <c r="DI127" s="861"/>
      <c r="DJ127" s="861"/>
      <c r="DK127" s="861"/>
      <c r="DL127" s="861" t="s">
        <v>430</v>
      </c>
      <c r="DM127" s="861"/>
      <c r="DN127" s="861"/>
      <c r="DO127" s="861"/>
      <c r="DP127" s="861"/>
      <c r="DQ127" s="861" t="s">
        <v>430</v>
      </c>
      <c r="DR127" s="861"/>
      <c r="DS127" s="861"/>
      <c r="DT127" s="861"/>
      <c r="DU127" s="861"/>
      <c r="DV127" s="838" t="s">
        <v>430</v>
      </c>
      <c r="DW127" s="838"/>
      <c r="DX127" s="838"/>
      <c r="DY127" s="838"/>
      <c r="DZ127" s="839"/>
    </row>
    <row r="128" spans="1:130" s="247" customFormat="1" ht="26.25" customHeight="1" thickBot="1">
      <c r="A128" s="840" t="s">
        <v>505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506</v>
      </c>
      <c r="X128" s="842"/>
      <c r="Y128" s="842"/>
      <c r="Z128" s="843"/>
      <c r="AA128" s="844">
        <v>879406</v>
      </c>
      <c r="AB128" s="845"/>
      <c r="AC128" s="845"/>
      <c r="AD128" s="845"/>
      <c r="AE128" s="846"/>
      <c r="AF128" s="847">
        <v>809291</v>
      </c>
      <c r="AG128" s="845"/>
      <c r="AH128" s="845"/>
      <c r="AI128" s="845"/>
      <c r="AJ128" s="846"/>
      <c r="AK128" s="847">
        <v>850355</v>
      </c>
      <c r="AL128" s="845"/>
      <c r="AM128" s="845"/>
      <c r="AN128" s="845"/>
      <c r="AO128" s="846"/>
      <c r="AP128" s="848"/>
      <c r="AQ128" s="849"/>
      <c r="AR128" s="849"/>
      <c r="AS128" s="849"/>
      <c r="AT128" s="850"/>
      <c r="AU128" s="283"/>
      <c r="AV128" s="283"/>
      <c r="AW128" s="283"/>
      <c r="AX128" s="851" t="s">
        <v>507</v>
      </c>
      <c r="AY128" s="852"/>
      <c r="AZ128" s="852"/>
      <c r="BA128" s="852"/>
      <c r="BB128" s="852"/>
      <c r="BC128" s="852"/>
      <c r="BD128" s="852"/>
      <c r="BE128" s="853"/>
      <c r="BF128" s="830" t="s">
        <v>508</v>
      </c>
      <c r="BG128" s="831"/>
      <c r="BH128" s="831"/>
      <c r="BI128" s="831"/>
      <c r="BJ128" s="831"/>
      <c r="BK128" s="831"/>
      <c r="BL128" s="854"/>
      <c r="BM128" s="830">
        <v>11.97</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509</v>
      </c>
      <c r="CQ128" s="772"/>
      <c r="CR128" s="772"/>
      <c r="CS128" s="772"/>
      <c r="CT128" s="772"/>
      <c r="CU128" s="772"/>
      <c r="CV128" s="772"/>
      <c r="CW128" s="772"/>
      <c r="CX128" s="772"/>
      <c r="CY128" s="772"/>
      <c r="CZ128" s="772"/>
      <c r="DA128" s="772"/>
      <c r="DB128" s="772"/>
      <c r="DC128" s="772"/>
      <c r="DD128" s="772"/>
      <c r="DE128" s="772"/>
      <c r="DF128" s="773"/>
      <c r="DG128" s="834" t="s">
        <v>430</v>
      </c>
      <c r="DH128" s="835"/>
      <c r="DI128" s="835"/>
      <c r="DJ128" s="835"/>
      <c r="DK128" s="835"/>
      <c r="DL128" s="835" t="s">
        <v>415</v>
      </c>
      <c r="DM128" s="835"/>
      <c r="DN128" s="835"/>
      <c r="DO128" s="835"/>
      <c r="DP128" s="835"/>
      <c r="DQ128" s="835" t="s">
        <v>430</v>
      </c>
      <c r="DR128" s="835"/>
      <c r="DS128" s="835"/>
      <c r="DT128" s="835"/>
      <c r="DU128" s="835"/>
      <c r="DV128" s="836" t="s">
        <v>510</v>
      </c>
      <c r="DW128" s="836"/>
      <c r="DX128" s="836"/>
      <c r="DY128" s="836"/>
      <c r="DZ128" s="837"/>
    </row>
    <row r="129" spans="1:131" s="247" customFormat="1" ht="26.25" customHeight="1">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511</v>
      </c>
      <c r="X129" s="821"/>
      <c r="Y129" s="821"/>
      <c r="Z129" s="822"/>
      <c r="AA129" s="823">
        <v>26862612</v>
      </c>
      <c r="AB129" s="824"/>
      <c r="AC129" s="824"/>
      <c r="AD129" s="824"/>
      <c r="AE129" s="825"/>
      <c r="AF129" s="826">
        <v>26675421</v>
      </c>
      <c r="AG129" s="824"/>
      <c r="AH129" s="824"/>
      <c r="AI129" s="824"/>
      <c r="AJ129" s="825"/>
      <c r="AK129" s="826">
        <v>26871006</v>
      </c>
      <c r="AL129" s="824"/>
      <c r="AM129" s="824"/>
      <c r="AN129" s="824"/>
      <c r="AO129" s="825"/>
      <c r="AP129" s="827"/>
      <c r="AQ129" s="828"/>
      <c r="AR129" s="828"/>
      <c r="AS129" s="828"/>
      <c r="AT129" s="829"/>
      <c r="AU129" s="285"/>
      <c r="AV129" s="285"/>
      <c r="AW129" s="285"/>
      <c r="AX129" s="793" t="s">
        <v>512</v>
      </c>
      <c r="AY129" s="794"/>
      <c r="AZ129" s="794"/>
      <c r="BA129" s="794"/>
      <c r="BB129" s="794"/>
      <c r="BC129" s="794"/>
      <c r="BD129" s="794"/>
      <c r="BE129" s="795"/>
      <c r="BF129" s="813" t="s">
        <v>415</v>
      </c>
      <c r="BG129" s="814"/>
      <c r="BH129" s="814"/>
      <c r="BI129" s="814"/>
      <c r="BJ129" s="814"/>
      <c r="BK129" s="814"/>
      <c r="BL129" s="815"/>
      <c r="BM129" s="813">
        <v>16.97</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513</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514</v>
      </c>
      <c r="X130" s="821"/>
      <c r="Y130" s="821"/>
      <c r="Z130" s="822"/>
      <c r="AA130" s="823">
        <v>5332633</v>
      </c>
      <c r="AB130" s="824"/>
      <c r="AC130" s="824"/>
      <c r="AD130" s="824"/>
      <c r="AE130" s="825"/>
      <c r="AF130" s="826">
        <v>5495962</v>
      </c>
      <c r="AG130" s="824"/>
      <c r="AH130" s="824"/>
      <c r="AI130" s="824"/>
      <c r="AJ130" s="825"/>
      <c r="AK130" s="826">
        <v>6003312</v>
      </c>
      <c r="AL130" s="824"/>
      <c r="AM130" s="824"/>
      <c r="AN130" s="824"/>
      <c r="AO130" s="825"/>
      <c r="AP130" s="827"/>
      <c r="AQ130" s="828"/>
      <c r="AR130" s="828"/>
      <c r="AS130" s="828"/>
      <c r="AT130" s="829"/>
      <c r="AU130" s="285"/>
      <c r="AV130" s="285"/>
      <c r="AW130" s="285"/>
      <c r="AX130" s="793" t="s">
        <v>515</v>
      </c>
      <c r="AY130" s="794"/>
      <c r="AZ130" s="794"/>
      <c r="BA130" s="794"/>
      <c r="BB130" s="794"/>
      <c r="BC130" s="794"/>
      <c r="BD130" s="794"/>
      <c r="BE130" s="795"/>
      <c r="BF130" s="796">
        <v>6.3</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516</v>
      </c>
      <c r="X131" s="804"/>
      <c r="Y131" s="804"/>
      <c r="Z131" s="805"/>
      <c r="AA131" s="806">
        <v>21529979</v>
      </c>
      <c r="AB131" s="807"/>
      <c r="AC131" s="807"/>
      <c r="AD131" s="807"/>
      <c r="AE131" s="808"/>
      <c r="AF131" s="809">
        <v>21179459</v>
      </c>
      <c r="AG131" s="807"/>
      <c r="AH131" s="807"/>
      <c r="AI131" s="807"/>
      <c r="AJ131" s="808"/>
      <c r="AK131" s="809">
        <v>20867694</v>
      </c>
      <c r="AL131" s="807"/>
      <c r="AM131" s="807"/>
      <c r="AN131" s="807"/>
      <c r="AO131" s="808"/>
      <c r="AP131" s="810"/>
      <c r="AQ131" s="811"/>
      <c r="AR131" s="811"/>
      <c r="AS131" s="811"/>
      <c r="AT131" s="812"/>
      <c r="AU131" s="285"/>
      <c r="AV131" s="285"/>
      <c r="AW131" s="285"/>
      <c r="AX131" s="771" t="s">
        <v>517</v>
      </c>
      <c r="AY131" s="772"/>
      <c r="AZ131" s="772"/>
      <c r="BA131" s="772"/>
      <c r="BB131" s="772"/>
      <c r="BC131" s="772"/>
      <c r="BD131" s="772"/>
      <c r="BE131" s="773"/>
      <c r="BF131" s="774">
        <v>41.9</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518</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519</v>
      </c>
      <c r="W132" s="784"/>
      <c r="X132" s="784"/>
      <c r="Y132" s="784"/>
      <c r="Z132" s="785"/>
      <c r="AA132" s="786">
        <v>6.5676608420000004</v>
      </c>
      <c r="AB132" s="787"/>
      <c r="AC132" s="787"/>
      <c r="AD132" s="787"/>
      <c r="AE132" s="788"/>
      <c r="AF132" s="789">
        <v>6.6939670180000004</v>
      </c>
      <c r="AG132" s="787"/>
      <c r="AH132" s="787"/>
      <c r="AI132" s="787"/>
      <c r="AJ132" s="788"/>
      <c r="AK132" s="789">
        <v>5.7651192260000004</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520</v>
      </c>
      <c r="W133" s="763"/>
      <c r="X133" s="763"/>
      <c r="Y133" s="763"/>
      <c r="Z133" s="764"/>
      <c r="AA133" s="765">
        <v>7</v>
      </c>
      <c r="AB133" s="766"/>
      <c r="AC133" s="766"/>
      <c r="AD133" s="766"/>
      <c r="AE133" s="767"/>
      <c r="AF133" s="765">
        <v>6.7</v>
      </c>
      <c r="AG133" s="766"/>
      <c r="AH133" s="766"/>
      <c r="AI133" s="766"/>
      <c r="AJ133" s="767"/>
      <c r="AK133" s="765">
        <v>6.3</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ZZ5XIX7tl4llKvXstBfA7VbvBpVDkfi1bmWEYJCLnwBgc7cYMnNLfaOIUBBnak8lIyUei3bMtjJFlAd7GF45IA==" saltValue="eBcCq6Ol5QQBjhpTkQ4s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4294967293"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JySs1AvURxjCkDThKLv9gbj/VfrPJByb2JyY5Or/21GNDysKQOro4W0s14VgtxkKgMbZCmiPXCRQUy1u7smDdg==" saltValue="+JFLIlcggK3Z+wNLurec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dHOZzIlbmzjS00phUxS1TqgP3eQxWM80+f39Ly9adbBLB07whdj+pI31PXUTZAUcfo3GI7Uz7l+r7zHApOXrw==" saltValue="mkJuLQ84xzH6H250q59g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0" t="s">
        <v>524</v>
      </c>
      <c r="AP7" s="304"/>
      <c r="AQ7" s="305" t="s">
        <v>525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1"/>
      <c r="AP8" s="310" t="s">
        <v>526</v>
      </c>
      <c r="AQ8" s="311" t="s">
        <v>527</v>
      </c>
      <c r="AR8" s="312" t="s">
        <v>528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4" t="s">
        <v>529</v>
      </c>
      <c r="AL9" s="1195"/>
      <c r="AM9" s="1195"/>
      <c r="AN9" s="1196"/>
      <c r="AO9" s="313">
        <v>7467864</v>
      </c>
      <c r="AP9" s="313">
        <v>80223</v>
      </c>
      <c r="AQ9" s="314">
        <v>63299</v>
      </c>
      <c r="AR9" s="315">
        <v>26.7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4" t="s">
        <v>530</v>
      </c>
      <c r="AL10" s="1195"/>
      <c r="AM10" s="1195"/>
      <c r="AN10" s="1196"/>
      <c r="AO10" s="316">
        <v>508648</v>
      </c>
      <c r="AP10" s="316">
        <v>5464</v>
      </c>
      <c r="AQ10" s="317">
        <v>6012</v>
      </c>
      <c r="AR10" s="318">
        <v>-9.1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4" t="s">
        <v>531</v>
      </c>
      <c r="AL11" s="1195"/>
      <c r="AM11" s="1195"/>
      <c r="AN11" s="1196"/>
      <c r="AO11" s="316">
        <v>7168</v>
      </c>
      <c r="AP11" s="316">
        <v>77</v>
      </c>
      <c r="AQ11" s="317">
        <v>6006</v>
      </c>
      <c r="AR11" s="318">
        <v>-98.7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4" t="s">
        <v>532</v>
      </c>
      <c r="AL12" s="1195"/>
      <c r="AM12" s="1195"/>
      <c r="AN12" s="1196"/>
      <c r="AO12" s="316" t="s">
        <v>533</v>
      </c>
      <c r="AP12" s="316" t="s">
        <v>533</v>
      </c>
      <c r="AQ12" s="317">
        <v>1513</v>
      </c>
      <c r="AR12" s="318" t="s">
        <v>533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4" t="s">
        <v>534</v>
      </c>
      <c r="AL13" s="1195"/>
      <c r="AM13" s="1195"/>
      <c r="AN13" s="1196"/>
      <c r="AO13" s="316" t="s">
        <v>533</v>
      </c>
      <c r="AP13" s="316" t="s">
        <v>533</v>
      </c>
      <c r="AQ13" s="317">
        <v>6</v>
      </c>
      <c r="AR13" s="318" t="s">
        <v>533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4" t="s">
        <v>535</v>
      </c>
      <c r="AL14" s="1195"/>
      <c r="AM14" s="1195"/>
      <c r="AN14" s="1196"/>
      <c r="AO14" s="316">
        <v>209865</v>
      </c>
      <c r="AP14" s="316">
        <v>2254</v>
      </c>
      <c r="AQ14" s="317">
        <v>2299</v>
      </c>
      <c r="AR14" s="318">
        <v>-2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4" t="s">
        <v>536</v>
      </c>
      <c r="AL15" s="1195"/>
      <c r="AM15" s="1195"/>
      <c r="AN15" s="1196"/>
      <c r="AO15" s="316">
        <v>29263</v>
      </c>
      <c r="AP15" s="316">
        <v>314</v>
      </c>
      <c r="AQ15" s="317">
        <v>1728</v>
      </c>
      <c r="AR15" s="318">
        <v>-81.8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7" t="s">
        <v>537</v>
      </c>
      <c r="AL16" s="1198"/>
      <c r="AM16" s="1198"/>
      <c r="AN16" s="1199"/>
      <c r="AO16" s="316">
        <v>-646632</v>
      </c>
      <c r="AP16" s="316">
        <v>-6946</v>
      </c>
      <c r="AQ16" s="317">
        <v>-4986</v>
      </c>
      <c r="AR16" s="318">
        <v>39.299999999999997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7" t="s">
        <v>186</v>
      </c>
      <c r="AL17" s="1198"/>
      <c r="AM17" s="1198"/>
      <c r="AN17" s="1199"/>
      <c r="AO17" s="316">
        <v>7576176</v>
      </c>
      <c r="AP17" s="316">
        <v>81386</v>
      </c>
      <c r="AQ17" s="317">
        <v>75877</v>
      </c>
      <c r="AR17" s="318">
        <v>7.3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539</v>
      </c>
      <c r="AP20" s="324" t="s">
        <v>540</v>
      </c>
      <c r="AQ20" s="325" t="s">
        <v>541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91" t="s">
        <v>542</v>
      </c>
      <c r="AL21" s="1192"/>
      <c r="AM21" s="1192"/>
      <c r="AN21" s="1193"/>
      <c r="AO21" s="328">
        <v>9.09</v>
      </c>
      <c r="AP21" s="329">
        <v>7.41</v>
      </c>
      <c r="AQ21" s="330">
        <v>1.68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91" t="s">
        <v>543</v>
      </c>
      <c r="AL22" s="1192"/>
      <c r="AM22" s="1192"/>
      <c r="AN22" s="1193"/>
      <c r="AO22" s="333">
        <v>98.4</v>
      </c>
      <c r="AP22" s="334">
        <v>98.4</v>
      </c>
      <c r="AQ22" s="335">
        <v>0</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0" t="s">
        <v>524</v>
      </c>
      <c r="AP30" s="304"/>
      <c r="AQ30" s="305" t="s">
        <v>525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1"/>
      <c r="AP31" s="310" t="s">
        <v>526</v>
      </c>
      <c r="AQ31" s="311" t="s">
        <v>527</v>
      </c>
      <c r="AR31" s="312" t="s">
        <v>528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2" t="s">
        <v>547</v>
      </c>
      <c r="AL32" s="1183"/>
      <c r="AM32" s="1183"/>
      <c r="AN32" s="1184"/>
      <c r="AO32" s="343">
        <v>6292693</v>
      </c>
      <c r="AP32" s="343">
        <v>67599</v>
      </c>
      <c r="AQ32" s="344">
        <v>39476</v>
      </c>
      <c r="AR32" s="345">
        <v>71.2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2" t="s">
        <v>548</v>
      </c>
      <c r="AL33" s="1183"/>
      <c r="AM33" s="1183"/>
      <c r="AN33" s="1184"/>
      <c r="AO33" s="343" t="s">
        <v>533</v>
      </c>
      <c r="AP33" s="343" t="s">
        <v>533</v>
      </c>
      <c r="AQ33" s="344" t="s">
        <v>533</v>
      </c>
      <c r="AR33" s="345" t="s">
        <v>533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2" t="s">
        <v>549</v>
      </c>
      <c r="AL34" s="1183"/>
      <c r="AM34" s="1183"/>
      <c r="AN34" s="1184"/>
      <c r="AO34" s="343" t="s">
        <v>533</v>
      </c>
      <c r="AP34" s="343" t="s">
        <v>533</v>
      </c>
      <c r="AQ34" s="344">
        <v>57</v>
      </c>
      <c r="AR34" s="345" t="s">
        <v>533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2" t="s">
        <v>550</v>
      </c>
      <c r="AL35" s="1183"/>
      <c r="AM35" s="1183"/>
      <c r="AN35" s="1184"/>
      <c r="AO35" s="343">
        <v>1732285</v>
      </c>
      <c r="AP35" s="343">
        <v>18609</v>
      </c>
      <c r="AQ35" s="344">
        <v>13586</v>
      </c>
      <c r="AR35" s="345">
        <v>37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2" t="s">
        <v>551</v>
      </c>
      <c r="AL36" s="1183"/>
      <c r="AM36" s="1183"/>
      <c r="AN36" s="1184"/>
      <c r="AO36" s="343">
        <v>10519</v>
      </c>
      <c r="AP36" s="343">
        <v>113</v>
      </c>
      <c r="AQ36" s="344">
        <v>1761</v>
      </c>
      <c r="AR36" s="345">
        <v>-93.6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2" t="s">
        <v>552</v>
      </c>
      <c r="AL37" s="1183"/>
      <c r="AM37" s="1183"/>
      <c r="AN37" s="1184"/>
      <c r="AO37" s="343">
        <v>20059</v>
      </c>
      <c r="AP37" s="343">
        <v>215</v>
      </c>
      <c r="AQ37" s="344">
        <v>609</v>
      </c>
      <c r="AR37" s="345">
        <v>-64.7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5" t="s">
        <v>553</v>
      </c>
      <c r="AL38" s="1186"/>
      <c r="AM38" s="1186"/>
      <c r="AN38" s="1187"/>
      <c r="AO38" s="346">
        <v>1159</v>
      </c>
      <c r="AP38" s="346">
        <v>12</v>
      </c>
      <c r="AQ38" s="347">
        <v>1</v>
      </c>
      <c r="AR38" s="335">
        <v>1100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5" t="s">
        <v>554</v>
      </c>
      <c r="AL39" s="1186"/>
      <c r="AM39" s="1186"/>
      <c r="AN39" s="1187"/>
      <c r="AO39" s="343">
        <v>-850355</v>
      </c>
      <c r="AP39" s="343">
        <v>-9135</v>
      </c>
      <c r="AQ39" s="344">
        <v>-5546</v>
      </c>
      <c r="AR39" s="345">
        <v>64.7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2" t="s">
        <v>555</v>
      </c>
      <c r="AL40" s="1183"/>
      <c r="AM40" s="1183"/>
      <c r="AN40" s="1184"/>
      <c r="AO40" s="343">
        <v>-6003312</v>
      </c>
      <c r="AP40" s="343">
        <v>-64490</v>
      </c>
      <c r="AQ40" s="344">
        <v>-36890</v>
      </c>
      <c r="AR40" s="345">
        <v>74.8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8" t="s">
        <v>299</v>
      </c>
      <c r="AL41" s="1189"/>
      <c r="AM41" s="1189"/>
      <c r="AN41" s="1190"/>
      <c r="AO41" s="343">
        <v>1203048</v>
      </c>
      <c r="AP41" s="343">
        <v>12924</v>
      </c>
      <c r="AQ41" s="344">
        <v>13053</v>
      </c>
      <c r="AR41" s="345">
        <v>-1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5" t="s">
        <v>524</v>
      </c>
      <c r="AN49" s="1177" t="s">
        <v>559</v>
      </c>
      <c r="AO49" s="1178"/>
      <c r="AP49" s="1178"/>
      <c r="AQ49" s="1178"/>
      <c r="AR49" s="1179"/>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6"/>
      <c r="AN50" s="359" t="s">
        <v>560</v>
      </c>
      <c r="AO50" s="360" t="s">
        <v>561</v>
      </c>
      <c r="AP50" s="361" t="s">
        <v>562</v>
      </c>
      <c r="AQ50" s="362" t="s">
        <v>563</v>
      </c>
      <c r="AR50" s="363" t="s">
        <v>564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565</v>
      </c>
      <c r="AL51" s="356"/>
      <c r="AM51" s="364">
        <v>7745129</v>
      </c>
      <c r="AN51" s="365">
        <v>79135</v>
      </c>
      <c r="AO51" s="366">
        <v>13.2</v>
      </c>
      <c r="AP51" s="367">
        <v>92247</v>
      </c>
      <c r="AQ51" s="368">
        <v>72.099999999999994</v>
      </c>
      <c r="AR51" s="369">
        <v>-58.9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566</v>
      </c>
      <c r="AM52" s="372">
        <v>3894998</v>
      </c>
      <c r="AN52" s="373">
        <v>39797</v>
      </c>
      <c r="AO52" s="374">
        <v>-1.4</v>
      </c>
      <c r="AP52" s="375">
        <v>37204</v>
      </c>
      <c r="AQ52" s="376">
        <v>31.3</v>
      </c>
      <c r="AR52" s="377">
        <v>-32.700000000000003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567</v>
      </c>
      <c r="AL53" s="356"/>
      <c r="AM53" s="364">
        <v>10863618</v>
      </c>
      <c r="AN53" s="365">
        <v>111986</v>
      </c>
      <c r="AO53" s="366">
        <v>41.5</v>
      </c>
      <c r="AP53" s="367">
        <v>57295</v>
      </c>
      <c r="AQ53" s="368">
        <v>-37.9</v>
      </c>
      <c r="AR53" s="369">
        <v>79.400000000000006</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566</v>
      </c>
      <c r="AM54" s="372">
        <v>6830603</v>
      </c>
      <c r="AN54" s="373">
        <v>70412</v>
      </c>
      <c r="AO54" s="374">
        <v>76.900000000000006</v>
      </c>
      <c r="AP54" s="375">
        <v>32771</v>
      </c>
      <c r="AQ54" s="376">
        <v>-11.9</v>
      </c>
      <c r="AR54" s="377">
        <v>88.8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568</v>
      </c>
      <c r="AL55" s="356"/>
      <c r="AM55" s="364">
        <v>5632484</v>
      </c>
      <c r="AN55" s="365">
        <v>58864</v>
      </c>
      <c r="AO55" s="366">
        <v>-47.4</v>
      </c>
      <c r="AP55" s="367">
        <v>54110</v>
      </c>
      <c r="AQ55" s="368">
        <v>-5.6</v>
      </c>
      <c r="AR55" s="369">
        <v>-41.8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566</v>
      </c>
      <c r="AM56" s="372">
        <v>3698157</v>
      </c>
      <c r="AN56" s="373">
        <v>38648</v>
      </c>
      <c r="AO56" s="374">
        <v>-45.1</v>
      </c>
      <c r="AP56" s="375">
        <v>30620</v>
      </c>
      <c r="AQ56" s="376">
        <v>-6.6</v>
      </c>
      <c r="AR56" s="377">
        <v>-38.5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569</v>
      </c>
      <c r="AL57" s="356"/>
      <c r="AM57" s="364">
        <v>6346907</v>
      </c>
      <c r="AN57" s="365">
        <v>67246</v>
      </c>
      <c r="AO57" s="366">
        <v>14.2</v>
      </c>
      <c r="AP57" s="367">
        <v>54684</v>
      </c>
      <c r="AQ57" s="368">
        <v>1.1000000000000001</v>
      </c>
      <c r="AR57" s="369">
        <v>13.1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566</v>
      </c>
      <c r="AM58" s="372">
        <v>4391697</v>
      </c>
      <c r="AN58" s="373">
        <v>46530</v>
      </c>
      <c r="AO58" s="374">
        <v>20.399999999999999</v>
      </c>
      <c r="AP58" s="375">
        <v>32829</v>
      </c>
      <c r="AQ58" s="376">
        <v>7.2</v>
      </c>
      <c r="AR58" s="377">
        <v>13.2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570</v>
      </c>
      <c r="AL59" s="356"/>
      <c r="AM59" s="364">
        <v>7357297</v>
      </c>
      <c r="AN59" s="365">
        <v>79035</v>
      </c>
      <c r="AO59" s="366">
        <v>17.5</v>
      </c>
      <c r="AP59" s="367">
        <v>62383</v>
      </c>
      <c r="AQ59" s="368">
        <v>14.1</v>
      </c>
      <c r="AR59" s="369">
        <v>3.4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566</v>
      </c>
      <c r="AM60" s="372">
        <v>4098760</v>
      </c>
      <c r="AN60" s="373">
        <v>44031</v>
      </c>
      <c r="AO60" s="374">
        <v>-5.4</v>
      </c>
      <c r="AP60" s="375">
        <v>35325</v>
      </c>
      <c r="AQ60" s="376">
        <v>7.6</v>
      </c>
      <c r="AR60" s="377">
        <v>-13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571</v>
      </c>
      <c r="AL61" s="378"/>
      <c r="AM61" s="379">
        <v>7589087</v>
      </c>
      <c r="AN61" s="380">
        <v>79253</v>
      </c>
      <c r="AO61" s="381">
        <v>7.8</v>
      </c>
      <c r="AP61" s="382">
        <v>64144</v>
      </c>
      <c r="AQ61" s="383">
        <v>8.8000000000000007</v>
      </c>
      <c r="AR61" s="369">
        <v>-1</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566</v>
      </c>
      <c r="AM62" s="372">
        <v>4582843</v>
      </c>
      <c r="AN62" s="373">
        <v>47884</v>
      </c>
      <c r="AO62" s="374">
        <v>9.1</v>
      </c>
      <c r="AP62" s="375">
        <v>33750</v>
      </c>
      <c r="AQ62" s="376">
        <v>5.5</v>
      </c>
      <c r="AR62" s="377">
        <v>3.6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huflTTddzNwjL5uaiujguHRWQDWA8vK3E5LwPe7IaIQsCd9x8IAPtOvao2d3Df6H/P+7SCdkS3pMnciyZasm1w==" saltValue="SJCuCLSm0a8b0TIRn8a8e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573</v>
      </c>
    </row>
    <row r="120" spans="125:125" ht="13.5" hidden="1" customHeight="1"/>
    <row r="121" spans="125:125" ht="13.5" hidden="1" customHeight="1">
      <c r="DU121" s="291"/>
    </row>
  </sheetData>
  <sheetProtection algorithmName="SHA-512" hashValue="sk5EHI2jRHwIiXNcu2IGWXGkmF+hK1UarHIvd7Oz/1iTwhUgGo7uOC41+nH1Ok6YKPhJLlYqpsJgmDSCGYagcg==" saltValue="ff2NUOt/gOXI6hO+Y4fu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574</v>
      </c>
    </row>
  </sheetData>
  <sheetProtection algorithmName="SHA-512" hashValue="xYDxJ/ambn6rNWIrTcmqMbvUO4SVZsSaWVR9iGPMD3ACNnYRyFfeHU713mHttUZyKYVLM1hFU3u8JtRrsBfEww==" saltValue="1rHFAZtm3SUa6q53EYuf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575</v>
      </c>
      <c r="G46" s="8" t="s">
        <v>576</v>
      </c>
      <c r="H46" s="8" t="s">
        <v>577</v>
      </c>
      <c r="I46" s="8" t="s">
        <v>578</v>
      </c>
      <c r="J46" s="9" t="s">
        <v>579</v>
      </c>
    </row>
    <row r="47" spans="2:10" ht="57.75" customHeight="1">
      <c r="B47" s="10"/>
      <c r="C47" s="1200" t="s">
        <v>3</v>
      </c>
      <c r="D47" s="1200"/>
      <c r="E47" s="1201"/>
      <c r="F47" s="11">
        <v>21.63</v>
      </c>
      <c r="G47" s="12">
        <v>21.93</v>
      </c>
      <c r="H47" s="12">
        <v>21.81</v>
      </c>
      <c r="I47" s="12">
        <v>21.98</v>
      </c>
      <c r="J47" s="13">
        <v>21.84</v>
      </c>
    </row>
    <row r="48" spans="2:10" ht="57.75" customHeight="1">
      <c r="B48" s="14"/>
      <c r="C48" s="1202" t="s">
        <v>4</v>
      </c>
      <c r="D48" s="1202"/>
      <c r="E48" s="1203"/>
      <c r="F48" s="15">
        <v>3.32</v>
      </c>
      <c r="G48" s="16">
        <v>2.63</v>
      </c>
      <c r="H48" s="16">
        <v>1.74</v>
      </c>
      <c r="I48" s="16">
        <v>2.13</v>
      </c>
      <c r="J48" s="17">
        <v>3.44</v>
      </c>
    </row>
    <row r="49" spans="2:10" ht="57.75" customHeight="1" thickBot="1">
      <c r="B49" s="18"/>
      <c r="C49" s="1204" t="s">
        <v>5</v>
      </c>
      <c r="D49" s="1204"/>
      <c r="E49" s="1205"/>
      <c r="F49" s="19">
        <v>4.33</v>
      </c>
      <c r="G49" s="20">
        <v>3.33</v>
      </c>
      <c r="H49" s="20">
        <v>4.6900000000000004</v>
      </c>
      <c r="I49" s="20">
        <v>2.4</v>
      </c>
      <c r="J49" s="21">
        <v>3.91</v>
      </c>
    </row>
    <row r="50" spans="2:10" ht="13.5" customHeight="1"/>
  </sheetData>
  <sheetProtection algorithmName="SHA-512" hashValue="8wqpB/rwaxgeZxs32vsVENTZasJNUoBgRxJsgNfGBSiidAxBT4Oo3wXD1aDn5Znp0rl2SoKHSeDL2pJ+zShCzw==" saltValue="/AL9Fvay8JL9CsF6j5v2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2021-03-05T02:47:05Z</cp:lastPrinted>
  <dcterms:created xsi:type="dcterms:W3CDTF">2021-02-05T03:58:41Z</dcterms:created>
  <dcterms:modified xsi:type="dcterms:W3CDTF">2021-03-17T01:09:27Z</dcterms:modified>
  <cp:category/>
</cp:coreProperties>
</file>