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DG102" i="11" l="1"/>
  <c r="CR102" i="11"/>
  <c r="AU88" i="11"/>
  <c r="AP88" i="11"/>
  <c r="AF88" i="11"/>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BE35" i="9"/>
  <c r="AM35" i="9"/>
  <c r="CO34" i="9"/>
  <c r="BW34"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alcChain>
</file>

<file path=xl/sharedStrings.xml><?xml version="1.0" encoding="utf-8"?>
<sst xmlns="http://schemas.openxmlformats.org/spreadsheetml/2006/main" count="1027" uniqueCount="562">
  <si>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</si>
  <si>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</si>
  <si>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</si>
  <si>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</si>
  <si>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</si>
  <si>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</si>
  <si>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</si>
  <si>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</si>
  <si>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</si>
  <si>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</si>
  <si>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</si>
  <si>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</si>
  <si>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</si>
  <si>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</si>
  <si>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</si>
  <si>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</si>
  <si>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</si>
  <si>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</si>
  <si>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</si>
  <si>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</si>
  <si>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</si>
  <si>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</si>
  <si>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</si>
  <si>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</si>
  <si>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</si>
  <si>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</si>
  <si>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</si>
  <si>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</si>
  <si>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</si>
  <si>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</si>
  <si>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</si>
  <si>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</si>
  <si>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</si>
  <si>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</si>
  <si>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</si>
  <si>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</si>
  <si>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</si>
  <si>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</si>
  <si>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</si>
  <si>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</si>
  <si>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</si>
  <si>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</si>
  <si>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</si>
  <si>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</si>
  <si>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</si>
  <si>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</si>
  <si>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</si>
  <si>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</si>
  <si>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</si>
  <si>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</si>
  <si>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</si>
  <si>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</si>
  <si>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</si>
  <si>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</si>
  <si>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</si>
  <si>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</si>
  <si>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</si>
  <si>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</si>
  <si>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</si>
  <si>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</si>
  <si>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</si>
  <si>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</si>
  <si>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</si>
  <si>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</si>
  <si>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</si>
  <si>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</si>
  <si>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</si>
  <si>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</si>
  <si>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</si>
  <si>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</si>
  <si>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</si>
  <si>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</si>
  <si>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</si>
  <si>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</si>
  <si>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</si>
  <si>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</si>
  <si>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</si>
  <si>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</si>
  <si>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</si>
  <si>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</si>
  <si>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</si>
  <si>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</si>
  <si>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</si>
  <si>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</si>
  <si>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</si>
  <si>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</si>
  <si>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</si>
  <si>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</si>
  <si>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</si>
  <si>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</si>
  <si>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</si>
  <si>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</si>
  <si>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</si>
  <si>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</si>
  <si>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</si>
  <si>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</si>
  <si>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</si>
  <si>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</si>
  <si>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</si>
  <si>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</si>
  <si>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</si>
  <si>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</si>
  <si>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</si>
  <si>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</si>
  <si>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</si>
  <si>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</si>
  <si>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</si>
  <si>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</si>
  <si>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</si>
  <si>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</si>
  <si>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</si>
  <si>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</si>
  <si>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</si>
  <si>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</si>
  <si>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</si>
  <si>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</si>
  <si>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</si>
  <si>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</si>
  <si>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</si>
  <si>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</si>
  <si>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</si>
  <si>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</si>
  <si>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</si>
  <si>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</si>
  <si>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</si>
  <si>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</si>
  <si>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</si>
  <si>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</si>
  <si>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</si>
  <si>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</si>
  <si>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</si>
  <si>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</si>
  <si>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</si>
  <si>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</si>
  <si>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</si>
  <si>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</si>
  <si>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</si>
  <si>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</si>
  <si>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</si>
  <si>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</si>
  <si>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</si>
  <si>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</si>
  <si>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</si>
  <si>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</si>
  <si>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</si>
  <si>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</si>
  <si>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</si>
  <si>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</si>
  <si>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</si>
  <si>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</si>
  <si>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</si>
  <si>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</si>
  <si>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</si>
  <si>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</si>
  <si>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</si>
  <si>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</si>
  <si>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</si>
  <si>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</si>
  <si>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</si>
  <si>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</si>
  <si>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</si>
  <si>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</si>
  <si>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</si>
  <si>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</si>
  <si>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</si>
  <si>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</si>
  <si>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</si>
  <si>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</si>
  <si>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</si>
  <si>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</si>
  <si>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</si>
  <si>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</si>
  <si>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</si>
  <si>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</si>
  <si>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</si>
  <si>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</si>
  <si>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</si>
  <si>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</si>
  <si>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</si>
  <si>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</si>
  <si>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</si>
  <si>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</si>
  <si>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</si>
  <si>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</si>
  <si>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</si>
  <si>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</si>
  <si>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</si>
  <si>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</si>
  <si>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</si>
  <si>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</si>
  <si>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</si>
  <si>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</si>
  <si>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</si>
  <si>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</si>
  <si>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</si>
  <si>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</si>
  <si>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広島県府中町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</si>
  <si>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</si>
  <si>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</si>
  <si>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</si>
  <si>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</si>
  <si>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</si>
  <si>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</si>
  <si>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</si>
  <si>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</si>
  <si>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</si>
  <si>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</si>
  <si>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</si>
  <si>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</si>
  <si>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</si>
  <si>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</si>
  <si>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</si>
  <si>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</si>
  <si>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</si>
  <si>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</si>
  <si>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</si>
  <si>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</si>
  <si>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</si>
  <si>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</si>
  <si>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</si>
  <si>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</si>
  <si>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</si>
  <si>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</si>
  <si>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</si>
  <si>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</si>
  <si>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</si>
  <si>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</si>
  <si>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</si>
  <si>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</si>
  <si>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</si>
  <si>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</si>
  <si>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</si>
  <si>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</si>
  <si>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</si>
  <si>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</si>
  <si>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</si>
  <si>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</si>
  <si>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</si>
  <si>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</si>
  <si>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</si>
  <si>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</si>
  <si>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</si>
  <si>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</si>
  <si>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</si>
  <si>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</si>
  <si>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</si>
  <si>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</si>
  <si>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</si>
  <si>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</si>
  <si>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</si>
  <si>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</si>
  <si>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</si>
  <si>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</si>
  <si>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</si>
  <si>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</si>
  <si>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</si>
  <si>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</si>
  <si>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</si>
  <si>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</si>
  <si>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</si>
  <si>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</si>
  <si>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</si>
  <si>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</si>
  <si>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</si>
  <si>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</si>
  <si>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</si>
  <si>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</si>
  <si>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</si>
  <si>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</si>
  <si>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</si>
  <si>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</si>
  <si>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</si>
  <si>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</si>
  <si>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</si>
  <si>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</si>
  <si>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</si>
  <si>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</si>
  <si>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</si>
  <si>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</si>
  <si>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</si>
  <si>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</si>
  <si>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</si>
  <si>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</si>
  <si>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</si>
  <si>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</si>
  <si>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</si>
  <si>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</si>
  <si>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</si>
  <si>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</si>
  <si>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</si>
  <si>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</si>
  <si>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</si>
  <si>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</si>
  <si>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</si>
  <si>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</si>
  <si>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</si>
  <si>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</si>
  <si>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</si>
  <si>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</si>
  <si>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</si>
  <si>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</si>
  <si>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</si>
  <si>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</si>
  <si>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</si>
  <si>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</si>
  <si>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</si>
  <si>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</si>
  <si>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</si>
  <si>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</si>
  <si>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</si>
  <si>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</si>
  <si>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</si>
  <si>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</si>
  <si>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</si>
  <si>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</si>
  <si>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</si>
  <si>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</si>
  <si>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</si>
  <si>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</si>
  <si>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</si>
  <si>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</si>
  <si>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</si>
  <si>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</si>
  <si>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</si>
  <si>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</si>
  <si>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</si>
  <si>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</si>
  <si>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</si>
  <si>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</si>
  <si>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</si>
  <si>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</si>
  <si>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</si>
  <si>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</si>
  <si>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</si>
  <si>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</si>
  <si>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</si>
  <si>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</si>
  <si>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</si>
  <si>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</si>
  <si>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</si>
  <si>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</si>
  <si>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</si>
  <si>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</si>
  <si>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</si>
  <si>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</si>
  <si>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広島県府中町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</si>
  <si>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</si>
  <si>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</si>
  <si>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</si>
  <si>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</si>
  <si>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</si>
  <si>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</si>
  <si>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</si>
  <si>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</si>
  <si>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</si>
  <si>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</si>
  <si>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</si>
  <si>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</si>
  <si>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</si>
  <si>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</si>
  <si>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</si>
  <si>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</si>
  <si>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</si>
  <si>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</si>
  <si>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</si>
  <si>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</si>
  <si>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</si>
  <si>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</si>
  <si>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</si>
  <si>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</si>
  <si>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</si>
  <si>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</si>
  <si>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</si>
  <si>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</si>
  <si>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</si>
  <si>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</si>
  <si>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</si>
  <si>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</si>
  <si>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</si>
  <si>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</si>
  <si>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</si>
  <si>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</si>
  <si>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</si>
  <si>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</si>
  <si>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</si>
  <si>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</si>
  <si>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</si>
  <si>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</si>
  <si>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</si>
  <si>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</si>
  <si>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</si>
  <si>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</si>
  <si>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</si>
  <si>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</si>
  <si>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</si>
  <si>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</si>
  <si>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</si>
  <si>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</si>
  <si>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</si>
  <si>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</si>
  <si>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</si>
  <si>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</si>
  <si>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</si>
  <si>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</si>
  <si>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</si>
  <si>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</si>
  <si>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</si>
  <si>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</si>
  <si>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</si>
  <si>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</si>
  <si>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</si>
  <si>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</si>
  <si>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</si>
  <si>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</si>
  <si>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</si>
  <si>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</si>
  <si>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</si>
  <si>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</si>
  <si>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</si>
  <si>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</si>
  <si>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</si>
  <si>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</si>
  <si>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</si>
  <si>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</si>
  <si>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</si>
  <si>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</si>
  <si>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</si>
  <si>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</si>
  <si>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</si>
  <si>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</si>
  <si>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</si>
  <si>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</si>
  <si>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</si>
  <si>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</si>
  <si>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</si>
  <si>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</si>
  <si>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</si>
  <si>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</si>
  <si>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</si>
  <si>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</si>
  <si>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</si>
  <si>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</si>
  <si>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</si>
  <si>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</si>
  <si>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</si>
  <si>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</si>
  <si>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</si>
  <si>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</si>
  <si>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</si>
  <si>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</si>
  <si>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</si>
  <si>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</si>
  <si>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</si>
  <si>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</si>
  <si>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</si>
  <si>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</si>
  <si>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</si>
  <si>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</si>
  <si>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</si>
  <si>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</si>
  <si>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</si>
  <si>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</si>
  <si>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</si>
  <si>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</si>
  <si>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</si>
  <si>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</si>
  <si>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</si>
  <si>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</si>
  <si>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</si>
  <si>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</si>
  <si>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</si>
  <si>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</si>
  <si>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</si>
  <si>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</si>
  <si>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</si>
  <si>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</si>
  <si>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</si>
  <si>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</si>
  <si>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</si>
  <si>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</si>
  <si>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</si>
  <si>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</si>
  <si>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</si>
  <si>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</si>
  <si>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</si>
  <si>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</si>
  <si>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</si>
  <si>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</si>
  <si>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</si>
  <si>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</si>
  <si>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</si>
  <si>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</si>
  <si>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</si>
  <si>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</si>
  <si>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</si>
  <si>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</si>
  <si>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</si>
  <si>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</si>
  <si>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</si>
  <si>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</si>
  <si>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</si>
  <si>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</si>
  <si>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</si>
  <si>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</si>
  <si>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</si>
  <si>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</si>
  <si>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</si>
  <si>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</si>
  <si>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</si>
  <si>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</si>
  <si>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</si>
  <si>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</si>
  <si>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</si>
  <si>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</si>
  <si>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</si>
  <si>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</si>
  <si>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</si>
  <si>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</si>
  <si>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</si>
  <si>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</si>
  <si>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</si>
  <si>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</si>
  <si>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</si>
  <si>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</si>
  <si>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</si>
  <si>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</si>
  <si>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</si>
  <si>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</si>
  <si>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</si>
  <si>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</si>
  <si>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</si>
  <si>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1.57</t>
  </si>
  <si>
    <t>▲ 2.30</t>
  </si>
  <si>
    <t>一般会計</t>
  </si>
  <si>
    <t>介護保険特別会計</t>
  </si>
  <si>
    <t>後期高齢者医療特別会計</t>
  </si>
  <si>
    <t>国民健康保険特別会計</t>
  </si>
  <si>
    <t>土地取得特別会計</t>
  </si>
  <si>
    <t>下水道事業特別会計</t>
  </si>
  <si>
    <t>その他会計（赤字）</t>
  </si>
  <si>
    <t>その他会計（黒字）</t>
  </si>
  <si>
    <t>-</t>
    <phoneticPr fontId="2"/>
  </si>
  <si>
    <t>広島県市町総合事務組合</t>
    <rPh sb="0" eb="3">
      <t>ヒロシマケン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</si>
  <si>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</si>
  <si>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</si>
  <si>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</si>
  <si>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2"/>
  </si>
  <si>
    <t>府中町土地開発公社</t>
    <rPh sb="0" eb="3">
      <t>フチュウチョウ</t>
    </rPh>
    <rPh sb="3" eb="5">
      <t>トチ</t>
    </rPh>
    <rPh sb="5" eb="7">
      <t>カイハツ</t>
    </rPh>
    <rPh sb="7" eb="9">
      <t>コウシャ</t>
    </rPh>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</si>
  <si>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</si>
  <si>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</si>
  <si>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</si>
  <si>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</si>
  <si>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</si>
  <si>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</si>
  <si>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</si>
  <si>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類似団体内平均値と比較すると、将来負担比率、実質公債費比率ともに高率ですが、充当可能財源等の確保や公債費負担適正化を進めた影響により、どちらの比率も減少傾向となっています。</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</si>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</sst>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39837</c:v>
                </c:pt>
                <c:pt idx="1">
                  <c:v>38497</c:v>
                </c:pt>
                <c:pt idx="2">
                  <c:v>23838</c:v>
                </c:pt>
                <c:pt idx="3">
                  <c:v>75451</c:v>
                </c:pt>
                <c:pt idx="4">
                  <c:v>78135</c:v>
                </c:pt>
              </c:numCache>
            </c:numRef>
          </c:val>
          <c:smooth val="0"/>
        </c:ser>
        <c:dLbls>
          <c:showLegendKey val="0"/>
          <c:showVal val="0"/>
          <c:showCatName val="0"/>
          <c:showSerName val="0"/>
          <c:showPercent val="0"/>
          <c:showBubbleSize val="0"/>
        </c:dLbls>
        <c:marker val="1"/>
        <c:smooth val="0"/>
        <c:axId val="99729792"/>
        <c:axId val="99731712"/>
      </c:lineChart>
      <c:catAx>
        <c:axId val="99729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731712"/>
        <c:crosses val="autoZero"/>
        <c:auto val="1"/>
        <c:lblAlgn val="ctr"/>
        <c:lblOffset val="100"/>
        <c:tickLblSkip val="1"/>
        <c:tickMarkSkip val="1"/>
        <c:noMultiLvlLbl val="0"/>
      </c:catAx>
      <c:valAx>
        <c:axId val="9973171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729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0.18</c:v>
                </c:pt>
                <c:pt idx="1">
                  <c:v>0.14000000000000001</c:v>
                </c:pt>
                <c:pt idx="2">
                  <c:v>2.6</c:v>
                </c:pt>
                <c:pt idx="3">
                  <c:v>4.66</c:v>
                </c:pt>
                <c:pt idx="4">
                  <c:v>5.4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14.11</c:v>
                </c:pt>
                <c:pt idx="1">
                  <c:v>11.68</c:v>
                </c:pt>
                <c:pt idx="2">
                  <c:v>11.65</c:v>
                </c:pt>
                <c:pt idx="3">
                  <c:v>16.440000000000001</c:v>
                </c:pt>
                <c:pt idx="4">
                  <c:v>18.309999999999999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9186432"/>
        <c:axId val="129196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-1.57</c:v>
                </c:pt>
                <c:pt idx="1">
                  <c:v>-2.2999999999999998</c:v>
                </c:pt>
                <c:pt idx="2">
                  <c:v>2.5299999999999998</c:v>
                </c:pt>
                <c:pt idx="3">
                  <c:v>7.18</c:v>
                </c:pt>
                <c:pt idx="4">
                  <c:v>3.13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9186432"/>
        <c:axId val="129196800"/>
      </c:lineChart>
      <c:catAx>
        <c:axId val="12918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196800"/>
        <c:crosses val="autoZero"/>
        <c:auto val="1"/>
        <c:lblAlgn val="ctr"/>
        <c:lblOffset val="100"/>
        <c:tickLblSkip val="1"/>
        <c:tickMarkSkip val="1"/>
        <c:noMultiLvlLbl val="0"/>
      </c:catAx>
      <c:valAx>
        <c:axId val="129196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186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7.0000000000000007E-2</c:v>
                </c:pt>
                <c:pt idx="2">
                  <c:v>#N/A</c:v>
                </c:pt>
                <c:pt idx="3">
                  <c:v>0</c:v>
                </c:pt>
                <c:pt idx="4">
                  <c:v>#N/A</c:v>
                </c:pt>
                <c:pt idx="5">
                  <c:v>0.62</c:v>
                </c:pt>
                <c:pt idx="6">
                  <c:v>#N/A</c:v>
                </c:pt>
                <c:pt idx="7">
                  <c:v>0.57999999999999996</c:v>
                </c:pt>
                <c:pt idx="8">
                  <c:v>#N/A</c:v>
                </c:pt>
                <c:pt idx="9">
                  <c:v>1.08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0.18</c:v>
                </c:pt>
                <c:pt idx="2">
                  <c:v>#N/A</c:v>
                </c:pt>
                <c:pt idx="3">
                  <c:v>0.14000000000000001</c:v>
                </c:pt>
                <c:pt idx="4">
                  <c:v>#N/A</c:v>
                </c:pt>
                <c:pt idx="5">
                  <c:v>2.59</c:v>
                </c:pt>
                <c:pt idx="6">
                  <c:v>#N/A</c:v>
                </c:pt>
                <c:pt idx="7">
                  <c:v>4.6500000000000004</c:v>
                </c:pt>
                <c:pt idx="8">
                  <c:v>#N/A</c:v>
                </c:pt>
                <c:pt idx="9">
                  <c:v>5.39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3184256"/>
        <c:axId val="123185792"/>
      </c:barChart>
      <c:catAx>
        <c:axId val="1231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185792"/>
        <c:crosses val="autoZero"/>
        <c:auto val="1"/>
        <c:lblAlgn val="ctr"/>
        <c:lblOffset val="100"/>
        <c:tickLblSkip val="1"/>
        <c:tickMarkSkip val="1"/>
        <c:noMultiLvlLbl val="0"/>
      </c:catAx>
      <c:valAx>
        <c:axId val="123185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84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1308</c:v>
                </c:pt>
                <c:pt idx="5">
                  <c:v>1361</c:v>
                </c:pt>
                <c:pt idx="8">
                  <c:v>1588</c:v>
                </c:pt>
                <c:pt idx="11">
                  <c:v>1568</c:v>
                </c:pt>
                <c:pt idx="14">
                  <c:v>1525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50</c:v>
                </c:pt>
                <c:pt idx="3">
                  <c:v>244</c:v>
                </c:pt>
                <c:pt idx="6">
                  <c:v>62</c:v>
                </c:pt>
                <c:pt idx="9">
                  <c:v>92</c:v>
                </c:pt>
                <c:pt idx="12">
                  <c:v>185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135</c:v>
                </c:pt>
                <c:pt idx="3">
                  <c:v>135</c:v>
                </c:pt>
                <c:pt idx="6">
                  <c:v>135</c:v>
                </c:pt>
                <c:pt idx="9">
                  <c:v>135</c:v>
                </c:pt>
                <c:pt idx="12">
                  <c:v>117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401</c:v>
                </c:pt>
                <c:pt idx="3">
                  <c:v>385</c:v>
                </c:pt>
                <c:pt idx="6">
                  <c:v>372</c:v>
                </c:pt>
                <c:pt idx="9">
                  <c:v>396</c:v>
                </c:pt>
                <c:pt idx="12">
                  <c:v>315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1738</c:v>
                </c:pt>
                <c:pt idx="3">
                  <c:v>1746</c:v>
                </c:pt>
                <c:pt idx="6">
                  <c:v>1723</c:v>
                </c:pt>
                <c:pt idx="9">
                  <c:v>1612</c:v>
                </c:pt>
                <c:pt idx="12">
                  <c:v>1636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3256192"/>
        <c:axId val="123270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1016</c:v>
                </c:pt>
                <c:pt idx="2">
                  <c:v>#N/A</c:v>
                </c:pt>
                <c:pt idx="3">
                  <c:v>#N/A</c:v>
                </c:pt>
                <c:pt idx="4">
                  <c:v>1150</c:v>
                </c:pt>
                <c:pt idx="5">
                  <c:v>#N/A</c:v>
                </c:pt>
                <c:pt idx="6">
                  <c:v>#N/A</c:v>
                </c:pt>
                <c:pt idx="7">
                  <c:v>705</c:v>
                </c:pt>
                <c:pt idx="8">
                  <c:v>#N/A</c:v>
                </c:pt>
                <c:pt idx="9">
                  <c:v>#N/A</c:v>
                </c:pt>
                <c:pt idx="10">
                  <c:v>667</c:v>
                </c:pt>
                <c:pt idx="11">
                  <c:v>#N/A</c:v>
                </c:pt>
                <c:pt idx="12">
                  <c:v>#N/A</c:v>
                </c:pt>
                <c:pt idx="13">
                  <c:v>728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3256192"/>
        <c:axId val="123270656"/>
      </c:lineChart>
      <c:catAx>
        <c:axId val="12325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270656"/>
        <c:crosses val="autoZero"/>
        <c:auto val="1"/>
        <c:lblAlgn val="ctr"/>
        <c:lblOffset val="100"/>
        <c:tickLblSkip val="1"/>
        <c:tickMarkSkip val="1"/>
        <c:noMultiLvlLbl val="0"/>
      </c:catAx>
      <c:valAx>
        <c:axId val="123270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56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15494</c:v>
                </c:pt>
                <c:pt idx="5">
                  <c:v>15960</c:v>
                </c:pt>
                <c:pt idx="8">
                  <c:v>16169</c:v>
                </c:pt>
                <c:pt idx="11">
                  <c:v>17490</c:v>
                </c:pt>
                <c:pt idx="14">
                  <c:v>18727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1428</c:v>
                </c:pt>
                <c:pt idx="5">
                  <c:v>1468</c:v>
                </c:pt>
                <c:pt idx="8">
                  <c:v>1969</c:v>
                </c:pt>
                <c:pt idx="11">
                  <c:v>2542</c:v>
                </c:pt>
                <c:pt idx="14">
                  <c:v>3078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1485</c:v>
                </c:pt>
                <c:pt idx="5">
                  <c:v>1302</c:v>
                </c:pt>
                <c:pt idx="8">
                  <c:v>1278</c:v>
                </c:pt>
                <c:pt idx="11">
                  <c:v>1762</c:v>
                </c:pt>
                <c:pt idx="14">
                  <c:v>1962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194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3090</c:v>
                </c:pt>
                <c:pt idx="3">
                  <c:v>2951</c:v>
                </c:pt>
                <c:pt idx="6">
                  <c:v>2787</c:v>
                </c:pt>
                <c:pt idx="9">
                  <c:v>2603</c:v>
                </c:pt>
                <c:pt idx="12">
                  <c:v>2563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531</c:v>
                </c:pt>
                <c:pt idx="3">
                  <c:v>403</c:v>
                </c:pt>
                <c:pt idx="6">
                  <c:v>273</c:v>
                </c:pt>
                <c:pt idx="9">
                  <c:v>197</c:v>
                </c:pt>
                <c:pt idx="12">
                  <c:v>586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6136</c:v>
                </c:pt>
                <c:pt idx="3">
                  <c:v>5770</c:v>
                </c:pt>
                <c:pt idx="6">
                  <c:v>5359</c:v>
                </c:pt>
                <c:pt idx="9">
                  <c:v>5228</c:v>
                </c:pt>
                <c:pt idx="12">
                  <c:v>5015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2111</c:v>
                </c:pt>
                <c:pt idx="3">
                  <c:v>2034</c:v>
                </c:pt>
                <c:pt idx="6">
                  <c:v>2037</c:v>
                </c:pt>
                <c:pt idx="9">
                  <c:v>1868</c:v>
                </c:pt>
                <c:pt idx="12">
                  <c:v>1585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18515</c:v>
                </c:pt>
                <c:pt idx="3">
                  <c:v>18956</c:v>
                </c:pt>
                <c:pt idx="6">
                  <c:v>18970</c:v>
                </c:pt>
                <c:pt idx="9">
                  <c:v>20675</c:v>
                </c:pt>
                <c:pt idx="12">
                  <c:v>21858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9239296"/>
        <c:axId val="129257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12170</c:v>
                </c:pt>
                <c:pt idx="2">
                  <c:v>#N/A</c:v>
                </c:pt>
                <c:pt idx="3">
                  <c:v>#N/A</c:v>
                </c:pt>
                <c:pt idx="4">
                  <c:v>11384</c:v>
                </c:pt>
                <c:pt idx="5">
                  <c:v>#N/A</c:v>
                </c:pt>
                <c:pt idx="6">
                  <c:v>#N/A</c:v>
                </c:pt>
                <c:pt idx="7">
                  <c:v>10011</c:v>
                </c:pt>
                <c:pt idx="8">
                  <c:v>#N/A</c:v>
                </c:pt>
                <c:pt idx="9">
                  <c:v>#N/A</c:v>
                </c:pt>
                <c:pt idx="10">
                  <c:v>8776</c:v>
                </c:pt>
                <c:pt idx="11">
                  <c:v>#N/A</c:v>
                </c:pt>
                <c:pt idx="12">
                  <c:v>#N/A</c:v>
                </c:pt>
                <c:pt idx="13">
                  <c:v>7841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9239296"/>
        <c:axId val="129257856"/>
      </c:lineChart>
      <c:catAx>
        <c:axId val="12923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257856"/>
        <c:crosses val="autoZero"/>
        <c:auto val="1"/>
        <c:lblAlgn val="ctr"/>
        <c:lblOffset val="100"/>
        <c:tickLblSkip val="1"/>
        <c:tickMarkSkip val="1"/>
        <c:noMultiLvlLbl val="0"/>
      </c:catAx>
      <c:valAx>
        <c:axId val="129257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39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{48D026A5-87B9-485F-B6F3-B127EB6D03E6}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{8E225EA4-34C9-446E-834B-EFC8BD6519B7}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{430EC7F9-7BD4-4DB0-8C82-53AFBD6D6A31}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{BDFE6537-7CEA-4BE7-914D-457E3B794A3A}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{D0A73993-F88C-47B5-86C5-1001F53B35B9}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{0126169C-52D8-4451-8945-272015D5A617}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{9F0CCF55-7603-4BAB-8888-25B2BB30A559}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{F9A3FBD8-E422-407C-B324-B6B6C608A7E7}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{289887BA-7B9B-453B-BA0C-789943BA99D9}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{5CEA36BA-9D8E-45DC-83EC-97640997C003}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9038080"/>
        <c:axId val="139060736"/>
      </c:scatterChart>
      <c:valAx>
        <c:axId val="1390380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060736"/>
        <c:crosses val="autoZero"/>
        <c:crossBetween val="midCat"/>
      </c:valAx>
      <c:valAx>
        <c:axId val="1390607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9038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{A8BBFC13-C1ED-4AB9-BD41-D9E13EB2F3DC}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{100B2488-5A7A-49FF-86C5-4CE4FEB52A4C}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{233BFC22-A676-49F8-8306-E2D7E02FF756}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{672FBD64-AD5A-46A3-97D2-2FFCEA8DC1D4}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{1831F529-47B4-48D8-B0D6-5D13372EF74A}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13.5</c:v>
                </c:pt>
                <c:pt idx="1">
                  <c:v>13.9</c:v>
                </c:pt>
                <c:pt idx="2">
                  <c:v>12.4</c:v>
                </c:pt>
                <c:pt idx="3">
                  <c:v>10.8</c:v>
                </c:pt>
                <c:pt idx="4">
                  <c:v>8.8000000000000007</c:v>
                </c:pt>
              </c:numCache>
            </c:numRef>
          </c:xVal>
          <c:yVal>
            <c:numRef>
              <c:f>公会計指標分析・財政指標組合せ分析表!$K$73:$O$73</c:f>
              <c:numCache>
                <c:formatCode>#,##0.0;"▲ "#,##0.0</c:formatCode>
                <c:ptCount val="5"/>
                <c:pt idx="0">
                  <c:v>159.5</c:v>
                </c:pt>
                <c:pt idx="1">
                  <c:v>148.19999999999999</c:v>
                </c:pt>
                <c:pt idx="2">
                  <c:v>130.4</c:v>
                </c:pt>
                <c:pt idx="3">
                  <c:v>111.1</c:v>
                </c:pt>
                <c:pt idx="4">
                  <c:v>96.4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{08365BA3-EC06-4452-9B6D-8916CB3B3568}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{63AD2BBB-25B8-4DA4-B5DA-786D01C4A89D}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{0255827A-63C8-43A6-8538-5C97B351CF9E}</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4.517107044246008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{B9817B63-FB7F-4C61-8F73-C132DDADC04E}</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1.82398540811673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{2C6E3244-CCB7-4598-B2E0-963CAFB68FBC}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3080064"/>
        <c:axId val="132060672"/>
      </c:scatterChart>
      <c:valAx>
        <c:axId val="123080064"/>
        <c:scaling>
          <c:orientation val="minMax"/>
          <c:max val="14.5"/>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060672"/>
        <c:crosses val="autoZero"/>
        <c:crossBetween val="midCat"/>
      </c:valAx>
      <c:valAx>
        <c:axId val="132060672"/>
        <c:scaling>
          <c:orientation val="minMax"/>
          <c:max val="19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080064"/>
        <c:crosses val="autoZero"/>
        <c:crossBetween val="midCat"/>
        <c:majorUnit val="23.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年度と比較した場合、平成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年度は、元利償還金が</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百万円の減少したこと、法人町民税の増等により算入公債費等が</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百万円増加したこと等により、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年平均の比率としては、前年度と比較して</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ポイント低下しています。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前年度と比較した場合、平成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年度の一般会計に係る地方債の現在高は、</a:t>
          </a:r>
          <a:r>
            <a:rPr kumimoji="1" lang="en-US" altLang="ja-JP" sz="1400">
              <a:latin typeface="ＭＳ ゴシック" pitchFamily="49" charset="-128"/>
              <a:ea typeface="ＭＳ ゴシック" pitchFamily="49" charset="-128"/>
            </a:rPr>
            <a:t>1,183</a:t>
          </a:r>
          <a:r>
            <a:rPr kumimoji="1" lang="ja-JP" altLang="en-US" sz="1400">
              <a:latin typeface="ＭＳ ゴシック" pitchFamily="49" charset="-128"/>
              <a:ea typeface="ＭＳ ゴシック" pitchFamily="49" charset="-128"/>
            </a:rPr>
            <a:t>百万円増加していますが、基準財政需要額や充当可能特定歳入の増加を伴う地方債が多かったこと等により、比率としては</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ポイント低下しています。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52,154
51,519
10.41
19,383,267
18,737,943
509,890
9,446,661
21,858,335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96.4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52,154
51,519
10.41
19,383,267
18,737,943
509,890
9,446,661
21,858,335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96.4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52,154
51,519
10.41
19,383,267
18,737,943
509,890
9,446,661
21,858,335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96.4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52,154
51,519
10.41
19,383,267
18,737,943
509,890
9,446,661
21,858,335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96.4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全国市町村や広島県市町の平均をかなり上回るとともに、類似団体内の順位も</a:t>
          </a:r>
          <a:r>
            <a:rPr kumimoji="1" lang="en-US" altLang="ja-JP" sz="1300" baseline="0">
              <a:latin typeface="ＭＳ Ｐゴシック"/>
            </a:rPr>
            <a:t>13</a:t>
          </a:r>
          <a:r>
            <a:rPr kumimoji="1" lang="ja-JP" altLang="en-US" sz="1300" baseline="0">
              <a:latin typeface="ＭＳ Ｐゴシック"/>
            </a:rPr>
            <a:t>位と高い水準にあります。財政基盤強化の観点から、引き続き同水準の確保に努めます。</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167217</xdr:rowOff>
    </xdr:from>
    <xdr:to>
      <xdr:col>7</xdr:col>
      <xdr:colOff>152400</xdr:colOff>
      <xdr:row>41</xdr:row>
      <xdr:rowOff>9172</xdr:rowOff>
    </xdr:to>
    <xdr:cxnSp macro="">
      <xdr:nvCxnSpPr>
        <xdr:cNvPr id="68" name="直線コネクタ 67"/>
        <xdr:cNvCxnSpPr/>
      </xdr:nvCxnSpPr>
      <xdr:spPr>
        <a:xfrm flipV="1">
          <a:off x="4114800" y="70252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167217</xdr:rowOff>
    </xdr:from>
    <xdr:to>
      <xdr:col>6</xdr:col>
      <xdr:colOff>0</xdr:colOff>
      <xdr:row>41</xdr:row>
      <xdr:rowOff>9172</xdr:rowOff>
    </xdr:to>
    <xdr:cxnSp macro="">
      <xdr:nvCxnSpPr>
        <xdr:cNvPr id="71" name="直線コネクタ 70"/>
        <xdr:cNvCxnSpPr/>
      </xdr:nvCxnSpPr>
      <xdr:spPr>
        <a:xfrm>
          <a:off x="3225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167217</xdr:rowOff>
    </xdr:from>
    <xdr:to>
      <xdr:col>4</xdr:col>
      <xdr:colOff>482600</xdr:colOff>
      <xdr:row>40</xdr:row>
      <xdr:rowOff>167217</xdr:rowOff>
    </xdr:to>
    <xdr:cxnSp macro="">
      <xdr:nvCxnSpPr>
        <xdr:cNvPr id="74" name="直線コネクタ 73"/>
        <xdr:cNvCxnSpPr/>
      </xdr:nvCxnSpPr>
      <xdr:spPr>
        <a:xfrm>
          <a:off x="2336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153811</xdr:rowOff>
    </xdr:from>
    <xdr:to>
      <xdr:col>3</xdr:col>
      <xdr:colOff>279400</xdr:colOff>
      <xdr:row>40</xdr:row>
      <xdr:rowOff>167217</xdr:rowOff>
    </xdr:to>
    <xdr:cxnSp macro="">
      <xdr:nvCxnSpPr>
        <xdr:cNvPr id="77" name="直線コネクタ 76"/>
        <xdr:cNvCxnSpPr/>
      </xdr:nvCxnSpPr>
      <xdr:spPr>
        <a:xfrm>
          <a:off x="1447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87" name="円/楕円 86"/>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132944</xdr:rowOff>
    </xdr:from>
    <xdr:ext cx="762000" cy="259045"/>
    <xdr:sp macro="" textlink="">
      <xdr:nvSpPr>
        <xdr:cNvPr id="88"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129822</xdr:rowOff>
    </xdr:from>
    <xdr:to>
      <xdr:col>6</xdr:col>
      <xdr:colOff>50800</xdr:colOff>
      <xdr:row>41</xdr:row>
      <xdr:rowOff>59972</xdr:rowOff>
    </xdr:to>
    <xdr:sp macro="" textlink="">
      <xdr:nvSpPr>
        <xdr:cNvPr id="89" name="円/楕円 88"/>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70149</xdr:rowOff>
    </xdr:from>
    <xdr:ext cx="736600" cy="259045"/>
    <xdr:sp macro="" textlink="">
      <xdr:nvSpPr>
        <xdr:cNvPr id="90" name="テキスト ボックス 89"/>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116417</xdr:rowOff>
    </xdr:from>
    <xdr:to>
      <xdr:col>4</xdr:col>
      <xdr:colOff>533400</xdr:colOff>
      <xdr:row>41</xdr:row>
      <xdr:rowOff>46567</xdr:rowOff>
    </xdr:to>
    <xdr:sp macro="" textlink="">
      <xdr:nvSpPr>
        <xdr:cNvPr id="91" name="円/楕円 90"/>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56744</xdr:rowOff>
    </xdr:from>
    <xdr:ext cx="762000" cy="259045"/>
    <xdr:sp macro="" textlink="">
      <xdr:nvSpPr>
        <xdr:cNvPr id="92" name="テキスト ボックス 91"/>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116417</xdr:rowOff>
    </xdr:from>
    <xdr:to>
      <xdr:col>3</xdr:col>
      <xdr:colOff>330200</xdr:colOff>
      <xdr:row>41</xdr:row>
      <xdr:rowOff>46567</xdr:rowOff>
    </xdr:to>
    <xdr:sp macro="" textlink="">
      <xdr:nvSpPr>
        <xdr:cNvPr id="93" name="円/楕円 92"/>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56744</xdr:rowOff>
    </xdr:from>
    <xdr:ext cx="762000" cy="259045"/>
    <xdr:sp macro="" textlink="">
      <xdr:nvSpPr>
        <xdr:cNvPr id="94" name="テキスト ボックス 93"/>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103011</xdr:rowOff>
    </xdr:from>
    <xdr:to>
      <xdr:col>2</xdr:col>
      <xdr:colOff>127000</xdr:colOff>
      <xdr:row>41</xdr:row>
      <xdr:rowOff>33161</xdr:rowOff>
    </xdr:to>
    <xdr:sp macro="" textlink="">
      <xdr:nvSpPr>
        <xdr:cNvPr id="95" name="円/楕円 94"/>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43338</xdr:rowOff>
    </xdr:from>
    <xdr:ext cx="762000" cy="259045"/>
    <xdr:sp macro="" textlink="">
      <xdr:nvSpPr>
        <xdr:cNvPr id="96" name="テキスト ボックス 95"/>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類似団体の平均よりも高い状況にありますが、全国市町村や広島県市町の平均を下回っています。地方税の増加等による経常一般財源等の増加により、前年度対比</a:t>
          </a:r>
          <a:r>
            <a:rPr kumimoji="1" lang="en-US" altLang="ja-JP" sz="1300">
              <a:latin typeface="ＭＳ Ｐゴシック"/>
            </a:rPr>
            <a:t>2.6</a:t>
          </a:r>
          <a:r>
            <a:rPr kumimoji="1" lang="ja-JP" altLang="en-US" sz="1300">
              <a:latin typeface="ＭＳ Ｐゴシック"/>
            </a:rPr>
            <a:t>ポイント低減しています。</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121412</xdr:rowOff>
    </xdr:from>
    <xdr:to>
      <xdr:col>7</xdr:col>
      <xdr:colOff>152400</xdr:colOff>
      <xdr:row>65</xdr:row>
      <xdr:rowOff>75438</xdr:rowOff>
    </xdr:to>
    <xdr:cxnSp macro="">
      <xdr:nvCxnSpPr>
        <xdr:cNvPr id="129" name="直線コネクタ 128"/>
        <xdr:cNvCxnSpPr/>
      </xdr:nvCxnSpPr>
      <xdr:spPr>
        <a:xfrm flipV="1">
          <a:off x="4114800" y="1109421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75438</xdr:rowOff>
    </xdr:from>
    <xdr:to>
      <xdr:col>6</xdr:col>
      <xdr:colOff>0</xdr:colOff>
      <xdr:row>67</xdr:row>
      <xdr:rowOff>60706</xdr:rowOff>
    </xdr:to>
    <xdr:cxnSp macro="">
      <xdr:nvCxnSpPr>
        <xdr:cNvPr id="132" name="直線コネクタ 131"/>
        <xdr:cNvCxnSpPr/>
      </xdr:nvCxnSpPr>
      <xdr:spPr>
        <a:xfrm flipV="1">
          <a:off x="3225800" y="1121968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39116</xdr:rowOff>
    </xdr:from>
    <xdr:to>
      <xdr:col>4</xdr:col>
      <xdr:colOff>482600</xdr:colOff>
      <xdr:row>67</xdr:row>
      <xdr:rowOff>60706</xdr:rowOff>
    </xdr:to>
    <xdr:cxnSp macro="">
      <xdr:nvCxnSpPr>
        <xdr:cNvPr id="135" name="直線コネクタ 134"/>
        <xdr:cNvCxnSpPr/>
      </xdr:nvCxnSpPr>
      <xdr:spPr>
        <a:xfrm>
          <a:off x="2336800" y="1135481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39116</xdr:rowOff>
    </xdr:from>
    <xdr:to>
      <xdr:col>3</xdr:col>
      <xdr:colOff>279400</xdr:colOff>
      <xdr:row>66</xdr:row>
      <xdr:rowOff>53594</xdr:rowOff>
    </xdr:to>
    <xdr:cxnSp macro="">
      <xdr:nvCxnSpPr>
        <xdr:cNvPr id="138" name="直線コネクタ 137"/>
        <xdr:cNvCxnSpPr/>
      </xdr:nvCxnSpPr>
      <xdr:spPr>
        <a:xfrm flipV="1">
          <a:off x="1447800" y="1135481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70612</xdr:rowOff>
    </xdr:from>
    <xdr:to>
      <xdr:col>7</xdr:col>
      <xdr:colOff>203200</xdr:colOff>
      <xdr:row>65</xdr:row>
      <xdr:rowOff>762</xdr:rowOff>
    </xdr:to>
    <xdr:sp macro="" textlink="">
      <xdr:nvSpPr>
        <xdr:cNvPr id="148" name="円/楕円 147"/>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42689</xdr:rowOff>
    </xdr:from>
    <xdr:ext cx="762000" cy="259045"/>
    <xdr:sp macro="" textlink="">
      <xdr:nvSpPr>
        <xdr:cNvPr id="149" name="財政構造の弾力性該当値テキスト"/>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24638</xdr:rowOff>
    </xdr:from>
    <xdr:to>
      <xdr:col>6</xdr:col>
      <xdr:colOff>50800</xdr:colOff>
      <xdr:row>65</xdr:row>
      <xdr:rowOff>126238</xdr:rowOff>
    </xdr:to>
    <xdr:sp macro="" textlink="">
      <xdr:nvSpPr>
        <xdr:cNvPr id="150" name="円/楕円 149"/>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111015</xdr:rowOff>
    </xdr:from>
    <xdr:ext cx="736600" cy="259045"/>
    <xdr:sp macro="" textlink="">
      <xdr:nvSpPr>
        <xdr:cNvPr id="151" name="テキスト ボックス 150"/>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4</xdr:col>
      <xdr:colOff>431800</xdr:colOff>
      <xdr:row>67</xdr:row>
      <xdr:rowOff>9906</xdr:rowOff>
    </xdr:from>
    <xdr:to>
      <xdr:col>4</xdr:col>
      <xdr:colOff>533400</xdr:colOff>
      <xdr:row>67</xdr:row>
      <xdr:rowOff>111506</xdr:rowOff>
    </xdr:to>
    <xdr:sp macro="" textlink="">
      <xdr:nvSpPr>
        <xdr:cNvPr id="152" name="円/楕円 151"/>
        <xdr:cNvSpPr/>
      </xdr:nvSpPr>
      <xdr:spPr>
        <a:xfrm>
          <a:off x="3175000" y="114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96283</xdr:rowOff>
    </xdr:from>
    <xdr:ext cx="762000" cy="259045"/>
    <xdr:sp macro="" textlink="">
      <xdr:nvSpPr>
        <xdr:cNvPr id="153" name="テキスト ボックス 152"/>
        <xdr:cNvSpPr txBox="1"/>
      </xdr:nvSpPr>
      <xdr:spPr>
        <a:xfrm>
          <a:off x="2844800" y="115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159766</xdr:rowOff>
    </xdr:from>
    <xdr:to>
      <xdr:col>3</xdr:col>
      <xdr:colOff>330200</xdr:colOff>
      <xdr:row>66</xdr:row>
      <xdr:rowOff>89916</xdr:rowOff>
    </xdr:to>
    <xdr:sp macro="" textlink="">
      <xdr:nvSpPr>
        <xdr:cNvPr id="154" name="円/楕円 153"/>
        <xdr:cNvSpPr/>
      </xdr:nvSpPr>
      <xdr:spPr>
        <a:xfrm>
          <a:off x="2286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74693</xdr:rowOff>
    </xdr:from>
    <xdr:ext cx="762000" cy="259045"/>
    <xdr:sp macro="" textlink="">
      <xdr:nvSpPr>
        <xdr:cNvPr id="155" name="テキスト ボックス 154"/>
        <xdr:cNvSpPr txBox="1"/>
      </xdr:nvSpPr>
      <xdr:spPr>
        <a:xfrm>
          <a:off x="1955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2794</xdr:rowOff>
    </xdr:from>
    <xdr:to>
      <xdr:col>2</xdr:col>
      <xdr:colOff>127000</xdr:colOff>
      <xdr:row>66</xdr:row>
      <xdr:rowOff>104394</xdr:rowOff>
    </xdr:to>
    <xdr:sp macro="" textlink="">
      <xdr:nvSpPr>
        <xdr:cNvPr id="156" name="円/楕円 155"/>
        <xdr:cNvSpPr/>
      </xdr:nvSpPr>
      <xdr:spPr>
        <a:xfrm>
          <a:off x="1397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89171</xdr:rowOff>
    </xdr:from>
    <xdr:ext cx="762000" cy="259045"/>
    <xdr:sp macro="" textlink="">
      <xdr:nvSpPr>
        <xdr:cNvPr id="157" name="テキスト ボックス 156"/>
        <xdr:cNvSpPr txBox="1"/>
      </xdr:nvSpPr>
      <xdr:spPr>
        <a:xfrm>
          <a:off x="1066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[88,785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類似団体や全国市町村、広島県市町の平均より低く、適正な執行状況となっています。今後も引き続き適正な執行を行います。</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99360</xdr:rowOff>
    </xdr:from>
    <xdr:to>
      <xdr:col>7</xdr:col>
      <xdr:colOff>152400</xdr:colOff>
      <xdr:row>80</xdr:row>
      <xdr:rowOff>110976</xdr:rowOff>
    </xdr:to>
    <xdr:cxnSp macro="">
      <xdr:nvCxnSpPr>
        <xdr:cNvPr id="190" name="直線コネクタ 189"/>
        <xdr:cNvCxnSpPr/>
      </xdr:nvCxnSpPr>
      <xdr:spPr>
        <a:xfrm>
          <a:off x="4114800" y="13815360"/>
          <a:ext cx="838200" cy="1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77518</xdr:rowOff>
    </xdr:from>
    <xdr:to>
      <xdr:col>6</xdr:col>
      <xdr:colOff>0</xdr:colOff>
      <xdr:row>80</xdr:row>
      <xdr:rowOff>99360</xdr:rowOff>
    </xdr:to>
    <xdr:cxnSp macro="">
      <xdr:nvCxnSpPr>
        <xdr:cNvPr id="193" name="直線コネクタ 192"/>
        <xdr:cNvCxnSpPr/>
      </xdr:nvCxnSpPr>
      <xdr:spPr>
        <a:xfrm>
          <a:off x="3225800" y="13793518"/>
          <a:ext cx="889000" cy="2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62809</xdr:rowOff>
    </xdr:from>
    <xdr:to>
      <xdr:col>4</xdr:col>
      <xdr:colOff>482600</xdr:colOff>
      <xdr:row>80</xdr:row>
      <xdr:rowOff>77518</xdr:rowOff>
    </xdr:to>
    <xdr:cxnSp macro="">
      <xdr:nvCxnSpPr>
        <xdr:cNvPr id="196" name="直線コネクタ 195"/>
        <xdr:cNvCxnSpPr/>
      </xdr:nvCxnSpPr>
      <xdr:spPr>
        <a:xfrm>
          <a:off x="2336800" y="13778809"/>
          <a:ext cx="889000" cy="1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62809</xdr:rowOff>
    </xdr:from>
    <xdr:to>
      <xdr:col>3</xdr:col>
      <xdr:colOff>279400</xdr:colOff>
      <xdr:row>80</xdr:row>
      <xdr:rowOff>81003</xdr:rowOff>
    </xdr:to>
    <xdr:cxnSp macro="">
      <xdr:nvCxnSpPr>
        <xdr:cNvPr id="199" name="直線コネクタ 198"/>
        <xdr:cNvCxnSpPr/>
      </xdr:nvCxnSpPr>
      <xdr:spPr>
        <a:xfrm flipV="1">
          <a:off x="1447800" y="13778809"/>
          <a:ext cx="889000" cy="1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60176</xdr:rowOff>
    </xdr:from>
    <xdr:to>
      <xdr:col>7</xdr:col>
      <xdr:colOff>203200</xdr:colOff>
      <xdr:row>80</xdr:row>
      <xdr:rowOff>161776</xdr:rowOff>
    </xdr:to>
    <xdr:sp macro="" textlink="">
      <xdr:nvSpPr>
        <xdr:cNvPr id="209" name="円/楕円 208"/>
        <xdr:cNvSpPr/>
      </xdr:nvSpPr>
      <xdr:spPr>
        <a:xfrm>
          <a:off x="4902200" y="137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152903</xdr:rowOff>
    </xdr:from>
    <xdr:ext cx="762000" cy="259045"/>
    <xdr:sp macro="" textlink="">
      <xdr:nvSpPr>
        <xdr:cNvPr id="210" name="人件費・物件費等の状況該当値テキスト"/>
        <xdr:cNvSpPr txBox="1"/>
      </xdr:nvSpPr>
      <xdr:spPr>
        <a:xfrm>
          <a:off x="5041900" y="1369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88,785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48560</xdr:rowOff>
    </xdr:from>
    <xdr:to>
      <xdr:col>6</xdr:col>
      <xdr:colOff>50800</xdr:colOff>
      <xdr:row>80</xdr:row>
      <xdr:rowOff>150160</xdr:rowOff>
    </xdr:to>
    <xdr:sp macro="" textlink="">
      <xdr:nvSpPr>
        <xdr:cNvPr id="211" name="円/楕円 210"/>
        <xdr:cNvSpPr/>
      </xdr:nvSpPr>
      <xdr:spPr>
        <a:xfrm>
          <a:off x="4064000" y="137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160337</xdr:rowOff>
    </xdr:from>
    <xdr:ext cx="736600" cy="259045"/>
    <xdr:sp macro="" textlink="">
      <xdr:nvSpPr>
        <xdr:cNvPr id="212" name="テキスト ボックス 211"/>
        <xdr:cNvSpPr txBox="1"/>
      </xdr:nvSpPr>
      <xdr:spPr>
        <a:xfrm>
          <a:off x="3733800" y="1353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86,378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26718</xdr:rowOff>
    </xdr:from>
    <xdr:to>
      <xdr:col>4</xdr:col>
      <xdr:colOff>533400</xdr:colOff>
      <xdr:row>80</xdr:row>
      <xdr:rowOff>128318</xdr:rowOff>
    </xdr:to>
    <xdr:sp macro="" textlink="">
      <xdr:nvSpPr>
        <xdr:cNvPr id="213" name="円/楕円 212"/>
        <xdr:cNvSpPr/>
      </xdr:nvSpPr>
      <xdr:spPr>
        <a:xfrm>
          <a:off x="3175000" y="137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138495</xdr:rowOff>
    </xdr:from>
    <xdr:ext cx="762000" cy="259045"/>
    <xdr:sp macro="" textlink="">
      <xdr:nvSpPr>
        <xdr:cNvPr id="214" name="テキスト ボックス 213"/>
        <xdr:cNvSpPr txBox="1"/>
      </xdr:nvSpPr>
      <xdr:spPr>
        <a:xfrm>
          <a:off x="2844800" y="1351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81,852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12009</xdr:rowOff>
    </xdr:from>
    <xdr:to>
      <xdr:col>3</xdr:col>
      <xdr:colOff>330200</xdr:colOff>
      <xdr:row>80</xdr:row>
      <xdr:rowOff>113609</xdr:rowOff>
    </xdr:to>
    <xdr:sp macro="" textlink="">
      <xdr:nvSpPr>
        <xdr:cNvPr id="215" name="円/楕円 214"/>
        <xdr:cNvSpPr/>
      </xdr:nvSpPr>
      <xdr:spPr>
        <a:xfrm>
          <a:off x="2286000" y="1372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123786</xdr:rowOff>
    </xdr:from>
    <xdr:ext cx="762000" cy="259045"/>
    <xdr:sp macro="" textlink="">
      <xdr:nvSpPr>
        <xdr:cNvPr id="216" name="テキスト ボックス 215"/>
        <xdr:cNvSpPr txBox="1"/>
      </xdr:nvSpPr>
      <xdr:spPr>
        <a:xfrm>
          <a:off x="1955800" y="1349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78,804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30203</xdr:rowOff>
    </xdr:from>
    <xdr:to>
      <xdr:col>2</xdr:col>
      <xdr:colOff>127000</xdr:colOff>
      <xdr:row>80</xdr:row>
      <xdr:rowOff>131803</xdr:rowOff>
    </xdr:to>
    <xdr:sp macro="" textlink="">
      <xdr:nvSpPr>
        <xdr:cNvPr id="217" name="円/楕円 216"/>
        <xdr:cNvSpPr/>
      </xdr:nvSpPr>
      <xdr:spPr>
        <a:xfrm>
          <a:off x="1397000" y="137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141980</xdr:rowOff>
    </xdr:from>
    <xdr:ext cx="762000" cy="259045"/>
    <xdr:sp macro="" textlink="">
      <xdr:nvSpPr>
        <xdr:cNvPr id="218" name="テキスト ボックス 217"/>
        <xdr:cNvSpPr txBox="1"/>
      </xdr:nvSpPr>
      <xdr:spPr>
        <a:xfrm>
          <a:off x="1066800" y="1351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82,574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類似団体や全国市町村の平均を上回っていますが、経験年数階層の変動等による職員構成の変動により、前年度より減少しています。</a:t>
          </a:r>
          <a:endParaRPr kumimoji="1" lang="en-US" altLang="ja-JP" sz="1300">
            <a:latin typeface="ＭＳ Ｐゴシック"/>
          </a:endParaRPr>
        </a:p>
        <a:p>
          <a:r>
            <a:rPr kumimoji="1" lang="ja-JP" altLang="en-US" sz="1300">
              <a:latin typeface="ＭＳ Ｐゴシック"/>
            </a:rPr>
            <a:t>　国や県の制度を踏まえながら職員給与の適正化に努めます。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146896</xdr:rowOff>
    </xdr:from>
    <xdr:to>
      <xdr:col>24</xdr:col>
      <xdr:colOff>558800</xdr:colOff>
      <xdr:row>85</xdr:row>
      <xdr:rowOff>7620</xdr:rowOff>
    </xdr:to>
    <xdr:cxnSp macro="">
      <xdr:nvCxnSpPr>
        <xdr:cNvPr id="252" name="直線コネクタ 251"/>
        <xdr:cNvCxnSpPr/>
      </xdr:nvCxnSpPr>
      <xdr:spPr>
        <a:xfrm flipV="1">
          <a:off x="16179800" y="145486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7620</xdr:rowOff>
    </xdr:from>
    <xdr:to>
      <xdr:col>23</xdr:col>
      <xdr:colOff>406400</xdr:colOff>
      <xdr:row>85</xdr:row>
      <xdr:rowOff>23707</xdr:rowOff>
    </xdr:to>
    <xdr:cxnSp macro="">
      <xdr:nvCxnSpPr>
        <xdr:cNvPr id="255" name="直線コネクタ 254"/>
        <xdr:cNvCxnSpPr/>
      </xdr:nvCxnSpPr>
      <xdr:spPr>
        <a:xfrm flipV="1">
          <a:off x="15290800" y="1458087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57" name="テキスト ボックス 256"/>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15663</xdr:rowOff>
    </xdr:from>
    <xdr:to>
      <xdr:col>22</xdr:col>
      <xdr:colOff>203200</xdr:colOff>
      <xdr:row>85</xdr:row>
      <xdr:rowOff>23707</xdr:rowOff>
    </xdr:to>
    <xdr:cxnSp macro="">
      <xdr:nvCxnSpPr>
        <xdr:cNvPr id="258" name="直線コネクタ 257"/>
        <xdr:cNvCxnSpPr/>
      </xdr:nvCxnSpPr>
      <xdr:spPr>
        <a:xfrm>
          <a:off x="14401800" y="145889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15663</xdr:rowOff>
    </xdr:from>
    <xdr:to>
      <xdr:col>21</xdr:col>
      <xdr:colOff>0</xdr:colOff>
      <xdr:row>88</xdr:row>
      <xdr:rowOff>160866</xdr:rowOff>
    </xdr:to>
    <xdr:cxnSp macro="">
      <xdr:nvCxnSpPr>
        <xdr:cNvPr id="261" name="直線コネクタ 260"/>
        <xdr:cNvCxnSpPr/>
      </xdr:nvCxnSpPr>
      <xdr:spPr>
        <a:xfrm flipV="1">
          <a:off x="13512800" y="14588913"/>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1" name="円/楕円 270"/>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68173</xdr:rowOff>
    </xdr:from>
    <xdr:ext cx="762000" cy="259045"/>
    <xdr:sp macro="" textlink="">
      <xdr:nvSpPr>
        <xdr:cNvPr id="272" name="給与水準   （国との比較）該当値テキスト"/>
        <xdr:cNvSpPr txBox="1"/>
      </xdr:nvSpPr>
      <xdr:spPr>
        <a:xfrm>
          <a:off x="17106900" y="144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128270</xdr:rowOff>
    </xdr:from>
    <xdr:to>
      <xdr:col>23</xdr:col>
      <xdr:colOff>457200</xdr:colOff>
      <xdr:row>85</xdr:row>
      <xdr:rowOff>58420</xdr:rowOff>
    </xdr:to>
    <xdr:sp macro="" textlink="">
      <xdr:nvSpPr>
        <xdr:cNvPr id="273" name="円/楕円 272"/>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43197</xdr:rowOff>
    </xdr:from>
    <xdr:ext cx="736600" cy="259045"/>
    <xdr:sp macro="" textlink="">
      <xdr:nvSpPr>
        <xdr:cNvPr id="274" name="テキスト ボックス 273"/>
        <xdr:cNvSpPr txBox="1"/>
      </xdr:nvSpPr>
      <xdr:spPr>
        <a:xfrm>
          <a:off x="15798800" y="14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144357</xdr:rowOff>
    </xdr:from>
    <xdr:to>
      <xdr:col>22</xdr:col>
      <xdr:colOff>254000</xdr:colOff>
      <xdr:row>85</xdr:row>
      <xdr:rowOff>74507</xdr:rowOff>
    </xdr:to>
    <xdr:sp macro="" textlink="">
      <xdr:nvSpPr>
        <xdr:cNvPr id="275" name="円/楕円 274"/>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76" name="テキスト ボックス 275"/>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136313</xdr:rowOff>
    </xdr:from>
    <xdr:to>
      <xdr:col>21</xdr:col>
      <xdr:colOff>50800</xdr:colOff>
      <xdr:row>85</xdr:row>
      <xdr:rowOff>66463</xdr:rowOff>
    </xdr:to>
    <xdr:sp macro="" textlink="">
      <xdr:nvSpPr>
        <xdr:cNvPr id="277" name="円/楕円 276"/>
        <xdr:cNvSpPr/>
      </xdr:nvSpPr>
      <xdr:spPr>
        <a:xfrm>
          <a:off x="14351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51240</xdr:rowOff>
    </xdr:from>
    <xdr:ext cx="762000" cy="259045"/>
    <xdr:sp macro="" textlink="">
      <xdr:nvSpPr>
        <xdr:cNvPr id="278" name="テキスト ボックス 277"/>
        <xdr:cNvSpPr txBox="1"/>
      </xdr:nvSpPr>
      <xdr:spPr>
        <a:xfrm>
          <a:off x="14020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79" name="円/楕円 278"/>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0" name="テキスト ボックス 279"/>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類似団体や全国市町村、広島県市町の平均職員数のいずれに対しても少ない職員数となっています。「定員適正化計画」（平成</a:t>
          </a:r>
          <a:r>
            <a:rPr kumimoji="1" lang="en-US" altLang="ja-JP" sz="1300">
              <a:latin typeface="ＭＳ Ｐゴシック"/>
            </a:rPr>
            <a:t>18</a:t>
          </a:r>
          <a:r>
            <a:rPr kumimoji="1" lang="ja-JP" altLang="en-US" sz="1300">
              <a:latin typeface="ＭＳ Ｐゴシック"/>
            </a:rPr>
            <a:t>年度～平成</a:t>
          </a:r>
          <a:r>
            <a:rPr kumimoji="1" lang="en-US" altLang="ja-JP" sz="1300">
              <a:latin typeface="ＭＳ Ｐゴシック"/>
            </a:rPr>
            <a:t>22</a:t>
          </a:r>
          <a:r>
            <a:rPr kumimoji="1" lang="ja-JP" altLang="en-US" sz="1300">
              <a:latin typeface="ＭＳ Ｐゴシック"/>
            </a:rPr>
            <a:t>年度）を着実に実施した結果を反映しており、引き続き効率的な行政運営に向けて、職員数の適正化に努めます。</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95159</xdr:rowOff>
    </xdr:from>
    <xdr:to>
      <xdr:col>24</xdr:col>
      <xdr:colOff>558800</xdr:colOff>
      <xdr:row>59</xdr:row>
      <xdr:rowOff>108948</xdr:rowOff>
    </xdr:to>
    <xdr:cxnSp macro="">
      <xdr:nvCxnSpPr>
        <xdr:cNvPr id="317" name="直線コネクタ 316"/>
        <xdr:cNvCxnSpPr/>
      </xdr:nvCxnSpPr>
      <xdr:spPr>
        <a:xfrm>
          <a:off x="16179800" y="10210709"/>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8"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95159</xdr:rowOff>
    </xdr:from>
    <xdr:to>
      <xdr:col>23</xdr:col>
      <xdr:colOff>406400</xdr:colOff>
      <xdr:row>59</xdr:row>
      <xdr:rowOff>100330</xdr:rowOff>
    </xdr:to>
    <xdr:cxnSp macro="">
      <xdr:nvCxnSpPr>
        <xdr:cNvPr id="320" name="直線コネクタ 319"/>
        <xdr:cNvCxnSpPr/>
      </xdr:nvCxnSpPr>
      <xdr:spPr>
        <a:xfrm flipV="1">
          <a:off x="15290800" y="1021070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2" name="テキスト ボックス 321"/>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100330</xdr:rowOff>
    </xdr:from>
    <xdr:to>
      <xdr:col>22</xdr:col>
      <xdr:colOff>203200</xdr:colOff>
      <xdr:row>59</xdr:row>
      <xdr:rowOff>117566</xdr:rowOff>
    </xdr:to>
    <xdr:cxnSp macro="">
      <xdr:nvCxnSpPr>
        <xdr:cNvPr id="323" name="直線コネクタ 322"/>
        <xdr:cNvCxnSpPr/>
      </xdr:nvCxnSpPr>
      <xdr:spPr>
        <a:xfrm flipV="1">
          <a:off x="14401800" y="1021588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5" name="テキスト ボックス 324"/>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117566</xdr:rowOff>
    </xdr:from>
    <xdr:to>
      <xdr:col>21</xdr:col>
      <xdr:colOff>0</xdr:colOff>
      <xdr:row>59</xdr:row>
      <xdr:rowOff>131354</xdr:rowOff>
    </xdr:to>
    <xdr:cxnSp macro="">
      <xdr:nvCxnSpPr>
        <xdr:cNvPr id="326" name="直線コネクタ 325"/>
        <xdr:cNvCxnSpPr/>
      </xdr:nvCxnSpPr>
      <xdr:spPr>
        <a:xfrm flipV="1">
          <a:off x="13512800" y="1023311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0" name="テキスト ボックス 329"/>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58148</xdr:rowOff>
    </xdr:from>
    <xdr:to>
      <xdr:col>24</xdr:col>
      <xdr:colOff>609600</xdr:colOff>
      <xdr:row>59</xdr:row>
      <xdr:rowOff>159748</xdr:rowOff>
    </xdr:to>
    <xdr:sp macro="" textlink="">
      <xdr:nvSpPr>
        <xdr:cNvPr id="336" name="円/楕円 335"/>
        <xdr:cNvSpPr/>
      </xdr:nvSpPr>
      <xdr:spPr>
        <a:xfrm>
          <a:off x="169672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74675</xdr:rowOff>
    </xdr:from>
    <xdr:ext cx="762000" cy="259045"/>
    <xdr:sp macro="" textlink="">
      <xdr:nvSpPr>
        <xdr:cNvPr id="337" name="定員管理の状況該当値テキスト"/>
        <xdr:cNvSpPr txBox="1"/>
      </xdr:nvSpPr>
      <xdr:spPr>
        <a:xfrm>
          <a:off x="17106900" y="1001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44359</xdr:rowOff>
    </xdr:from>
    <xdr:to>
      <xdr:col>23</xdr:col>
      <xdr:colOff>457200</xdr:colOff>
      <xdr:row>59</xdr:row>
      <xdr:rowOff>145959</xdr:rowOff>
    </xdr:to>
    <xdr:sp macro="" textlink="">
      <xdr:nvSpPr>
        <xdr:cNvPr id="338" name="円/楕円 337"/>
        <xdr:cNvSpPr/>
      </xdr:nvSpPr>
      <xdr:spPr>
        <a:xfrm>
          <a:off x="16129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156136</xdr:rowOff>
    </xdr:from>
    <xdr:ext cx="736600" cy="259045"/>
    <xdr:sp macro="" textlink="">
      <xdr:nvSpPr>
        <xdr:cNvPr id="339" name="テキスト ボックス 338"/>
        <xdr:cNvSpPr txBox="1"/>
      </xdr:nvSpPr>
      <xdr:spPr>
        <a:xfrm>
          <a:off x="15798800" y="9928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49530</xdr:rowOff>
    </xdr:from>
    <xdr:to>
      <xdr:col>22</xdr:col>
      <xdr:colOff>254000</xdr:colOff>
      <xdr:row>59</xdr:row>
      <xdr:rowOff>151130</xdr:rowOff>
    </xdr:to>
    <xdr:sp macro="" textlink="">
      <xdr:nvSpPr>
        <xdr:cNvPr id="340" name="円/楕円 339"/>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161307</xdr:rowOff>
    </xdr:from>
    <xdr:ext cx="762000" cy="259045"/>
    <xdr:sp macro="" textlink="">
      <xdr:nvSpPr>
        <xdr:cNvPr id="341" name="テキスト ボックス 340"/>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66766</xdr:rowOff>
    </xdr:from>
    <xdr:to>
      <xdr:col>21</xdr:col>
      <xdr:colOff>50800</xdr:colOff>
      <xdr:row>59</xdr:row>
      <xdr:rowOff>168366</xdr:rowOff>
    </xdr:to>
    <xdr:sp macro="" textlink="">
      <xdr:nvSpPr>
        <xdr:cNvPr id="342" name="円/楕円 341"/>
        <xdr:cNvSpPr/>
      </xdr:nvSpPr>
      <xdr:spPr>
        <a:xfrm>
          <a:off x="14351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7093</xdr:rowOff>
    </xdr:from>
    <xdr:ext cx="762000" cy="259045"/>
    <xdr:sp macro="" textlink="">
      <xdr:nvSpPr>
        <xdr:cNvPr id="343" name="テキスト ボックス 342"/>
        <xdr:cNvSpPr txBox="1"/>
      </xdr:nvSpPr>
      <xdr:spPr>
        <a:xfrm>
          <a:off x="14020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80554</xdr:rowOff>
    </xdr:from>
    <xdr:to>
      <xdr:col>19</xdr:col>
      <xdr:colOff>533400</xdr:colOff>
      <xdr:row>60</xdr:row>
      <xdr:rowOff>10704</xdr:rowOff>
    </xdr:to>
    <xdr:sp macro="" textlink="">
      <xdr:nvSpPr>
        <xdr:cNvPr id="344" name="円/楕円 343"/>
        <xdr:cNvSpPr/>
      </xdr:nvSpPr>
      <xdr:spPr>
        <a:xfrm>
          <a:off x="13462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20881</xdr:rowOff>
    </xdr:from>
    <xdr:ext cx="762000" cy="259045"/>
    <xdr:sp macro="" textlink="">
      <xdr:nvSpPr>
        <xdr:cNvPr id="345" name="テキスト ボックス 344"/>
        <xdr:cNvSpPr txBox="1"/>
      </xdr:nvSpPr>
      <xdr:spPr>
        <a:xfrm>
          <a:off x="13131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広島県市町の平均を下回っているものの、類似団体や全国市町村の平均より高率となっています。引き続き公債費負担の適正化を進めており、前年度対比</a:t>
          </a:r>
          <a:r>
            <a:rPr kumimoji="1" lang="en-US" altLang="ja-JP" sz="1300">
              <a:latin typeface="ＭＳ Ｐゴシック"/>
            </a:rPr>
            <a:t>2.0</a:t>
          </a:r>
          <a:r>
            <a:rPr kumimoji="1" lang="ja-JP" altLang="en-US" sz="1300">
              <a:latin typeface="ＭＳ Ｐゴシック"/>
            </a:rPr>
            <a:t>ポイント低減しています。</a:t>
          </a:r>
        </a:p>
        <a:p>
          <a:r>
            <a:rPr kumimoji="1" lang="ja-JP" altLang="en-US" sz="1300">
              <a:latin typeface="ＭＳ Ｐゴシック"/>
            </a:rPr>
            <a:t>　今後も引き続き、財政の健全化に努めます。</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81026</xdr:rowOff>
    </xdr:from>
    <xdr:to>
      <xdr:col>24</xdr:col>
      <xdr:colOff>558800</xdr:colOff>
      <xdr:row>42</xdr:row>
      <xdr:rowOff>102616</xdr:rowOff>
    </xdr:to>
    <xdr:cxnSp macro="">
      <xdr:nvCxnSpPr>
        <xdr:cNvPr id="377" name="直線コネクタ 376"/>
        <xdr:cNvCxnSpPr/>
      </xdr:nvCxnSpPr>
      <xdr:spPr>
        <a:xfrm flipV="1">
          <a:off x="16179800" y="7110476"/>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78"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102616</xdr:rowOff>
    </xdr:from>
    <xdr:to>
      <xdr:col>23</xdr:col>
      <xdr:colOff>406400</xdr:colOff>
      <xdr:row>43</xdr:row>
      <xdr:rowOff>85598</xdr:rowOff>
    </xdr:to>
    <xdr:cxnSp macro="">
      <xdr:nvCxnSpPr>
        <xdr:cNvPr id="380" name="直線コネクタ 379"/>
        <xdr:cNvCxnSpPr/>
      </xdr:nvCxnSpPr>
      <xdr:spPr>
        <a:xfrm flipV="1">
          <a:off x="15290800" y="73035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1" name="フローチャート : 判断 380"/>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2" name="テキスト ボックス 381"/>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85598</xdr:rowOff>
    </xdr:from>
    <xdr:to>
      <xdr:col>22</xdr:col>
      <xdr:colOff>203200</xdr:colOff>
      <xdr:row>44</xdr:row>
      <xdr:rowOff>58928</xdr:rowOff>
    </xdr:to>
    <xdr:cxnSp macro="">
      <xdr:nvCxnSpPr>
        <xdr:cNvPr id="383" name="直線コネクタ 382"/>
        <xdr:cNvCxnSpPr/>
      </xdr:nvCxnSpPr>
      <xdr:spPr>
        <a:xfrm flipV="1">
          <a:off x="14401800" y="74579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5" name="テキスト ボックス 384"/>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20320</xdr:rowOff>
    </xdr:from>
    <xdr:to>
      <xdr:col>21</xdr:col>
      <xdr:colOff>0</xdr:colOff>
      <xdr:row>44</xdr:row>
      <xdr:rowOff>58928</xdr:rowOff>
    </xdr:to>
    <xdr:cxnSp macro="">
      <xdr:nvCxnSpPr>
        <xdr:cNvPr id="386" name="直線コネクタ 385"/>
        <xdr:cNvCxnSpPr/>
      </xdr:nvCxnSpPr>
      <xdr:spPr>
        <a:xfrm>
          <a:off x="13512800" y="75641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0" name="テキスト ボックス 389"/>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30226</xdr:rowOff>
    </xdr:from>
    <xdr:to>
      <xdr:col>24</xdr:col>
      <xdr:colOff>609600</xdr:colOff>
      <xdr:row>41</xdr:row>
      <xdr:rowOff>131826</xdr:rowOff>
    </xdr:to>
    <xdr:sp macro="" textlink="">
      <xdr:nvSpPr>
        <xdr:cNvPr id="396" name="円/楕円 395"/>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2303</xdr:rowOff>
    </xdr:from>
    <xdr:ext cx="762000" cy="259045"/>
    <xdr:sp macro="" textlink="">
      <xdr:nvSpPr>
        <xdr:cNvPr id="397" name="公債費負担の状況該当値テキスト"/>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51816</xdr:rowOff>
    </xdr:from>
    <xdr:to>
      <xdr:col>23</xdr:col>
      <xdr:colOff>457200</xdr:colOff>
      <xdr:row>42</xdr:row>
      <xdr:rowOff>153416</xdr:rowOff>
    </xdr:to>
    <xdr:sp macro="" textlink="">
      <xdr:nvSpPr>
        <xdr:cNvPr id="398" name="円/楕円 397"/>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138193</xdr:rowOff>
    </xdr:from>
    <xdr:ext cx="736600" cy="259045"/>
    <xdr:sp macro="" textlink="">
      <xdr:nvSpPr>
        <xdr:cNvPr id="399" name="テキスト ボックス 398"/>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34798</xdr:rowOff>
    </xdr:from>
    <xdr:to>
      <xdr:col>22</xdr:col>
      <xdr:colOff>254000</xdr:colOff>
      <xdr:row>43</xdr:row>
      <xdr:rowOff>136398</xdr:rowOff>
    </xdr:to>
    <xdr:sp macro="" textlink="">
      <xdr:nvSpPr>
        <xdr:cNvPr id="400" name="円/楕円 399"/>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121175</xdr:rowOff>
    </xdr:from>
    <xdr:ext cx="762000" cy="259045"/>
    <xdr:sp macro="" textlink="">
      <xdr:nvSpPr>
        <xdr:cNvPr id="401" name="テキスト ボックス 400"/>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8128</xdr:rowOff>
    </xdr:from>
    <xdr:to>
      <xdr:col>21</xdr:col>
      <xdr:colOff>50800</xdr:colOff>
      <xdr:row>44</xdr:row>
      <xdr:rowOff>109728</xdr:rowOff>
    </xdr:to>
    <xdr:sp macro="" textlink="">
      <xdr:nvSpPr>
        <xdr:cNvPr id="402" name="円/楕円 401"/>
        <xdr:cNvSpPr/>
      </xdr:nvSpPr>
      <xdr:spPr>
        <a:xfrm>
          <a:off x="14351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94505</xdr:rowOff>
    </xdr:from>
    <xdr:ext cx="762000" cy="259045"/>
    <xdr:sp macro="" textlink="">
      <xdr:nvSpPr>
        <xdr:cNvPr id="403" name="テキスト ボックス 402"/>
        <xdr:cNvSpPr txBox="1"/>
      </xdr:nvSpPr>
      <xdr:spPr>
        <a:xfrm>
          <a:off x="14020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140970</xdr:rowOff>
    </xdr:from>
    <xdr:to>
      <xdr:col>19</xdr:col>
      <xdr:colOff>533400</xdr:colOff>
      <xdr:row>44</xdr:row>
      <xdr:rowOff>71120</xdr:rowOff>
    </xdr:to>
    <xdr:sp macro="" textlink="">
      <xdr:nvSpPr>
        <xdr:cNvPr id="404" name="円/楕円 403"/>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55897</xdr:rowOff>
    </xdr:from>
    <xdr:ext cx="762000" cy="259045"/>
    <xdr:sp macro="" textlink="">
      <xdr:nvSpPr>
        <xdr:cNvPr id="405" name="テキスト ボックス 404"/>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広島県市町の平均を下回っているものの、類似団体や全国市町村の平均より高率となっています。充当可能財源等の確保により、前年度対比</a:t>
          </a:r>
          <a:r>
            <a:rPr kumimoji="1" lang="en-US" altLang="ja-JP" sz="1300">
              <a:latin typeface="ＭＳ Ｐゴシック"/>
            </a:rPr>
            <a:t>14.7</a:t>
          </a:r>
          <a:r>
            <a:rPr kumimoji="1" lang="ja-JP" altLang="en-US" sz="1300">
              <a:latin typeface="ＭＳ Ｐゴシック"/>
            </a:rPr>
            <a:t>ポイント低減していますが、依然として高率です。</a:t>
          </a:r>
          <a:endParaRPr kumimoji="1" lang="en-US" altLang="ja-JP" sz="1300">
            <a:latin typeface="ＭＳ Ｐゴシック"/>
          </a:endParaRPr>
        </a:p>
        <a:p>
          <a:r>
            <a:rPr kumimoji="1" lang="ja-JP" altLang="en-US" sz="1300">
              <a:latin typeface="ＭＳ Ｐゴシック"/>
            </a:rPr>
            <a:t>　今後も引き続き、中長期的な財政見通しを踏まえた計画的な事業執行に努めます。</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124003</xdr:rowOff>
    </xdr:from>
    <xdr:to>
      <xdr:col>24</xdr:col>
      <xdr:colOff>558800</xdr:colOff>
      <xdr:row>20</xdr:row>
      <xdr:rowOff>94437</xdr:rowOff>
    </xdr:to>
    <xdr:cxnSp macro="">
      <xdr:nvCxnSpPr>
        <xdr:cNvPr id="437" name="直線コネクタ 436"/>
        <xdr:cNvCxnSpPr/>
      </xdr:nvCxnSpPr>
      <xdr:spPr>
        <a:xfrm flipV="1">
          <a:off x="16179800" y="3381553"/>
          <a:ext cx="8382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38"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9" name="フローチャート : 判断 438"/>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94437</xdr:rowOff>
    </xdr:from>
    <xdr:to>
      <xdr:col>23</xdr:col>
      <xdr:colOff>406400</xdr:colOff>
      <xdr:row>21</xdr:row>
      <xdr:rowOff>109271</xdr:rowOff>
    </xdr:to>
    <xdr:cxnSp macro="">
      <xdr:nvCxnSpPr>
        <xdr:cNvPr id="440" name="直線コネクタ 439"/>
        <xdr:cNvCxnSpPr/>
      </xdr:nvCxnSpPr>
      <xdr:spPr>
        <a:xfrm flipV="1">
          <a:off x="15290800" y="3523437"/>
          <a:ext cx="889000" cy="1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2" name="テキスト ボックス 441"/>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109271</xdr:rowOff>
    </xdr:from>
    <xdr:to>
      <xdr:col>22</xdr:col>
      <xdr:colOff>203200</xdr:colOff>
      <xdr:row>22</xdr:row>
      <xdr:rowOff>109626</xdr:rowOff>
    </xdr:to>
    <xdr:cxnSp macro="">
      <xdr:nvCxnSpPr>
        <xdr:cNvPr id="443" name="直線コネクタ 442"/>
        <xdr:cNvCxnSpPr/>
      </xdr:nvCxnSpPr>
      <xdr:spPr>
        <a:xfrm flipV="1">
          <a:off x="14401800" y="3709721"/>
          <a:ext cx="889000" cy="17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4" name="フローチャート : 判断 443"/>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5" name="テキスト ボックス 444"/>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109626</xdr:rowOff>
    </xdr:from>
    <xdr:to>
      <xdr:col>21</xdr:col>
      <xdr:colOff>0</xdr:colOff>
      <xdr:row>23</xdr:row>
      <xdr:rowOff>47244</xdr:rowOff>
    </xdr:to>
    <xdr:cxnSp macro="">
      <xdr:nvCxnSpPr>
        <xdr:cNvPr id="446" name="直線コネクタ 445"/>
        <xdr:cNvCxnSpPr/>
      </xdr:nvCxnSpPr>
      <xdr:spPr>
        <a:xfrm flipV="1">
          <a:off x="13512800" y="3881526"/>
          <a:ext cx="889000" cy="1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7" name="フローチャート : 判断 446"/>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8" name="テキスト ボックス 447"/>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9" name="フローチャート : 判断 448"/>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0" name="テキスト ボックス 449"/>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73203</xdr:rowOff>
    </xdr:from>
    <xdr:to>
      <xdr:col>24</xdr:col>
      <xdr:colOff>609600</xdr:colOff>
      <xdr:row>20</xdr:row>
      <xdr:rowOff>3353</xdr:rowOff>
    </xdr:to>
    <xdr:sp macro="" textlink="">
      <xdr:nvSpPr>
        <xdr:cNvPr id="456" name="円/楕円 455"/>
        <xdr:cNvSpPr/>
      </xdr:nvSpPr>
      <xdr:spPr>
        <a:xfrm>
          <a:off x="16967200" y="33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45280</xdr:rowOff>
    </xdr:from>
    <xdr:ext cx="762000" cy="259045"/>
    <xdr:sp macro="" textlink="">
      <xdr:nvSpPr>
        <xdr:cNvPr id="457" name="将来負担の状況該当値テキスト"/>
        <xdr:cNvSpPr txBox="1"/>
      </xdr:nvSpPr>
      <xdr:spPr>
        <a:xfrm>
          <a:off x="17106900" y="330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43637</xdr:rowOff>
    </xdr:from>
    <xdr:to>
      <xdr:col>23</xdr:col>
      <xdr:colOff>457200</xdr:colOff>
      <xdr:row>20</xdr:row>
      <xdr:rowOff>145237</xdr:rowOff>
    </xdr:to>
    <xdr:sp macro="" textlink="">
      <xdr:nvSpPr>
        <xdr:cNvPr id="458" name="円/楕円 457"/>
        <xdr:cNvSpPr/>
      </xdr:nvSpPr>
      <xdr:spPr>
        <a:xfrm>
          <a:off x="16129000" y="34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130014</xdr:rowOff>
    </xdr:from>
    <xdr:ext cx="736600" cy="259045"/>
    <xdr:sp macro="" textlink="">
      <xdr:nvSpPr>
        <xdr:cNvPr id="459" name="テキスト ボックス 458"/>
        <xdr:cNvSpPr txBox="1"/>
      </xdr:nvSpPr>
      <xdr:spPr>
        <a:xfrm>
          <a:off x="15798800" y="355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58471</xdr:rowOff>
    </xdr:from>
    <xdr:to>
      <xdr:col>22</xdr:col>
      <xdr:colOff>254000</xdr:colOff>
      <xdr:row>21</xdr:row>
      <xdr:rowOff>160071</xdr:rowOff>
    </xdr:to>
    <xdr:sp macro="" textlink="">
      <xdr:nvSpPr>
        <xdr:cNvPr id="460" name="円/楕円 459"/>
        <xdr:cNvSpPr/>
      </xdr:nvSpPr>
      <xdr:spPr>
        <a:xfrm>
          <a:off x="15240000" y="36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144848</xdr:rowOff>
    </xdr:from>
    <xdr:ext cx="762000" cy="259045"/>
    <xdr:sp macro="" textlink="">
      <xdr:nvSpPr>
        <xdr:cNvPr id="461" name="テキスト ボックス 460"/>
        <xdr:cNvSpPr txBox="1"/>
      </xdr:nvSpPr>
      <xdr:spPr>
        <a:xfrm>
          <a:off x="14909800" y="374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130.4</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58826</xdr:rowOff>
    </xdr:from>
    <xdr:to>
      <xdr:col>21</xdr:col>
      <xdr:colOff>50800</xdr:colOff>
      <xdr:row>22</xdr:row>
      <xdr:rowOff>160426</xdr:rowOff>
    </xdr:to>
    <xdr:sp macro="" textlink="">
      <xdr:nvSpPr>
        <xdr:cNvPr id="462" name="円/楕円 461"/>
        <xdr:cNvSpPr/>
      </xdr:nvSpPr>
      <xdr:spPr>
        <a:xfrm>
          <a:off x="14351000" y="38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145203</xdr:rowOff>
    </xdr:from>
    <xdr:ext cx="762000" cy="259045"/>
    <xdr:sp macro="" textlink="">
      <xdr:nvSpPr>
        <xdr:cNvPr id="463" name="テキスト ボックス 462"/>
        <xdr:cNvSpPr txBox="1"/>
      </xdr:nvSpPr>
      <xdr:spPr>
        <a:xfrm>
          <a:off x="14020800" y="391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148.2</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167894</xdr:rowOff>
    </xdr:from>
    <xdr:to>
      <xdr:col>19</xdr:col>
      <xdr:colOff>533400</xdr:colOff>
      <xdr:row>23</xdr:row>
      <xdr:rowOff>98044</xdr:rowOff>
    </xdr:to>
    <xdr:sp macro="" textlink="">
      <xdr:nvSpPr>
        <xdr:cNvPr id="464" name="円/楕円 463"/>
        <xdr:cNvSpPr/>
      </xdr:nvSpPr>
      <xdr:spPr>
        <a:xfrm>
          <a:off x="13462000" y="393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82821</xdr:rowOff>
    </xdr:from>
    <xdr:ext cx="762000" cy="259045"/>
    <xdr:sp macro="" textlink="">
      <xdr:nvSpPr>
        <xdr:cNvPr id="465" name="テキスト ボックス 464"/>
        <xdr:cNvSpPr txBox="1"/>
      </xdr:nvSpPr>
      <xdr:spPr>
        <a:xfrm>
          <a:off x="13131800" y="402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52,154
51,519
10.41
19,383,267
18,737,943
509,890
9,446,661
21,858,335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96.4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28</a:t>
          </a:r>
          <a:r>
            <a:rPr kumimoji="1" lang="ja-JP" altLang="en-US" sz="1300" baseline="0">
              <a:latin typeface="ＭＳ Ｐゴシック"/>
            </a:rPr>
            <a:t>年度は定年退職者の減による退職金の減や地方税の増加による経常一般財源等の増加により、前年度と比較して</a:t>
          </a:r>
          <a:r>
            <a:rPr kumimoji="1" lang="en-US" altLang="ja-JP" sz="1300" baseline="0">
              <a:latin typeface="ＭＳ Ｐゴシック"/>
            </a:rPr>
            <a:t>1.1</a:t>
          </a:r>
          <a:r>
            <a:rPr kumimoji="1" lang="ja-JP" altLang="en-US" sz="1300" baseline="0">
              <a:latin typeface="ＭＳ Ｐゴシック"/>
            </a:rPr>
            <a:t>ポイント低下していますが、依然として類似団体や全国市町村、広島県市町の平均を上回っています。</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88138</xdr:rowOff>
    </xdr:from>
    <xdr:to>
      <xdr:col>7</xdr:col>
      <xdr:colOff>15875</xdr:colOff>
      <xdr:row>37</xdr:row>
      <xdr:rowOff>138430</xdr:rowOff>
    </xdr:to>
    <xdr:cxnSp macro="">
      <xdr:nvCxnSpPr>
        <xdr:cNvPr id="64" name="直線コネクタ 63"/>
        <xdr:cNvCxnSpPr/>
      </xdr:nvCxnSpPr>
      <xdr:spPr>
        <a:xfrm flipV="1">
          <a:off x="3987800" y="6431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138430</xdr:rowOff>
    </xdr:from>
    <xdr:to>
      <xdr:col>5</xdr:col>
      <xdr:colOff>549275</xdr:colOff>
      <xdr:row>38</xdr:row>
      <xdr:rowOff>108712</xdr:rowOff>
    </xdr:to>
    <xdr:cxnSp macro="">
      <xdr:nvCxnSpPr>
        <xdr:cNvPr id="67" name="直線コネクタ 66"/>
        <xdr:cNvCxnSpPr/>
      </xdr:nvCxnSpPr>
      <xdr:spPr>
        <a:xfrm flipV="1">
          <a:off x="3098800" y="64820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108712</xdr:rowOff>
    </xdr:from>
    <xdr:to>
      <xdr:col>4</xdr:col>
      <xdr:colOff>346075</xdr:colOff>
      <xdr:row>38</xdr:row>
      <xdr:rowOff>113284</xdr:rowOff>
    </xdr:to>
    <xdr:cxnSp macro="">
      <xdr:nvCxnSpPr>
        <xdr:cNvPr id="70" name="直線コネクタ 69"/>
        <xdr:cNvCxnSpPr/>
      </xdr:nvCxnSpPr>
      <xdr:spPr>
        <a:xfrm flipV="1">
          <a:off x="2209800" y="66238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113284</xdr:rowOff>
    </xdr:from>
    <xdr:to>
      <xdr:col>3</xdr:col>
      <xdr:colOff>142875</xdr:colOff>
      <xdr:row>38</xdr:row>
      <xdr:rowOff>127000</xdr:rowOff>
    </xdr:to>
    <xdr:cxnSp macro="">
      <xdr:nvCxnSpPr>
        <xdr:cNvPr id="73" name="直線コネクタ 72"/>
        <xdr:cNvCxnSpPr/>
      </xdr:nvCxnSpPr>
      <xdr:spPr>
        <a:xfrm flipV="1">
          <a:off x="1320800" y="66283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37338</xdr:rowOff>
    </xdr:from>
    <xdr:to>
      <xdr:col>7</xdr:col>
      <xdr:colOff>66675</xdr:colOff>
      <xdr:row>37</xdr:row>
      <xdr:rowOff>138938</xdr:rowOff>
    </xdr:to>
    <xdr:sp macro="" textlink="">
      <xdr:nvSpPr>
        <xdr:cNvPr id="83" name="円/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9415</xdr:rowOff>
    </xdr:from>
    <xdr:ext cx="762000" cy="259045"/>
    <xdr:sp macro="" textlink="">
      <xdr:nvSpPr>
        <xdr:cNvPr id="84" name="人件費該当値テキスト"/>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87630</xdr:rowOff>
    </xdr:from>
    <xdr:to>
      <xdr:col>5</xdr:col>
      <xdr:colOff>600075</xdr:colOff>
      <xdr:row>38</xdr:row>
      <xdr:rowOff>17780</xdr:rowOff>
    </xdr:to>
    <xdr:sp macro="" textlink="">
      <xdr:nvSpPr>
        <xdr:cNvPr id="85" name="円/楕円 84"/>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2557</xdr:rowOff>
    </xdr:from>
    <xdr:ext cx="736600" cy="259045"/>
    <xdr:sp macro="" textlink="">
      <xdr:nvSpPr>
        <xdr:cNvPr id="86" name="テキスト ボックス 85"/>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57912</xdr:rowOff>
    </xdr:from>
    <xdr:to>
      <xdr:col>4</xdr:col>
      <xdr:colOff>396875</xdr:colOff>
      <xdr:row>38</xdr:row>
      <xdr:rowOff>159512</xdr:rowOff>
    </xdr:to>
    <xdr:sp macro="" textlink="">
      <xdr:nvSpPr>
        <xdr:cNvPr id="87" name="円/楕円 86"/>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144289</xdr:rowOff>
    </xdr:from>
    <xdr:ext cx="762000" cy="259045"/>
    <xdr:sp macro="" textlink="">
      <xdr:nvSpPr>
        <xdr:cNvPr id="88" name="テキスト ボックス 87"/>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62484</xdr:rowOff>
    </xdr:from>
    <xdr:to>
      <xdr:col>3</xdr:col>
      <xdr:colOff>193675</xdr:colOff>
      <xdr:row>38</xdr:row>
      <xdr:rowOff>164084</xdr:rowOff>
    </xdr:to>
    <xdr:sp macro="" textlink="">
      <xdr:nvSpPr>
        <xdr:cNvPr id="89" name="円/楕円 88"/>
        <xdr:cNvSpPr/>
      </xdr:nvSpPr>
      <xdr:spPr>
        <a:xfrm>
          <a:off x="2159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148861</xdr:rowOff>
    </xdr:from>
    <xdr:ext cx="762000" cy="259045"/>
    <xdr:sp macro="" textlink="">
      <xdr:nvSpPr>
        <xdr:cNvPr id="90" name="テキスト ボックス 89"/>
        <xdr:cNvSpPr txBox="1"/>
      </xdr:nvSpPr>
      <xdr:spPr>
        <a:xfrm>
          <a:off x="1828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91" name="円/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全国市町村、広島県市町の平均を上回っていますが、類似団体の平均を下回っています。新築施設への設備・備品等の購入等により、前年度と比較し、</a:t>
          </a:r>
          <a:r>
            <a:rPr kumimoji="1" lang="en-US" altLang="ja-JP" sz="1300">
              <a:latin typeface="ＭＳ Ｐゴシック"/>
            </a:rPr>
            <a:t>1.1</a:t>
          </a:r>
          <a:r>
            <a:rPr kumimoji="1" lang="ja-JP" altLang="en-US" sz="1300">
              <a:latin typeface="ＭＳ Ｐゴシック"/>
            </a:rPr>
            <a:t>ポイント上昇しています。</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111760</xdr:rowOff>
    </xdr:from>
    <xdr:to>
      <xdr:col>24</xdr:col>
      <xdr:colOff>31750</xdr:colOff>
      <xdr:row>15</xdr:row>
      <xdr:rowOff>24130</xdr:rowOff>
    </xdr:to>
    <xdr:cxnSp macro="">
      <xdr:nvCxnSpPr>
        <xdr:cNvPr id="125" name="直線コネクタ 124"/>
        <xdr:cNvCxnSpPr/>
      </xdr:nvCxnSpPr>
      <xdr:spPr>
        <a:xfrm>
          <a:off x="15671800" y="25120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81280</xdr:rowOff>
    </xdr:from>
    <xdr:to>
      <xdr:col>22</xdr:col>
      <xdr:colOff>565150</xdr:colOff>
      <xdr:row>14</xdr:row>
      <xdr:rowOff>111760</xdr:rowOff>
    </xdr:to>
    <xdr:cxnSp macro="">
      <xdr:nvCxnSpPr>
        <xdr:cNvPr id="128" name="直線コネクタ 127"/>
        <xdr:cNvCxnSpPr/>
      </xdr:nvCxnSpPr>
      <xdr:spPr>
        <a:xfrm>
          <a:off x="14782800" y="248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20320</xdr:rowOff>
    </xdr:from>
    <xdr:to>
      <xdr:col>21</xdr:col>
      <xdr:colOff>361950</xdr:colOff>
      <xdr:row>14</xdr:row>
      <xdr:rowOff>81280</xdr:rowOff>
    </xdr:to>
    <xdr:cxnSp macro="">
      <xdr:nvCxnSpPr>
        <xdr:cNvPr id="131" name="直線コネクタ 130"/>
        <xdr:cNvCxnSpPr/>
      </xdr:nvCxnSpPr>
      <xdr:spPr>
        <a:xfrm>
          <a:off x="13893800" y="2420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20320</xdr:rowOff>
    </xdr:from>
    <xdr:to>
      <xdr:col>20</xdr:col>
      <xdr:colOff>158750</xdr:colOff>
      <xdr:row>14</xdr:row>
      <xdr:rowOff>50800</xdr:rowOff>
    </xdr:to>
    <xdr:cxnSp macro="">
      <xdr:nvCxnSpPr>
        <xdr:cNvPr id="134" name="直線コネクタ 133"/>
        <xdr:cNvCxnSpPr/>
      </xdr:nvCxnSpPr>
      <xdr:spPr>
        <a:xfrm flipV="1">
          <a:off x="13004800" y="2420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144780</xdr:rowOff>
    </xdr:from>
    <xdr:to>
      <xdr:col>24</xdr:col>
      <xdr:colOff>82550</xdr:colOff>
      <xdr:row>15</xdr:row>
      <xdr:rowOff>74930</xdr:rowOff>
    </xdr:to>
    <xdr:sp macro="" textlink="">
      <xdr:nvSpPr>
        <xdr:cNvPr id="144" name="円/楕円 143"/>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161307</xdr:rowOff>
    </xdr:from>
    <xdr:ext cx="762000" cy="259045"/>
    <xdr:sp macro="" textlink="">
      <xdr:nvSpPr>
        <xdr:cNvPr id="145" name="物件費該当値テキスト"/>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60960</xdr:rowOff>
    </xdr:from>
    <xdr:to>
      <xdr:col>22</xdr:col>
      <xdr:colOff>615950</xdr:colOff>
      <xdr:row>14</xdr:row>
      <xdr:rowOff>162560</xdr:rowOff>
    </xdr:to>
    <xdr:sp macro="" textlink="">
      <xdr:nvSpPr>
        <xdr:cNvPr id="146" name="円/楕円 145"/>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1287</xdr:rowOff>
    </xdr:from>
    <xdr:ext cx="736600" cy="259045"/>
    <xdr:sp macro="" textlink="">
      <xdr:nvSpPr>
        <xdr:cNvPr id="147" name="テキスト ボックス 146"/>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30480</xdr:rowOff>
    </xdr:from>
    <xdr:to>
      <xdr:col>21</xdr:col>
      <xdr:colOff>412750</xdr:colOff>
      <xdr:row>14</xdr:row>
      <xdr:rowOff>132080</xdr:rowOff>
    </xdr:to>
    <xdr:sp macro="" textlink="">
      <xdr:nvSpPr>
        <xdr:cNvPr id="148" name="円/楕円 147"/>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142257</xdr:rowOff>
    </xdr:from>
    <xdr:ext cx="762000" cy="259045"/>
    <xdr:sp macro="" textlink="">
      <xdr:nvSpPr>
        <xdr:cNvPr id="149" name="テキスト ボックス 148"/>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140970</xdr:rowOff>
    </xdr:from>
    <xdr:to>
      <xdr:col>20</xdr:col>
      <xdr:colOff>209550</xdr:colOff>
      <xdr:row>14</xdr:row>
      <xdr:rowOff>71120</xdr:rowOff>
    </xdr:to>
    <xdr:sp macro="" textlink="">
      <xdr:nvSpPr>
        <xdr:cNvPr id="150" name="円/楕円 149"/>
        <xdr:cNvSpPr/>
      </xdr:nvSpPr>
      <xdr:spPr>
        <a:xfrm>
          <a:off x="13843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81297</xdr:rowOff>
    </xdr:from>
    <xdr:ext cx="762000" cy="259045"/>
    <xdr:sp macro="" textlink="">
      <xdr:nvSpPr>
        <xdr:cNvPr id="151" name="テキスト ボックス 150"/>
        <xdr:cNvSpPr txBox="1"/>
      </xdr:nvSpPr>
      <xdr:spPr>
        <a:xfrm>
          <a:off x="13512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0</xdr:rowOff>
    </xdr:from>
    <xdr:to>
      <xdr:col>19</xdr:col>
      <xdr:colOff>6350</xdr:colOff>
      <xdr:row>14</xdr:row>
      <xdr:rowOff>101600</xdr:rowOff>
    </xdr:to>
    <xdr:sp macro="" textlink="">
      <xdr:nvSpPr>
        <xdr:cNvPr id="152" name="円/楕円 151"/>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111777</xdr:rowOff>
    </xdr:from>
    <xdr:ext cx="762000" cy="259045"/>
    <xdr:sp macro="" textlink="">
      <xdr:nvSpPr>
        <xdr:cNvPr id="153" name="テキスト ボックス 152"/>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年度は地方税の増加による経常一般財源等の増加により、前年度と比較して</a:t>
          </a:r>
          <a:r>
            <a:rPr kumimoji="1" lang="en-US" altLang="ja-JP" sz="1300">
              <a:latin typeface="ＭＳ Ｐゴシック"/>
            </a:rPr>
            <a:t>1.0</a:t>
          </a:r>
          <a:r>
            <a:rPr kumimoji="1" lang="ja-JP" altLang="en-US" sz="1300">
              <a:latin typeface="ＭＳ Ｐゴシック"/>
            </a:rPr>
            <a:t>ポイント低下していますが、平成</a:t>
          </a:r>
          <a:r>
            <a:rPr kumimoji="1" lang="en-US" altLang="ja-JP" sz="1300">
              <a:latin typeface="ＭＳ Ｐゴシック"/>
            </a:rPr>
            <a:t>26</a:t>
          </a:r>
          <a:r>
            <a:rPr kumimoji="1" lang="ja-JP" altLang="en-US" sz="1300">
              <a:latin typeface="ＭＳ Ｐゴシック"/>
            </a:rPr>
            <a:t>年度に福祉事務所を開設したことにより、類似団体や全国市町村の平均を上回っています。</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95250</xdr:rowOff>
    </xdr:from>
    <xdr:to>
      <xdr:col>7</xdr:col>
      <xdr:colOff>15875</xdr:colOff>
      <xdr:row>60</xdr:row>
      <xdr:rowOff>50800</xdr:rowOff>
    </xdr:to>
    <xdr:cxnSp macro="">
      <xdr:nvCxnSpPr>
        <xdr:cNvPr id="186" name="直線コネクタ 185"/>
        <xdr:cNvCxnSpPr/>
      </xdr:nvCxnSpPr>
      <xdr:spPr>
        <a:xfrm flipV="1">
          <a:off x="3987800" y="10210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38100</xdr:rowOff>
    </xdr:from>
    <xdr:to>
      <xdr:col>5</xdr:col>
      <xdr:colOff>549275</xdr:colOff>
      <xdr:row>60</xdr:row>
      <xdr:rowOff>50800</xdr:rowOff>
    </xdr:to>
    <xdr:cxnSp macro="">
      <xdr:nvCxnSpPr>
        <xdr:cNvPr id="189" name="直線コネクタ 188"/>
        <xdr:cNvCxnSpPr/>
      </xdr:nvCxnSpPr>
      <xdr:spPr>
        <a:xfrm>
          <a:off x="3098800" y="1032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133350</xdr:rowOff>
    </xdr:from>
    <xdr:to>
      <xdr:col>4</xdr:col>
      <xdr:colOff>346075</xdr:colOff>
      <xdr:row>60</xdr:row>
      <xdr:rowOff>38100</xdr:rowOff>
    </xdr:to>
    <xdr:cxnSp macro="">
      <xdr:nvCxnSpPr>
        <xdr:cNvPr id="192" name="直線コネクタ 191"/>
        <xdr:cNvCxnSpPr/>
      </xdr:nvCxnSpPr>
      <xdr:spPr>
        <a:xfrm>
          <a:off x="2209800" y="99060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57150</xdr:rowOff>
    </xdr:from>
    <xdr:to>
      <xdr:col>3</xdr:col>
      <xdr:colOff>142875</xdr:colOff>
      <xdr:row>57</xdr:row>
      <xdr:rowOff>133350</xdr:rowOff>
    </xdr:to>
    <xdr:cxnSp macro="">
      <xdr:nvCxnSpPr>
        <xdr:cNvPr id="195" name="直線コネクタ 194"/>
        <xdr:cNvCxnSpPr/>
      </xdr:nvCxnSpPr>
      <xdr:spPr>
        <a:xfrm>
          <a:off x="1320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44450</xdr:rowOff>
    </xdr:from>
    <xdr:to>
      <xdr:col>7</xdr:col>
      <xdr:colOff>66675</xdr:colOff>
      <xdr:row>59</xdr:row>
      <xdr:rowOff>146050</xdr:rowOff>
    </xdr:to>
    <xdr:sp macro="" textlink="">
      <xdr:nvSpPr>
        <xdr:cNvPr id="205" name="円/楕円 204"/>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16527</xdr:rowOff>
    </xdr:from>
    <xdr:ext cx="762000" cy="259045"/>
    <xdr:sp macro="" textlink="">
      <xdr:nvSpPr>
        <xdr:cNvPr id="206" name="扶助費該当値テキスト"/>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0</xdr:rowOff>
    </xdr:from>
    <xdr:to>
      <xdr:col>5</xdr:col>
      <xdr:colOff>600075</xdr:colOff>
      <xdr:row>60</xdr:row>
      <xdr:rowOff>101600</xdr:rowOff>
    </xdr:to>
    <xdr:sp macro="" textlink="">
      <xdr:nvSpPr>
        <xdr:cNvPr id="207" name="円/楕円 206"/>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86377</xdr:rowOff>
    </xdr:from>
    <xdr:ext cx="736600" cy="259045"/>
    <xdr:sp macro="" textlink="">
      <xdr:nvSpPr>
        <xdr:cNvPr id="208" name="テキスト ボックス 207"/>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158750</xdr:rowOff>
    </xdr:from>
    <xdr:to>
      <xdr:col>4</xdr:col>
      <xdr:colOff>396875</xdr:colOff>
      <xdr:row>60</xdr:row>
      <xdr:rowOff>88900</xdr:rowOff>
    </xdr:to>
    <xdr:sp macro="" textlink="">
      <xdr:nvSpPr>
        <xdr:cNvPr id="209" name="円/楕円 208"/>
        <xdr:cNvSpPr/>
      </xdr:nvSpPr>
      <xdr:spPr>
        <a:xfrm>
          <a:off x="3048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73677</xdr:rowOff>
    </xdr:from>
    <xdr:ext cx="762000" cy="259045"/>
    <xdr:sp macro="" textlink="">
      <xdr:nvSpPr>
        <xdr:cNvPr id="210" name="テキスト ボックス 209"/>
        <xdr:cNvSpPr txBox="1"/>
      </xdr:nvSpPr>
      <xdr:spPr>
        <a:xfrm>
          <a:off x="2717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82550</xdr:rowOff>
    </xdr:from>
    <xdr:to>
      <xdr:col>3</xdr:col>
      <xdr:colOff>193675</xdr:colOff>
      <xdr:row>58</xdr:row>
      <xdr:rowOff>12700</xdr:rowOff>
    </xdr:to>
    <xdr:sp macro="" textlink="">
      <xdr:nvSpPr>
        <xdr:cNvPr id="211" name="円/楕円 210"/>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168927</xdr:rowOff>
    </xdr:from>
    <xdr:ext cx="762000" cy="259045"/>
    <xdr:sp macro="" textlink="">
      <xdr:nvSpPr>
        <xdr:cNvPr id="212" name="テキスト ボックス 211"/>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6350</xdr:rowOff>
    </xdr:from>
    <xdr:to>
      <xdr:col>1</xdr:col>
      <xdr:colOff>676275</xdr:colOff>
      <xdr:row>57</xdr:row>
      <xdr:rowOff>107950</xdr:rowOff>
    </xdr:to>
    <xdr:sp macro="" textlink="">
      <xdr:nvSpPr>
        <xdr:cNvPr id="213" name="円/楕円 212"/>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92727</xdr:rowOff>
    </xdr:from>
    <xdr:ext cx="762000" cy="259045"/>
    <xdr:sp macro="" textlink="">
      <xdr:nvSpPr>
        <xdr:cNvPr id="214" name="テキスト ボックス 213"/>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類似団体や全国市町村、広島県市町の平均をいずれも上回っています。　国民健康保険に係る事業経費等による、繰出金の比率の高さが要因となっていますが、平成</a:t>
          </a:r>
          <a:r>
            <a:rPr kumimoji="1" lang="en-US" altLang="ja-JP" sz="1300">
              <a:latin typeface="ＭＳ Ｐゴシック"/>
            </a:rPr>
            <a:t>28</a:t>
          </a:r>
          <a:r>
            <a:rPr kumimoji="1" lang="ja-JP" altLang="en-US" sz="1300">
              <a:latin typeface="ＭＳ Ｐゴシック"/>
            </a:rPr>
            <a:t>年度は地方税の増加による経常一般財源等の増加により、前年度と比較して</a:t>
          </a:r>
          <a:r>
            <a:rPr kumimoji="1" lang="en-US" altLang="ja-JP" sz="1300">
              <a:latin typeface="ＭＳ Ｐゴシック"/>
            </a:rPr>
            <a:t>0.6</a:t>
          </a:r>
          <a:r>
            <a:rPr kumimoji="1" lang="ja-JP" altLang="en-US" sz="1300">
              <a:latin typeface="ＭＳ Ｐゴシック"/>
            </a:rPr>
            <a:t>ポイント低下しています。</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xdr:rowOff>
    </xdr:from>
    <xdr:to>
      <xdr:col>24</xdr:col>
      <xdr:colOff>31750</xdr:colOff>
      <xdr:row>58</xdr:row>
      <xdr:rowOff>58420</xdr:rowOff>
    </xdr:to>
    <xdr:cxnSp macro="">
      <xdr:nvCxnSpPr>
        <xdr:cNvPr id="247" name="直線コネクタ 246"/>
        <xdr:cNvCxnSpPr/>
      </xdr:nvCxnSpPr>
      <xdr:spPr>
        <a:xfrm flipV="1">
          <a:off x="15671800" y="9956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58420</xdr:rowOff>
    </xdr:from>
    <xdr:to>
      <xdr:col>22</xdr:col>
      <xdr:colOff>565150</xdr:colOff>
      <xdr:row>58</xdr:row>
      <xdr:rowOff>81280</xdr:rowOff>
    </xdr:to>
    <xdr:cxnSp macro="">
      <xdr:nvCxnSpPr>
        <xdr:cNvPr id="250" name="直線コネクタ 249"/>
        <xdr:cNvCxnSpPr/>
      </xdr:nvCxnSpPr>
      <xdr:spPr>
        <a:xfrm flipV="1">
          <a:off x="14782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50800</xdr:rowOff>
    </xdr:from>
    <xdr:to>
      <xdr:col>21</xdr:col>
      <xdr:colOff>361950</xdr:colOff>
      <xdr:row>58</xdr:row>
      <xdr:rowOff>81280</xdr:rowOff>
    </xdr:to>
    <xdr:cxnSp macro="">
      <xdr:nvCxnSpPr>
        <xdr:cNvPr id="253" name="直線コネクタ 252"/>
        <xdr:cNvCxnSpPr/>
      </xdr:nvCxnSpPr>
      <xdr:spPr>
        <a:xfrm>
          <a:off x="13893800" y="999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50800</xdr:rowOff>
    </xdr:to>
    <xdr:cxnSp macro="">
      <xdr:nvCxnSpPr>
        <xdr:cNvPr id="256" name="直線コネクタ 255"/>
        <xdr:cNvCxnSpPr/>
      </xdr:nvCxnSpPr>
      <xdr:spPr>
        <a:xfrm>
          <a:off x="13004800" y="997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133350</xdr:rowOff>
    </xdr:from>
    <xdr:to>
      <xdr:col>24</xdr:col>
      <xdr:colOff>82550</xdr:colOff>
      <xdr:row>58</xdr:row>
      <xdr:rowOff>63500</xdr:rowOff>
    </xdr:to>
    <xdr:sp macro="" textlink="">
      <xdr:nvSpPr>
        <xdr:cNvPr id="266" name="円/楕円 265"/>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105427</xdr:rowOff>
    </xdr:from>
    <xdr:ext cx="762000" cy="259045"/>
    <xdr:sp macro="" textlink="">
      <xdr:nvSpPr>
        <xdr:cNvPr id="267"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xdr:rowOff>
    </xdr:from>
    <xdr:to>
      <xdr:col>22</xdr:col>
      <xdr:colOff>615950</xdr:colOff>
      <xdr:row>58</xdr:row>
      <xdr:rowOff>109220</xdr:rowOff>
    </xdr:to>
    <xdr:sp macro="" textlink="">
      <xdr:nvSpPr>
        <xdr:cNvPr id="268" name="円/楕円 267"/>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93997</xdr:rowOff>
    </xdr:from>
    <xdr:ext cx="736600" cy="259045"/>
    <xdr:sp macro="" textlink="">
      <xdr:nvSpPr>
        <xdr:cNvPr id="269" name="テキスト ボックス 268"/>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70" name="円/楕円 269"/>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71" name="テキスト ボックス 270"/>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0</xdr:rowOff>
    </xdr:from>
    <xdr:to>
      <xdr:col>20</xdr:col>
      <xdr:colOff>209550</xdr:colOff>
      <xdr:row>58</xdr:row>
      <xdr:rowOff>101600</xdr:rowOff>
    </xdr:to>
    <xdr:sp macro="" textlink="">
      <xdr:nvSpPr>
        <xdr:cNvPr id="272" name="円/楕円 271"/>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86377</xdr:rowOff>
    </xdr:from>
    <xdr:ext cx="762000" cy="259045"/>
    <xdr:sp macro="" textlink="">
      <xdr:nvSpPr>
        <xdr:cNvPr id="273" name="テキスト ボックス 272"/>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156210</xdr:rowOff>
    </xdr:from>
    <xdr:to>
      <xdr:col>19</xdr:col>
      <xdr:colOff>6350</xdr:colOff>
      <xdr:row>58</xdr:row>
      <xdr:rowOff>86360</xdr:rowOff>
    </xdr:to>
    <xdr:sp macro="" textlink="">
      <xdr:nvSpPr>
        <xdr:cNvPr id="274" name="円/楕円 273"/>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71137</xdr:rowOff>
    </xdr:from>
    <xdr:ext cx="762000" cy="259045"/>
    <xdr:sp macro="" textlink="">
      <xdr:nvSpPr>
        <xdr:cNvPr id="275" name="テキスト ボックス 274"/>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類似団体や全国市町村、広島県市町の平均をいずれも下回っています。　平成</a:t>
          </a:r>
          <a:r>
            <a:rPr kumimoji="1" lang="en-US" altLang="ja-JP" sz="1300">
              <a:latin typeface="ＭＳ Ｐゴシック"/>
            </a:rPr>
            <a:t>28</a:t>
          </a:r>
          <a:r>
            <a:rPr kumimoji="1" lang="ja-JP" altLang="en-US" sz="1300">
              <a:latin typeface="ＭＳ Ｐゴシック"/>
            </a:rPr>
            <a:t>年度は地方税の増加による経常一般財源等の増加により、前年度と比較して</a:t>
          </a:r>
          <a:r>
            <a:rPr kumimoji="1" lang="en-US" altLang="ja-JP" sz="1300">
              <a:latin typeface="ＭＳ Ｐゴシック"/>
            </a:rPr>
            <a:t>0.9</a:t>
          </a:r>
          <a:r>
            <a:rPr kumimoji="1" lang="ja-JP" altLang="en-US" sz="1300">
              <a:latin typeface="ＭＳ Ｐゴシック"/>
            </a:rPr>
            <a:t>ポイント低下しています。</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33274</xdr:rowOff>
    </xdr:from>
    <xdr:to>
      <xdr:col>24</xdr:col>
      <xdr:colOff>31750</xdr:colOff>
      <xdr:row>35</xdr:row>
      <xdr:rowOff>74422</xdr:rowOff>
    </xdr:to>
    <xdr:cxnSp macro="">
      <xdr:nvCxnSpPr>
        <xdr:cNvPr id="305" name="直線コネクタ 304"/>
        <xdr:cNvCxnSpPr/>
      </xdr:nvCxnSpPr>
      <xdr:spPr>
        <a:xfrm flipV="1">
          <a:off x="15671800" y="60340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74422</xdr:rowOff>
    </xdr:from>
    <xdr:to>
      <xdr:col>22</xdr:col>
      <xdr:colOff>565150</xdr:colOff>
      <xdr:row>35</xdr:row>
      <xdr:rowOff>124714</xdr:rowOff>
    </xdr:to>
    <xdr:cxnSp macro="">
      <xdr:nvCxnSpPr>
        <xdr:cNvPr id="308" name="直線コネクタ 307"/>
        <xdr:cNvCxnSpPr/>
      </xdr:nvCxnSpPr>
      <xdr:spPr>
        <a:xfrm flipV="1">
          <a:off x="14782800" y="60751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120142</xdr:rowOff>
    </xdr:from>
    <xdr:to>
      <xdr:col>21</xdr:col>
      <xdr:colOff>361950</xdr:colOff>
      <xdr:row>35</xdr:row>
      <xdr:rowOff>124714</xdr:rowOff>
    </xdr:to>
    <xdr:cxnSp macro="">
      <xdr:nvCxnSpPr>
        <xdr:cNvPr id="311" name="直線コネクタ 310"/>
        <xdr:cNvCxnSpPr/>
      </xdr:nvCxnSpPr>
      <xdr:spPr>
        <a:xfrm>
          <a:off x="13893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120142</xdr:rowOff>
    </xdr:from>
    <xdr:to>
      <xdr:col>20</xdr:col>
      <xdr:colOff>158750</xdr:colOff>
      <xdr:row>35</xdr:row>
      <xdr:rowOff>133858</xdr:rowOff>
    </xdr:to>
    <xdr:cxnSp macro="">
      <xdr:nvCxnSpPr>
        <xdr:cNvPr id="314" name="直線コネクタ 313"/>
        <xdr:cNvCxnSpPr/>
      </xdr:nvCxnSpPr>
      <xdr:spPr>
        <a:xfrm flipV="1">
          <a:off x="13004800" y="6120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153924</xdr:rowOff>
    </xdr:from>
    <xdr:to>
      <xdr:col>24</xdr:col>
      <xdr:colOff>82550</xdr:colOff>
      <xdr:row>35</xdr:row>
      <xdr:rowOff>84074</xdr:rowOff>
    </xdr:to>
    <xdr:sp macro="" textlink="">
      <xdr:nvSpPr>
        <xdr:cNvPr id="324" name="円/楕円 323"/>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62501</xdr:rowOff>
    </xdr:from>
    <xdr:ext cx="762000" cy="259045"/>
    <xdr:sp macro="" textlink="">
      <xdr:nvSpPr>
        <xdr:cNvPr id="325" name="補助費等該当値テキスト"/>
        <xdr:cNvSpPr txBox="1"/>
      </xdr:nvSpPr>
      <xdr:spPr>
        <a:xfrm>
          <a:off x="16598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23622</xdr:rowOff>
    </xdr:from>
    <xdr:to>
      <xdr:col>22</xdr:col>
      <xdr:colOff>615950</xdr:colOff>
      <xdr:row>35</xdr:row>
      <xdr:rowOff>125222</xdr:rowOff>
    </xdr:to>
    <xdr:sp macro="" textlink="">
      <xdr:nvSpPr>
        <xdr:cNvPr id="326" name="円/楕円 325"/>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135399</xdr:rowOff>
    </xdr:from>
    <xdr:ext cx="736600" cy="259045"/>
    <xdr:sp macro="" textlink="">
      <xdr:nvSpPr>
        <xdr:cNvPr id="327" name="テキスト ボックス 326"/>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73914</xdr:rowOff>
    </xdr:from>
    <xdr:to>
      <xdr:col>21</xdr:col>
      <xdr:colOff>412750</xdr:colOff>
      <xdr:row>36</xdr:row>
      <xdr:rowOff>4064</xdr:rowOff>
    </xdr:to>
    <xdr:sp macro="" textlink="">
      <xdr:nvSpPr>
        <xdr:cNvPr id="328" name="円/楕円 327"/>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14241</xdr:rowOff>
    </xdr:from>
    <xdr:ext cx="762000" cy="259045"/>
    <xdr:sp macro="" textlink="">
      <xdr:nvSpPr>
        <xdr:cNvPr id="329" name="テキスト ボックス 328"/>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69342</xdr:rowOff>
    </xdr:from>
    <xdr:to>
      <xdr:col>20</xdr:col>
      <xdr:colOff>209550</xdr:colOff>
      <xdr:row>35</xdr:row>
      <xdr:rowOff>170942</xdr:rowOff>
    </xdr:to>
    <xdr:sp macro="" textlink="">
      <xdr:nvSpPr>
        <xdr:cNvPr id="330" name="円/楕円 329"/>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9669</xdr:rowOff>
    </xdr:from>
    <xdr:ext cx="762000" cy="259045"/>
    <xdr:sp macro="" textlink="">
      <xdr:nvSpPr>
        <xdr:cNvPr id="331" name="テキスト ボックス 330"/>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83058</xdr:rowOff>
    </xdr:from>
    <xdr:to>
      <xdr:col>19</xdr:col>
      <xdr:colOff>6350</xdr:colOff>
      <xdr:row>36</xdr:row>
      <xdr:rowOff>13208</xdr:rowOff>
    </xdr:to>
    <xdr:sp macro="" textlink="">
      <xdr:nvSpPr>
        <xdr:cNvPr id="332" name="円/楕円 331"/>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23385</xdr:rowOff>
    </xdr:from>
    <xdr:ext cx="762000" cy="259045"/>
    <xdr:sp macro="" textlink="">
      <xdr:nvSpPr>
        <xdr:cNvPr id="333" name="テキスト ボックス 332"/>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全国市町村、広島県市町の平均を下回っていますが、類似団体の平均を上回っています。前年度と比較し、ほぼ横ばいとなっています。</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130811</xdr:rowOff>
    </xdr:from>
    <xdr:to>
      <xdr:col>7</xdr:col>
      <xdr:colOff>15875</xdr:colOff>
      <xdr:row>77</xdr:row>
      <xdr:rowOff>138430</xdr:rowOff>
    </xdr:to>
    <xdr:cxnSp macro="">
      <xdr:nvCxnSpPr>
        <xdr:cNvPr id="366" name="直線コネクタ 365"/>
        <xdr:cNvCxnSpPr/>
      </xdr:nvCxnSpPr>
      <xdr:spPr>
        <a:xfrm flipV="1">
          <a:off x="3987800" y="13332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138430</xdr:rowOff>
    </xdr:from>
    <xdr:to>
      <xdr:col>5</xdr:col>
      <xdr:colOff>549275</xdr:colOff>
      <xdr:row>79</xdr:row>
      <xdr:rowOff>8889</xdr:rowOff>
    </xdr:to>
    <xdr:cxnSp macro="">
      <xdr:nvCxnSpPr>
        <xdr:cNvPr id="369" name="直線コネクタ 368"/>
        <xdr:cNvCxnSpPr/>
      </xdr:nvCxnSpPr>
      <xdr:spPr>
        <a:xfrm flipV="1">
          <a:off x="3098800" y="1334008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8889</xdr:rowOff>
    </xdr:from>
    <xdr:to>
      <xdr:col>4</xdr:col>
      <xdr:colOff>346075</xdr:colOff>
      <xdr:row>79</xdr:row>
      <xdr:rowOff>46989</xdr:rowOff>
    </xdr:to>
    <xdr:cxnSp macro="">
      <xdr:nvCxnSpPr>
        <xdr:cNvPr id="372" name="直線コネクタ 371"/>
        <xdr:cNvCxnSpPr/>
      </xdr:nvCxnSpPr>
      <xdr:spPr>
        <a:xfrm flipV="1">
          <a:off x="2209800" y="13553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46989</xdr:rowOff>
    </xdr:from>
    <xdr:to>
      <xdr:col>3</xdr:col>
      <xdr:colOff>142875</xdr:colOff>
      <xdr:row>79</xdr:row>
      <xdr:rowOff>54611</xdr:rowOff>
    </xdr:to>
    <xdr:cxnSp macro="">
      <xdr:nvCxnSpPr>
        <xdr:cNvPr id="375" name="直線コネクタ 374"/>
        <xdr:cNvCxnSpPr/>
      </xdr:nvCxnSpPr>
      <xdr:spPr>
        <a:xfrm flipV="1">
          <a:off x="1320800" y="13591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80011</xdr:rowOff>
    </xdr:from>
    <xdr:to>
      <xdr:col>7</xdr:col>
      <xdr:colOff>66675</xdr:colOff>
      <xdr:row>78</xdr:row>
      <xdr:rowOff>10161</xdr:rowOff>
    </xdr:to>
    <xdr:sp macro="" textlink="">
      <xdr:nvSpPr>
        <xdr:cNvPr id="385" name="円/楕円 384"/>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52088</xdr:rowOff>
    </xdr:from>
    <xdr:ext cx="762000" cy="259045"/>
    <xdr:sp macro="" textlink="">
      <xdr:nvSpPr>
        <xdr:cNvPr id="386" name="公債費該当値テキスト"/>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87630</xdr:rowOff>
    </xdr:from>
    <xdr:to>
      <xdr:col>5</xdr:col>
      <xdr:colOff>600075</xdr:colOff>
      <xdr:row>78</xdr:row>
      <xdr:rowOff>17780</xdr:rowOff>
    </xdr:to>
    <xdr:sp macro="" textlink="">
      <xdr:nvSpPr>
        <xdr:cNvPr id="387" name="円/楕円 386"/>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88" name="テキスト ボックス 387"/>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129539</xdr:rowOff>
    </xdr:from>
    <xdr:to>
      <xdr:col>4</xdr:col>
      <xdr:colOff>396875</xdr:colOff>
      <xdr:row>79</xdr:row>
      <xdr:rowOff>59689</xdr:rowOff>
    </xdr:to>
    <xdr:sp macro="" textlink="">
      <xdr:nvSpPr>
        <xdr:cNvPr id="389" name="円/楕円 388"/>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44466</xdr:rowOff>
    </xdr:from>
    <xdr:ext cx="762000" cy="259045"/>
    <xdr:sp macro="" textlink="">
      <xdr:nvSpPr>
        <xdr:cNvPr id="390" name="テキスト ボックス 389"/>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167639</xdr:rowOff>
    </xdr:from>
    <xdr:to>
      <xdr:col>3</xdr:col>
      <xdr:colOff>193675</xdr:colOff>
      <xdr:row>79</xdr:row>
      <xdr:rowOff>97789</xdr:rowOff>
    </xdr:to>
    <xdr:sp macro="" textlink="">
      <xdr:nvSpPr>
        <xdr:cNvPr id="391" name="円/楕円 390"/>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82566</xdr:rowOff>
    </xdr:from>
    <xdr:ext cx="762000" cy="259045"/>
    <xdr:sp macro="" textlink="">
      <xdr:nvSpPr>
        <xdr:cNvPr id="392" name="テキスト ボックス 391"/>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3811</xdr:rowOff>
    </xdr:from>
    <xdr:to>
      <xdr:col>1</xdr:col>
      <xdr:colOff>676275</xdr:colOff>
      <xdr:row>79</xdr:row>
      <xdr:rowOff>105411</xdr:rowOff>
    </xdr:to>
    <xdr:sp macro="" textlink="">
      <xdr:nvSpPr>
        <xdr:cNvPr id="393" name="円/楕円 392"/>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90188</xdr:rowOff>
    </xdr:from>
    <xdr:ext cx="762000" cy="259045"/>
    <xdr:sp macro="" textlink="">
      <xdr:nvSpPr>
        <xdr:cNvPr id="394" name="テキスト ボックス 393"/>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全国市町村、広島県市町の平均を上回っていますが、類似団体の平均を下回っています。扶助費や人件費の高さが要因となっていますが、前年度との比較では</a:t>
          </a:r>
          <a:r>
            <a:rPr kumimoji="1" lang="en-US" altLang="ja-JP" sz="1300">
              <a:latin typeface="ＭＳ Ｐゴシック"/>
            </a:rPr>
            <a:t>2.5</a:t>
          </a:r>
          <a:r>
            <a:rPr kumimoji="1" lang="ja-JP" altLang="en-US" sz="1300">
              <a:latin typeface="ＭＳ Ｐゴシック"/>
            </a:rPr>
            <a:t>ポイント低下しています。</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88137</xdr:rowOff>
    </xdr:from>
    <xdr:to>
      <xdr:col>24</xdr:col>
      <xdr:colOff>31750</xdr:colOff>
      <xdr:row>78</xdr:row>
      <xdr:rowOff>30987</xdr:rowOff>
    </xdr:to>
    <xdr:cxnSp macro="">
      <xdr:nvCxnSpPr>
        <xdr:cNvPr id="425" name="直線コネクタ 424"/>
        <xdr:cNvCxnSpPr/>
      </xdr:nvCxnSpPr>
      <xdr:spPr>
        <a:xfrm flipV="1">
          <a:off x="15671800" y="1328978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30987</xdr:rowOff>
    </xdr:from>
    <xdr:to>
      <xdr:col>22</xdr:col>
      <xdr:colOff>565150</xdr:colOff>
      <xdr:row>79</xdr:row>
      <xdr:rowOff>42418</xdr:rowOff>
    </xdr:to>
    <xdr:cxnSp macro="">
      <xdr:nvCxnSpPr>
        <xdr:cNvPr id="428" name="直線コネクタ 427"/>
        <xdr:cNvCxnSpPr/>
      </xdr:nvCxnSpPr>
      <xdr:spPr>
        <a:xfrm flipV="1">
          <a:off x="14782800" y="13404087"/>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8128</xdr:rowOff>
    </xdr:from>
    <xdr:to>
      <xdr:col>21</xdr:col>
      <xdr:colOff>361950</xdr:colOff>
      <xdr:row>79</xdr:row>
      <xdr:rowOff>42418</xdr:rowOff>
    </xdr:to>
    <xdr:cxnSp macro="">
      <xdr:nvCxnSpPr>
        <xdr:cNvPr id="431" name="直線コネクタ 430"/>
        <xdr:cNvCxnSpPr/>
      </xdr:nvCxnSpPr>
      <xdr:spPr>
        <a:xfrm>
          <a:off x="13893800" y="1338122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8128</xdr:rowOff>
    </xdr:from>
    <xdr:to>
      <xdr:col>20</xdr:col>
      <xdr:colOff>158750</xdr:colOff>
      <xdr:row>78</xdr:row>
      <xdr:rowOff>17272</xdr:rowOff>
    </xdr:to>
    <xdr:cxnSp macro="">
      <xdr:nvCxnSpPr>
        <xdr:cNvPr id="434" name="直線コネクタ 433"/>
        <xdr:cNvCxnSpPr/>
      </xdr:nvCxnSpPr>
      <xdr:spPr>
        <a:xfrm flipV="1">
          <a:off x="13004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37337</xdr:rowOff>
    </xdr:from>
    <xdr:to>
      <xdr:col>24</xdr:col>
      <xdr:colOff>82550</xdr:colOff>
      <xdr:row>77</xdr:row>
      <xdr:rowOff>138937</xdr:rowOff>
    </xdr:to>
    <xdr:sp macro="" textlink="">
      <xdr:nvSpPr>
        <xdr:cNvPr id="444" name="円/楕円 443"/>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53864</xdr:rowOff>
    </xdr:from>
    <xdr:ext cx="762000" cy="259045"/>
    <xdr:sp macro="" textlink="">
      <xdr:nvSpPr>
        <xdr:cNvPr id="445" name="公債費以外該当値テキスト"/>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151637</xdr:rowOff>
    </xdr:from>
    <xdr:to>
      <xdr:col>22</xdr:col>
      <xdr:colOff>615950</xdr:colOff>
      <xdr:row>78</xdr:row>
      <xdr:rowOff>81787</xdr:rowOff>
    </xdr:to>
    <xdr:sp macro="" textlink="">
      <xdr:nvSpPr>
        <xdr:cNvPr id="446" name="円/楕円 445"/>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66564</xdr:rowOff>
    </xdr:from>
    <xdr:ext cx="736600" cy="259045"/>
    <xdr:sp macro="" textlink="">
      <xdr:nvSpPr>
        <xdr:cNvPr id="447" name="テキスト ボックス 446"/>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163068</xdr:rowOff>
    </xdr:from>
    <xdr:to>
      <xdr:col>21</xdr:col>
      <xdr:colOff>412750</xdr:colOff>
      <xdr:row>79</xdr:row>
      <xdr:rowOff>93218</xdr:rowOff>
    </xdr:to>
    <xdr:sp macro="" textlink="">
      <xdr:nvSpPr>
        <xdr:cNvPr id="448" name="円/楕円 447"/>
        <xdr:cNvSpPr/>
      </xdr:nvSpPr>
      <xdr:spPr>
        <a:xfrm>
          <a:off x="14732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77995</xdr:rowOff>
    </xdr:from>
    <xdr:ext cx="762000" cy="259045"/>
    <xdr:sp macro="" textlink="">
      <xdr:nvSpPr>
        <xdr:cNvPr id="449" name="テキスト ボックス 448"/>
        <xdr:cNvSpPr txBox="1"/>
      </xdr:nvSpPr>
      <xdr:spPr>
        <a:xfrm>
          <a:off x="14401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128778</xdr:rowOff>
    </xdr:from>
    <xdr:to>
      <xdr:col>20</xdr:col>
      <xdr:colOff>209550</xdr:colOff>
      <xdr:row>78</xdr:row>
      <xdr:rowOff>58928</xdr:rowOff>
    </xdr:to>
    <xdr:sp macro="" textlink="">
      <xdr:nvSpPr>
        <xdr:cNvPr id="450" name="円/楕円 449"/>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43705</xdr:rowOff>
    </xdr:from>
    <xdr:ext cx="762000" cy="259045"/>
    <xdr:sp macro="" textlink="">
      <xdr:nvSpPr>
        <xdr:cNvPr id="451" name="テキスト ボックス 450"/>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137922</xdr:rowOff>
    </xdr:from>
    <xdr:to>
      <xdr:col>19</xdr:col>
      <xdr:colOff>6350</xdr:colOff>
      <xdr:row>78</xdr:row>
      <xdr:rowOff>68072</xdr:rowOff>
    </xdr:to>
    <xdr:sp macro="" textlink="">
      <xdr:nvSpPr>
        <xdr:cNvPr id="452" name="円/楕円 451"/>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52849</xdr:rowOff>
    </xdr:from>
    <xdr:ext cx="762000" cy="259045"/>
    <xdr:sp macro="" textlink="">
      <xdr:nvSpPr>
        <xdr:cNvPr id="453" name="テキスト ボックス 452"/>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広島県府中町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170510</xdr:rowOff>
    </xdr:from>
    <xdr:to>
      <xdr:col>4</xdr:col>
      <xdr:colOff>1117600</xdr:colOff>
      <xdr:row>19</xdr:row>
      <xdr:rowOff>14736</xdr:rowOff>
    </xdr:to>
    <xdr:cxnSp macro="">
      <xdr:nvCxnSpPr>
        <xdr:cNvPr id="52" name="直線コネクタ 51"/>
        <xdr:cNvCxnSpPr/>
      </xdr:nvCxnSpPr>
      <xdr:spPr bwMode="auto">
        <a:xfrm>
          <a:off x="5003800" y="3304235"/>
          <a:ext cx="647700" cy="15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143258</xdr:rowOff>
    </xdr:from>
    <xdr:to>
      <xdr:col>4</xdr:col>
      <xdr:colOff>469900</xdr:colOff>
      <xdr:row>18</xdr:row>
      <xdr:rowOff>170510</xdr:rowOff>
    </xdr:to>
    <xdr:cxnSp macro="">
      <xdr:nvCxnSpPr>
        <xdr:cNvPr id="55" name="直線コネクタ 54"/>
        <xdr:cNvCxnSpPr/>
      </xdr:nvCxnSpPr>
      <xdr:spPr bwMode="auto">
        <a:xfrm>
          <a:off x="4305300" y="3276983"/>
          <a:ext cx="698500" cy="27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143258</xdr:rowOff>
    </xdr:from>
    <xdr:to>
      <xdr:col>3</xdr:col>
      <xdr:colOff>904875</xdr:colOff>
      <xdr:row>19</xdr:row>
      <xdr:rowOff>22704</xdr:rowOff>
    </xdr:to>
    <xdr:cxnSp macro="">
      <xdr:nvCxnSpPr>
        <xdr:cNvPr id="58" name="直線コネクタ 57"/>
        <xdr:cNvCxnSpPr/>
      </xdr:nvCxnSpPr>
      <xdr:spPr bwMode="auto">
        <a:xfrm flipV="1">
          <a:off x="3606800" y="3276983"/>
          <a:ext cx="698500" cy="50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140270</xdr:rowOff>
    </xdr:from>
    <xdr:to>
      <xdr:col>3</xdr:col>
      <xdr:colOff>206375</xdr:colOff>
      <xdr:row>19</xdr:row>
      <xdr:rowOff>22704</xdr:rowOff>
    </xdr:to>
    <xdr:cxnSp macro="">
      <xdr:nvCxnSpPr>
        <xdr:cNvPr id="61" name="直線コネクタ 60"/>
        <xdr:cNvCxnSpPr/>
      </xdr:nvCxnSpPr>
      <xdr:spPr bwMode="auto">
        <a:xfrm>
          <a:off x="2908300" y="3273995"/>
          <a:ext cx="698500" cy="53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135386</xdr:rowOff>
    </xdr:from>
    <xdr:to>
      <xdr:col>5</xdr:col>
      <xdr:colOff>34925</xdr:colOff>
      <xdr:row>19</xdr:row>
      <xdr:rowOff>65536</xdr:rowOff>
    </xdr:to>
    <xdr:sp macro="" textlink="">
      <xdr:nvSpPr>
        <xdr:cNvPr id="71" name="円/楕円 70"/>
        <xdr:cNvSpPr/>
      </xdr:nvSpPr>
      <xdr:spPr bwMode="auto">
        <a:xfrm>
          <a:off x="5600700" y="326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107463</xdr:rowOff>
    </xdr:from>
    <xdr:ext cx="762000" cy="259045"/>
    <xdr:sp macro="" textlink="">
      <xdr:nvSpPr>
        <xdr:cNvPr id="72" name="人口1人当たり決算額の推移該当値テキスト130"/>
        <xdr:cNvSpPr txBox="1"/>
      </xdr:nvSpPr>
      <xdr:spPr>
        <a:xfrm>
          <a:off x="5740400" y="324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57,792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119710</xdr:rowOff>
    </xdr:from>
    <xdr:to>
      <xdr:col>4</xdr:col>
      <xdr:colOff>520700</xdr:colOff>
      <xdr:row>19</xdr:row>
      <xdr:rowOff>49860</xdr:rowOff>
    </xdr:to>
    <xdr:sp macro="" textlink="">
      <xdr:nvSpPr>
        <xdr:cNvPr id="73" name="円/楕円 72"/>
        <xdr:cNvSpPr/>
      </xdr:nvSpPr>
      <xdr:spPr bwMode="auto">
        <a:xfrm>
          <a:off x="4953000" y="3253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34637</xdr:rowOff>
    </xdr:from>
    <xdr:ext cx="736600" cy="259045"/>
    <xdr:sp macro="" textlink="">
      <xdr:nvSpPr>
        <xdr:cNvPr id="74" name="テキスト ボックス 73"/>
        <xdr:cNvSpPr txBox="1"/>
      </xdr:nvSpPr>
      <xdr:spPr>
        <a:xfrm>
          <a:off x="4622800" y="333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58,752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92458</xdr:rowOff>
    </xdr:from>
    <xdr:to>
      <xdr:col>3</xdr:col>
      <xdr:colOff>955675</xdr:colOff>
      <xdr:row>19</xdr:row>
      <xdr:rowOff>22608</xdr:rowOff>
    </xdr:to>
    <xdr:sp macro="" textlink="">
      <xdr:nvSpPr>
        <xdr:cNvPr id="75" name="円/楕円 74"/>
        <xdr:cNvSpPr/>
      </xdr:nvSpPr>
      <xdr:spPr bwMode="auto">
        <a:xfrm>
          <a:off x="4254500" y="322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7385</xdr:rowOff>
    </xdr:from>
    <xdr:ext cx="762000" cy="259045"/>
    <xdr:sp macro="" textlink="">
      <xdr:nvSpPr>
        <xdr:cNvPr id="76" name="テキスト ボックス 75"/>
        <xdr:cNvSpPr txBox="1"/>
      </xdr:nvSpPr>
      <xdr:spPr>
        <a:xfrm>
          <a:off x="3924300" y="331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60,421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143354</xdr:rowOff>
    </xdr:from>
    <xdr:to>
      <xdr:col>3</xdr:col>
      <xdr:colOff>257175</xdr:colOff>
      <xdr:row>19</xdr:row>
      <xdr:rowOff>73504</xdr:rowOff>
    </xdr:to>
    <xdr:sp macro="" textlink="">
      <xdr:nvSpPr>
        <xdr:cNvPr id="77" name="円/楕円 76"/>
        <xdr:cNvSpPr/>
      </xdr:nvSpPr>
      <xdr:spPr bwMode="auto">
        <a:xfrm>
          <a:off x="3556000" y="3277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58281</xdr:rowOff>
    </xdr:from>
    <xdr:ext cx="762000" cy="259045"/>
    <xdr:sp macro="" textlink="">
      <xdr:nvSpPr>
        <xdr:cNvPr id="78" name="テキスト ボックス 77"/>
        <xdr:cNvSpPr txBox="1"/>
      </xdr:nvSpPr>
      <xdr:spPr>
        <a:xfrm>
          <a:off x="3225800" y="336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57,304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89470</xdr:rowOff>
    </xdr:from>
    <xdr:to>
      <xdr:col>2</xdr:col>
      <xdr:colOff>692150</xdr:colOff>
      <xdr:row>19</xdr:row>
      <xdr:rowOff>19620</xdr:rowOff>
    </xdr:to>
    <xdr:sp macro="" textlink="">
      <xdr:nvSpPr>
        <xdr:cNvPr id="79" name="円/楕円 78"/>
        <xdr:cNvSpPr/>
      </xdr:nvSpPr>
      <xdr:spPr bwMode="auto">
        <a:xfrm>
          <a:off x="2857500" y="3223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4397</xdr:rowOff>
    </xdr:from>
    <xdr:ext cx="762000" cy="259045"/>
    <xdr:sp macro="" textlink="">
      <xdr:nvSpPr>
        <xdr:cNvPr id="80" name="テキスト ボックス 79"/>
        <xdr:cNvSpPr txBox="1"/>
      </xdr:nvSpPr>
      <xdr:spPr>
        <a:xfrm>
          <a:off x="2527300" y="330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70307</xdr:rowOff>
    </xdr:from>
    <xdr:to>
      <xdr:col>4</xdr:col>
      <xdr:colOff>1117600</xdr:colOff>
      <xdr:row>36</xdr:row>
      <xdr:rowOff>115456</xdr:rowOff>
    </xdr:to>
    <xdr:cxnSp macro="">
      <xdr:nvCxnSpPr>
        <xdr:cNvPr id="114" name="直線コネクタ 113"/>
        <xdr:cNvCxnSpPr/>
      </xdr:nvCxnSpPr>
      <xdr:spPr bwMode="auto">
        <a:xfrm flipV="1">
          <a:off x="5003800" y="7023557"/>
          <a:ext cx="647700" cy="4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55085</xdr:rowOff>
    </xdr:from>
    <xdr:ext cx="762000" cy="259045"/>
    <xdr:sp macro="" textlink="">
      <xdr:nvSpPr>
        <xdr:cNvPr id="115" name="人口1人当たり決算額の推移平均値テキスト445"/>
        <xdr:cNvSpPr txBox="1"/>
      </xdr:nvSpPr>
      <xdr:spPr>
        <a:xfrm>
          <a:off x="5740400" y="700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86690</xdr:rowOff>
    </xdr:from>
    <xdr:to>
      <xdr:col>4</xdr:col>
      <xdr:colOff>469900</xdr:colOff>
      <xdr:row>36</xdr:row>
      <xdr:rowOff>115456</xdr:rowOff>
    </xdr:to>
    <xdr:cxnSp macro="">
      <xdr:nvCxnSpPr>
        <xdr:cNvPr id="117" name="直線コネクタ 116"/>
        <xdr:cNvCxnSpPr/>
      </xdr:nvCxnSpPr>
      <xdr:spPr bwMode="auto">
        <a:xfrm>
          <a:off x="4305300" y="7039940"/>
          <a:ext cx="698500" cy="2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97168</xdr:rowOff>
    </xdr:from>
    <xdr:to>
      <xdr:col>3</xdr:col>
      <xdr:colOff>904875</xdr:colOff>
      <xdr:row>36</xdr:row>
      <xdr:rowOff>86690</xdr:rowOff>
    </xdr:to>
    <xdr:cxnSp macro="">
      <xdr:nvCxnSpPr>
        <xdr:cNvPr id="120" name="直線コネクタ 119"/>
        <xdr:cNvCxnSpPr/>
      </xdr:nvCxnSpPr>
      <xdr:spPr bwMode="auto">
        <a:xfrm>
          <a:off x="3606800" y="6707518"/>
          <a:ext cx="698500" cy="332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97168</xdr:rowOff>
    </xdr:from>
    <xdr:to>
      <xdr:col>3</xdr:col>
      <xdr:colOff>206375</xdr:colOff>
      <xdr:row>35</xdr:row>
      <xdr:rowOff>193866</xdr:rowOff>
    </xdr:to>
    <xdr:cxnSp macro="">
      <xdr:nvCxnSpPr>
        <xdr:cNvPr id="123" name="直線コネクタ 122"/>
        <xdr:cNvCxnSpPr/>
      </xdr:nvCxnSpPr>
      <xdr:spPr bwMode="auto">
        <a:xfrm flipV="1">
          <a:off x="2908300" y="6707518"/>
          <a:ext cx="698500" cy="9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19507</xdr:rowOff>
    </xdr:from>
    <xdr:to>
      <xdr:col>5</xdr:col>
      <xdr:colOff>34925</xdr:colOff>
      <xdr:row>36</xdr:row>
      <xdr:rowOff>121107</xdr:rowOff>
    </xdr:to>
    <xdr:sp macro="" textlink="">
      <xdr:nvSpPr>
        <xdr:cNvPr id="133" name="円/楕円 132"/>
        <xdr:cNvSpPr/>
      </xdr:nvSpPr>
      <xdr:spPr bwMode="auto">
        <a:xfrm>
          <a:off x="5600700" y="6972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207484</xdr:rowOff>
    </xdr:from>
    <xdr:ext cx="762000" cy="259045"/>
    <xdr:sp macro="" textlink="">
      <xdr:nvSpPr>
        <xdr:cNvPr id="134" name="人口1人当たり決算額の推移該当値テキスト445"/>
        <xdr:cNvSpPr txBox="1"/>
      </xdr:nvSpPr>
      <xdr:spPr>
        <a:xfrm>
          <a:off x="5740400" y="681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13,988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64656</xdr:rowOff>
    </xdr:from>
    <xdr:to>
      <xdr:col>4</xdr:col>
      <xdr:colOff>520700</xdr:colOff>
      <xdr:row>36</xdr:row>
      <xdr:rowOff>166256</xdr:rowOff>
    </xdr:to>
    <xdr:sp macro="" textlink="">
      <xdr:nvSpPr>
        <xdr:cNvPr id="135" name="円/楕円 134"/>
        <xdr:cNvSpPr/>
      </xdr:nvSpPr>
      <xdr:spPr bwMode="auto">
        <a:xfrm>
          <a:off x="4953000" y="7017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176433</xdr:rowOff>
    </xdr:from>
    <xdr:ext cx="736600" cy="259045"/>
    <xdr:sp macro="" textlink="">
      <xdr:nvSpPr>
        <xdr:cNvPr id="136" name="テキスト ボックス 135"/>
        <xdr:cNvSpPr txBox="1"/>
      </xdr:nvSpPr>
      <xdr:spPr>
        <a:xfrm>
          <a:off x="4622800" y="6786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12,803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35890</xdr:rowOff>
    </xdr:from>
    <xdr:to>
      <xdr:col>3</xdr:col>
      <xdr:colOff>955675</xdr:colOff>
      <xdr:row>36</xdr:row>
      <xdr:rowOff>137490</xdr:rowOff>
    </xdr:to>
    <xdr:sp macro="" textlink="">
      <xdr:nvSpPr>
        <xdr:cNvPr id="137" name="円/楕円 136"/>
        <xdr:cNvSpPr/>
      </xdr:nvSpPr>
      <xdr:spPr bwMode="auto">
        <a:xfrm>
          <a:off x="4254500" y="698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147667</xdr:rowOff>
    </xdr:from>
    <xdr:ext cx="762000" cy="259045"/>
    <xdr:sp macro="" textlink="">
      <xdr:nvSpPr>
        <xdr:cNvPr id="138" name="テキスト ボックス 137"/>
        <xdr:cNvSpPr txBox="1"/>
      </xdr:nvSpPr>
      <xdr:spPr>
        <a:xfrm>
          <a:off x="3924300" y="67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46368</xdr:rowOff>
    </xdr:from>
    <xdr:to>
      <xdr:col>3</xdr:col>
      <xdr:colOff>257175</xdr:colOff>
      <xdr:row>35</xdr:row>
      <xdr:rowOff>147968</xdr:rowOff>
    </xdr:to>
    <xdr:sp macro="" textlink="">
      <xdr:nvSpPr>
        <xdr:cNvPr id="139" name="円/楕円 138"/>
        <xdr:cNvSpPr/>
      </xdr:nvSpPr>
      <xdr:spPr bwMode="auto">
        <a:xfrm>
          <a:off x="3556000" y="6656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158145</xdr:rowOff>
    </xdr:from>
    <xdr:ext cx="762000" cy="259045"/>
    <xdr:sp macro="" textlink="">
      <xdr:nvSpPr>
        <xdr:cNvPr id="140" name="テキスト ボックス 139"/>
        <xdr:cNvSpPr txBox="1"/>
      </xdr:nvSpPr>
      <xdr:spPr>
        <a:xfrm>
          <a:off x="3225800" y="6425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22,283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143066</xdr:rowOff>
    </xdr:from>
    <xdr:to>
      <xdr:col>2</xdr:col>
      <xdr:colOff>692150</xdr:colOff>
      <xdr:row>35</xdr:row>
      <xdr:rowOff>244666</xdr:rowOff>
    </xdr:to>
    <xdr:sp macro="" textlink="">
      <xdr:nvSpPr>
        <xdr:cNvPr id="141" name="円/楕円 140"/>
        <xdr:cNvSpPr/>
      </xdr:nvSpPr>
      <xdr:spPr bwMode="auto">
        <a:xfrm>
          <a:off x="2857500" y="675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254843</xdr:rowOff>
    </xdr:from>
    <xdr:ext cx="762000" cy="259045"/>
    <xdr:sp macro="" textlink="">
      <xdr:nvSpPr>
        <xdr:cNvPr id="142" name="テキスト ボックス 141"/>
        <xdr:cNvSpPr txBox="1"/>
      </xdr:nvSpPr>
      <xdr:spPr>
        <a:xfrm>
          <a:off x="2527300" y="652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52,154
51,519
10.41
19,383,267
18,737,943
509,890
9,446,661
21,858,335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96.4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84303</xdr:rowOff>
    </xdr:from>
    <xdr:to>
      <xdr:col>6</xdr:col>
      <xdr:colOff>511175</xdr:colOff>
      <xdr:row>37</xdr:row>
      <xdr:rowOff>102114</xdr:rowOff>
    </xdr:to>
    <xdr:cxnSp macro="">
      <xdr:nvCxnSpPr>
        <xdr:cNvPr id="61" name="直線コネクタ 60"/>
        <xdr:cNvCxnSpPr/>
      </xdr:nvCxnSpPr>
      <xdr:spPr>
        <a:xfrm>
          <a:off x="3797300" y="6427953"/>
          <a:ext cx="8382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69062</xdr:rowOff>
    </xdr:from>
    <xdr:to>
      <xdr:col>5</xdr:col>
      <xdr:colOff>358775</xdr:colOff>
      <xdr:row>37</xdr:row>
      <xdr:rowOff>84303</xdr:rowOff>
    </xdr:to>
    <xdr:cxnSp macro="">
      <xdr:nvCxnSpPr>
        <xdr:cNvPr id="64" name="直線コネクタ 63"/>
        <xdr:cNvCxnSpPr/>
      </xdr:nvCxnSpPr>
      <xdr:spPr>
        <a:xfrm>
          <a:off x="2908300" y="641271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62452</xdr:rowOff>
    </xdr:from>
    <xdr:to>
      <xdr:col>4</xdr:col>
      <xdr:colOff>155575</xdr:colOff>
      <xdr:row>37</xdr:row>
      <xdr:rowOff>69062</xdr:rowOff>
    </xdr:to>
    <xdr:cxnSp macro="">
      <xdr:nvCxnSpPr>
        <xdr:cNvPr id="67" name="直線コネクタ 66"/>
        <xdr:cNvCxnSpPr/>
      </xdr:nvCxnSpPr>
      <xdr:spPr>
        <a:xfrm>
          <a:off x="2019300" y="6406102"/>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50355</xdr:rowOff>
    </xdr:from>
    <xdr:to>
      <xdr:col>2</xdr:col>
      <xdr:colOff>638175</xdr:colOff>
      <xdr:row>37</xdr:row>
      <xdr:rowOff>62452</xdr:rowOff>
    </xdr:to>
    <xdr:cxnSp macro="">
      <xdr:nvCxnSpPr>
        <xdr:cNvPr id="70" name="直線コネクタ 69"/>
        <xdr:cNvCxnSpPr/>
      </xdr:nvCxnSpPr>
      <xdr:spPr>
        <a:xfrm>
          <a:off x="1130300" y="6394005"/>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51314</xdr:rowOff>
    </xdr:from>
    <xdr:to>
      <xdr:col>6</xdr:col>
      <xdr:colOff>561975</xdr:colOff>
      <xdr:row>37</xdr:row>
      <xdr:rowOff>152914</xdr:rowOff>
    </xdr:to>
    <xdr:sp macro="" textlink="">
      <xdr:nvSpPr>
        <xdr:cNvPr id="80" name="円/楕円 79"/>
        <xdr:cNvSpPr/>
      </xdr:nvSpPr>
      <xdr:spPr>
        <a:xfrm>
          <a:off x="4584700" y="63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29741</xdr:rowOff>
    </xdr:from>
    <xdr:ext cx="534377" cy="259045"/>
    <xdr:sp macro="" textlink="">
      <xdr:nvSpPr>
        <xdr:cNvPr id="81" name="人件費該当値テキスト"/>
        <xdr:cNvSpPr txBox="1"/>
      </xdr:nvSpPr>
      <xdr:spPr>
        <a:xfrm>
          <a:off x="4686300" y="637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54,973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33503</xdr:rowOff>
    </xdr:from>
    <xdr:to>
      <xdr:col>5</xdr:col>
      <xdr:colOff>409575</xdr:colOff>
      <xdr:row>37</xdr:row>
      <xdr:rowOff>135103</xdr:rowOff>
    </xdr:to>
    <xdr:sp macro="" textlink="">
      <xdr:nvSpPr>
        <xdr:cNvPr id="82" name="円/楕円 81"/>
        <xdr:cNvSpPr/>
      </xdr:nvSpPr>
      <xdr:spPr>
        <a:xfrm>
          <a:off x="3746500" y="63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151630</xdr:rowOff>
    </xdr:from>
    <xdr:ext cx="534377" cy="259045"/>
    <xdr:sp macro="" textlink="">
      <xdr:nvSpPr>
        <xdr:cNvPr id="83" name="テキスト ボックス 82"/>
        <xdr:cNvSpPr txBox="1"/>
      </xdr:nvSpPr>
      <xdr:spPr>
        <a:xfrm>
          <a:off x="3530111" y="61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55,908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18262</xdr:rowOff>
    </xdr:from>
    <xdr:to>
      <xdr:col>4</xdr:col>
      <xdr:colOff>206375</xdr:colOff>
      <xdr:row>37</xdr:row>
      <xdr:rowOff>119862</xdr:rowOff>
    </xdr:to>
    <xdr:sp macro="" textlink="">
      <xdr:nvSpPr>
        <xdr:cNvPr id="84" name="円/楕円 83"/>
        <xdr:cNvSpPr/>
      </xdr:nvSpPr>
      <xdr:spPr>
        <a:xfrm>
          <a:off x="2857500" y="63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110989</xdr:rowOff>
    </xdr:from>
    <xdr:ext cx="534377" cy="259045"/>
    <xdr:sp macro="" textlink="">
      <xdr:nvSpPr>
        <xdr:cNvPr id="85" name="テキスト ボックス 84"/>
        <xdr:cNvSpPr txBox="1"/>
      </xdr:nvSpPr>
      <xdr:spPr>
        <a:xfrm>
          <a:off x="2641111" y="64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11652</xdr:rowOff>
    </xdr:from>
    <xdr:to>
      <xdr:col>3</xdr:col>
      <xdr:colOff>3175</xdr:colOff>
      <xdr:row>37</xdr:row>
      <xdr:rowOff>113252</xdr:rowOff>
    </xdr:to>
    <xdr:sp macro="" textlink="">
      <xdr:nvSpPr>
        <xdr:cNvPr id="86" name="円/楕円 85"/>
        <xdr:cNvSpPr/>
      </xdr:nvSpPr>
      <xdr:spPr>
        <a:xfrm>
          <a:off x="1968500" y="63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104379</xdr:rowOff>
    </xdr:from>
    <xdr:ext cx="534377" cy="259045"/>
    <xdr:sp macro="" textlink="">
      <xdr:nvSpPr>
        <xdr:cNvPr id="87" name="テキスト ボックス 86"/>
        <xdr:cNvSpPr txBox="1"/>
      </xdr:nvSpPr>
      <xdr:spPr>
        <a:xfrm>
          <a:off x="1752111" y="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57,055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171005</xdr:rowOff>
    </xdr:from>
    <xdr:to>
      <xdr:col>1</xdr:col>
      <xdr:colOff>485775</xdr:colOff>
      <xdr:row>37</xdr:row>
      <xdr:rowOff>101155</xdr:rowOff>
    </xdr:to>
    <xdr:sp macro="" textlink="">
      <xdr:nvSpPr>
        <xdr:cNvPr id="88" name="円/楕円 87"/>
        <xdr:cNvSpPr/>
      </xdr:nvSpPr>
      <xdr:spPr>
        <a:xfrm>
          <a:off x="1079500" y="63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92282</xdr:rowOff>
    </xdr:from>
    <xdr:ext cx="534377" cy="259045"/>
    <xdr:sp macro="" textlink="">
      <xdr:nvSpPr>
        <xdr:cNvPr id="89" name="テキスト ボックス 88"/>
        <xdr:cNvSpPr txBox="1"/>
      </xdr:nvSpPr>
      <xdr:spPr>
        <a:xfrm>
          <a:off x="863111" y="64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150728</xdr:rowOff>
    </xdr:from>
    <xdr:to>
      <xdr:col>6</xdr:col>
      <xdr:colOff>511175</xdr:colOff>
      <xdr:row>57</xdr:row>
      <xdr:rowOff>159588</xdr:rowOff>
    </xdr:to>
    <xdr:cxnSp macro="">
      <xdr:nvCxnSpPr>
        <xdr:cNvPr id="116" name="直線コネクタ 115"/>
        <xdr:cNvCxnSpPr/>
      </xdr:nvCxnSpPr>
      <xdr:spPr>
        <a:xfrm flipV="1">
          <a:off x="3797300" y="9923378"/>
          <a:ext cx="8382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159588</xdr:rowOff>
    </xdr:from>
    <xdr:to>
      <xdr:col>5</xdr:col>
      <xdr:colOff>358775</xdr:colOff>
      <xdr:row>58</xdr:row>
      <xdr:rowOff>7541</xdr:rowOff>
    </xdr:to>
    <xdr:cxnSp macro="">
      <xdr:nvCxnSpPr>
        <xdr:cNvPr id="119" name="直線コネクタ 118"/>
        <xdr:cNvCxnSpPr/>
      </xdr:nvCxnSpPr>
      <xdr:spPr>
        <a:xfrm flipV="1">
          <a:off x="2908300" y="9932238"/>
          <a:ext cx="8890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7541</xdr:rowOff>
    </xdr:from>
    <xdr:to>
      <xdr:col>4</xdr:col>
      <xdr:colOff>155575</xdr:colOff>
      <xdr:row>58</xdr:row>
      <xdr:rowOff>17418</xdr:rowOff>
    </xdr:to>
    <xdr:cxnSp macro="">
      <xdr:nvCxnSpPr>
        <xdr:cNvPr id="122" name="直線コネクタ 121"/>
        <xdr:cNvCxnSpPr/>
      </xdr:nvCxnSpPr>
      <xdr:spPr>
        <a:xfrm flipV="1">
          <a:off x="2019300" y="9951641"/>
          <a:ext cx="889000" cy="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12594</xdr:rowOff>
    </xdr:from>
    <xdr:to>
      <xdr:col>2</xdr:col>
      <xdr:colOff>638175</xdr:colOff>
      <xdr:row>58</xdr:row>
      <xdr:rowOff>17418</xdr:rowOff>
    </xdr:to>
    <xdr:cxnSp macro="">
      <xdr:nvCxnSpPr>
        <xdr:cNvPr id="125" name="直線コネクタ 124"/>
        <xdr:cNvCxnSpPr/>
      </xdr:nvCxnSpPr>
      <xdr:spPr>
        <a:xfrm>
          <a:off x="1130300" y="9956694"/>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99928</xdr:rowOff>
    </xdr:from>
    <xdr:to>
      <xdr:col>6</xdr:col>
      <xdr:colOff>561975</xdr:colOff>
      <xdr:row>58</xdr:row>
      <xdr:rowOff>30078</xdr:rowOff>
    </xdr:to>
    <xdr:sp macro="" textlink="">
      <xdr:nvSpPr>
        <xdr:cNvPr id="135" name="円/楕円 134"/>
        <xdr:cNvSpPr/>
      </xdr:nvSpPr>
      <xdr:spPr>
        <a:xfrm>
          <a:off x="4584700" y="98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14855</xdr:rowOff>
    </xdr:from>
    <xdr:ext cx="534377" cy="259045"/>
    <xdr:sp macro="" textlink="">
      <xdr:nvSpPr>
        <xdr:cNvPr id="136" name="物件費該当値テキスト"/>
        <xdr:cNvSpPr txBox="1"/>
      </xdr:nvSpPr>
      <xdr:spPr>
        <a:xfrm>
          <a:off x="4686300" y="978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35,088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108788</xdr:rowOff>
    </xdr:from>
    <xdr:to>
      <xdr:col>5</xdr:col>
      <xdr:colOff>409575</xdr:colOff>
      <xdr:row>58</xdr:row>
      <xdr:rowOff>38938</xdr:rowOff>
    </xdr:to>
    <xdr:sp macro="" textlink="">
      <xdr:nvSpPr>
        <xdr:cNvPr id="137" name="円/楕円 136"/>
        <xdr:cNvSpPr/>
      </xdr:nvSpPr>
      <xdr:spPr>
        <a:xfrm>
          <a:off x="3746500" y="9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30065</xdr:rowOff>
    </xdr:from>
    <xdr:ext cx="534377" cy="259045"/>
    <xdr:sp macro="" textlink="">
      <xdr:nvSpPr>
        <xdr:cNvPr id="138" name="テキスト ボックス 137"/>
        <xdr:cNvSpPr txBox="1"/>
      </xdr:nvSpPr>
      <xdr:spPr>
        <a:xfrm>
          <a:off x="3530111" y="99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128191</xdr:rowOff>
    </xdr:from>
    <xdr:to>
      <xdr:col>4</xdr:col>
      <xdr:colOff>206375</xdr:colOff>
      <xdr:row>58</xdr:row>
      <xdr:rowOff>58341</xdr:rowOff>
    </xdr:to>
    <xdr:sp macro="" textlink="">
      <xdr:nvSpPr>
        <xdr:cNvPr id="139" name="円/楕円 138"/>
        <xdr:cNvSpPr/>
      </xdr:nvSpPr>
      <xdr:spPr>
        <a:xfrm>
          <a:off x="2857500" y="99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49468</xdr:rowOff>
    </xdr:from>
    <xdr:ext cx="534377" cy="259045"/>
    <xdr:sp macro="" textlink="">
      <xdr:nvSpPr>
        <xdr:cNvPr id="140" name="テキスト ボックス 139"/>
        <xdr:cNvSpPr txBox="1"/>
      </xdr:nvSpPr>
      <xdr:spPr>
        <a:xfrm>
          <a:off x="2641111" y="999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138068</xdr:rowOff>
    </xdr:from>
    <xdr:to>
      <xdr:col>3</xdr:col>
      <xdr:colOff>3175</xdr:colOff>
      <xdr:row>58</xdr:row>
      <xdr:rowOff>68218</xdr:rowOff>
    </xdr:to>
    <xdr:sp macro="" textlink="">
      <xdr:nvSpPr>
        <xdr:cNvPr id="141" name="円/楕円 140"/>
        <xdr:cNvSpPr/>
      </xdr:nvSpPr>
      <xdr:spPr>
        <a:xfrm>
          <a:off x="1968500" y="99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59345</xdr:rowOff>
    </xdr:from>
    <xdr:ext cx="534377" cy="259045"/>
    <xdr:sp macro="" textlink="">
      <xdr:nvSpPr>
        <xdr:cNvPr id="142" name="テキスト ボックス 141"/>
        <xdr:cNvSpPr txBox="1"/>
      </xdr:nvSpPr>
      <xdr:spPr>
        <a:xfrm>
          <a:off x="1752111" y="100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133244</xdr:rowOff>
    </xdr:from>
    <xdr:to>
      <xdr:col>1</xdr:col>
      <xdr:colOff>485775</xdr:colOff>
      <xdr:row>58</xdr:row>
      <xdr:rowOff>63394</xdr:rowOff>
    </xdr:to>
    <xdr:sp macro="" textlink="">
      <xdr:nvSpPr>
        <xdr:cNvPr id="143" name="円/楕円 142"/>
        <xdr:cNvSpPr/>
      </xdr:nvSpPr>
      <xdr:spPr>
        <a:xfrm>
          <a:off x="1079500" y="990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54521</xdr:rowOff>
    </xdr:from>
    <xdr:ext cx="534377" cy="259045"/>
    <xdr:sp macro="" textlink="">
      <xdr:nvSpPr>
        <xdr:cNvPr id="144" name="テキスト ボックス 143"/>
        <xdr:cNvSpPr txBox="1"/>
      </xdr:nvSpPr>
      <xdr:spPr>
        <a:xfrm>
          <a:off x="863111" y="999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73788</xdr:rowOff>
    </xdr:from>
    <xdr:to>
      <xdr:col>6</xdr:col>
      <xdr:colOff>511175</xdr:colOff>
      <xdr:row>78</xdr:row>
      <xdr:rowOff>126061</xdr:rowOff>
    </xdr:to>
    <xdr:cxnSp macro="">
      <xdr:nvCxnSpPr>
        <xdr:cNvPr id="173" name="直線コネクタ 172"/>
        <xdr:cNvCxnSpPr/>
      </xdr:nvCxnSpPr>
      <xdr:spPr>
        <a:xfrm flipV="1">
          <a:off x="3797300" y="13446888"/>
          <a:ext cx="8382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126061</xdr:rowOff>
    </xdr:from>
    <xdr:to>
      <xdr:col>5</xdr:col>
      <xdr:colOff>358775</xdr:colOff>
      <xdr:row>78</xdr:row>
      <xdr:rowOff>132308</xdr:rowOff>
    </xdr:to>
    <xdr:cxnSp macro="">
      <xdr:nvCxnSpPr>
        <xdr:cNvPr id="176" name="直線コネクタ 175"/>
        <xdr:cNvCxnSpPr/>
      </xdr:nvCxnSpPr>
      <xdr:spPr>
        <a:xfrm flipV="1">
          <a:off x="2908300" y="13499161"/>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131547</xdr:rowOff>
    </xdr:from>
    <xdr:to>
      <xdr:col>4</xdr:col>
      <xdr:colOff>155575</xdr:colOff>
      <xdr:row>78</xdr:row>
      <xdr:rowOff>132308</xdr:rowOff>
    </xdr:to>
    <xdr:cxnSp macro="">
      <xdr:nvCxnSpPr>
        <xdr:cNvPr id="179" name="直線コネクタ 178"/>
        <xdr:cNvCxnSpPr/>
      </xdr:nvCxnSpPr>
      <xdr:spPr>
        <a:xfrm>
          <a:off x="2019300" y="1350464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131547</xdr:rowOff>
    </xdr:from>
    <xdr:to>
      <xdr:col>2</xdr:col>
      <xdr:colOff>638175</xdr:colOff>
      <xdr:row>78</xdr:row>
      <xdr:rowOff>145111</xdr:rowOff>
    </xdr:to>
    <xdr:cxnSp macro="">
      <xdr:nvCxnSpPr>
        <xdr:cNvPr id="182" name="直線コネクタ 181"/>
        <xdr:cNvCxnSpPr/>
      </xdr:nvCxnSpPr>
      <xdr:spPr>
        <a:xfrm flipV="1">
          <a:off x="1130300" y="13504647"/>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22988</xdr:rowOff>
    </xdr:from>
    <xdr:to>
      <xdr:col>6</xdr:col>
      <xdr:colOff>561975</xdr:colOff>
      <xdr:row>78</xdr:row>
      <xdr:rowOff>124588</xdr:rowOff>
    </xdr:to>
    <xdr:sp macro="" textlink="">
      <xdr:nvSpPr>
        <xdr:cNvPr id="192" name="円/楕円 191"/>
        <xdr:cNvSpPr/>
      </xdr:nvSpPr>
      <xdr:spPr>
        <a:xfrm>
          <a:off x="4584700" y="133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109365</xdr:rowOff>
    </xdr:from>
    <xdr:ext cx="469744" cy="259045"/>
    <xdr:sp macro="" textlink="">
      <xdr:nvSpPr>
        <xdr:cNvPr id="193" name="維持補修費該当値テキスト"/>
        <xdr:cNvSpPr txBox="1"/>
      </xdr:nvSpPr>
      <xdr:spPr>
        <a:xfrm>
          <a:off x="4686300" y="133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75261</xdr:rowOff>
    </xdr:from>
    <xdr:to>
      <xdr:col>5</xdr:col>
      <xdr:colOff>409575</xdr:colOff>
      <xdr:row>79</xdr:row>
      <xdr:rowOff>5411</xdr:rowOff>
    </xdr:to>
    <xdr:sp macro="" textlink="">
      <xdr:nvSpPr>
        <xdr:cNvPr id="194" name="円/楕円 193"/>
        <xdr:cNvSpPr/>
      </xdr:nvSpPr>
      <xdr:spPr>
        <a:xfrm>
          <a:off x="3746500" y="134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167988</xdr:rowOff>
    </xdr:from>
    <xdr:ext cx="469744" cy="259045"/>
    <xdr:sp macro="" textlink="">
      <xdr:nvSpPr>
        <xdr:cNvPr id="195" name="テキスト ボックス 194"/>
        <xdr:cNvSpPr txBox="1"/>
      </xdr:nvSpPr>
      <xdr:spPr>
        <a:xfrm>
          <a:off x="3562427" y="13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81508</xdr:rowOff>
    </xdr:from>
    <xdr:to>
      <xdr:col>4</xdr:col>
      <xdr:colOff>206375</xdr:colOff>
      <xdr:row>79</xdr:row>
      <xdr:rowOff>11658</xdr:rowOff>
    </xdr:to>
    <xdr:sp macro="" textlink="">
      <xdr:nvSpPr>
        <xdr:cNvPr id="196" name="円/楕円 195"/>
        <xdr:cNvSpPr/>
      </xdr:nvSpPr>
      <xdr:spPr>
        <a:xfrm>
          <a:off x="2857500" y="134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2785</xdr:rowOff>
    </xdr:from>
    <xdr:ext cx="469744" cy="259045"/>
    <xdr:sp macro="" textlink="">
      <xdr:nvSpPr>
        <xdr:cNvPr id="197" name="テキスト ボックス 196"/>
        <xdr:cNvSpPr txBox="1"/>
      </xdr:nvSpPr>
      <xdr:spPr>
        <a:xfrm>
          <a:off x="2673427" y="135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80747</xdr:rowOff>
    </xdr:from>
    <xdr:to>
      <xdr:col>3</xdr:col>
      <xdr:colOff>3175</xdr:colOff>
      <xdr:row>79</xdr:row>
      <xdr:rowOff>10897</xdr:rowOff>
    </xdr:to>
    <xdr:sp macro="" textlink="">
      <xdr:nvSpPr>
        <xdr:cNvPr id="198" name="円/楕円 197"/>
        <xdr:cNvSpPr/>
      </xdr:nvSpPr>
      <xdr:spPr>
        <a:xfrm>
          <a:off x="1968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2024</xdr:rowOff>
    </xdr:from>
    <xdr:ext cx="469744" cy="259045"/>
    <xdr:sp macro="" textlink="">
      <xdr:nvSpPr>
        <xdr:cNvPr id="199" name="テキスト ボックス 198"/>
        <xdr:cNvSpPr txBox="1"/>
      </xdr:nvSpPr>
      <xdr:spPr>
        <a:xfrm>
          <a:off x="1784427" y="135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94311</xdr:rowOff>
    </xdr:from>
    <xdr:to>
      <xdr:col>1</xdr:col>
      <xdr:colOff>485775</xdr:colOff>
      <xdr:row>79</xdr:row>
      <xdr:rowOff>24461</xdr:rowOff>
    </xdr:to>
    <xdr:sp macro="" textlink="">
      <xdr:nvSpPr>
        <xdr:cNvPr id="200" name="円/楕円 199"/>
        <xdr:cNvSpPr/>
      </xdr:nvSpPr>
      <xdr:spPr>
        <a:xfrm>
          <a:off x="1079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15588</xdr:rowOff>
    </xdr:from>
    <xdr:ext cx="378565" cy="259045"/>
    <xdr:sp macro="" textlink="">
      <xdr:nvSpPr>
        <xdr:cNvPr id="201" name="テキスト ボックス 200"/>
        <xdr:cNvSpPr txBox="1"/>
      </xdr:nvSpPr>
      <xdr:spPr>
        <a:xfrm>
          <a:off x="941017" y="13560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148692</xdr:rowOff>
    </xdr:from>
    <xdr:to>
      <xdr:col>6</xdr:col>
      <xdr:colOff>511175</xdr:colOff>
      <xdr:row>94</xdr:row>
      <xdr:rowOff>40602</xdr:rowOff>
    </xdr:to>
    <xdr:cxnSp macro="">
      <xdr:nvCxnSpPr>
        <xdr:cNvPr id="231" name="直線コネクタ 230"/>
        <xdr:cNvCxnSpPr/>
      </xdr:nvCxnSpPr>
      <xdr:spPr>
        <a:xfrm flipV="1">
          <a:off x="3797300" y="16093542"/>
          <a:ext cx="8382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40602</xdr:rowOff>
    </xdr:from>
    <xdr:to>
      <xdr:col>5</xdr:col>
      <xdr:colOff>358775</xdr:colOff>
      <xdr:row>94</xdr:row>
      <xdr:rowOff>146483</xdr:rowOff>
    </xdr:to>
    <xdr:cxnSp macro="">
      <xdr:nvCxnSpPr>
        <xdr:cNvPr id="234" name="直線コネクタ 233"/>
        <xdr:cNvCxnSpPr/>
      </xdr:nvCxnSpPr>
      <xdr:spPr>
        <a:xfrm flipV="1">
          <a:off x="2908300" y="16156902"/>
          <a:ext cx="889000" cy="10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146483</xdr:rowOff>
    </xdr:from>
    <xdr:to>
      <xdr:col>4</xdr:col>
      <xdr:colOff>155575</xdr:colOff>
      <xdr:row>97</xdr:row>
      <xdr:rowOff>94362</xdr:rowOff>
    </xdr:to>
    <xdr:cxnSp macro="">
      <xdr:nvCxnSpPr>
        <xdr:cNvPr id="237" name="直線コネクタ 236"/>
        <xdr:cNvCxnSpPr/>
      </xdr:nvCxnSpPr>
      <xdr:spPr>
        <a:xfrm flipV="1">
          <a:off x="2019300" y="16262783"/>
          <a:ext cx="889000" cy="4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94362</xdr:rowOff>
    </xdr:from>
    <xdr:to>
      <xdr:col>2</xdr:col>
      <xdr:colOff>638175</xdr:colOff>
      <xdr:row>97</xdr:row>
      <xdr:rowOff>134423</xdr:rowOff>
    </xdr:to>
    <xdr:cxnSp macro="">
      <xdr:nvCxnSpPr>
        <xdr:cNvPr id="240" name="直線コネクタ 239"/>
        <xdr:cNvCxnSpPr/>
      </xdr:nvCxnSpPr>
      <xdr:spPr>
        <a:xfrm flipV="1">
          <a:off x="1130300" y="16725012"/>
          <a:ext cx="8890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97892</xdr:rowOff>
    </xdr:from>
    <xdr:to>
      <xdr:col>6</xdr:col>
      <xdr:colOff>561975</xdr:colOff>
      <xdr:row>94</xdr:row>
      <xdr:rowOff>28042</xdr:rowOff>
    </xdr:to>
    <xdr:sp macro="" textlink="">
      <xdr:nvSpPr>
        <xdr:cNvPr id="250" name="円/楕円 249"/>
        <xdr:cNvSpPr/>
      </xdr:nvSpPr>
      <xdr:spPr>
        <a:xfrm>
          <a:off x="4584700" y="160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120769</xdr:rowOff>
    </xdr:from>
    <xdr:ext cx="534377" cy="259045"/>
    <xdr:sp macro="" textlink="">
      <xdr:nvSpPr>
        <xdr:cNvPr id="251" name="扶助費該当値テキスト"/>
        <xdr:cNvSpPr txBox="1"/>
      </xdr:nvSpPr>
      <xdr:spPr>
        <a:xfrm>
          <a:off x="4686300" y="1589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88,528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161252</xdr:rowOff>
    </xdr:from>
    <xdr:to>
      <xdr:col>5</xdr:col>
      <xdr:colOff>409575</xdr:colOff>
      <xdr:row>94</xdr:row>
      <xdr:rowOff>91402</xdr:rowOff>
    </xdr:to>
    <xdr:sp macro="" textlink="">
      <xdr:nvSpPr>
        <xdr:cNvPr id="252" name="円/楕円 251"/>
        <xdr:cNvSpPr/>
      </xdr:nvSpPr>
      <xdr:spPr>
        <a:xfrm>
          <a:off x="3746500" y="161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107929</xdr:rowOff>
    </xdr:from>
    <xdr:ext cx="534377" cy="259045"/>
    <xdr:sp macro="" textlink="">
      <xdr:nvSpPr>
        <xdr:cNvPr id="253" name="テキスト ボックス 252"/>
        <xdr:cNvSpPr txBox="1"/>
      </xdr:nvSpPr>
      <xdr:spPr>
        <a:xfrm>
          <a:off x="3530111" y="15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85,202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95683</xdr:rowOff>
    </xdr:from>
    <xdr:to>
      <xdr:col>4</xdr:col>
      <xdr:colOff>206375</xdr:colOff>
      <xdr:row>95</xdr:row>
      <xdr:rowOff>25833</xdr:rowOff>
    </xdr:to>
    <xdr:sp macro="" textlink="">
      <xdr:nvSpPr>
        <xdr:cNvPr id="254" name="円/楕円 253"/>
        <xdr:cNvSpPr/>
      </xdr:nvSpPr>
      <xdr:spPr>
        <a:xfrm>
          <a:off x="2857500" y="162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42360</xdr:rowOff>
    </xdr:from>
    <xdr:ext cx="534377" cy="259045"/>
    <xdr:sp macro="" textlink="">
      <xdr:nvSpPr>
        <xdr:cNvPr id="255" name="テキスト ボックス 254"/>
        <xdr:cNvSpPr txBox="1"/>
      </xdr:nvSpPr>
      <xdr:spPr>
        <a:xfrm>
          <a:off x="2641111" y="1598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79,644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43562</xdr:rowOff>
    </xdr:from>
    <xdr:to>
      <xdr:col>3</xdr:col>
      <xdr:colOff>3175</xdr:colOff>
      <xdr:row>97</xdr:row>
      <xdr:rowOff>145162</xdr:rowOff>
    </xdr:to>
    <xdr:sp macro="" textlink="">
      <xdr:nvSpPr>
        <xdr:cNvPr id="256" name="円/楕円 255"/>
        <xdr:cNvSpPr/>
      </xdr:nvSpPr>
      <xdr:spPr>
        <a:xfrm>
          <a:off x="1968500" y="166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161689</xdr:rowOff>
    </xdr:from>
    <xdr:ext cx="534377" cy="259045"/>
    <xdr:sp macro="" textlink="">
      <xdr:nvSpPr>
        <xdr:cNvPr id="257" name="テキスト ボックス 256"/>
        <xdr:cNvSpPr txBox="1"/>
      </xdr:nvSpPr>
      <xdr:spPr>
        <a:xfrm>
          <a:off x="1752111" y="164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83623</xdr:rowOff>
    </xdr:from>
    <xdr:to>
      <xdr:col>1</xdr:col>
      <xdr:colOff>485775</xdr:colOff>
      <xdr:row>98</xdr:row>
      <xdr:rowOff>13773</xdr:rowOff>
    </xdr:to>
    <xdr:sp macro="" textlink="">
      <xdr:nvSpPr>
        <xdr:cNvPr id="258" name="円/楕円 257"/>
        <xdr:cNvSpPr/>
      </xdr:nvSpPr>
      <xdr:spPr>
        <a:xfrm>
          <a:off x="1079500" y="167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30300</xdr:rowOff>
    </xdr:from>
    <xdr:ext cx="534377" cy="259045"/>
    <xdr:sp macro="" textlink="">
      <xdr:nvSpPr>
        <xdr:cNvPr id="259" name="テキスト ボックス 258"/>
        <xdr:cNvSpPr txBox="1"/>
      </xdr:nvSpPr>
      <xdr:spPr>
        <a:xfrm>
          <a:off x="863111" y="164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27494</xdr:rowOff>
    </xdr:from>
    <xdr:to>
      <xdr:col>15</xdr:col>
      <xdr:colOff>180975</xdr:colOff>
      <xdr:row>38</xdr:row>
      <xdr:rowOff>41704</xdr:rowOff>
    </xdr:to>
    <xdr:cxnSp macro="">
      <xdr:nvCxnSpPr>
        <xdr:cNvPr id="286" name="直線コネクタ 285"/>
        <xdr:cNvCxnSpPr/>
      </xdr:nvCxnSpPr>
      <xdr:spPr>
        <a:xfrm>
          <a:off x="9639300" y="6542594"/>
          <a:ext cx="8382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27494</xdr:rowOff>
    </xdr:from>
    <xdr:to>
      <xdr:col>14</xdr:col>
      <xdr:colOff>28575</xdr:colOff>
      <xdr:row>38</xdr:row>
      <xdr:rowOff>56540</xdr:rowOff>
    </xdr:to>
    <xdr:cxnSp macro="">
      <xdr:nvCxnSpPr>
        <xdr:cNvPr id="289" name="直線コネクタ 288"/>
        <xdr:cNvCxnSpPr/>
      </xdr:nvCxnSpPr>
      <xdr:spPr>
        <a:xfrm flipV="1">
          <a:off x="8750300" y="6542594"/>
          <a:ext cx="889000" cy="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55799</xdr:rowOff>
    </xdr:from>
    <xdr:to>
      <xdr:col>12</xdr:col>
      <xdr:colOff>511175</xdr:colOff>
      <xdr:row>38</xdr:row>
      <xdr:rowOff>56540</xdr:rowOff>
    </xdr:to>
    <xdr:cxnSp macro="">
      <xdr:nvCxnSpPr>
        <xdr:cNvPr id="292" name="直線コネクタ 291"/>
        <xdr:cNvCxnSpPr/>
      </xdr:nvCxnSpPr>
      <xdr:spPr>
        <a:xfrm>
          <a:off x="7861300" y="6570899"/>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55799</xdr:rowOff>
    </xdr:from>
    <xdr:to>
      <xdr:col>11</xdr:col>
      <xdr:colOff>307975</xdr:colOff>
      <xdr:row>38</xdr:row>
      <xdr:rowOff>59758</xdr:rowOff>
    </xdr:to>
    <xdr:cxnSp macro="">
      <xdr:nvCxnSpPr>
        <xdr:cNvPr id="295" name="直線コネクタ 294"/>
        <xdr:cNvCxnSpPr/>
      </xdr:nvCxnSpPr>
      <xdr:spPr>
        <a:xfrm flipV="1">
          <a:off x="6972300" y="6570899"/>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162354</xdr:rowOff>
    </xdr:from>
    <xdr:to>
      <xdr:col>15</xdr:col>
      <xdr:colOff>231775</xdr:colOff>
      <xdr:row>38</xdr:row>
      <xdr:rowOff>92504</xdr:rowOff>
    </xdr:to>
    <xdr:sp macro="" textlink="">
      <xdr:nvSpPr>
        <xdr:cNvPr id="305" name="円/楕円 304"/>
        <xdr:cNvSpPr/>
      </xdr:nvSpPr>
      <xdr:spPr>
        <a:xfrm>
          <a:off x="10426700" y="65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77281</xdr:rowOff>
    </xdr:from>
    <xdr:ext cx="534377" cy="259045"/>
    <xdr:sp macro="" textlink="">
      <xdr:nvSpPr>
        <xdr:cNvPr id="306" name="補助費等該当値テキスト"/>
        <xdr:cNvSpPr txBox="1"/>
      </xdr:nvSpPr>
      <xdr:spPr>
        <a:xfrm>
          <a:off x="10528300" y="642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21,434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148144</xdr:rowOff>
    </xdr:from>
    <xdr:to>
      <xdr:col>14</xdr:col>
      <xdr:colOff>79375</xdr:colOff>
      <xdr:row>38</xdr:row>
      <xdr:rowOff>78294</xdr:rowOff>
    </xdr:to>
    <xdr:sp macro="" textlink="">
      <xdr:nvSpPr>
        <xdr:cNvPr id="307" name="円/楕円 306"/>
        <xdr:cNvSpPr/>
      </xdr:nvSpPr>
      <xdr:spPr>
        <a:xfrm>
          <a:off x="9588500" y="649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69421</xdr:rowOff>
    </xdr:from>
    <xdr:ext cx="534377" cy="259045"/>
    <xdr:sp macro="" textlink="">
      <xdr:nvSpPr>
        <xdr:cNvPr id="308" name="テキスト ボックス 307"/>
        <xdr:cNvSpPr txBox="1"/>
      </xdr:nvSpPr>
      <xdr:spPr>
        <a:xfrm>
          <a:off x="9372111" y="658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24,542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5740</xdr:rowOff>
    </xdr:from>
    <xdr:to>
      <xdr:col>12</xdr:col>
      <xdr:colOff>561975</xdr:colOff>
      <xdr:row>38</xdr:row>
      <xdr:rowOff>107340</xdr:rowOff>
    </xdr:to>
    <xdr:sp macro="" textlink="">
      <xdr:nvSpPr>
        <xdr:cNvPr id="309" name="円/楕円 308"/>
        <xdr:cNvSpPr/>
      </xdr:nvSpPr>
      <xdr:spPr>
        <a:xfrm>
          <a:off x="8699500" y="65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98467</xdr:rowOff>
    </xdr:from>
    <xdr:ext cx="534377" cy="259045"/>
    <xdr:sp macro="" textlink="">
      <xdr:nvSpPr>
        <xdr:cNvPr id="310" name="テキスト ボックス 309"/>
        <xdr:cNvSpPr txBox="1"/>
      </xdr:nvSpPr>
      <xdr:spPr>
        <a:xfrm>
          <a:off x="8483111" y="66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4999</xdr:rowOff>
    </xdr:from>
    <xdr:to>
      <xdr:col>11</xdr:col>
      <xdr:colOff>358775</xdr:colOff>
      <xdr:row>38</xdr:row>
      <xdr:rowOff>106599</xdr:rowOff>
    </xdr:to>
    <xdr:sp macro="" textlink="">
      <xdr:nvSpPr>
        <xdr:cNvPr id="311" name="円/楕円 310"/>
        <xdr:cNvSpPr/>
      </xdr:nvSpPr>
      <xdr:spPr>
        <a:xfrm>
          <a:off x="7810500" y="652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97726</xdr:rowOff>
    </xdr:from>
    <xdr:ext cx="534377" cy="259045"/>
    <xdr:sp macro="" textlink="">
      <xdr:nvSpPr>
        <xdr:cNvPr id="312" name="テキスト ボックス 311"/>
        <xdr:cNvSpPr txBox="1"/>
      </xdr:nvSpPr>
      <xdr:spPr>
        <a:xfrm>
          <a:off x="7594111" y="661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18,351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8958</xdr:rowOff>
    </xdr:from>
    <xdr:to>
      <xdr:col>10</xdr:col>
      <xdr:colOff>155575</xdr:colOff>
      <xdr:row>38</xdr:row>
      <xdr:rowOff>110558</xdr:rowOff>
    </xdr:to>
    <xdr:sp macro="" textlink="">
      <xdr:nvSpPr>
        <xdr:cNvPr id="313" name="円/楕円 312"/>
        <xdr:cNvSpPr/>
      </xdr:nvSpPr>
      <xdr:spPr>
        <a:xfrm>
          <a:off x="6921500" y="65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101685</xdr:rowOff>
    </xdr:from>
    <xdr:ext cx="534377" cy="259045"/>
    <xdr:sp macro="" textlink="">
      <xdr:nvSpPr>
        <xdr:cNvPr id="314" name="テキスト ボックス 313"/>
        <xdr:cNvSpPr txBox="1"/>
      </xdr:nvSpPr>
      <xdr:spPr>
        <a:xfrm>
          <a:off x="6705111" y="66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134862</xdr:rowOff>
    </xdr:from>
    <xdr:to>
      <xdr:col>15</xdr:col>
      <xdr:colOff>180975</xdr:colOff>
      <xdr:row>55</xdr:row>
      <xdr:rowOff>155313</xdr:rowOff>
    </xdr:to>
    <xdr:cxnSp macro="">
      <xdr:nvCxnSpPr>
        <xdr:cNvPr id="343" name="直線コネクタ 342"/>
        <xdr:cNvCxnSpPr/>
      </xdr:nvCxnSpPr>
      <xdr:spPr>
        <a:xfrm flipV="1">
          <a:off x="9639300" y="9564612"/>
          <a:ext cx="838200" cy="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155313</xdr:rowOff>
    </xdr:from>
    <xdr:to>
      <xdr:col>14</xdr:col>
      <xdr:colOff>28575</xdr:colOff>
      <xdr:row>58</xdr:row>
      <xdr:rowOff>34254</xdr:rowOff>
    </xdr:to>
    <xdr:cxnSp macro="">
      <xdr:nvCxnSpPr>
        <xdr:cNvPr id="346" name="直線コネクタ 345"/>
        <xdr:cNvCxnSpPr/>
      </xdr:nvCxnSpPr>
      <xdr:spPr>
        <a:xfrm flipV="1">
          <a:off x="8750300" y="9585063"/>
          <a:ext cx="889000" cy="3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94003</xdr:rowOff>
    </xdr:from>
    <xdr:to>
      <xdr:col>12</xdr:col>
      <xdr:colOff>511175</xdr:colOff>
      <xdr:row>58</xdr:row>
      <xdr:rowOff>34254</xdr:rowOff>
    </xdr:to>
    <xdr:cxnSp macro="">
      <xdr:nvCxnSpPr>
        <xdr:cNvPr id="349" name="直線コネクタ 348"/>
        <xdr:cNvCxnSpPr/>
      </xdr:nvCxnSpPr>
      <xdr:spPr>
        <a:xfrm>
          <a:off x="7861300" y="9866653"/>
          <a:ext cx="889000" cy="1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83792</xdr:rowOff>
    </xdr:from>
    <xdr:to>
      <xdr:col>11</xdr:col>
      <xdr:colOff>307975</xdr:colOff>
      <xdr:row>57</xdr:row>
      <xdr:rowOff>94003</xdr:rowOff>
    </xdr:to>
    <xdr:cxnSp macro="">
      <xdr:nvCxnSpPr>
        <xdr:cNvPr id="352" name="直線コネクタ 351"/>
        <xdr:cNvCxnSpPr/>
      </xdr:nvCxnSpPr>
      <xdr:spPr>
        <a:xfrm>
          <a:off x="6972300" y="9856442"/>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84062</xdr:rowOff>
    </xdr:from>
    <xdr:to>
      <xdr:col>15</xdr:col>
      <xdr:colOff>231775</xdr:colOff>
      <xdr:row>56</xdr:row>
      <xdr:rowOff>14212</xdr:rowOff>
    </xdr:to>
    <xdr:sp macro="" textlink="">
      <xdr:nvSpPr>
        <xdr:cNvPr id="362" name="円/楕円 361"/>
        <xdr:cNvSpPr/>
      </xdr:nvSpPr>
      <xdr:spPr>
        <a:xfrm>
          <a:off x="10426700" y="95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106939</xdr:rowOff>
    </xdr:from>
    <xdr:ext cx="534377" cy="259045"/>
    <xdr:sp macro="" textlink="">
      <xdr:nvSpPr>
        <xdr:cNvPr id="363" name="普通建設事業費該当値テキスト"/>
        <xdr:cNvSpPr txBox="1"/>
      </xdr:nvSpPr>
      <xdr:spPr>
        <a:xfrm>
          <a:off x="10528300" y="936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78,135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104513</xdr:rowOff>
    </xdr:from>
    <xdr:to>
      <xdr:col>14</xdr:col>
      <xdr:colOff>79375</xdr:colOff>
      <xdr:row>56</xdr:row>
      <xdr:rowOff>34663</xdr:rowOff>
    </xdr:to>
    <xdr:sp macro="" textlink="">
      <xdr:nvSpPr>
        <xdr:cNvPr id="364" name="円/楕円 363"/>
        <xdr:cNvSpPr/>
      </xdr:nvSpPr>
      <xdr:spPr>
        <a:xfrm>
          <a:off x="9588500" y="95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51190</xdr:rowOff>
    </xdr:from>
    <xdr:ext cx="534377" cy="259045"/>
    <xdr:sp macro="" textlink="">
      <xdr:nvSpPr>
        <xdr:cNvPr id="365" name="テキスト ボックス 364"/>
        <xdr:cNvSpPr txBox="1"/>
      </xdr:nvSpPr>
      <xdr:spPr>
        <a:xfrm>
          <a:off x="9372111" y="930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154904</xdr:rowOff>
    </xdr:from>
    <xdr:to>
      <xdr:col>12</xdr:col>
      <xdr:colOff>561975</xdr:colOff>
      <xdr:row>58</xdr:row>
      <xdr:rowOff>85054</xdr:rowOff>
    </xdr:to>
    <xdr:sp macro="" textlink="">
      <xdr:nvSpPr>
        <xdr:cNvPr id="366" name="円/楕円 365"/>
        <xdr:cNvSpPr/>
      </xdr:nvSpPr>
      <xdr:spPr>
        <a:xfrm>
          <a:off x="8699500" y="99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76181</xdr:rowOff>
    </xdr:from>
    <xdr:ext cx="534377" cy="259045"/>
    <xdr:sp macro="" textlink="">
      <xdr:nvSpPr>
        <xdr:cNvPr id="367" name="テキスト ボックス 366"/>
        <xdr:cNvSpPr txBox="1"/>
      </xdr:nvSpPr>
      <xdr:spPr>
        <a:xfrm>
          <a:off x="8483111" y="10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43203</xdr:rowOff>
    </xdr:from>
    <xdr:to>
      <xdr:col>11</xdr:col>
      <xdr:colOff>358775</xdr:colOff>
      <xdr:row>57</xdr:row>
      <xdr:rowOff>144803</xdr:rowOff>
    </xdr:to>
    <xdr:sp macro="" textlink="">
      <xdr:nvSpPr>
        <xdr:cNvPr id="368" name="円/楕円 367"/>
        <xdr:cNvSpPr/>
      </xdr:nvSpPr>
      <xdr:spPr>
        <a:xfrm>
          <a:off x="7810500" y="98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135930</xdr:rowOff>
    </xdr:from>
    <xdr:ext cx="534377" cy="259045"/>
    <xdr:sp macro="" textlink="">
      <xdr:nvSpPr>
        <xdr:cNvPr id="369" name="テキスト ボックス 368"/>
        <xdr:cNvSpPr txBox="1"/>
      </xdr:nvSpPr>
      <xdr:spPr>
        <a:xfrm>
          <a:off x="7594111" y="990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32992</xdr:rowOff>
    </xdr:from>
    <xdr:to>
      <xdr:col>10</xdr:col>
      <xdr:colOff>155575</xdr:colOff>
      <xdr:row>57</xdr:row>
      <xdr:rowOff>134592</xdr:rowOff>
    </xdr:to>
    <xdr:sp macro="" textlink="">
      <xdr:nvSpPr>
        <xdr:cNvPr id="370" name="円/楕円 369"/>
        <xdr:cNvSpPr/>
      </xdr:nvSpPr>
      <xdr:spPr>
        <a:xfrm>
          <a:off x="6921500" y="980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125719</xdr:rowOff>
    </xdr:from>
    <xdr:ext cx="534377" cy="259045"/>
    <xdr:sp macro="" textlink="">
      <xdr:nvSpPr>
        <xdr:cNvPr id="371" name="テキスト ボックス 370"/>
        <xdr:cNvSpPr txBox="1"/>
      </xdr:nvSpPr>
      <xdr:spPr>
        <a:xfrm>
          <a:off x="6705111" y="98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139547</xdr:rowOff>
    </xdr:from>
    <xdr:to>
      <xdr:col>15</xdr:col>
      <xdr:colOff>180975</xdr:colOff>
      <xdr:row>77</xdr:row>
      <xdr:rowOff>137427</xdr:rowOff>
    </xdr:to>
    <xdr:cxnSp macro="">
      <xdr:nvCxnSpPr>
        <xdr:cNvPr id="400" name="直線コネクタ 399"/>
        <xdr:cNvCxnSpPr/>
      </xdr:nvCxnSpPr>
      <xdr:spPr>
        <a:xfrm>
          <a:off x="9639300" y="12826847"/>
          <a:ext cx="838200" cy="5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122559</xdr:rowOff>
    </xdr:from>
    <xdr:ext cx="534377" cy="259045"/>
    <xdr:sp macro="" textlink="">
      <xdr:nvSpPr>
        <xdr:cNvPr id="401" name="普通建設事業費 （ うち新規整備　）平均値テキスト"/>
        <xdr:cNvSpPr txBox="1"/>
      </xdr:nvSpPr>
      <xdr:spPr>
        <a:xfrm>
          <a:off x="10528300" y="1332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139547</xdr:rowOff>
    </xdr:from>
    <xdr:to>
      <xdr:col>14</xdr:col>
      <xdr:colOff>28575</xdr:colOff>
      <xdr:row>78</xdr:row>
      <xdr:rowOff>56147</xdr:rowOff>
    </xdr:to>
    <xdr:cxnSp macro="">
      <xdr:nvCxnSpPr>
        <xdr:cNvPr id="403" name="直線コネクタ 402"/>
        <xdr:cNvCxnSpPr/>
      </xdr:nvCxnSpPr>
      <xdr:spPr>
        <a:xfrm flipV="1">
          <a:off x="8750300" y="12826847"/>
          <a:ext cx="889000" cy="60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86627</xdr:rowOff>
    </xdr:from>
    <xdr:to>
      <xdr:col>15</xdr:col>
      <xdr:colOff>231775</xdr:colOff>
      <xdr:row>78</xdr:row>
      <xdr:rowOff>16777</xdr:rowOff>
    </xdr:to>
    <xdr:sp macro="" textlink="">
      <xdr:nvSpPr>
        <xdr:cNvPr id="413" name="円/楕円 412"/>
        <xdr:cNvSpPr/>
      </xdr:nvSpPr>
      <xdr:spPr>
        <a:xfrm>
          <a:off x="10426700" y="1328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109504</xdr:rowOff>
    </xdr:from>
    <xdr:ext cx="534377" cy="259045"/>
    <xdr:sp macro="" textlink="">
      <xdr:nvSpPr>
        <xdr:cNvPr id="414" name="普通建設事業費 （ うち新規整備　）該当値テキスト"/>
        <xdr:cNvSpPr txBox="1"/>
      </xdr:nvSpPr>
      <xdr:spPr>
        <a:xfrm>
          <a:off x="10528300" y="1313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19,679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88747</xdr:rowOff>
    </xdr:from>
    <xdr:to>
      <xdr:col>14</xdr:col>
      <xdr:colOff>79375</xdr:colOff>
      <xdr:row>75</xdr:row>
      <xdr:rowOff>18897</xdr:rowOff>
    </xdr:to>
    <xdr:sp macro="" textlink="">
      <xdr:nvSpPr>
        <xdr:cNvPr id="415" name="円/楕円 414"/>
        <xdr:cNvSpPr/>
      </xdr:nvSpPr>
      <xdr:spPr>
        <a:xfrm>
          <a:off x="9588500" y="127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35424</xdr:rowOff>
    </xdr:from>
    <xdr:ext cx="534377" cy="259045"/>
    <xdr:sp macro="" textlink="">
      <xdr:nvSpPr>
        <xdr:cNvPr id="416" name="テキスト ボックス 415"/>
        <xdr:cNvSpPr txBox="1"/>
      </xdr:nvSpPr>
      <xdr:spPr>
        <a:xfrm>
          <a:off x="9372111" y="1255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60,012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5347</xdr:rowOff>
    </xdr:from>
    <xdr:to>
      <xdr:col>12</xdr:col>
      <xdr:colOff>561975</xdr:colOff>
      <xdr:row>78</xdr:row>
      <xdr:rowOff>106947</xdr:rowOff>
    </xdr:to>
    <xdr:sp macro="" textlink="">
      <xdr:nvSpPr>
        <xdr:cNvPr id="417" name="円/楕円 416"/>
        <xdr:cNvSpPr/>
      </xdr:nvSpPr>
      <xdr:spPr>
        <a:xfrm>
          <a:off x="8699500" y="133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98074</xdr:rowOff>
    </xdr:from>
    <xdr:ext cx="534377" cy="259045"/>
    <xdr:sp macro="" textlink="">
      <xdr:nvSpPr>
        <xdr:cNvPr id="418" name="テキスト ボックス 417"/>
        <xdr:cNvSpPr txBox="1"/>
      </xdr:nvSpPr>
      <xdr:spPr>
        <a:xfrm>
          <a:off x="8483111" y="134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113716</xdr:rowOff>
    </xdr:from>
    <xdr:to>
      <xdr:col>15</xdr:col>
      <xdr:colOff>180975</xdr:colOff>
      <xdr:row>99</xdr:row>
      <xdr:rowOff>20828</xdr:rowOff>
    </xdr:to>
    <xdr:cxnSp macro="">
      <xdr:nvCxnSpPr>
        <xdr:cNvPr id="447" name="直線コネクタ 446"/>
        <xdr:cNvCxnSpPr/>
      </xdr:nvCxnSpPr>
      <xdr:spPr>
        <a:xfrm flipV="1">
          <a:off x="9639300" y="16401466"/>
          <a:ext cx="838200" cy="59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115075</xdr:rowOff>
    </xdr:from>
    <xdr:to>
      <xdr:col>14</xdr:col>
      <xdr:colOff>28575</xdr:colOff>
      <xdr:row>99</xdr:row>
      <xdr:rowOff>20828</xdr:rowOff>
    </xdr:to>
    <xdr:cxnSp macro="">
      <xdr:nvCxnSpPr>
        <xdr:cNvPr id="450" name="直線コネクタ 449"/>
        <xdr:cNvCxnSpPr/>
      </xdr:nvCxnSpPr>
      <xdr:spPr>
        <a:xfrm>
          <a:off x="8750300" y="16917175"/>
          <a:ext cx="8890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62916</xdr:rowOff>
    </xdr:from>
    <xdr:to>
      <xdr:col>15</xdr:col>
      <xdr:colOff>231775</xdr:colOff>
      <xdr:row>95</xdr:row>
      <xdr:rowOff>164516</xdr:rowOff>
    </xdr:to>
    <xdr:sp macro="" textlink="">
      <xdr:nvSpPr>
        <xdr:cNvPr id="460" name="円/楕円 459"/>
        <xdr:cNvSpPr/>
      </xdr:nvSpPr>
      <xdr:spPr>
        <a:xfrm>
          <a:off x="10426700" y="163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85793</xdr:rowOff>
    </xdr:from>
    <xdr:ext cx="534377" cy="259045"/>
    <xdr:sp macro="" textlink="">
      <xdr:nvSpPr>
        <xdr:cNvPr id="461" name="普通建設事業費 （ うち更新整備　）該当値テキスト"/>
        <xdr:cNvSpPr txBox="1"/>
      </xdr:nvSpPr>
      <xdr:spPr>
        <a:xfrm>
          <a:off x="10528300" y="162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48,546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141478</xdr:rowOff>
    </xdr:from>
    <xdr:to>
      <xdr:col>14</xdr:col>
      <xdr:colOff>79375</xdr:colOff>
      <xdr:row>99</xdr:row>
      <xdr:rowOff>71628</xdr:rowOff>
    </xdr:to>
    <xdr:sp macro="" textlink="">
      <xdr:nvSpPr>
        <xdr:cNvPr id="462" name="円/楕円 461"/>
        <xdr:cNvSpPr/>
      </xdr:nvSpPr>
      <xdr:spPr>
        <a:xfrm>
          <a:off x="9588500" y="169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62755</xdr:rowOff>
    </xdr:from>
    <xdr:ext cx="469744" cy="259045"/>
    <xdr:sp macro="" textlink="">
      <xdr:nvSpPr>
        <xdr:cNvPr id="463" name="テキスト ボックス 462"/>
        <xdr:cNvSpPr txBox="1"/>
      </xdr:nvSpPr>
      <xdr:spPr>
        <a:xfrm>
          <a:off x="9404427" y="1703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64275</xdr:rowOff>
    </xdr:from>
    <xdr:to>
      <xdr:col>12</xdr:col>
      <xdr:colOff>561975</xdr:colOff>
      <xdr:row>98</xdr:row>
      <xdr:rowOff>165875</xdr:rowOff>
    </xdr:to>
    <xdr:sp macro="" textlink="">
      <xdr:nvSpPr>
        <xdr:cNvPr id="464" name="円/楕円 463"/>
        <xdr:cNvSpPr/>
      </xdr:nvSpPr>
      <xdr:spPr>
        <a:xfrm>
          <a:off x="8699500" y="168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157002</xdr:rowOff>
    </xdr:from>
    <xdr:ext cx="469744" cy="259045"/>
    <xdr:sp macro="" textlink="">
      <xdr:nvSpPr>
        <xdr:cNvPr id="465" name="テキスト ボックス 464"/>
        <xdr:cNvSpPr txBox="1"/>
      </xdr:nvSpPr>
      <xdr:spPr>
        <a:xfrm>
          <a:off x="8515427" y="169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39821</xdr:rowOff>
    </xdr:from>
    <xdr:to>
      <xdr:col>23</xdr:col>
      <xdr:colOff>517525</xdr:colOff>
      <xdr:row>39</xdr:row>
      <xdr:rowOff>44450</xdr:rowOff>
    </xdr:to>
    <xdr:cxnSp macro="">
      <xdr:nvCxnSpPr>
        <xdr:cNvPr id="494" name="直線コネクタ 493"/>
        <xdr:cNvCxnSpPr/>
      </xdr:nvCxnSpPr>
      <xdr:spPr>
        <a:xfrm flipV="1">
          <a:off x="15481300" y="6726371"/>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44297</xdr:rowOff>
    </xdr:from>
    <xdr:to>
      <xdr:col>22</xdr:col>
      <xdr:colOff>365125</xdr:colOff>
      <xdr:row>39</xdr:row>
      <xdr:rowOff>44450</xdr:rowOff>
    </xdr:to>
    <xdr:cxnSp macro="">
      <xdr:nvCxnSpPr>
        <xdr:cNvPr id="497" name="直線コネクタ 496"/>
        <xdr:cNvCxnSpPr/>
      </xdr:nvCxnSpPr>
      <xdr:spPr>
        <a:xfrm>
          <a:off x="14592300" y="6730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44297</xdr:rowOff>
    </xdr:from>
    <xdr:to>
      <xdr:col>21</xdr:col>
      <xdr:colOff>161925</xdr:colOff>
      <xdr:row>39</xdr:row>
      <xdr:rowOff>44450</xdr:rowOff>
    </xdr:to>
    <xdr:cxnSp macro="">
      <xdr:nvCxnSpPr>
        <xdr:cNvPr id="500" name="直線コネクタ 499"/>
        <xdr:cNvCxnSpPr/>
      </xdr:nvCxnSpPr>
      <xdr:spPr>
        <a:xfrm flipV="1">
          <a:off x="13703300" y="6730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44050</xdr:rowOff>
    </xdr:from>
    <xdr:to>
      <xdr:col>19</xdr:col>
      <xdr:colOff>644525</xdr:colOff>
      <xdr:row>39</xdr:row>
      <xdr:rowOff>44450</xdr:rowOff>
    </xdr:to>
    <xdr:cxnSp macro="">
      <xdr:nvCxnSpPr>
        <xdr:cNvPr id="503" name="直線コネクタ 502"/>
        <xdr:cNvCxnSpPr/>
      </xdr:nvCxnSpPr>
      <xdr:spPr>
        <a:xfrm>
          <a:off x="12814300" y="67306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160471</xdr:rowOff>
    </xdr:from>
    <xdr:to>
      <xdr:col>23</xdr:col>
      <xdr:colOff>568325</xdr:colOff>
      <xdr:row>39</xdr:row>
      <xdr:rowOff>90621</xdr:rowOff>
    </xdr:to>
    <xdr:sp macro="" textlink="">
      <xdr:nvSpPr>
        <xdr:cNvPr id="513" name="円/楕円 512"/>
        <xdr:cNvSpPr/>
      </xdr:nvSpPr>
      <xdr:spPr>
        <a:xfrm>
          <a:off x="16268700" y="66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164947</xdr:rowOff>
    </xdr:from>
    <xdr:to>
      <xdr:col>21</xdr:col>
      <xdr:colOff>212725</xdr:colOff>
      <xdr:row>39</xdr:row>
      <xdr:rowOff>95097</xdr:rowOff>
    </xdr:to>
    <xdr:sp macro="" textlink="">
      <xdr:nvSpPr>
        <xdr:cNvPr id="517" name="円/楕円 516"/>
        <xdr:cNvSpPr/>
      </xdr:nvSpPr>
      <xdr:spPr>
        <a:xfrm>
          <a:off x="14541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86224</xdr:rowOff>
    </xdr:from>
    <xdr:ext cx="249299" cy="259045"/>
    <xdr:sp macro="" textlink="">
      <xdr:nvSpPr>
        <xdr:cNvPr id="518" name="テキスト ボックス 517"/>
        <xdr:cNvSpPr txBox="1"/>
      </xdr:nvSpPr>
      <xdr:spPr>
        <a:xfrm>
          <a:off x="14467649"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164700</xdr:rowOff>
    </xdr:from>
    <xdr:to>
      <xdr:col>18</xdr:col>
      <xdr:colOff>492125</xdr:colOff>
      <xdr:row>39</xdr:row>
      <xdr:rowOff>94850</xdr:rowOff>
    </xdr:to>
    <xdr:sp macro="" textlink="">
      <xdr:nvSpPr>
        <xdr:cNvPr id="521" name="円/楕円 520"/>
        <xdr:cNvSpPr/>
      </xdr:nvSpPr>
      <xdr:spPr>
        <a:xfrm>
          <a:off x="12763500" y="66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85977</xdr:rowOff>
    </xdr:from>
    <xdr:ext cx="313932" cy="259045"/>
    <xdr:sp macro="" textlink="">
      <xdr:nvSpPr>
        <xdr:cNvPr id="522" name="テキスト ボックス 521"/>
        <xdr:cNvSpPr txBox="1"/>
      </xdr:nvSpPr>
      <xdr:spPr>
        <a:xfrm>
          <a:off x="12657333" y="677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99957</xdr:rowOff>
    </xdr:from>
    <xdr:to>
      <xdr:col>23</xdr:col>
      <xdr:colOff>517525</xdr:colOff>
      <xdr:row>77</xdr:row>
      <xdr:rowOff>104888</xdr:rowOff>
    </xdr:to>
    <xdr:cxnSp macro="">
      <xdr:nvCxnSpPr>
        <xdr:cNvPr id="602" name="直線コネクタ 601"/>
        <xdr:cNvCxnSpPr/>
      </xdr:nvCxnSpPr>
      <xdr:spPr>
        <a:xfrm flipV="1">
          <a:off x="15481300" y="13301607"/>
          <a:ext cx="8382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80753</xdr:rowOff>
    </xdr:from>
    <xdr:to>
      <xdr:col>22</xdr:col>
      <xdr:colOff>365125</xdr:colOff>
      <xdr:row>77</xdr:row>
      <xdr:rowOff>104888</xdr:rowOff>
    </xdr:to>
    <xdr:cxnSp macro="">
      <xdr:nvCxnSpPr>
        <xdr:cNvPr id="605" name="直線コネクタ 604"/>
        <xdr:cNvCxnSpPr/>
      </xdr:nvCxnSpPr>
      <xdr:spPr>
        <a:xfrm>
          <a:off x="14592300" y="13282403"/>
          <a:ext cx="889000" cy="2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73014</xdr:rowOff>
    </xdr:from>
    <xdr:to>
      <xdr:col>21</xdr:col>
      <xdr:colOff>161925</xdr:colOff>
      <xdr:row>77</xdr:row>
      <xdr:rowOff>80753</xdr:rowOff>
    </xdr:to>
    <xdr:cxnSp macro="">
      <xdr:nvCxnSpPr>
        <xdr:cNvPr id="608" name="直線コネクタ 607"/>
        <xdr:cNvCxnSpPr/>
      </xdr:nvCxnSpPr>
      <xdr:spPr>
        <a:xfrm>
          <a:off x="13703300" y="13274664"/>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73014</xdr:rowOff>
    </xdr:from>
    <xdr:to>
      <xdr:col>19</xdr:col>
      <xdr:colOff>644525</xdr:colOff>
      <xdr:row>77</xdr:row>
      <xdr:rowOff>74386</xdr:rowOff>
    </xdr:to>
    <xdr:cxnSp macro="">
      <xdr:nvCxnSpPr>
        <xdr:cNvPr id="611" name="直線コネクタ 610"/>
        <xdr:cNvCxnSpPr/>
      </xdr:nvCxnSpPr>
      <xdr:spPr>
        <a:xfrm flipV="1">
          <a:off x="12814300" y="1327466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49157</xdr:rowOff>
    </xdr:from>
    <xdr:to>
      <xdr:col>23</xdr:col>
      <xdr:colOff>568325</xdr:colOff>
      <xdr:row>77</xdr:row>
      <xdr:rowOff>150757</xdr:rowOff>
    </xdr:to>
    <xdr:sp macro="" textlink="">
      <xdr:nvSpPr>
        <xdr:cNvPr id="621" name="円/楕円 620"/>
        <xdr:cNvSpPr/>
      </xdr:nvSpPr>
      <xdr:spPr>
        <a:xfrm>
          <a:off x="16268700" y="132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27584</xdr:rowOff>
    </xdr:from>
    <xdr:ext cx="534377" cy="259045"/>
    <xdr:sp macro="" textlink="">
      <xdr:nvSpPr>
        <xdr:cNvPr id="622" name="公債費該当値テキスト"/>
        <xdr:cNvSpPr txBox="1"/>
      </xdr:nvSpPr>
      <xdr:spPr>
        <a:xfrm>
          <a:off x="16370300" y="1322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31,401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54088</xdr:rowOff>
    </xdr:from>
    <xdr:to>
      <xdr:col>22</xdr:col>
      <xdr:colOff>415925</xdr:colOff>
      <xdr:row>77</xdr:row>
      <xdr:rowOff>155688</xdr:rowOff>
    </xdr:to>
    <xdr:sp macro="" textlink="">
      <xdr:nvSpPr>
        <xdr:cNvPr id="623" name="円/楕円 622"/>
        <xdr:cNvSpPr/>
      </xdr:nvSpPr>
      <xdr:spPr>
        <a:xfrm>
          <a:off x="15430500" y="132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765</xdr:rowOff>
    </xdr:from>
    <xdr:ext cx="534377" cy="259045"/>
    <xdr:sp macro="" textlink="">
      <xdr:nvSpPr>
        <xdr:cNvPr id="624" name="テキスト ボックス 623"/>
        <xdr:cNvSpPr txBox="1"/>
      </xdr:nvSpPr>
      <xdr:spPr>
        <a:xfrm>
          <a:off x="15214111" y="1303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30,948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29953</xdr:rowOff>
    </xdr:from>
    <xdr:to>
      <xdr:col>21</xdr:col>
      <xdr:colOff>212725</xdr:colOff>
      <xdr:row>77</xdr:row>
      <xdr:rowOff>131553</xdr:rowOff>
    </xdr:to>
    <xdr:sp macro="" textlink="">
      <xdr:nvSpPr>
        <xdr:cNvPr id="625" name="円/楕円 624"/>
        <xdr:cNvSpPr/>
      </xdr:nvSpPr>
      <xdr:spPr>
        <a:xfrm>
          <a:off x="14541500" y="132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122680</xdr:rowOff>
    </xdr:from>
    <xdr:ext cx="534377" cy="259045"/>
    <xdr:sp macro="" textlink="">
      <xdr:nvSpPr>
        <xdr:cNvPr id="626" name="テキスト ボックス 625"/>
        <xdr:cNvSpPr txBox="1"/>
      </xdr:nvSpPr>
      <xdr:spPr>
        <a:xfrm>
          <a:off x="14325111" y="1332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22214</xdr:rowOff>
    </xdr:from>
    <xdr:to>
      <xdr:col>20</xdr:col>
      <xdr:colOff>9525</xdr:colOff>
      <xdr:row>77</xdr:row>
      <xdr:rowOff>123814</xdr:rowOff>
    </xdr:to>
    <xdr:sp macro="" textlink="">
      <xdr:nvSpPr>
        <xdr:cNvPr id="627" name="円/楕円 626"/>
        <xdr:cNvSpPr/>
      </xdr:nvSpPr>
      <xdr:spPr>
        <a:xfrm>
          <a:off x="13652500" y="13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114941</xdr:rowOff>
    </xdr:from>
    <xdr:ext cx="534377" cy="259045"/>
    <xdr:sp macro="" textlink="">
      <xdr:nvSpPr>
        <xdr:cNvPr id="628" name="テキスト ボックス 627"/>
        <xdr:cNvSpPr txBox="1"/>
      </xdr:nvSpPr>
      <xdr:spPr>
        <a:xfrm>
          <a:off x="13436111" y="133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23586</xdr:rowOff>
    </xdr:from>
    <xdr:to>
      <xdr:col>18</xdr:col>
      <xdr:colOff>492125</xdr:colOff>
      <xdr:row>77</xdr:row>
      <xdr:rowOff>125186</xdr:rowOff>
    </xdr:to>
    <xdr:sp macro="" textlink="">
      <xdr:nvSpPr>
        <xdr:cNvPr id="629" name="円/楕円 628"/>
        <xdr:cNvSpPr/>
      </xdr:nvSpPr>
      <xdr:spPr>
        <a:xfrm>
          <a:off x="12763500" y="132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116313</xdr:rowOff>
    </xdr:from>
    <xdr:ext cx="534377" cy="259045"/>
    <xdr:sp macro="" textlink="">
      <xdr:nvSpPr>
        <xdr:cNvPr id="630" name="テキスト ボックス 629"/>
        <xdr:cNvSpPr txBox="1"/>
      </xdr:nvSpPr>
      <xdr:spPr>
        <a:xfrm>
          <a:off x="12547111" y="133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102108</xdr:rowOff>
    </xdr:from>
    <xdr:to>
      <xdr:col>23</xdr:col>
      <xdr:colOff>517525</xdr:colOff>
      <xdr:row>98</xdr:row>
      <xdr:rowOff>163361</xdr:rowOff>
    </xdr:to>
    <xdr:cxnSp macro="">
      <xdr:nvCxnSpPr>
        <xdr:cNvPr id="659" name="直線コネクタ 658"/>
        <xdr:cNvCxnSpPr/>
      </xdr:nvCxnSpPr>
      <xdr:spPr>
        <a:xfrm>
          <a:off x="15481300" y="16904208"/>
          <a:ext cx="838200" cy="6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102108</xdr:rowOff>
    </xdr:from>
    <xdr:to>
      <xdr:col>22</xdr:col>
      <xdr:colOff>365125</xdr:colOff>
      <xdr:row>99</xdr:row>
      <xdr:rowOff>42748</xdr:rowOff>
    </xdr:to>
    <xdr:cxnSp macro="">
      <xdr:nvCxnSpPr>
        <xdr:cNvPr id="662" name="直線コネクタ 661"/>
        <xdr:cNvCxnSpPr/>
      </xdr:nvCxnSpPr>
      <xdr:spPr>
        <a:xfrm flipV="1">
          <a:off x="14592300" y="16904208"/>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42317</xdr:rowOff>
    </xdr:from>
    <xdr:to>
      <xdr:col>21</xdr:col>
      <xdr:colOff>161925</xdr:colOff>
      <xdr:row>99</xdr:row>
      <xdr:rowOff>42748</xdr:rowOff>
    </xdr:to>
    <xdr:cxnSp macro="">
      <xdr:nvCxnSpPr>
        <xdr:cNvPr id="665" name="直線コネクタ 664"/>
        <xdr:cNvCxnSpPr/>
      </xdr:nvCxnSpPr>
      <xdr:spPr>
        <a:xfrm>
          <a:off x="13703300" y="17015867"/>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42317</xdr:rowOff>
    </xdr:from>
    <xdr:to>
      <xdr:col>19</xdr:col>
      <xdr:colOff>644525</xdr:colOff>
      <xdr:row>99</xdr:row>
      <xdr:rowOff>43129</xdr:rowOff>
    </xdr:to>
    <xdr:cxnSp macro="">
      <xdr:nvCxnSpPr>
        <xdr:cNvPr id="668" name="直線コネクタ 667"/>
        <xdr:cNvCxnSpPr/>
      </xdr:nvCxnSpPr>
      <xdr:spPr>
        <a:xfrm flipV="1">
          <a:off x="12814300" y="17015867"/>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112561</xdr:rowOff>
    </xdr:from>
    <xdr:to>
      <xdr:col>23</xdr:col>
      <xdr:colOff>568325</xdr:colOff>
      <xdr:row>99</xdr:row>
      <xdr:rowOff>42711</xdr:rowOff>
    </xdr:to>
    <xdr:sp macro="" textlink="">
      <xdr:nvSpPr>
        <xdr:cNvPr id="678" name="円/楕円 677"/>
        <xdr:cNvSpPr/>
      </xdr:nvSpPr>
      <xdr:spPr>
        <a:xfrm>
          <a:off x="16268700" y="1691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27488</xdr:rowOff>
    </xdr:from>
    <xdr:ext cx="469744" cy="259045"/>
    <xdr:sp macro="" textlink="">
      <xdr:nvSpPr>
        <xdr:cNvPr id="679" name="積立金該当値テキスト"/>
        <xdr:cNvSpPr txBox="1"/>
      </xdr:nvSpPr>
      <xdr:spPr>
        <a:xfrm>
          <a:off x="16370300" y="168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51308</xdr:rowOff>
    </xdr:from>
    <xdr:to>
      <xdr:col>22</xdr:col>
      <xdr:colOff>415925</xdr:colOff>
      <xdr:row>98</xdr:row>
      <xdr:rowOff>152908</xdr:rowOff>
    </xdr:to>
    <xdr:sp macro="" textlink="">
      <xdr:nvSpPr>
        <xdr:cNvPr id="680" name="円/楕円 679"/>
        <xdr:cNvSpPr/>
      </xdr:nvSpPr>
      <xdr:spPr>
        <a:xfrm>
          <a:off x="15430500" y="16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144035</xdr:rowOff>
    </xdr:from>
    <xdr:ext cx="469744" cy="259045"/>
    <xdr:sp macro="" textlink="">
      <xdr:nvSpPr>
        <xdr:cNvPr id="681" name="テキスト ボックス 680"/>
        <xdr:cNvSpPr txBox="1"/>
      </xdr:nvSpPr>
      <xdr:spPr>
        <a:xfrm>
          <a:off x="15246427" y="169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163398</xdr:rowOff>
    </xdr:from>
    <xdr:to>
      <xdr:col>21</xdr:col>
      <xdr:colOff>212725</xdr:colOff>
      <xdr:row>99</xdr:row>
      <xdr:rowOff>93548</xdr:rowOff>
    </xdr:to>
    <xdr:sp macro="" textlink="">
      <xdr:nvSpPr>
        <xdr:cNvPr id="682" name="円/楕円 681"/>
        <xdr:cNvSpPr/>
      </xdr:nvSpPr>
      <xdr:spPr>
        <a:xfrm>
          <a:off x="14541500" y="1696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84675</xdr:rowOff>
    </xdr:from>
    <xdr:ext cx="378565" cy="259045"/>
    <xdr:sp macro="" textlink="">
      <xdr:nvSpPr>
        <xdr:cNvPr id="683" name="テキスト ボックス 682"/>
        <xdr:cNvSpPr txBox="1"/>
      </xdr:nvSpPr>
      <xdr:spPr>
        <a:xfrm>
          <a:off x="14403017" y="1705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162967</xdr:rowOff>
    </xdr:from>
    <xdr:to>
      <xdr:col>20</xdr:col>
      <xdr:colOff>9525</xdr:colOff>
      <xdr:row>99</xdr:row>
      <xdr:rowOff>93117</xdr:rowOff>
    </xdr:to>
    <xdr:sp macro="" textlink="">
      <xdr:nvSpPr>
        <xdr:cNvPr id="684" name="円/楕円 683"/>
        <xdr:cNvSpPr/>
      </xdr:nvSpPr>
      <xdr:spPr>
        <a:xfrm>
          <a:off x="13652500" y="169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84244</xdr:rowOff>
    </xdr:from>
    <xdr:ext cx="378565" cy="259045"/>
    <xdr:sp macro="" textlink="">
      <xdr:nvSpPr>
        <xdr:cNvPr id="685" name="テキスト ボックス 684"/>
        <xdr:cNvSpPr txBox="1"/>
      </xdr:nvSpPr>
      <xdr:spPr>
        <a:xfrm>
          <a:off x="13514017" y="17057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163779</xdr:rowOff>
    </xdr:from>
    <xdr:to>
      <xdr:col>18</xdr:col>
      <xdr:colOff>492125</xdr:colOff>
      <xdr:row>99</xdr:row>
      <xdr:rowOff>93929</xdr:rowOff>
    </xdr:to>
    <xdr:sp macro="" textlink="">
      <xdr:nvSpPr>
        <xdr:cNvPr id="686" name="円/楕円 685"/>
        <xdr:cNvSpPr/>
      </xdr:nvSpPr>
      <xdr:spPr>
        <a:xfrm>
          <a:off x="12763500" y="169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85056</xdr:rowOff>
    </xdr:from>
    <xdr:ext cx="378565" cy="259045"/>
    <xdr:sp macro="" textlink="">
      <xdr:nvSpPr>
        <xdr:cNvPr id="687" name="テキスト ボックス 686"/>
        <xdr:cNvSpPr txBox="1"/>
      </xdr:nvSpPr>
      <xdr:spPr>
        <a:xfrm>
          <a:off x="12625017" y="17058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107238</xdr:rowOff>
    </xdr:from>
    <xdr:to>
      <xdr:col>32</xdr:col>
      <xdr:colOff>187325</xdr:colOff>
      <xdr:row>58</xdr:row>
      <xdr:rowOff>107284</xdr:rowOff>
    </xdr:to>
    <xdr:cxnSp macro="">
      <xdr:nvCxnSpPr>
        <xdr:cNvPr id="773" name="直線コネクタ 772"/>
        <xdr:cNvCxnSpPr/>
      </xdr:nvCxnSpPr>
      <xdr:spPr>
        <a:xfrm>
          <a:off x="21323300" y="1005133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107148</xdr:rowOff>
    </xdr:from>
    <xdr:to>
      <xdr:col>31</xdr:col>
      <xdr:colOff>34925</xdr:colOff>
      <xdr:row>58</xdr:row>
      <xdr:rowOff>107238</xdr:rowOff>
    </xdr:to>
    <xdr:cxnSp macro="">
      <xdr:nvCxnSpPr>
        <xdr:cNvPr id="776" name="直線コネクタ 775"/>
        <xdr:cNvCxnSpPr/>
      </xdr:nvCxnSpPr>
      <xdr:spPr>
        <a:xfrm>
          <a:off x="20434300" y="10051248"/>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106873</xdr:rowOff>
    </xdr:from>
    <xdr:to>
      <xdr:col>29</xdr:col>
      <xdr:colOff>517525</xdr:colOff>
      <xdr:row>58</xdr:row>
      <xdr:rowOff>107148</xdr:rowOff>
    </xdr:to>
    <xdr:cxnSp macro="">
      <xdr:nvCxnSpPr>
        <xdr:cNvPr id="779" name="直線コネクタ 778"/>
        <xdr:cNvCxnSpPr/>
      </xdr:nvCxnSpPr>
      <xdr:spPr>
        <a:xfrm>
          <a:off x="19545300" y="1005097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106873</xdr:rowOff>
    </xdr:from>
    <xdr:to>
      <xdr:col>28</xdr:col>
      <xdr:colOff>314325</xdr:colOff>
      <xdr:row>58</xdr:row>
      <xdr:rowOff>106873</xdr:rowOff>
    </xdr:to>
    <xdr:cxnSp macro="">
      <xdr:nvCxnSpPr>
        <xdr:cNvPr id="782" name="直線コネクタ 781"/>
        <xdr:cNvCxnSpPr/>
      </xdr:nvCxnSpPr>
      <xdr:spPr>
        <a:xfrm>
          <a:off x="18656300" y="100509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56484</xdr:rowOff>
    </xdr:from>
    <xdr:to>
      <xdr:col>32</xdr:col>
      <xdr:colOff>238125</xdr:colOff>
      <xdr:row>58</xdr:row>
      <xdr:rowOff>158084</xdr:rowOff>
    </xdr:to>
    <xdr:sp macro="" textlink="">
      <xdr:nvSpPr>
        <xdr:cNvPr id="792" name="円/楕円 791"/>
        <xdr:cNvSpPr/>
      </xdr:nvSpPr>
      <xdr:spPr>
        <a:xfrm>
          <a:off x="22110700" y="100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168871</xdr:rowOff>
    </xdr:from>
    <xdr:ext cx="378565" cy="259045"/>
    <xdr:sp macro="" textlink="">
      <xdr:nvSpPr>
        <xdr:cNvPr id="793" name="貸付金該当値テキスト"/>
        <xdr:cNvSpPr txBox="1"/>
      </xdr:nvSpPr>
      <xdr:spPr>
        <a:xfrm>
          <a:off x="22212300" y="994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56438</xdr:rowOff>
    </xdr:from>
    <xdr:to>
      <xdr:col>31</xdr:col>
      <xdr:colOff>85725</xdr:colOff>
      <xdr:row>58</xdr:row>
      <xdr:rowOff>158038</xdr:rowOff>
    </xdr:to>
    <xdr:sp macro="" textlink="">
      <xdr:nvSpPr>
        <xdr:cNvPr id="794" name="円/楕円 793"/>
        <xdr:cNvSpPr/>
      </xdr:nvSpPr>
      <xdr:spPr>
        <a:xfrm>
          <a:off x="21272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149165</xdr:rowOff>
    </xdr:from>
    <xdr:ext cx="378565" cy="259045"/>
    <xdr:sp macro="" textlink="">
      <xdr:nvSpPr>
        <xdr:cNvPr id="795" name="テキスト ボックス 794"/>
        <xdr:cNvSpPr txBox="1"/>
      </xdr:nvSpPr>
      <xdr:spPr>
        <a:xfrm>
          <a:off x="21134017" y="1009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56348</xdr:rowOff>
    </xdr:from>
    <xdr:to>
      <xdr:col>29</xdr:col>
      <xdr:colOff>568325</xdr:colOff>
      <xdr:row>58</xdr:row>
      <xdr:rowOff>157948</xdr:rowOff>
    </xdr:to>
    <xdr:sp macro="" textlink="">
      <xdr:nvSpPr>
        <xdr:cNvPr id="796" name="円/楕円 795"/>
        <xdr:cNvSpPr/>
      </xdr:nvSpPr>
      <xdr:spPr>
        <a:xfrm>
          <a:off x="20383500" y="100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149075</xdr:rowOff>
    </xdr:from>
    <xdr:ext cx="378565" cy="259045"/>
    <xdr:sp macro="" textlink="">
      <xdr:nvSpPr>
        <xdr:cNvPr id="797" name="テキスト ボックス 796"/>
        <xdr:cNvSpPr txBox="1"/>
      </xdr:nvSpPr>
      <xdr:spPr>
        <a:xfrm>
          <a:off x="20245017" y="1009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56073</xdr:rowOff>
    </xdr:from>
    <xdr:to>
      <xdr:col>28</xdr:col>
      <xdr:colOff>365125</xdr:colOff>
      <xdr:row>58</xdr:row>
      <xdr:rowOff>157673</xdr:rowOff>
    </xdr:to>
    <xdr:sp macro="" textlink="">
      <xdr:nvSpPr>
        <xdr:cNvPr id="798" name="円/楕円 797"/>
        <xdr:cNvSpPr/>
      </xdr:nvSpPr>
      <xdr:spPr>
        <a:xfrm>
          <a:off x="19494500" y="100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148800</xdr:rowOff>
    </xdr:from>
    <xdr:ext cx="378565" cy="259045"/>
    <xdr:sp macro="" textlink="">
      <xdr:nvSpPr>
        <xdr:cNvPr id="799" name="テキスト ボックス 798"/>
        <xdr:cNvSpPr txBox="1"/>
      </xdr:nvSpPr>
      <xdr:spPr>
        <a:xfrm>
          <a:off x="19356017" y="10092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56073</xdr:rowOff>
    </xdr:from>
    <xdr:to>
      <xdr:col>27</xdr:col>
      <xdr:colOff>161925</xdr:colOff>
      <xdr:row>58</xdr:row>
      <xdr:rowOff>157673</xdr:rowOff>
    </xdr:to>
    <xdr:sp macro="" textlink="">
      <xdr:nvSpPr>
        <xdr:cNvPr id="800" name="円/楕円 799"/>
        <xdr:cNvSpPr/>
      </xdr:nvSpPr>
      <xdr:spPr>
        <a:xfrm>
          <a:off x="18605500" y="100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148800</xdr:rowOff>
    </xdr:from>
    <xdr:ext cx="378565" cy="259045"/>
    <xdr:sp macro="" textlink="">
      <xdr:nvSpPr>
        <xdr:cNvPr id="801" name="テキスト ボックス 800"/>
        <xdr:cNvSpPr txBox="1"/>
      </xdr:nvSpPr>
      <xdr:spPr>
        <a:xfrm>
          <a:off x="18467017" y="10092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122784</xdr:rowOff>
    </xdr:from>
    <xdr:to>
      <xdr:col>32</xdr:col>
      <xdr:colOff>187325</xdr:colOff>
      <xdr:row>75</xdr:row>
      <xdr:rowOff>133596</xdr:rowOff>
    </xdr:to>
    <xdr:cxnSp macro="">
      <xdr:nvCxnSpPr>
        <xdr:cNvPr id="829" name="直線コネクタ 828"/>
        <xdr:cNvCxnSpPr/>
      </xdr:nvCxnSpPr>
      <xdr:spPr>
        <a:xfrm>
          <a:off x="21323300" y="12981534"/>
          <a:ext cx="838200" cy="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122784</xdr:rowOff>
    </xdr:from>
    <xdr:to>
      <xdr:col>31</xdr:col>
      <xdr:colOff>34925</xdr:colOff>
      <xdr:row>76</xdr:row>
      <xdr:rowOff>19090</xdr:rowOff>
    </xdr:to>
    <xdr:cxnSp macro="">
      <xdr:nvCxnSpPr>
        <xdr:cNvPr id="832" name="直線コネクタ 831"/>
        <xdr:cNvCxnSpPr/>
      </xdr:nvCxnSpPr>
      <xdr:spPr>
        <a:xfrm flipV="1">
          <a:off x="20434300" y="12981534"/>
          <a:ext cx="889000" cy="6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143792</xdr:rowOff>
    </xdr:from>
    <xdr:to>
      <xdr:col>29</xdr:col>
      <xdr:colOff>517525</xdr:colOff>
      <xdr:row>76</xdr:row>
      <xdr:rowOff>19090</xdr:rowOff>
    </xdr:to>
    <xdr:cxnSp macro="">
      <xdr:nvCxnSpPr>
        <xdr:cNvPr id="835" name="直線コネクタ 834"/>
        <xdr:cNvCxnSpPr/>
      </xdr:nvCxnSpPr>
      <xdr:spPr>
        <a:xfrm>
          <a:off x="19545300" y="13002542"/>
          <a:ext cx="8890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118257</xdr:rowOff>
    </xdr:from>
    <xdr:to>
      <xdr:col>28</xdr:col>
      <xdr:colOff>314325</xdr:colOff>
      <xdr:row>75</xdr:row>
      <xdr:rowOff>143792</xdr:rowOff>
    </xdr:to>
    <xdr:cxnSp macro="">
      <xdr:nvCxnSpPr>
        <xdr:cNvPr id="838" name="直線コネクタ 837"/>
        <xdr:cNvCxnSpPr/>
      </xdr:nvCxnSpPr>
      <xdr:spPr>
        <a:xfrm>
          <a:off x="18656300" y="12977007"/>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82796</xdr:rowOff>
    </xdr:from>
    <xdr:to>
      <xdr:col>32</xdr:col>
      <xdr:colOff>238125</xdr:colOff>
      <xdr:row>76</xdr:row>
      <xdr:rowOff>12946</xdr:rowOff>
    </xdr:to>
    <xdr:sp macro="" textlink="">
      <xdr:nvSpPr>
        <xdr:cNvPr id="848" name="円/楕円 847"/>
        <xdr:cNvSpPr/>
      </xdr:nvSpPr>
      <xdr:spPr>
        <a:xfrm>
          <a:off x="22110700" y="129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105673</xdr:rowOff>
    </xdr:from>
    <xdr:ext cx="534377" cy="259045"/>
    <xdr:sp macro="" textlink="">
      <xdr:nvSpPr>
        <xdr:cNvPr id="849" name="繰出金該当値テキスト"/>
        <xdr:cNvSpPr txBox="1"/>
      </xdr:nvSpPr>
      <xdr:spPr>
        <a:xfrm>
          <a:off x="22212300" y="127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42,767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71984</xdr:rowOff>
    </xdr:from>
    <xdr:to>
      <xdr:col>31</xdr:col>
      <xdr:colOff>85725</xdr:colOff>
      <xdr:row>76</xdr:row>
      <xdr:rowOff>2133</xdr:rowOff>
    </xdr:to>
    <xdr:sp macro="" textlink="">
      <xdr:nvSpPr>
        <xdr:cNvPr id="850" name="円/楕円 849"/>
        <xdr:cNvSpPr/>
      </xdr:nvSpPr>
      <xdr:spPr>
        <a:xfrm>
          <a:off x="21272500" y="12930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18661</xdr:rowOff>
    </xdr:from>
    <xdr:ext cx="534377" cy="259045"/>
    <xdr:sp macro="" textlink="">
      <xdr:nvSpPr>
        <xdr:cNvPr id="851" name="テキスト ボックス 850"/>
        <xdr:cNvSpPr txBox="1"/>
      </xdr:nvSpPr>
      <xdr:spPr>
        <a:xfrm>
          <a:off x="21056111" y="1270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139740</xdr:rowOff>
    </xdr:from>
    <xdr:to>
      <xdr:col>29</xdr:col>
      <xdr:colOff>568325</xdr:colOff>
      <xdr:row>76</xdr:row>
      <xdr:rowOff>69890</xdr:rowOff>
    </xdr:to>
    <xdr:sp macro="" textlink="">
      <xdr:nvSpPr>
        <xdr:cNvPr id="852" name="円/楕円 851"/>
        <xdr:cNvSpPr/>
      </xdr:nvSpPr>
      <xdr:spPr>
        <a:xfrm>
          <a:off x="20383500" y="129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61017</xdr:rowOff>
    </xdr:from>
    <xdr:ext cx="534377" cy="259045"/>
    <xdr:sp macro="" textlink="">
      <xdr:nvSpPr>
        <xdr:cNvPr id="853" name="テキスト ボックス 852"/>
        <xdr:cNvSpPr txBox="1"/>
      </xdr:nvSpPr>
      <xdr:spPr>
        <a:xfrm>
          <a:off x="20167111" y="1309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92992</xdr:rowOff>
    </xdr:from>
    <xdr:to>
      <xdr:col>28</xdr:col>
      <xdr:colOff>365125</xdr:colOff>
      <xdr:row>76</xdr:row>
      <xdr:rowOff>23143</xdr:rowOff>
    </xdr:to>
    <xdr:sp macro="" textlink="">
      <xdr:nvSpPr>
        <xdr:cNvPr id="854" name="円/楕円 853"/>
        <xdr:cNvSpPr/>
      </xdr:nvSpPr>
      <xdr:spPr>
        <a:xfrm>
          <a:off x="19494500" y="129517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39669</xdr:rowOff>
    </xdr:from>
    <xdr:ext cx="534377" cy="259045"/>
    <xdr:sp macro="" textlink="">
      <xdr:nvSpPr>
        <xdr:cNvPr id="855" name="テキスト ボックス 854"/>
        <xdr:cNvSpPr txBox="1"/>
      </xdr:nvSpPr>
      <xdr:spPr>
        <a:xfrm>
          <a:off x="19278111" y="1272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67457</xdr:rowOff>
    </xdr:from>
    <xdr:to>
      <xdr:col>27</xdr:col>
      <xdr:colOff>161925</xdr:colOff>
      <xdr:row>75</xdr:row>
      <xdr:rowOff>169056</xdr:rowOff>
    </xdr:to>
    <xdr:sp macro="" textlink="">
      <xdr:nvSpPr>
        <xdr:cNvPr id="856" name="円/楕円 855"/>
        <xdr:cNvSpPr/>
      </xdr:nvSpPr>
      <xdr:spPr>
        <a:xfrm>
          <a:off x="18605500" y="12926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14134</xdr:rowOff>
    </xdr:from>
    <xdr:ext cx="534377" cy="259045"/>
    <xdr:sp macro="" textlink="">
      <xdr:nvSpPr>
        <xdr:cNvPr id="857" name="テキスト ボックス 856"/>
        <xdr:cNvSpPr txBox="1"/>
      </xdr:nvSpPr>
      <xdr:spPr>
        <a:xfrm>
          <a:off x="18389111" y="1270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43,438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とんどの性質別科目において、類似団体や全国市町村、広島県市町の平均を下回っています。最小限の費用でサービスの提供ができており、効率的・効果的な行政運営を行った結果が反映されているといえます。</a:t>
          </a:r>
          <a:endParaRPr kumimoji="1" lang="en-US" altLang="ja-JP" sz="1300">
            <a:latin typeface="ＭＳ Ｐゴシック"/>
          </a:endParaRPr>
        </a:p>
        <a:p>
          <a:r>
            <a:rPr kumimoji="1" lang="ja-JP" altLang="en-US" sz="1300">
              <a:latin typeface="ＭＳ Ｐゴシック"/>
            </a:rPr>
            <a:t>　ただし、普通建設事業費については、中学校施設耐震化事業や向洋駅周辺土地区画整理事業等を主要事業として進めている関係で、比較的高額となっています。</a:t>
          </a:r>
          <a:endParaRPr kumimoji="1" lang="en-US" altLang="ja-JP" sz="1300">
            <a:latin typeface="ＭＳ Ｐゴシック"/>
          </a:endParaRPr>
        </a:p>
        <a:p>
          <a:r>
            <a:rPr kumimoji="1" lang="ja-JP" altLang="en-US" sz="1300">
              <a:latin typeface="ＭＳ Ｐゴシック"/>
            </a:rPr>
            <a:t>　また、扶助費については、平成</a:t>
          </a:r>
          <a:r>
            <a:rPr kumimoji="1" lang="en-US" altLang="ja-JP" sz="1300">
              <a:latin typeface="ＭＳ Ｐゴシック"/>
            </a:rPr>
            <a:t>26</a:t>
          </a:r>
          <a:r>
            <a:rPr kumimoji="1" lang="ja-JP" altLang="en-US" sz="1300">
              <a:latin typeface="ＭＳ Ｐゴシック"/>
            </a:rPr>
            <a:t>年度に福祉事務所を開設したことにより、類似団体の平均と比べ高額となっています。</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52,154
51,519
10.41
19,383,267
18,737,943
509,890
9,446,661
21,858,335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96.4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100076</xdr:rowOff>
    </xdr:from>
    <xdr:to>
      <xdr:col>6</xdr:col>
      <xdr:colOff>511175</xdr:colOff>
      <xdr:row>37</xdr:row>
      <xdr:rowOff>65024</xdr:rowOff>
    </xdr:to>
    <xdr:cxnSp macro="">
      <xdr:nvCxnSpPr>
        <xdr:cNvPr id="61" name="直線コネクタ 60"/>
        <xdr:cNvCxnSpPr/>
      </xdr:nvCxnSpPr>
      <xdr:spPr>
        <a:xfrm>
          <a:off x="3797300" y="6272276"/>
          <a:ext cx="8382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100076</xdr:rowOff>
    </xdr:from>
    <xdr:to>
      <xdr:col>5</xdr:col>
      <xdr:colOff>358775</xdr:colOff>
      <xdr:row>36</xdr:row>
      <xdr:rowOff>162560</xdr:rowOff>
    </xdr:to>
    <xdr:cxnSp macro="">
      <xdr:nvCxnSpPr>
        <xdr:cNvPr id="64" name="直線コネクタ 63"/>
        <xdr:cNvCxnSpPr/>
      </xdr:nvCxnSpPr>
      <xdr:spPr>
        <a:xfrm flipV="1">
          <a:off x="2908300" y="6272276"/>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153416</xdr:rowOff>
    </xdr:from>
    <xdr:to>
      <xdr:col>4</xdr:col>
      <xdr:colOff>155575</xdr:colOff>
      <xdr:row>36</xdr:row>
      <xdr:rowOff>162560</xdr:rowOff>
    </xdr:to>
    <xdr:cxnSp macro="">
      <xdr:nvCxnSpPr>
        <xdr:cNvPr id="67" name="直線コネクタ 66"/>
        <xdr:cNvCxnSpPr/>
      </xdr:nvCxnSpPr>
      <xdr:spPr>
        <a:xfrm>
          <a:off x="2019300" y="6325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119507</xdr:rowOff>
    </xdr:from>
    <xdr:to>
      <xdr:col>2</xdr:col>
      <xdr:colOff>638175</xdr:colOff>
      <xdr:row>36</xdr:row>
      <xdr:rowOff>153416</xdr:rowOff>
    </xdr:to>
    <xdr:cxnSp macro="">
      <xdr:nvCxnSpPr>
        <xdr:cNvPr id="70" name="直線コネクタ 69"/>
        <xdr:cNvCxnSpPr/>
      </xdr:nvCxnSpPr>
      <xdr:spPr>
        <a:xfrm>
          <a:off x="1130300" y="6291707"/>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14224</xdr:rowOff>
    </xdr:from>
    <xdr:to>
      <xdr:col>6</xdr:col>
      <xdr:colOff>561975</xdr:colOff>
      <xdr:row>37</xdr:row>
      <xdr:rowOff>115824</xdr:rowOff>
    </xdr:to>
    <xdr:sp macro="" textlink="">
      <xdr:nvSpPr>
        <xdr:cNvPr id="80" name="円/楕円 79"/>
        <xdr:cNvSpPr/>
      </xdr:nvSpPr>
      <xdr:spPr>
        <a:xfrm>
          <a:off x="4584700" y="63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100601</xdr:rowOff>
    </xdr:from>
    <xdr:ext cx="469744" cy="259045"/>
    <xdr:sp macro="" textlink="">
      <xdr:nvSpPr>
        <xdr:cNvPr id="81" name="議会費該当値テキスト"/>
        <xdr:cNvSpPr txBox="1"/>
      </xdr:nvSpPr>
      <xdr:spPr>
        <a:xfrm>
          <a:off x="4686300" y="62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49276</xdr:rowOff>
    </xdr:from>
    <xdr:to>
      <xdr:col>5</xdr:col>
      <xdr:colOff>409575</xdr:colOff>
      <xdr:row>36</xdr:row>
      <xdr:rowOff>150876</xdr:rowOff>
    </xdr:to>
    <xdr:sp macro="" textlink="">
      <xdr:nvSpPr>
        <xdr:cNvPr id="82" name="円/楕円 81"/>
        <xdr:cNvSpPr/>
      </xdr:nvSpPr>
      <xdr:spPr>
        <a:xfrm>
          <a:off x="3746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142003</xdr:rowOff>
    </xdr:from>
    <xdr:ext cx="469744" cy="259045"/>
    <xdr:sp macro="" textlink="">
      <xdr:nvSpPr>
        <xdr:cNvPr id="83" name="テキスト ボックス 82"/>
        <xdr:cNvSpPr txBox="1"/>
      </xdr:nvSpPr>
      <xdr:spPr>
        <a:xfrm>
          <a:off x="3562427"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111760</xdr:rowOff>
    </xdr:from>
    <xdr:to>
      <xdr:col>4</xdr:col>
      <xdr:colOff>206375</xdr:colOff>
      <xdr:row>37</xdr:row>
      <xdr:rowOff>41910</xdr:rowOff>
    </xdr:to>
    <xdr:sp macro="" textlink="">
      <xdr:nvSpPr>
        <xdr:cNvPr id="84" name="円/楕円 83"/>
        <xdr:cNvSpPr/>
      </xdr:nvSpPr>
      <xdr:spPr>
        <a:xfrm>
          <a:off x="2857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33037</xdr:rowOff>
    </xdr:from>
    <xdr:ext cx="469744" cy="259045"/>
    <xdr:sp macro="" textlink="">
      <xdr:nvSpPr>
        <xdr:cNvPr id="85" name="テキスト ボックス 84"/>
        <xdr:cNvSpPr txBox="1"/>
      </xdr:nvSpPr>
      <xdr:spPr>
        <a:xfrm>
          <a:off x="2673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102616</xdr:rowOff>
    </xdr:from>
    <xdr:to>
      <xdr:col>3</xdr:col>
      <xdr:colOff>3175</xdr:colOff>
      <xdr:row>37</xdr:row>
      <xdr:rowOff>32766</xdr:rowOff>
    </xdr:to>
    <xdr:sp macro="" textlink="">
      <xdr:nvSpPr>
        <xdr:cNvPr id="86" name="円/楕円 85"/>
        <xdr:cNvSpPr/>
      </xdr:nvSpPr>
      <xdr:spPr>
        <a:xfrm>
          <a:off x="1968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23893</xdr:rowOff>
    </xdr:from>
    <xdr:ext cx="469744" cy="259045"/>
    <xdr:sp macro="" textlink="">
      <xdr:nvSpPr>
        <xdr:cNvPr id="87" name="テキスト ボックス 86"/>
        <xdr:cNvSpPr txBox="1"/>
      </xdr:nvSpPr>
      <xdr:spPr>
        <a:xfrm>
          <a:off x="1784427"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68707</xdr:rowOff>
    </xdr:from>
    <xdr:to>
      <xdr:col>1</xdr:col>
      <xdr:colOff>485775</xdr:colOff>
      <xdr:row>36</xdr:row>
      <xdr:rowOff>170307</xdr:rowOff>
    </xdr:to>
    <xdr:sp macro="" textlink="">
      <xdr:nvSpPr>
        <xdr:cNvPr id="88" name="円/楕円 87"/>
        <xdr:cNvSpPr/>
      </xdr:nvSpPr>
      <xdr:spPr>
        <a:xfrm>
          <a:off x="10795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161434</xdr:rowOff>
    </xdr:from>
    <xdr:ext cx="469744" cy="259045"/>
    <xdr:sp macro="" textlink="">
      <xdr:nvSpPr>
        <xdr:cNvPr id="89" name="テキスト ボックス 88"/>
        <xdr:cNvSpPr txBox="1"/>
      </xdr:nvSpPr>
      <xdr:spPr>
        <a:xfrm>
          <a:off x="895427"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79784</xdr:rowOff>
    </xdr:from>
    <xdr:to>
      <xdr:col>6</xdr:col>
      <xdr:colOff>511175</xdr:colOff>
      <xdr:row>57</xdr:row>
      <xdr:rowOff>128163</xdr:rowOff>
    </xdr:to>
    <xdr:cxnSp macro="">
      <xdr:nvCxnSpPr>
        <xdr:cNvPr id="118" name="直線コネクタ 117"/>
        <xdr:cNvCxnSpPr/>
      </xdr:nvCxnSpPr>
      <xdr:spPr>
        <a:xfrm>
          <a:off x="3797300" y="9852434"/>
          <a:ext cx="838200" cy="4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79784</xdr:rowOff>
    </xdr:from>
    <xdr:to>
      <xdr:col>5</xdr:col>
      <xdr:colOff>358775</xdr:colOff>
      <xdr:row>58</xdr:row>
      <xdr:rowOff>13673</xdr:rowOff>
    </xdr:to>
    <xdr:cxnSp macro="">
      <xdr:nvCxnSpPr>
        <xdr:cNvPr id="121" name="直線コネクタ 120"/>
        <xdr:cNvCxnSpPr/>
      </xdr:nvCxnSpPr>
      <xdr:spPr>
        <a:xfrm flipV="1">
          <a:off x="2908300" y="9852434"/>
          <a:ext cx="889000" cy="10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168557</xdr:rowOff>
    </xdr:from>
    <xdr:to>
      <xdr:col>4</xdr:col>
      <xdr:colOff>155575</xdr:colOff>
      <xdr:row>58</xdr:row>
      <xdr:rowOff>13673</xdr:rowOff>
    </xdr:to>
    <xdr:cxnSp macro="">
      <xdr:nvCxnSpPr>
        <xdr:cNvPr id="124" name="直線コネクタ 123"/>
        <xdr:cNvCxnSpPr/>
      </xdr:nvCxnSpPr>
      <xdr:spPr>
        <a:xfrm>
          <a:off x="2019300" y="9941207"/>
          <a:ext cx="889000" cy="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168557</xdr:rowOff>
    </xdr:from>
    <xdr:to>
      <xdr:col>2</xdr:col>
      <xdr:colOff>638175</xdr:colOff>
      <xdr:row>58</xdr:row>
      <xdr:rowOff>10907</xdr:rowOff>
    </xdr:to>
    <xdr:cxnSp macro="">
      <xdr:nvCxnSpPr>
        <xdr:cNvPr id="127" name="直線コネクタ 126"/>
        <xdr:cNvCxnSpPr/>
      </xdr:nvCxnSpPr>
      <xdr:spPr>
        <a:xfrm flipV="1">
          <a:off x="1130300" y="9941207"/>
          <a:ext cx="889000" cy="1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77363</xdr:rowOff>
    </xdr:from>
    <xdr:to>
      <xdr:col>6</xdr:col>
      <xdr:colOff>561975</xdr:colOff>
      <xdr:row>58</xdr:row>
      <xdr:rowOff>7513</xdr:rowOff>
    </xdr:to>
    <xdr:sp macro="" textlink="">
      <xdr:nvSpPr>
        <xdr:cNvPr id="137" name="円/楕円 136"/>
        <xdr:cNvSpPr/>
      </xdr:nvSpPr>
      <xdr:spPr>
        <a:xfrm>
          <a:off x="4584700" y="98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163740</xdr:rowOff>
    </xdr:from>
    <xdr:ext cx="534377" cy="259045"/>
    <xdr:sp macro="" textlink="">
      <xdr:nvSpPr>
        <xdr:cNvPr id="138" name="総務費該当値テキスト"/>
        <xdr:cNvSpPr txBox="1"/>
      </xdr:nvSpPr>
      <xdr:spPr>
        <a:xfrm>
          <a:off x="4686300" y="97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34,014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28984</xdr:rowOff>
    </xdr:from>
    <xdr:to>
      <xdr:col>5</xdr:col>
      <xdr:colOff>409575</xdr:colOff>
      <xdr:row>57</xdr:row>
      <xdr:rowOff>130584</xdr:rowOff>
    </xdr:to>
    <xdr:sp macro="" textlink="">
      <xdr:nvSpPr>
        <xdr:cNvPr id="139" name="円/楕円 138"/>
        <xdr:cNvSpPr/>
      </xdr:nvSpPr>
      <xdr:spPr>
        <a:xfrm>
          <a:off x="3746500" y="98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121711</xdr:rowOff>
    </xdr:from>
    <xdr:ext cx="534377" cy="259045"/>
    <xdr:sp macro="" textlink="">
      <xdr:nvSpPr>
        <xdr:cNvPr id="140" name="テキスト ボックス 139"/>
        <xdr:cNvSpPr txBox="1"/>
      </xdr:nvSpPr>
      <xdr:spPr>
        <a:xfrm>
          <a:off x="3530111" y="989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134323</xdr:rowOff>
    </xdr:from>
    <xdr:to>
      <xdr:col>4</xdr:col>
      <xdr:colOff>206375</xdr:colOff>
      <xdr:row>58</xdr:row>
      <xdr:rowOff>64473</xdr:rowOff>
    </xdr:to>
    <xdr:sp macro="" textlink="">
      <xdr:nvSpPr>
        <xdr:cNvPr id="141" name="円/楕円 140"/>
        <xdr:cNvSpPr/>
      </xdr:nvSpPr>
      <xdr:spPr>
        <a:xfrm>
          <a:off x="2857500" y="99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55600</xdr:rowOff>
    </xdr:from>
    <xdr:ext cx="534377" cy="259045"/>
    <xdr:sp macro="" textlink="">
      <xdr:nvSpPr>
        <xdr:cNvPr id="142" name="テキスト ボックス 141"/>
        <xdr:cNvSpPr txBox="1"/>
      </xdr:nvSpPr>
      <xdr:spPr>
        <a:xfrm>
          <a:off x="2641111" y="99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117757</xdr:rowOff>
    </xdr:from>
    <xdr:to>
      <xdr:col>3</xdr:col>
      <xdr:colOff>3175</xdr:colOff>
      <xdr:row>58</xdr:row>
      <xdr:rowOff>47907</xdr:rowOff>
    </xdr:to>
    <xdr:sp macro="" textlink="">
      <xdr:nvSpPr>
        <xdr:cNvPr id="143" name="円/楕円 142"/>
        <xdr:cNvSpPr/>
      </xdr:nvSpPr>
      <xdr:spPr>
        <a:xfrm>
          <a:off x="1968500" y="989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39034</xdr:rowOff>
    </xdr:from>
    <xdr:ext cx="534377" cy="259045"/>
    <xdr:sp macro="" textlink="">
      <xdr:nvSpPr>
        <xdr:cNvPr id="144" name="テキスト ボックス 143"/>
        <xdr:cNvSpPr txBox="1"/>
      </xdr:nvSpPr>
      <xdr:spPr>
        <a:xfrm>
          <a:off x="1752111" y="998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131557</xdr:rowOff>
    </xdr:from>
    <xdr:to>
      <xdr:col>1</xdr:col>
      <xdr:colOff>485775</xdr:colOff>
      <xdr:row>58</xdr:row>
      <xdr:rowOff>61707</xdr:rowOff>
    </xdr:to>
    <xdr:sp macro="" textlink="">
      <xdr:nvSpPr>
        <xdr:cNvPr id="145" name="円/楕円 144"/>
        <xdr:cNvSpPr/>
      </xdr:nvSpPr>
      <xdr:spPr>
        <a:xfrm>
          <a:off x="1079500" y="99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52834</xdr:rowOff>
    </xdr:from>
    <xdr:ext cx="534377" cy="259045"/>
    <xdr:sp macro="" textlink="">
      <xdr:nvSpPr>
        <xdr:cNvPr id="146" name="テキスト ボックス 145"/>
        <xdr:cNvSpPr txBox="1"/>
      </xdr:nvSpPr>
      <xdr:spPr>
        <a:xfrm>
          <a:off x="863111" y="999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5273</xdr:rowOff>
    </xdr:from>
    <xdr:to>
      <xdr:col>6</xdr:col>
      <xdr:colOff>511175</xdr:colOff>
      <xdr:row>77</xdr:row>
      <xdr:rowOff>46791</xdr:rowOff>
    </xdr:to>
    <xdr:cxnSp macro="">
      <xdr:nvCxnSpPr>
        <xdr:cNvPr id="178" name="直線コネクタ 177"/>
        <xdr:cNvCxnSpPr/>
      </xdr:nvCxnSpPr>
      <xdr:spPr>
        <a:xfrm flipV="1">
          <a:off x="3797300" y="13206923"/>
          <a:ext cx="838200" cy="4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46791</xdr:rowOff>
    </xdr:from>
    <xdr:to>
      <xdr:col>5</xdr:col>
      <xdr:colOff>358775</xdr:colOff>
      <xdr:row>77</xdr:row>
      <xdr:rowOff>119724</xdr:rowOff>
    </xdr:to>
    <xdr:cxnSp macro="">
      <xdr:nvCxnSpPr>
        <xdr:cNvPr id="181" name="直線コネクタ 180"/>
        <xdr:cNvCxnSpPr/>
      </xdr:nvCxnSpPr>
      <xdr:spPr>
        <a:xfrm flipV="1">
          <a:off x="2908300" y="13248441"/>
          <a:ext cx="889000" cy="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119724</xdr:rowOff>
    </xdr:from>
    <xdr:to>
      <xdr:col>4</xdr:col>
      <xdr:colOff>155575</xdr:colOff>
      <xdr:row>79</xdr:row>
      <xdr:rowOff>45081</xdr:rowOff>
    </xdr:to>
    <xdr:cxnSp macro="">
      <xdr:nvCxnSpPr>
        <xdr:cNvPr id="184" name="直線コネクタ 183"/>
        <xdr:cNvCxnSpPr/>
      </xdr:nvCxnSpPr>
      <xdr:spPr>
        <a:xfrm flipV="1">
          <a:off x="2019300" y="13321374"/>
          <a:ext cx="889000" cy="26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45081</xdr:rowOff>
    </xdr:from>
    <xdr:to>
      <xdr:col>2</xdr:col>
      <xdr:colOff>638175</xdr:colOff>
      <xdr:row>79</xdr:row>
      <xdr:rowOff>97410</xdr:rowOff>
    </xdr:to>
    <xdr:cxnSp macro="">
      <xdr:nvCxnSpPr>
        <xdr:cNvPr id="187" name="直線コネクタ 186"/>
        <xdr:cNvCxnSpPr/>
      </xdr:nvCxnSpPr>
      <xdr:spPr>
        <a:xfrm flipV="1">
          <a:off x="1130300" y="13589631"/>
          <a:ext cx="889000" cy="5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125923</xdr:rowOff>
    </xdr:from>
    <xdr:to>
      <xdr:col>6</xdr:col>
      <xdr:colOff>561975</xdr:colOff>
      <xdr:row>77</xdr:row>
      <xdr:rowOff>56073</xdr:rowOff>
    </xdr:to>
    <xdr:sp macro="" textlink="">
      <xdr:nvSpPr>
        <xdr:cNvPr id="197" name="円/楕円 196"/>
        <xdr:cNvSpPr/>
      </xdr:nvSpPr>
      <xdr:spPr>
        <a:xfrm>
          <a:off x="4584700" y="131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148800</xdr:rowOff>
    </xdr:from>
    <xdr:ext cx="599010" cy="259045"/>
    <xdr:sp macro="" textlink="">
      <xdr:nvSpPr>
        <xdr:cNvPr id="198" name="民生費該当値テキスト"/>
        <xdr:cNvSpPr txBox="1"/>
      </xdr:nvSpPr>
      <xdr:spPr>
        <a:xfrm>
          <a:off x="4686300" y="1300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130,099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167441</xdr:rowOff>
    </xdr:from>
    <xdr:to>
      <xdr:col>5</xdr:col>
      <xdr:colOff>409575</xdr:colOff>
      <xdr:row>77</xdr:row>
      <xdr:rowOff>97591</xdr:rowOff>
    </xdr:to>
    <xdr:sp macro="" textlink="">
      <xdr:nvSpPr>
        <xdr:cNvPr id="199" name="円/楕円 198"/>
        <xdr:cNvSpPr/>
      </xdr:nvSpPr>
      <xdr:spPr>
        <a:xfrm>
          <a:off x="3746500" y="131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114118</xdr:rowOff>
    </xdr:from>
    <xdr:ext cx="599010" cy="259045"/>
    <xdr:sp macro="" textlink="">
      <xdr:nvSpPr>
        <xdr:cNvPr id="200" name="テキスト ボックス 199"/>
        <xdr:cNvSpPr txBox="1"/>
      </xdr:nvSpPr>
      <xdr:spPr>
        <a:xfrm>
          <a:off x="3497794" y="1297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126,285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68924</xdr:rowOff>
    </xdr:from>
    <xdr:to>
      <xdr:col>4</xdr:col>
      <xdr:colOff>206375</xdr:colOff>
      <xdr:row>77</xdr:row>
      <xdr:rowOff>170524</xdr:rowOff>
    </xdr:to>
    <xdr:sp macro="" textlink="">
      <xdr:nvSpPr>
        <xdr:cNvPr id="201" name="円/楕円 200"/>
        <xdr:cNvSpPr/>
      </xdr:nvSpPr>
      <xdr:spPr>
        <a:xfrm>
          <a:off x="2857500" y="132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15601</xdr:rowOff>
    </xdr:from>
    <xdr:ext cx="599010" cy="259045"/>
    <xdr:sp macro="" textlink="">
      <xdr:nvSpPr>
        <xdr:cNvPr id="202" name="テキスト ボックス 201"/>
        <xdr:cNvSpPr txBox="1"/>
      </xdr:nvSpPr>
      <xdr:spPr>
        <a:xfrm>
          <a:off x="2608794" y="1304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119,585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165731</xdr:rowOff>
    </xdr:from>
    <xdr:to>
      <xdr:col>3</xdr:col>
      <xdr:colOff>3175</xdr:colOff>
      <xdr:row>79</xdr:row>
      <xdr:rowOff>95881</xdr:rowOff>
    </xdr:to>
    <xdr:sp macro="" textlink="">
      <xdr:nvSpPr>
        <xdr:cNvPr id="203" name="円/楕円 202"/>
        <xdr:cNvSpPr/>
      </xdr:nvSpPr>
      <xdr:spPr>
        <a:xfrm>
          <a:off x="1968500" y="135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87008</xdr:rowOff>
    </xdr:from>
    <xdr:ext cx="534377" cy="259045"/>
    <xdr:sp macro="" textlink="">
      <xdr:nvSpPr>
        <xdr:cNvPr id="204" name="テキスト ボックス 203"/>
        <xdr:cNvSpPr txBox="1"/>
      </xdr:nvSpPr>
      <xdr:spPr>
        <a:xfrm>
          <a:off x="1752111" y="136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94,942</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46610</xdr:rowOff>
    </xdr:from>
    <xdr:to>
      <xdr:col>1</xdr:col>
      <xdr:colOff>485775</xdr:colOff>
      <xdr:row>79</xdr:row>
      <xdr:rowOff>148210</xdr:rowOff>
    </xdr:to>
    <xdr:sp macro="" textlink="">
      <xdr:nvSpPr>
        <xdr:cNvPr id="205" name="円/楕円 204"/>
        <xdr:cNvSpPr/>
      </xdr:nvSpPr>
      <xdr:spPr>
        <a:xfrm>
          <a:off x="10795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139337</xdr:rowOff>
    </xdr:from>
    <xdr:ext cx="534377" cy="259045"/>
    <xdr:sp macro="" textlink="">
      <xdr:nvSpPr>
        <xdr:cNvPr id="206" name="テキスト ボックス 205"/>
        <xdr:cNvSpPr txBox="1"/>
      </xdr:nvSpPr>
      <xdr:spPr>
        <a:xfrm>
          <a:off x="863111" y="136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104138</xdr:rowOff>
    </xdr:from>
    <xdr:to>
      <xdr:col>6</xdr:col>
      <xdr:colOff>511175</xdr:colOff>
      <xdr:row>98</xdr:row>
      <xdr:rowOff>111700</xdr:rowOff>
    </xdr:to>
    <xdr:cxnSp macro="">
      <xdr:nvCxnSpPr>
        <xdr:cNvPr id="235" name="直線コネクタ 234"/>
        <xdr:cNvCxnSpPr/>
      </xdr:nvCxnSpPr>
      <xdr:spPr>
        <a:xfrm flipV="1">
          <a:off x="3797300" y="16906238"/>
          <a:ext cx="8382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111700</xdr:rowOff>
    </xdr:from>
    <xdr:to>
      <xdr:col>5</xdr:col>
      <xdr:colOff>358775</xdr:colOff>
      <xdr:row>98</xdr:row>
      <xdr:rowOff>117270</xdr:rowOff>
    </xdr:to>
    <xdr:cxnSp macro="">
      <xdr:nvCxnSpPr>
        <xdr:cNvPr id="238" name="直線コネクタ 237"/>
        <xdr:cNvCxnSpPr/>
      </xdr:nvCxnSpPr>
      <xdr:spPr>
        <a:xfrm flipV="1">
          <a:off x="2908300" y="16913800"/>
          <a:ext cx="8890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117270</xdr:rowOff>
    </xdr:from>
    <xdr:to>
      <xdr:col>4</xdr:col>
      <xdr:colOff>155575</xdr:colOff>
      <xdr:row>98</xdr:row>
      <xdr:rowOff>122467</xdr:rowOff>
    </xdr:to>
    <xdr:cxnSp macro="">
      <xdr:nvCxnSpPr>
        <xdr:cNvPr id="241" name="直線コネクタ 240"/>
        <xdr:cNvCxnSpPr/>
      </xdr:nvCxnSpPr>
      <xdr:spPr>
        <a:xfrm flipV="1">
          <a:off x="2019300" y="16919370"/>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119881</xdr:rowOff>
    </xdr:from>
    <xdr:to>
      <xdr:col>2</xdr:col>
      <xdr:colOff>638175</xdr:colOff>
      <xdr:row>98</xdr:row>
      <xdr:rowOff>122467</xdr:rowOff>
    </xdr:to>
    <xdr:cxnSp macro="">
      <xdr:nvCxnSpPr>
        <xdr:cNvPr id="244" name="直線コネクタ 243"/>
        <xdr:cNvCxnSpPr/>
      </xdr:nvCxnSpPr>
      <xdr:spPr>
        <a:xfrm>
          <a:off x="1130300" y="16921981"/>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53338</xdr:rowOff>
    </xdr:from>
    <xdr:to>
      <xdr:col>6</xdr:col>
      <xdr:colOff>561975</xdr:colOff>
      <xdr:row>98</xdr:row>
      <xdr:rowOff>154938</xdr:rowOff>
    </xdr:to>
    <xdr:sp macro="" textlink="">
      <xdr:nvSpPr>
        <xdr:cNvPr id="254" name="円/楕円 253"/>
        <xdr:cNvSpPr/>
      </xdr:nvSpPr>
      <xdr:spPr>
        <a:xfrm>
          <a:off x="4584700" y="1685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29,334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60900</xdr:rowOff>
    </xdr:from>
    <xdr:to>
      <xdr:col>5</xdr:col>
      <xdr:colOff>409575</xdr:colOff>
      <xdr:row>98</xdr:row>
      <xdr:rowOff>162500</xdr:rowOff>
    </xdr:to>
    <xdr:sp macro="" textlink="">
      <xdr:nvSpPr>
        <xdr:cNvPr id="256" name="円/楕円 255"/>
        <xdr:cNvSpPr/>
      </xdr:nvSpPr>
      <xdr:spPr>
        <a:xfrm>
          <a:off x="3746500" y="168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153627</xdr:rowOff>
    </xdr:from>
    <xdr:ext cx="534377" cy="259045"/>
    <xdr:sp macro="" textlink="">
      <xdr:nvSpPr>
        <xdr:cNvPr id="257" name="テキスト ボックス 256"/>
        <xdr:cNvSpPr txBox="1"/>
      </xdr:nvSpPr>
      <xdr:spPr>
        <a:xfrm>
          <a:off x="3530111" y="1695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66470</xdr:rowOff>
    </xdr:from>
    <xdr:to>
      <xdr:col>4</xdr:col>
      <xdr:colOff>206375</xdr:colOff>
      <xdr:row>98</xdr:row>
      <xdr:rowOff>168070</xdr:rowOff>
    </xdr:to>
    <xdr:sp macro="" textlink="">
      <xdr:nvSpPr>
        <xdr:cNvPr id="258" name="円/楕円 257"/>
        <xdr:cNvSpPr/>
      </xdr:nvSpPr>
      <xdr:spPr>
        <a:xfrm>
          <a:off x="2857500" y="168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159197</xdr:rowOff>
    </xdr:from>
    <xdr:ext cx="534377" cy="259045"/>
    <xdr:sp macro="" textlink="">
      <xdr:nvSpPr>
        <xdr:cNvPr id="259" name="テキスト ボックス 258"/>
        <xdr:cNvSpPr txBox="1"/>
      </xdr:nvSpPr>
      <xdr:spPr>
        <a:xfrm>
          <a:off x="2641111" y="1696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71667</xdr:rowOff>
    </xdr:from>
    <xdr:to>
      <xdr:col>3</xdr:col>
      <xdr:colOff>3175</xdr:colOff>
      <xdr:row>99</xdr:row>
      <xdr:rowOff>1817</xdr:rowOff>
    </xdr:to>
    <xdr:sp macro="" textlink="">
      <xdr:nvSpPr>
        <xdr:cNvPr id="260" name="円/楕円 259"/>
        <xdr:cNvSpPr/>
      </xdr:nvSpPr>
      <xdr:spPr>
        <a:xfrm>
          <a:off x="1968500" y="168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164394</xdr:rowOff>
    </xdr:from>
    <xdr:ext cx="534377" cy="259045"/>
    <xdr:sp macro="" textlink="">
      <xdr:nvSpPr>
        <xdr:cNvPr id="261" name="テキスト ボックス 260"/>
        <xdr:cNvSpPr txBox="1"/>
      </xdr:nvSpPr>
      <xdr:spPr>
        <a:xfrm>
          <a:off x="1752111" y="169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69081</xdr:rowOff>
    </xdr:from>
    <xdr:to>
      <xdr:col>1</xdr:col>
      <xdr:colOff>485775</xdr:colOff>
      <xdr:row>98</xdr:row>
      <xdr:rowOff>170681</xdr:rowOff>
    </xdr:to>
    <xdr:sp macro="" textlink="">
      <xdr:nvSpPr>
        <xdr:cNvPr id="262" name="円/楕円 261"/>
        <xdr:cNvSpPr/>
      </xdr:nvSpPr>
      <xdr:spPr>
        <a:xfrm>
          <a:off x="1079500" y="168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161808</xdr:rowOff>
    </xdr:from>
    <xdr:ext cx="534377" cy="259045"/>
    <xdr:sp macro="" textlink="">
      <xdr:nvSpPr>
        <xdr:cNvPr id="263" name="テキスト ボックス 262"/>
        <xdr:cNvSpPr txBox="1"/>
      </xdr:nvSpPr>
      <xdr:spPr>
        <a:xfrm>
          <a:off x="863111" y="169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79121</xdr:rowOff>
    </xdr:from>
    <xdr:to>
      <xdr:col>15</xdr:col>
      <xdr:colOff>180975</xdr:colOff>
      <xdr:row>37</xdr:row>
      <xdr:rowOff>79883</xdr:rowOff>
    </xdr:to>
    <xdr:cxnSp macro="">
      <xdr:nvCxnSpPr>
        <xdr:cNvPr id="292" name="直線コネクタ 291"/>
        <xdr:cNvCxnSpPr/>
      </xdr:nvCxnSpPr>
      <xdr:spPr>
        <a:xfrm>
          <a:off x="9639300" y="642277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78359</xdr:rowOff>
    </xdr:from>
    <xdr:to>
      <xdr:col>14</xdr:col>
      <xdr:colOff>28575</xdr:colOff>
      <xdr:row>37</xdr:row>
      <xdr:rowOff>79121</xdr:rowOff>
    </xdr:to>
    <xdr:cxnSp macro="">
      <xdr:nvCxnSpPr>
        <xdr:cNvPr id="295" name="直線コネクタ 294"/>
        <xdr:cNvCxnSpPr/>
      </xdr:nvCxnSpPr>
      <xdr:spPr>
        <a:xfrm>
          <a:off x="8750300" y="64220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76073</xdr:rowOff>
    </xdr:from>
    <xdr:to>
      <xdr:col>12</xdr:col>
      <xdr:colOff>511175</xdr:colOff>
      <xdr:row>37</xdr:row>
      <xdr:rowOff>78359</xdr:rowOff>
    </xdr:to>
    <xdr:cxnSp macro="">
      <xdr:nvCxnSpPr>
        <xdr:cNvPr id="298" name="直線コネクタ 297"/>
        <xdr:cNvCxnSpPr/>
      </xdr:nvCxnSpPr>
      <xdr:spPr>
        <a:xfrm>
          <a:off x="7861300" y="64197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75692</xdr:rowOff>
    </xdr:from>
    <xdr:to>
      <xdr:col>11</xdr:col>
      <xdr:colOff>307975</xdr:colOff>
      <xdr:row>37</xdr:row>
      <xdr:rowOff>76073</xdr:rowOff>
    </xdr:to>
    <xdr:cxnSp macro="">
      <xdr:nvCxnSpPr>
        <xdr:cNvPr id="301" name="直線コネクタ 300"/>
        <xdr:cNvCxnSpPr/>
      </xdr:nvCxnSpPr>
      <xdr:spPr>
        <a:xfrm>
          <a:off x="6972300" y="641934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29083</xdr:rowOff>
    </xdr:from>
    <xdr:to>
      <xdr:col>15</xdr:col>
      <xdr:colOff>231775</xdr:colOff>
      <xdr:row>37</xdr:row>
      <xdr:rowOff>130683</xdr:rowOff>
    </xdr:to>
    <xdr:sp macro="" textlink="">
      <xdr:nvSpPr>
        <xdr:cNvPr id="311" name="円/楕円 310"/>
        <xdr:cNvSpPr/>
      </xdr:nvSpPr>
      <xdr:spPr>
        <a:xfrm>
          <a:off x="104267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51960</xdr:rowOff>
    </xdr:from>
    <xdr:ext cx="378565" cy="259045"/>
    <xdr:sp macro="" textlink="">
      <xdr:nvSpPr>
        <xdr:cNvPr id="312" name="労働費該当値テキスト"/>
        <xdr:cNvSpPr txBox="1"/>
      </xdr:nvSpPr>
      <xdr:spPr>
        <a:xfrm>
          <a:off x="10528300" y="622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28321</xdr:rowOff>
    </xdr:from>
    <xdr:to>
      <xdr:col>14</xdr:col>
      <xdr:colOff>79375</xdr:colOff>
      <xdr:row>37</xdr:row>
      <xdr:rowOff>129921</xdr:rowOff>
    </xdr:to>
    <xdr:sp macro="" textlink="">
      <xdr:nvSpPr>
        <xdr:cNvPr id="313" name="円/楕円 312"/>
        <xdr:cNvSpPr/>
      </xdr:nvSpPr>
      <xdr:spPr>
        <a:xfrm>
          <a:off x="9588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146448</xdr:rowOff>
    </xdr:from>
    <xdr:ext cx="378565" cy="259045"/>
    <xdr:sp macro="" textlink="">
      <xdr:nvSpPr>
        <xdr:cNvPr id="314" name="テキスト ボックス 313"/>
        <xdr:cNvSpPr txBox="1"/>
      </xdr:nvSpPr>
      <xdr:spPr>
        <a:xfrm>
          <a:off x="9450017" y="614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27559</xdr:rowOff>
    </xdr:from>
    <xdr:to>
      <xdr:col>12</xdr:col>
      <xdr:colOff>561975</xdr:colOff>
      <xdr:row>37</xdr:row>
      <xdr:rowOff>129159</xdr:rowOff>
    </xdr:to>
    <xdr:sp macro="" textlink="">
      <xdr:nvSpPr>
        <xdr:cNvPr id="315" name="円/楕円 314"/>
        <xdr:cNvSpPr/>
      </xdr:nvSpPr>
      <xdr:spPr>
        <a:xfrm>
          <a:off x="8699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120286</xdr:rowOff>
    </xdr:from>
    <xdr:ext cx="378565" cy="259045"/>
    <xdr:sp macro="" textlink="">
      <xdr:nvSpPr>
        <xdr:cNvPr id="316" name="テキスト ボックス 315"/>
        <xdr:cNvSpPr txBox="1"/>
      </xdr:nvSpPr>
      <xdr:spPr>
        <a:xfrm>
          <a:off x="8561017" y="646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25273</xdr:rowOff>
    </xdr:from>
    <xdr:to>
      <xdr:col>11</xdr:col>
      <xdr:colOff>358775</xdr:colOff>
      <xdr:row>37</xdr:row>
      <xdr:rowOff>126873</xdr:rowOff>
    </xdr:to>
    <xdr:sp macro="" textlink="">
      <xdr:nvSpPr>
        <xdr:cNvPr id="317" name="円/楕円 316"/>
        <xdr:cNvSpPr/>
      </xdr:nvSpPr>
      <xdr:spPr>
        <a:xfrm>
          <a:off x="78105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118000</xdr:rowOff>
    </xdr:from>
    <xdr:ext cx="378565" cy="259045"/>
    <xdr:sp macro="" textlink="">
      <xdr:nvSpPr>
        <xdr:cNvPr id="318" name="テキスト ボックス 317"/>
        <xdr:cNvSpPr txBox="1"/>
      </xdr:nvSpPr>
      <xdr:spPr>
        <a:xfrm>
          <a:off x="7672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24892</xdr:rowOff>
    </xdr:from>
    <xdr:to>
      <xdr:col>10</xdr:col>
      <xdr:colOff>155575</xdr:colOff>
      <xdr:row>37</xdr:row>
      <xdr:rowOff>126492</xdr:rowOff>
    </xdr:to>
    <xdr:sp macro="" textlink="">
      <xdr:nvSpPr>
        <xdr:cNvPr id="319" name="円/楕円 318"/>
        <xdr:cNvSpPr/>
      </xdr:nvSpPr>
      <xdr:spPr>
        <a:xfrm>
          <a:off x="6921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117619</xdr:rowOff>
    </xdr:from>
    <xdr:ext cx="378565" cy="259045"/>
    <xdr:sp macro="" textlink="">
      <xdr:nvSpPr>
        <xdr:cNvPr id="320" name="テキスト ボックス 319"/>
        <xdr:cNvSpPr txBox="1"/>
      </xdr:nvSpPr>
      <xdr:spPr>
        <a:xfrm>
          <a:off x="6783017"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31915</xdr:rowOff>
    </xdr:from>
    <xdr:to>
      <xdr:col>15</xdr:col>
      <xdr:colOff>180975</xdr:colOff>
      <xdr:row>59</xdr:row>
      <xdr:rowOff>37859</xdr:rowOff>
    </xdr:to>
    <xdr:cxnSp macro="">
      <xdr:nvCxnSpPr>
        <xdr:cNvPr id="349" name="直線コネクタ 348"/>
        <xdr:cNvCxnSpPr/>
      </xdr:nvCxnSpPr>
      <xdr:spPr>
        <a:xfrm>
          <a:off x="9639300" y="10147465"/>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31915</xdr:rowOff>
    </xdr:from>
    <xdr:to>
      <xdr:col>14</xdr:col>
      <xdr:colOff>28575</xdr:colOff>
      <xdr:row>59</xdr:row>
      <xdr:rowOff>34696</xdr:rowOff>
    </xdr:to>
    <xdr:cxnSp macro="">
      <xdr:nvCxnSpPr>
        <xdr:cNvPr id="352" name="直線コネクタ 351"/>
        <xdr:cNvCxnSpPr/>
      </xdr:nvCxnSpPr>
      <xdr:spPr>
        <a:xfrm flipV="1">
          <a:off x="8750300" y="10147465"/>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34696</xdr:rowOff>
    </xdr:from>
    <xdr:to>
      <xdr:col>12</xdr:col>
      <xdr:colOff>511175</xdr:colOff>
      <xdr:row>59</xdr:row>
      <xdr:rowOff>38983</xdr:rowOff>
    </xdr:to>
    <xdr:cxnSp macro="">
      <xdr:nvCxnSpPr>
        <xdr:cNvPr id="355" name="直線コネクタ 354"/>
        <xdr:cNvCxnSpPr/>
      </xdr:nvCxnSpPr>
      <xdr:spPr>
        <a:xfrm flipV="1">
          <a:off x="7861300" y="10150246"/>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38983</xdr:rowOff>
    </xdr:from>
    <xdr:to>
      <xdr:col>11</xdr:col>
      <xdr:colOff>307975</xdr:colOff>
      <xdr:row>59</xdr:row>
      <xdr:rowOff>40545</xdr:rowOff>
    </xdr:to>
    <xdr:cxnSp macro="">
      <xdr:nvCxnSpPr>
        <xdr:cNvPr id="358" name="直線コネクタ 357"/>
        <xdr:cNvCxnSpPr/>
      </xdr:nvCxnSpPr>
      <xdr:spPr>
        <a:xfrm flipV="1">
          <a:off x="6972300" y="10154533"/>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158509</xdr:rowOff>
    </xdr:from>
    <xdr:to>
      <xdr:col>15</xdr:col>
      <xdr:colOff>231775</xdr:colOff>
      <xdr:row>59</xdr:row>
      <xdr:rowOff>88659</xdr:rowOff>
    </xdr:to>
    <xdr:sp macro="" textlink="">
      <xdr:nvSpPr>
        <xdr:cNvPr id="368" name="円/楕円 367"/>
        <xdr:cNvSpPr/>
      </xdr:nvSpPr>
      <xdr:spPr>
        <a:xfrm>
          <a:off x="10426700" y="101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73436</xdr:rowOff>
    </xdr:from>
    <xdr:ext cx="378565" cy="259045"/>
    <xdr:sp macro="" textlink="">
      <xdr:nvSpPr>
        <xdr:cNvPr id="369" name="農林水産業費該当値テキスト"/>
        <xdr:cNvSpPr txBox="1"/>
      </xdr:nvSpPr>
      <xdr:spPr>
        <a:xfrm>
          <a:off x="10528300" y="10017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152565</xdr:rowOff>
    </xdr:from>
    <xdr:to>
      <xdr:col>14</xdr:col>
      <xdr:colOff>79375</xdr:colOff>
      <xdr:row>59</xdr:row>
      <xdr:rowOff>82715</xdr:rowOff>
    </xdr:to>
    <xdr:sp macro="" textlink="">
      <xdr:nvSpPr>
        <xdr:cNvPr id="370" name="円/楕円 369"/>
        <xdr:cNvSpPr/>
      </xdr:nvSpPr>
      <xdr:spPr>
        <a:xfrm>
          <a:off x="95885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73842</xdr:rowOff>
    </xdr:from>
    <xdr:ext cx="378565" cy="259045"/>
    <xdr:sp macro="" textlink="">
      <xdr:nvSpPr>
        <xdr:cNvPr id="371" name="テキスト ボックス 370"/>
        <xdr:cNvSpPr txBox="1"/>
      </xdr:nvSpPr>
      <xdr:spPr>
        <a:xfrm>
          <a:off x="9450017" y="1018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155346</xdr:rowOff>
    </xdr:from>
    <xdr:to>
      <xdr:col>12</xdr:col>
      <xdr:colOff>561975</xdr:colOff>
      <xdr:row>59</xdr:row>
      <xdr:rowOff>85496</xdr:rowOff>
    </xdr:to>
    <xdr:sp macro="" textlink="">
      <xdr:nvSpPr>
        <xdr:cNvPr id="372" name="円/楕円 371"/>
        <xdr:cNvSpPr/>
      </xdr:nvSpPr>
      <xdr:spPr>
        <a:xfrm>
          <a:off x="86995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76623</xdr:rowOff>
    </xdr:from>
    <xdr:ext cx="378565" cy="259045"/>
    <xdr:sp macro="" textlink="">
      <xdr:nvSpPr>
        <xdr:cNvPr id="373" name="テキスト ボックス 372"/>
        <xdr:cNvSpPr txBox="1"/>
      </xdr:nvSpPr>
      <xdr:spPr>
        <a:xfrm>
          <a:off x="8561017" y="1019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159633</xdr:rowOff>
    </xdr:from>
    <xdr:to>
      <xdr:col>11</xdr:col>
      <xdr:colOff>358775</xdr:colOff>
      <xdr:row>59</xdr:row>
      <xdr:rowOff>89783</xdr:rowOff>
    </xdr:to>
    <xdr:sp macro="" textlink="">
      <xdr:nvSpPr>
        <xdr:cNvPr id="374" name="円/楕円 373"/>
        <xdr:cNvSpPr/>
      </xdr:nvSpPr>
      <xdr:spPr>
        <a:xfrm>
          <a:off x="7810500" y="1010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80910</xdr:rowOff>
    </xdr:from>
    <xdr:ext cx="378565" cy="259045"/>
    <xdr:sp macro="" textlink="">
      <xdr:nvSpPr>
        <xdr:cNvPr id="375" name="テキスト ボックス 374"/>
        <xdr:cNvSpPr txBox="1"/>
      </xdr:nvSpPr>
      <xdr:spPr>
        <a:xfrm>
          <a:off x="7672017" y="1019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161195</xdr:rowOff>
    </xdr:from>
    <xdr:to>
      <xdr:col>10</xdr:col>
      <xdr:colOff>155575</xdr:colOff>
      <xdr:row>59</xdr:row>
      <xdr:rowOff>91345</xdr:rowOff>
    </xdr:to>
    <xdr:sp macro="" textlink="">
      <xdr:nvSpPr>
        <xdr:cNvPr id="376" name="円/楕円 375"/>
        <xdr:cNvSpPr/>
      </xdr:nvSpPr>
      <xdr:spPr>
        <a:xfrm>
          <a:off x="6921500" y="101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82472</xdr:rowOff>
    </xdr:from>
    <xdr:ext cx="378565" cy="259045"/>
    <xdr:sp macro="" textlink="">
      <xdr:nvSpPr>
        <xdr:cNvPr id="377" name="テキスト ボックス 376"/>
        <xdr:cNvSpPr txBox="1"/>
      </xdr:nvSpPr>
      <xdr:spPr>
        <a:xfrm>
          <a:off x="6783017" y="1019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29972</xdr:rowOff>
    </xdr:from>
    <xdr:to>
      <xdr:col>15</xdr:col>
      <xdr:colOff>180975</xdr:colOff>
      <xdr:row>79</xdr:row>
      <xdr:rowOff>4407</xdr:rowOff>
    </xdr:to>
    <xdr:cxnSp macro="">
      <xdr:nvCxnSpPr>
        <xdr:cNvPr id="406" name="直線コネクタ 405"/>
        <xdr:cNvCxnSpPr/>
      </xdr:nvCxnSpPr>
      <xdr:spPr>
        <a:xfrm>
          <a:off x="9639300" y="13403072"/>
          <a:ext cx="8382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29972</xdr:rowOff>
    </xdr:from>
    <xdr:to>
      <xdr:col>14</xdr:col>
      <xdr:colOff>28575</xdr:colOff>
      <xdr:row>79</xdr:row>
      <xdr:rowOff>11988</xdr:rowOff>
    </xdr:to>
    <xdr:cxnSp macro="">
      <xdr:nvCxnSpPr>
        <xdr:cNvPr id="409" name="直線コネクタ 408"/>
        <xdr:cNvCxnSpPr/>
      </xdr:nvCxnSpPr>
      <xdr:spPr>
        <a:xfrm flipV="1">
          <a:off x="8750300" y="13403072"/>
          <a:ext cx="889000" cy="15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11988</xdr:rowOff>
    </xdr:from>
    <xdr:to>
      <xdr:col>12</xdr:col>
      <xdr:colOff>511175</xdr:colOff>
      <xdr:row>79</xdr:row>
      <xdr:rowOff>14732</xdr:rowOff>
    </xdr:to>
    <xdr:cxnSp macro="">
      <xdr:nvCxnSpPr>
        <xdr:cNvPr id="412" name="直線コネクタ 411"/>
        <xdr:cNvCxnSpPr/>
      </xdr:nvCxnSpPr>
      <xdr:spPr>
        <a:xfrm flipV="1">
          <a:off x="7861300" y="1355653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13703</xdr:rowOff>
    </xdr:from>
    <xdr:to>
      <xdr:col>11</xdr:col>
      <xdr:colOff>307975</xdr:colOff>
      <xdr:row>79</xdr:row>
      <xdr:rowOff>14732</xdr:rowOff>
    </xdr:to>
    <xdr:cxnSp macro="">
      <xdr:nvCxnSpPr>
        <xdr:cNvPr id="415" name="直線コネクタ 414"/>
        <xdr:cNvCxnSpPr/>
      </xdr:nvCxnSpPr>
      <xdr:spPr>
        <a:xfrm>
          <a:off x="6972300" y="13558253"/>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125057</xdr:rowOff>
    </xdr:from>
    <xdr:to>
      <xdr:col>15</xdr:col>
      <xdr:colOff>231775</xdr:colOff>
      <xdr:row>79</xdr:row>
      <xdr:rowOff>55207</xdr:rowOff>
    </xdr:to>
    <xdr:sp macro="" textlink="">
      <xdr:nvSpPr>
        <xdr:cNvPr id="425" name="円/楕円 424"/>
        <xdr:cNvSpPr/>
      </xdr:nvSpPr>
      <xdr:spPr>
        <a:xfrm>
          <a:off x="10426700" y="134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39984</xdr:rowOff>
    </xdr:from>
    <xdr:ext cx="469744" cy="259045"/>
    <xdr:sp macro="" textlink="">
      <xdr:nvSpPr>
        <xdr:cNvPr id="426" name="商工費該当値テキスト"/>
        <xdr:cNvSpPr txBox="1"/>
      </xdr:nvSpPr>
      <xdr:spPr>
        <a:xfrm>
          <a:off x="10528300" y="1341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150622</xdr:rowOff>
    </xdr:from>
    <xdr:to>
      <xdr:col>14</xdr:col>
      <xdr:colOff>79375</xdr:colOff>
      <xdr:row>78</xdr:row>
      <xdr:rowOff>80772</xdr:rowOff>
    </xdr:to>
    <xdr:sp macro="" textlink="">
      <xdr:nvSpPr>
        <xdr:cNvPr id="427" name="円/楕円 426"/>
        <xdr:cNvSpPr/>
      </xdr:nvSpPr>
      <xdr:spPr>
        <a:xfrm>
          <a:off x="9588500" y="133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71899</xdr:rowOff>
    </xdr:from>
    <xdr:ext cx="469744" cy="259045"/>
    <xdr:sp macro="" textlink="">
      <xdr:nvSpPr>
        <xdr:cNvPr id="428" name="テキスト ボックス 427"/>
        <xdr:cNvSpPr txBox="1"/>
      </xdr:nvSpPr>
      <xdr:spPr>
        <a:xfrm>
          <a:off x="9404427" y="1344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132638</xdr:rowOff>
    </xdr:from>
    <xdr:to>
      <xdr:col>12</xdr:col>
      <xdr:colOff>561975</xdr:colOff>
      <xdr:row>79</xdr:row>
      <xdr:rowOff>62788</xdr:rowOff>
    </xdr:to>
    <xdr:sp macro="" textlink="">
      <xdr:nvSpPr>
        <xdr:cNvPr id="429" name="円/楕円 428"/>
        <xdr:cNvSpPr/>
      </xdr:nvSpPr>
      <xdr:spPr>
        <a:xfrm>
          <a:off x="8699500" y="135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53915</xdr:rowOff>
    </xdr:from>
    <xdr:ext cx="378565" cy="259045"/>
    <xdr:sp macro="" textlink="">
      <xdr:nvSpPr>
        <xdr:cNvPr id="430" name="テキスト ボックス 429"/>
        <xdr:cNvSpPr txBox="1"/>
      </xdr:nvSpPr>
      <xdr:spPr>
        <a:xfrm>
          <a:off x="8561017" y="1359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135382</xdr:rowOff>
    </xdr:from>
    <xdr:to>
      <xdr:col>11</xdr:col>
      <xdr:colOff>358775</xdr:colOff>
      <xdr:row>79</xdr:row>
      <xdr:rowOff>65532</xdr:rowOff>
    </xdr:to>
    <xdr:sp macro="" textlink="">
      <xdr:nvSpPr>
        <xdr:cNvPr id="431" name="円/楕円 430"/>
        <xdr:cNvSpPr/>
      </xdr:nvSpPr>
      <xdr:spPr>
        <a:xfrm>
          <a:off x="7810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56659</xdr:rowOff>
    </xdr:from>
    <xdr:ext cx="378565" cy="259045"/>
    <xdr:sp macro="" textlink="">
      <xdr:nvSpPr>
        <xdr:cNvPr id="432" name="テキスト ボックス 431"/>
        <xdr:cNvSpPr txBox="1"/>
      </xdr:nvSpPr>
      <xdr:spPr>
        <a:xfrm>
          <a:off x="7672017" y="1360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134353</xdr:rowOff>
    </xdr:from>
    <xdr:to>
      <xdr:col>10</xdr:col>
      <xdr:colOff>155575</xdr:colOff>
      <xdr:row>79</xdr:row>
      <xdr:rowOff>64503</xdr:rowOff>
    </xdr:to>
    <xdr:sp macro="" textlink="">
      <xdr:nvSpPr>
        <xdr:cNvPr id="433" name="円/楕円 432"/>
        <xdr:cNvSpPr/>
      </xdr:nvSpPr>
      <xdr:spPr>
        <a:xfrm>
          <a:off x="6921500" y="13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55630</xdr:rowOff>
    </xdr:from>
    <xdr:ext cx="378565" cy="259045"/>
    <xdr:sp macro="" textlink="">
      <xdr:nvSpPr>
        <xdr:cNvPr id="434" name="テキスト ボックス 433"/>
        <xdr:cNvSpPr txBox="1"/>
      </xdr:nvSpPr>
      <xdr:spPr>
        <a:xfrm>
          <a:off x="6783017" y="1360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15751</xdr:rowOff>
    </xdr:from>
    <xdr:to>
      <xdr:col>15</xdr:col>
      <xdr:colOff>180975</xdr:colOff>
      <xdr:row>97</xdr:row>
      <xdr:rowOff>9789</xdr:rowOff>
    </xdr:to>
    <xdr:cxnSp macro="">
      <xdr:nvCxnSpPr>
        <xdr:cNvPr id="467" name="直線コネクタ 466"/>
        <xdr:cNvCxnSpPr/>
      </xdr:nvCxnSpPr>
      <xdr:spPr>
        <a:xfrm flipV="1">
          <a:off x="9639300" y="16474951"/>
          <a:ext cx="838200" cy="16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9789</xdr:rowOff>
    </xdr:from>
    <xdr:to>
      <xdr:col>14</xdr:col>
      <xdr:colOff>28575</xdr:colOff>
      <xdr:row>97</xdr:row>
      <xdr:rowOff>140329</xdr:rowOff>
    </xdr:to>
    <xdr:cxnSp macro="">
      <xdr:nvCxnSpPr>
        <xdr:cNvPr id="470" name="直線コネクタ 469"/>
        <xdr:cNvCxnSpPr/>
      </xdr:nvCxnSpPr>
      <xdr:spPr>
        <a:xfrm flipV="1">
          <a:off x="8750300" y="16640439"/>
          <a:ext cx="889000" cy="1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72606</xdr:rowOff>
    </xdr:from>
    <xdr:to>
      <xdr:col>12</xdr:col>
      <xdr:colOff>511175</xdr:colOff>
      <xdr:row>97</xdr:row>
      <xdr:rowOff>140329</xdr:rowOff>
    </xdr:to>
    <xdr:cxnSp macro="">
      <xdr:nvCxnSpPr>
        <xdr:cNvPr id="473" name="直線コネクタ 472"/>
        <xdr:cNvCxnSpPr/>
      </xdr:nvCxnSpPr>
      <xdr:spPr>
        <a:xfrm>
          <a:off x="7861300" y="16703256"/>
          <a:ext cx="889000" cy="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24228</xdr:rowOff>
    </xdr:from>
    <xdr:to>
      <xdr:col>11</xdr:col>
      <xdr:colOff>307975</xdr:colOff>
      <xdr:row>97</xdr:row>
      <xdr:rowOff>72606</xdr:rowOff>
    </xdr:to>
    <xdr:cxnSp macro="">
      <xdr:nvCxnSpPr>
        <xdr:cNvPr id="476" name="直線コネクタ 475"/>
        <xdr:cNvCxnSpPr/>
      </xdr:nvCxnSpPr>
      <xdr:spPr>
        <a:xfrm>
          <a:off x="6972300" y="16654878"/>
          <a:ext cx="889000" cy="4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0" name="テキスト ボックス 479"/>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136401</xdr:rowOff>
    </xdr:from>
    <xdr:to>
      <xdr:col>15</xdr:col>
      <xdr:colOff>231775</xdr:colOff>
      <xdr:row>96</xdr:row>
      <xdr:rowOff>66551</xdr:rowOff>
    </xdr:to>
    <xdr:sp macro="" textlink="">
      <xdr:nvSpPr>
        <xdr:cNvPr id="486" name="円/楕円 485"/>
        <xdr:cNvSpPr/>
      </xdr:nvSpPr>
      <xdr:spPr>
        <a:xfrm>
          <a:off x="10426700" y="164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159278</xdr:rowOff>
    </xdr:from>
    <xdr:ext cx="534377" cy="259045"/>
    <xdr:sp macro="" textlink="">
      <xdr:nvSpPr>
        <xdr:cNvPr id="487" name="土木費該当値テキスト"/>
        <xdr:cNvSpPr txBox="1"/>
      </xdr:nvSpPr>
      <xdr:spPr>
        <a:xfrm>
          <a:off x="10528300" y="162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67,013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130439</xdr:rowOff>
    </xdr:from>
    <xdr:to>
      <xdr:col>14</xdr:col>
      <xdr:colOff>79375</xdr:colOff>
      <xdr:row>97</xdr:row>
      <xdr:rowOff>60589</xdr:rowOff>
    </xdr:to>
    <xdr:sp macro="" textlink="">
      <xdr:nvSpPr>
        <xdr:cNvPr id="488" name="円/楕円 487"/>
        <xdr:cNvSpPr/>
      </xdr:nvSpPr>
      <xdr:spPr>
        <a:xfrm>
          <a:off x="9588500" y="1658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77116</xdr:rowOff>
    </xdr:from>
    <xdr:ext cx="534377" cy="259045"/>
    <xdr:sp macro="" textlink="">
      <xdr:nvSpPr>
        <xdr:cNvPr id="489" name="テキスト ボックス 488"/>
        <xdr:cNvSpPr txBox="1"/>
      </xdr:nvSpPr>
      <xdr:spPr>
        <a:xfrm>
          <a:off x="9372111" y="163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49,639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89529</xdr:rowOff>
    </xdr:from>
    <xdr:to>
      <xdr:col>12</xdr:col>
      <xdr:colOff>561975</xdr:colOff>
      <xdr:row>98</xdr:row>
      <xdr:rowOff>19679</xdr:rowOff>
    </xdr:to>
    <xdr:sp macro="" textlink="">
      <xdr:nvSpPr>
        <xdr:cNvPr id="490" name="円/楕円 489"/>
        <xdr:cNvSpPr/>
      </xdr:nvSpPr>
      <xdr:spPr>
        <a:xfrm>
          <a:off x="8699500" y="167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10806</xdr:rowOff>
    </xdr:from>
    <xdr:ext cx="534377" cy="259045"/>
    <xdr:sp macro="" textlink="">
      <xdr:nvSpPr>
        <xdr:cNvPr id="491" name="テキスト ボックス 490"/>
        <xdr:cNvSpPr txBox="1"/>
      </xdr:nvSpPr>
      <xdr:spPr>
        <a:xfrm>
          <a:off x="8483111" y="168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21806</xdr:rowOff>
    </xdr:from>
    <xdr:to>
      <xdr:col>11</xdr:col>
      <xdr:colOff>358775</xdr:colOff>
      <xdr:row>97</xdr:row>
      <xdr:rowOff>123406</xdr:rowOff>
    </xdr:to>
    <xdr:sp macro="" textlink="">
      <xdr:nvSpPr>
        <xdr:cNvPr id="492" name="円/楕円 491"/>
        <xdr:cNvSpPr/>
      </xdr:nvSpPr>
      <xdr:spPr>
        <a:xfrm>
          <a:off x="7810500" y="1665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139933</xdr:rowOff>
    </xdr:from>
    <xdr:ext cx="534377" cy="259045"/>
    <xdr:sp macro="" textlink="">
      <xdr:nvSpPr>
        <xdr:cNvPr id="493" name="テキスト ボックス 492"/>
        <xdr:cNvSpPr txBox="1"/>
      </xdr:nvSpPr>
      <xdr:spPr>
        <a:xfrm>
          <a:off x="7594111" y="164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43,044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144878</xdr:rowOff>
    </xdr:from>
    <xdr:to>
      <xdr:col>10</xdr:col>
      <xdr:colOff>155575</xdr:colOff>
      <xdr:row>97</xdr:row>
      <xdr:rowOff>75028</xdr:rowOff>
    </xdr:to>
    <xdr:sp macro="" textlink="">
      <xdr:nvSpPr>
        <xdr:cNvPr id="494" name="円/楕円 493"/>
        <xdr:cNvSpPr/>
      </xdr:nvSpPr>
      <xdr:spPr>
        <a:xfrm>
          <a:off x="6921500" y="166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91555</xdr:rowOff>
    </xdr:from>
    <xdr:ext cx="534377" cy="259045"/>
    <xdr:sp macro="" textlink="">
      <xdr:nvSpPr>
        <xdr:cNvPr id="495" name="テキスト ボックス 494"/>
        <xdr:cNvSpPr txBox="1"/>
      </xdr:nvSpPr>
      <xdr:spPr>
        <a:xfrm>
          <a:off x="6705111" y="163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15433</xdr:rowOff>
    </xdr:from>
    <xdr:to>
      <xdr:col>23</xdr:col>
      <xdr:colOff>517525</xdr:colOff>
      <xdr:row>38</xdr:row>
      <xdr:rowOff>85430</xdr:rowOff>
    </xdr:to>
    <xdr:cxnSp macro="">
      <xdr:nvCxnSpPr>
        <xdr:cNvPr id="523" name="直線コネクタ 522"/>
        <xdr:cNvCxnSpPr/>
      </xdr:nvCxnSpPr>
      <xdr:spPr>
        <a:xfrm flipV="1">
          <a:off x="15481300" y="6530533"/>
          <a:ext cx="838200" cy="6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85430</xdr:rowOff>
    </xdr:from>
    <xdr:to>
      <xdr:col>22</xdr:col>
      <xdr:colOff>365125</xdr:colOff>
      <xdr:row>39</xdr:row>
      <xdr:rowOff>21696</xdr:rowOff>
    </xdr:to>
    <xdr:cxnSp macro="">
      <xdr:nvCxnSpPr>
        <xdr:cNvPr id="526" name="直線コネクタ 525"/>
        <xdr:cNvCxnSpPr/>
      </xdr:nvCxnSpPr>
      <xdr:spPr>
        <a:xfrm flipV="1">
          <a:off x="14592300" y="6600530"/>
          <a:ext cx="8890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21696</xdr:rowOff>
    </xdr:from>
    <xdr:to>
      <xdr:col>21</xdr:col>
      <xdr:colOff>161925</xdr:colOff>
      <xdr:row>39</xdr:row>
      <xdr:rowOff>76240</xdr:rowOff>
    </xdr:to>
    <xdr:cxnSp macro="">
      <xdr:nvCxnSpPr>
        <xdr:cNvPr id="529" name="直線コネクタ 528"/>
        <xdr:cNvCxnSpPr/>
      </xdr:nvCxnSpPr>
      <xdr:spPr>
        <a:xfrm flipV="1">
          <a:off x="13703300" y="6708246"/>
          <a:ext cx="8890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54981</xdr:rowOff>
    </xdr:from>
    <xdr:to>
      <xdr:col>19</xdr:col>
      <xdr:colOff>644525</xdr:colOff>
      <xdr:row>39</xdr:row>
      <xdr:rowOff>76240</xdr:rowOff>
    </xdr:to>
    <xdr:cxnSp macro="">
      <xdr:nvCxnSpPr>
        <xdr:cNvPr id="532" name="直線コネクタ 531"/>
        <xdr:cNvCxnSpPr/>
      </xdr:nvCxnSpPr>
      <xdr:spPr>
        <a:xfrm>
          <a:off x="12814300" y="6741531"/>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136083</xdr:rowOff>
    </xdr:from>
    <xdr:to>
      <xdr:col>23</xdr:col>
      <xdr:colOff>568325</xdr:colOff>
      <xdr:row>38</xdr:row>
      <xdr:rowOff>66233</xdr:rowOff>
    </xdr:to>
    <xdr:sp macro="" textlink="">
      <xdr:nvSpPr>
        <xdr:cNvPr id="542" name="円/楕円 541"/>
        <xdr:cNvSpPr/>
      </xdr:nvSpPr>
      <xdr:spPr>
        <a:xfrm>
          <a:off x="16268700" y="647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114510</xdr:rowOff>
    </xdr:from>
    <xdr:ext cx="534377" cy="259045"/>
    <xdr:sp macro="" textlink="">
      <xdr:nvSpPr>
        <xdr:cNvPr id="543" name="消防費該当値テキスト"/>
        <xdr:cNvSpPr txBox="1"/>
      </xdr:nvSpPr>
      <xdr:spPr>
        <a:xfrm>
          <a:off x="16370300" y="64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34630</xdr:rowOff>
    </xdr:from>
    <xdr:to>
      <xdr:col>22</xdr:col>
      <xdr:colOff>415925</xdr:colOff>
      <xdr:row>38</xdr:row>
      <xdr:rowOff>136230</xdr:rowOff>
    </xdr:to>
    <xdr:sp macro="" textlink="">
      <xdr:nvSpPr>
        <xdr:cNvPr id="544" name="円/楕円 543"/>
        <xdr:cNvSpPr/>
      </xdr:nvSpPr>
      <xdr:spPr>
        <a:xfrm>
          <a:off x="15430500" y="65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127357</xdr:rowOff>
    </xdr:from>
    <xdr:ext cx="534377" cy="259045"/>
    <xdr:sp macro="" textlink="">
      <xdr:nvSpPr>
        <xdr:cNvPr id="545" name="テキスト ボックス 544"/>
        <xdr:cNvSpPr txBox="1"/>
      </xdr:nvSpPr>
      <xdr:spPr>
        <a:xfrm>
          <a:off x="15214111" y="6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142346</xdr:rowOff>
    </xdr:from>
    <xdr:to>
      <xdr:col>21</xdr:col>
      <xdr:colOff>212725</xdr:colOff>
      <xdr:row>39</xdr:row>
      <xdr:rowOff>72496</xdr:rowOff>
    </xdr:to>
    <xdr:sp macro="" textlink="">
      <xdr:nvSpPr>
        <xdr:cNvPr id="546" name="円/楕円 545"/>
        <xdr:cNvSpPr/>
      </xdr:nvSpPr>
      <xdr:spPr>
        <a:xfrm>
          <a:off x="14541500" y="66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63623</xdr:rowOff>
    </xdr:from>
    <xdr:ext cx="469744" cy="259045"/>
    <xdr:sp macro="" textlink="">
      <xdr:nvSpPr>
        <xdr:cNvPr id="547" name="テキスト ボックス 546"/>
        <xdr:cNvSpPr txBox="1"/>
      </xdr:nvSpPr>
      <xdr:spPr>
        <a:xfrm>
          <a:off x="14357427" y="675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25440</xdr:rowOff>
    </xdr:from>
    <xdr:to>
      <xdr:col>20</xdr:col>
      <xdr:colOff>9525</xdr:colOff>
      <xdr:row>39</xdr:row>
      <xdr:rowOff>127040</xdr:rowOff>
    </xdr:to>
    <xdr:sp macro="" textlink="">
      <xdr:nvSpPr>
        <xdr:cNvPr id="548" name="円/楕円 547"/>
        <xdr:cNvSpPr/>
      </xdr:nvSpPr>
      <xdr:spPr>
        <a:xfrm>
          <a:off x="13652500" y="671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118167</xdr:rowOff>
    </xdr:from>
    <xdr:ext cx="469744" cy="259045"/>
    <xdr:sp macro="" textlink="">
      <xdr:nvSpPr>
        <xdr:cNvPr id="549" name="テキスト ボックス 548"/>
        <xdr:cNvSpPr txBox="1"/>
      </xdr:nvSpPr>
      <xdr:spPr>
        <a:xfrm>
          <a:off x="13468427" y="680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4181</xdr:rowOff>
    </xdr:from>
    <xdr:to>
      <xdr:col>18</xdr:col>
      <xdr:colOff>492125</xdr:colOff>
      <xdr:row>39</xdr:row>
      <xdr:rowOff>105781</xdr:rowOff>
    </xdr:to>
    <xdr:sp macro="" textlink="">
      <xdr:nvSpPr>
        <xdr:cNvPr id="550" name="円/楕円 549"/>
        <xdr:cNvSpPr/>
      </xdr:nvSpPr>
      <xdr:spPr>
        <a:xfrm>
          <a:off x="12763500" y="669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96908</xdr:rowOff>
    </xdr:from>
    <xdr:ext cx="469744" cy="259045"/>
    <xdr:sp macro="" textlink="">
      <xdr:nvSpPr>
        <xdr:cNvPr id="551" name="テキスト ボックス 550"/>
        <xdr:cNvSpPr txBox="1"/>
      </xdr:nvSpPr>
      <xdr:spPr>
        <a:xfrm>
          <a:off x="12579427" y="678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88330</xdr:rowOff>
    </xdr:from>
    <xdr:to>
      <xdr:col>23</xdr:col>
      <xdr:colOff>517525</xdr:colOff>
      <xdr:row>56</xdr:row>
      <xdr:rowOff>75376</xdr:rowOff>
    </xdr:to>
    <xdr:cxnSp macro="">
      <xdr:nvCxnSpPr>
        <xdr:cNvPr id="582" name="直線コネクタ 581"/>
        <xdr:cNvCxnSpPr/>
      </xdr:nvCxnSpPr>
      <xdr:spPr>
        <a:xfrm>
          <a:off x="15481300" y="9518080"/>
          <a:ext cx="8382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88330</xdr:rowOff>
    </xdr:from>
    <xdr:to>
      <xdr:col>22</xdr:col>
      <xdr:colOff>365125</xdr:colOff>
      <xdr:row>57</xdr:row>
      <xdr:rowOff>142301</xdr:rowOff>
    </xdr:to>
    <xdr:cxnSp macro="">
      <xdr:nvCxnSpPr>
        <xdr:cNvPr id="585" name="直線コネクタ 584"/>
        <xdr:cNvCxnSpPr/>
      </xdr:nvCxnSpPr>
      <xdr:spPr>
        <a:xfrm flipV="1">
          <a:off x="14592300" y="9518080"/>
          <a:ext cx="889000" cy="39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44080</xdr:rowOff>
    </xdr:from>
    <xdr:to>
      <xdr:col>21</xdr:col>
      <xdr:colOff>161925</xdr:colOff>
      <xdr:row>57</xdr:row>
      <xdr:rowOff>142301</xdr:rowOff>
    </xdr:to>
    <xdr:cxnSp macro="">
      <xdr:nvCxnSpPr>
        <xdr:cNvPr id="588" name="直線コネクタ 587"/>
        <xdr:cNvCxnSpPr/>
      </xdr:nvCxnSpPr>
      <xdr:spPr>
        <a:xfrm>
          <a:off x="13703300" y="9816730"/>
          <a:ext cx="889000" cy="9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29972</xdr:rowOff>
    </xdr:from>
    <xdr:to>
      <xdr:col>19</xdr:col>
      <xdr:colOff>644525</xdr:colOff>
      <xdr:row>57</xdr:row>
      <xdr:rowOff>44080</xdr:rowOff>
    </xdr:to>
    <xdr:cxnSp macro="">
      <xdr:nvCxnSpPr>
        <xdr:cNvPr id="591" name="直線コネクタ 590"/>
        <xdr:cNvCxnSpPr/>
      </xdr:nvCxnSpPr>
      <xdr:spPr>
        <a:xfrm>
          <a:off x="12814300" y="9802622"/>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24576</xdr:rowOff>
    </xdr:from>
    <xdr:to>
      <xdr:col>23</xdr:col>
      <xdr:colOff>568325</xdr:colOff>
      <xdr:row>56</xdr:row>
      <xdr:rowOff>126176</xdr:rowOff>
    </xdr:to>
    <xdr:sp macro="" textlink="">
      <xdr:nvSpPr>
        <xdr:cNvPr id="601" name="円/楕円 600"/>
        <xdr:cNvSpPr/>
      </xdr:nvSpPr>
      <xdr:spPr>
        <a:xfrm>
          <a:off x="16268700" y="96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47453</xdr:rowOff>
    </xdr:from>
    <xdr:ext cx="534377" cy="259045"/>
    <xdr:sp macro="" textlink="">
      <xdr:nvSpPr>
        <xdr:cNvPr id="602" name="教育費該当値テキスト"/>
        <xdr:cNvSpPr txBox="1"/>
      </xdr:nvSpPr>
      <xdr:spPr>
        <a:xfrm>
          <a:off x="16370300" y="94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49,409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37530</xdr:rowOff>
    </xdr:from>
    <xdr:to>
      <xdr:col>22</xdr:col>
      <xdr:colOff>415925</xdr:colOff>
      <xdr:row>55</xdr:row>
      <xdr:rowOff>139130</xdr:rowOff>
    </xdr:to>
    <xdr:sp macro="" textlink="">
      <xdr:nvSpPr>
        <xdr:cNvPr id="603" name="円/楕円 602"/>
        <xdr:cNvSpPr/>
      </xdr:nvSpPr>
      <xdr:spPr>
        <a:xfrm>
          <a:off x="15430500" y="9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155657</xdr:rowOff>
    </xdr:from>
    <xdr:ext cx="534377" cy="259045"/>
    <xdr:sp macro="" textlink="">
      <xdr:nvSpPr>
        <xdr:cNvPr id="604" name="テキスト ボックス 603"/>
        <xdr:cNvSpPr txBox="1"/>
      </xdr:nvSpPr>
      <xdr:spPr>
        <a:xfrm>
          <a:off x="15214111" y="924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91501</xdr:rowOff>
    </xdr:from>
    <xdr:to>
      <xdr:col>21</xdr:col>
      <xdr:colOff>212725</xdr:colOff>
      <xdr:row>58</xdr:row>
      <xdr:rowOff>21651</xdr:rowOff>
    </xdr:to>
    <xdr:sp macro="" textlink="">
      <xdr:nvSpPr>
        <xdr:cNvPr id="605" name="円/楕円 604"/>
        <xdr:cNvSpPr/>
      </xdr:nvSpPr>
      <xdr:spPr>
        <a:xfrm>
          <a:off x="14541500" y="98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12778</xdr:rowOff>
    </xdr:from>
    <xdr:ext cx="534377" cy="259045"/>
    <xdr:sp macro="" textlink="">
      <xdr:nvSpPr>
        <xdr:cNvPr id="606" name="テキスト ボックス 605"/>
        <xdr:cNvSpPr txBox="1"/>
      </xdr:nvSpPr>
      <xdr:spPr>
        <a:xfrm>
          <a:off x="14325111" y="995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164730</xdr:rowOff>
    </xdr:from>
    <xdr:to>
      <xdr:col>20</xdr:col>
      <xdr:colOff>9525</xdr:colOff>
      <xdr:row>57</xdr:row>
      <xdr:rowOff>94880</xdr:rowOff>
    </xdr:to>
    <xdr:sp macro="" textlink="">
      <xdr:nvSpPr>
        <xdr:cNvPr id="607" name="円/楕円 606"/>
        <xdr:cNvSpPr/>
      </xdr:nvSpPr>
      <xdr:spPr>
        <a:xfrm>
          <a:off x="13652500" y="97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86007</xdr:rowOff>
    </xdr:from>
    <xdr:ext cx="534377" cy="259045"/>
    <xdr:sp macro="" textlink="">
      <xdr:nvSpPr>
        <xdr:cNvPr id="608" name="テキスト ボックス 607"/>
        <xdr:cNvSpPr txBox="1"/>
      </xdr:nvSpPr>
      <xdr:spPr>
        <a:xfrm>
          <a:off x="13436111" y="985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36,534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150622</xdr:rowOff>
    </xdr:from>
    <xdr:to>
      <xdr:col>18</xdr:col>
      <xdr:colOff>492125</xdr:colOff>
      <xdr:row>57</xdr:row>
      <xdr:rowOff>80772</xdr:rowOff>
    </xdr:to>
    <xdr:sp macro="" textlink="">
      <xdr:nvSpPr>
        <xdr:cNvPr id="609" name="円/楕円 608"/>
        <xdr:cNvSpPr/>
      </xdr:nvSpPr>
      <xdr:spPr>
        <a:xfrm>
          <a:off x="12763500" y="97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71899</xdr:rowOff>
    </xdr:from>
    <xdr:ext cx="534377" cy="259045"/>
    <xdr:sp macro="" textlink="">
      <xdr:nvSpPr>
        <xdr:cNvPr id="610" name="テキスト ボックス 609"/>
        <xdr:cNvSpPr txBox="1"/>
      </xdr:nvSpPr>
      <xdr:spPr>
        <a:xfrm>
          <a:off x="12547111" y="98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39821</xdr:rowOff>
    </xdr:from>
    <xdr:to>
      <xdr:col>23</xdr:col>
      <xdr:colOff>517525</xdr:colOff>
      <xdr:row>79</xdr:row>
      <xdr:rowOff>44450</xdr:rowOff>
    </xdr:to>
    <xdr:cxnSp macro="">
      <xdr:nvCxnSpPr>
        <xdr:cNvPr id="639" name="直線コネクタ 638"/>
        <xdr:cNvCxnSpPr/>
      </xdr:nvCxnSpPr>
      <xdr:spPr>
        <a:xfrm flipV="1">
          <a:off x="15481300" y="13584371"/>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44298</xdr:rowOff>
    </xdr:from>
    <xdr:to>
      <xdr:col>22</xdr:col>
      <xdr:colOff>365125</xdr:colOff>
      <xdr:row>79</xdr:row>
      <xdr:rowOff>44450</xdr:rowOff>
    </xdr:to>
    <xdr:cxnSp macro="">
      <xdr:nvCxnSpPr>
        <xdr:cNvPr id="642" name="直線コネクタ 641"/>
        <xdr:cNvCxnSpPr/>
      </xdr:nvCxnSpPr>
      <xdr:spPr>
        <a:xfrm>
          <a:off x="14592300" y="1358884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44298</xdr:rowOff>
    </xdr:from>
    <xdr:to>
      <xdr:col>21</xdr:col>
      <xdr:colOff>161925</xdr:colOff>
      <xdr:row>79</xdr:row>
      <xdr:rowOff>44450</xdr:rowOff>
    </xdr:to>
    <xdr:cxnSp macro="">
      <xdr:nvCxnSpPr>
        <xdr:cNvPr id="645" name="直線コネクタ 644"/>
        <xdr:cNvCxnSpPr/>
      </xdr:nvCxnSpPr>
      <xdr:spPr>
        <a:xfrm flipV="1">
          <a:off x="13703300" y="1358884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44050</xdr:rowOff>
    </xdr:from>
    <xdr:to>
      <xdr:col>19</xdr:col>
      <xdr:colOff>644525</xdr:colOff>
      <xdr:row>79</xdr:row>
      <xdr:rowOff>44450</xdr:rowOff>
    </xdr:to>
    <xdr:cxnSp macro="">
      <xdr:nvCxnSpPr>
        <xdr:cNvPr id="648" name="直線コネクタ 647"/>
        <xdr:cNvCxnSpPr/>
      </xdr:nvCxnSpPr>
      <xdr:spPr>
        <a:xfrm>
          <a:off x="12814300" y="135886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160471</xdr:rowOff>
    </xdr:from>
    <xdr:to>
      <xdr:col>23</xdr:col>
      <xdr:colOff>568325</xdr:colOff>
      <xdr:row>79</xdr:row>
      <xdr:rowOff>90621</xdr:rowOff>
    </xdr:to>
    <xdr:sp macro="" textlink="">
      <xdr:nvSpPr>
        <xdr:cNvPr id="658" name="円/楕円 657"/>
        <xdr:cNvSpPr/>
      </xdr:nvSpPr>
      <xdr:spPr>
        <a:xfrm>
          <a:off x="16268700" y="135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59" name="災害復旧費該当値テキスト"/>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164948</xdr:rowOff>
    </xdr:from>
    <xdr:to>
      <xdr:col>21</xdr:col>
      <xdr:colOff>212725</xdr:colOff>
      <xdr:row>79</xdr:row>
      <xdr:rowOff>95098</xdr:rowOff>
    </xdr:to>
    <xdr:sp macro="" textlink="">
      <xdr:nvSpPr>
        <xdr:cNvPr id="662" name="円/楕円 661"/>
        <xdr:cNvSpPr/>
      </xdr:nvSpPr>
      <xdr:spPr>
        <a:xfrm>
          <a:off x="14541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86225</xdr:rowOff>
    </xdr:from>
    <xdr:ext cx="249299" cy="259045"/>
    <xdr:sp macro="" textlink="">
      <xdr:nvSpPr>
        <xdr:cNvPr id="663" name="テキスト ボックス 662"/>
        <xdr:cNvSpPr txBox="1"/>
      </xdr:nvSpPr>
      <xdr:spPr>
        <a:xfrm>
          <a:off x="14467649"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164700</xdr:rowOff>
    </xdr:from>
    <xdr:to>
      <xdr:col>18</xdr:col>
      <xdr:colOff>492125</xdr:colOff>
      <xdr:row>79</xdr:row>
      <xdr:rowOff>94850</xdr:rowOff>
    </xdr:to>
    <xdr:sp macro="" textlink="">
      <xdr:nvSpPr>
        <xdr:cNvPr id="666" name="円/楕円 665"/>
        <xdr:cNvSpPr/>
      </xdr:nvSpPr>
      <xdr:spPr>
        <a:xfrm>
          <a:off x="12763500" y="135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85977</xdr:rowOff>
    </xdr:from>
    <xdr:ext cx="313932" cy="259045"/>
    <xdr:sp macro="" textlink="">
      <xdr:nvSpPr>
        <xdr:cNvPr id="667" name="テキスト ボックス 666"/>
        <xdr:cNvSpPr txBox="1"/>
      </xdr:nvSpPr>
      <xdr:spPr>
        <a:xfrm>
          <a:off x="12657333" y="13630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99957</xdr:rowOff>
    </xdr:from>
    <xdr:to>
      <xdr:col>23</xdr:col>
      <xdr:colOff>517525</xdr:colOff>
      <xdr:row>97</xdr:row>
      <xdr:rowOff>104888</xdr:rowOff>
    </xdr:to>
    <xdr:cxnSp macro="">
      <xdr:nvCxnSpPr>
        <xdr:cNvPr id="698" name="直線コネクタ 697"/>
        <xdr:cNvCxnSpPr/>
      </xdr:nvCxnSpPr>
      <xdr:spPr>
        <a:xfrm flipV="1">
          <a:off x="15481300" y="16730607"/>
          <a:ext cx="8382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80753</xdr:rowOff>
    </xdr:from>
    <xdr:to>
      <xdr:col>22</xdr:col>
      <xdr:colOff>365125</xdr:colOff>
      <xdr:row>97</xdr:row>
      <xdr:rowOff>104888</xdr:rowOff>
    </xdr:to>
    <xdr:cxnSp macro="">
      <xdr:nvCxnSpPr>
        <xdr:cNvPr id="701" name="直線コネクタ 700"/>
        <xdr:cNvCxnSpPr/>
      </xdr:nvCxnSpPr>
      <xdr:spPr>
        <a:xfrm>
          <a:off x="14592300" y="16711403"/>
          <a:ext cx="889000" cy="2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73014</xdr:rowOff>
    </xdr:from>
    <xdr:to>
      <xdr:col>21</xdr:col>
      <xdr:colOff>161925</xdr:colOff>
      <xdr:row>97</xdr:row>
      <xdr:rowOff>80753</xdr:rowOff>
    </xdr:to>
    <xdr:cxnSp macro="">
      <xdr:nvCxnSpPr>
        <xdr:cNvPr id="704" name="直線コネクタ 703"/>
        <xdr:cNvCxnSpPr/>
      </xdr:nvCxnSpPr>
      <xdr:spPr>
        <a:xfrm>
          <a:off x="13703300" y="16703664"/>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73014</xdr:rowOff>
    </xdr:from>
    <xdr:to>
      <xdr:col>19</xdr:col>
      <xdr:colOff>644525</xdr:colOff>
      <xdr:row>97</xdr:row>
      <xdr:rowOff>74386</xdr:rowOff>
    </xdr:to>
    <xdr:cxnSp macro="">
      <xdr:nvCxnSpPr>
        <xdr:cNvPr id="707" name="直線コネクタ 706"/>
        <xdr:cNvCxnSpPr/>
      </xdr:nvCxnSpPr>
      <xdr:spPr>
        <a:xfrm flipV="1">
          <a:off x="12814300" y="1670366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49157</xdr:rowOff>
    </xdr:from>
    <xdr:to>
      <xdr:col>23</xdr:col>
      <xdr:colOff>568325</xdr:colOff>
      <xdr:row>97</xdr:row>
      <xdr:rowOff>150757</xdr:rowOff>
    </xdr:to>
    <xdr:sp macro="" textlink="">
      <xdr:nvSpPr>
        <xdr:cNvPr id="717" name="円/楕円 716"/>
        <xdr:cNvSpPr/>
      </xdr:nvSpPr>
      <xdr:spPr>
        <a:xfrm>
          <a:off x="16268700" y="166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27584</xdr:rowOff>
    </xdr:from>
    <xdr:ext cx="534377" cy="259045"/>
    <xdr:sp macro="" textlink="">
      <xdr:nvSpPr>
        <xdr:cNvPr id="718" name="公債費該当値テキスト"/>
        <xdr:cNvSpPr txBox="1"/>
      </xdr:nvSpPr>
      <xdr:spPr>
        <a:xfrm>
          <a:off x="16370300" y="1665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31,401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54088</xdr:rowOff>
    </xdr:from>
    <xdr:to>
      <xdr:col>22</xdr:col>
      <xdr:colOff>415925</xdr:colOff>
      <xdr:row>97</xdr:row>
      <xdr:rowOff>155688</xdr:rowOff>
    </xdr:to>
    <xdr:sp macro="" textlink="">
      <xdr:nvSpPr>
        <xdr:cNvPr id="719" name="円/楕円 718"/>
        <xdr:cNvSpPr/>
      </xdr:nvSpPr>
      <xdr:spPr>
        <a:xfrm>
          <a:off x="15430500" y="166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765</xdr:rowOff>
    </xdr:from>
    <xdr:ext cx="534377" cy="259045"/>
    <xdr:sp macro="" textlink="">
      <xdr:nvSpPr>
        <xdr:cNvPr id="720" name="テキスト ボックス 719"/>
        <xdr:cNvSpPr txBox="1"/>
      </xdr:nvSpPr>
      <xdr:spPr>
        <a:xfrm>
          <a:off x="15214111" y="1645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30,948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29953</xdr:rowOff>
    </xdr:from>
    <xdr:to>
      <xdr:col>21</xdr:col>
      <xdr:colOff>212725</xdr:colOff>
      <xdr:row>97</xdr:row>
      <xdr:rowOff>131553</xdr:rowOff>
    </xdr:to>
    <xdr:sp macro="" textlink="">
      <xdr:nvSpPr>
        <xdr:cNvPr id="721" name="円/楕円 720"/>
        <xdr:cNvSpPr/>
      </xdr:nvSpPr>
      <xdr:spPr>
        <a:xfrm>
          <a:off x="14541500" y="166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122680</xdr:rowOff>
    </xdr:from>
    <xdr:ext cx="534377" cy="259045"/>
    <xdr:sp macro="" textlink="">
      <xdr:nvSpPr>
        <xdr:cNvPr id="722" name="テキスト ボックス 721"/>
        <xdr:cNvSpPr txBox="1"/>
      </xdr:nvSpPr>
      <xdr:spPr>
        <a:xfrm>
          <a:off x="14325111" y="167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22214</xdr:rowOff>
    </xdr:from>
    <xdr:to>
      <xdr:col>20</xdr:col>
      <xdr:colOff>9525</xdr:colOff>
      <xdr:row>97</xdr:row>
      <xdr:rowOff>123814</xdr:rowOff>
    </xdr:to>
    <xdr:sp macro="" textlink="">
      <xdr:nvSpPr>
        <xdr:cNvPr id="723" name="円/楕円 722"/>
        <xdr:cNvSpPr/>
      </xdr:nvSpPr>
      <xdr:spPr>
        <a:xfrm>
          <a:off x="13652500" y="166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114941</xdr:rowOff>
    </xdr:from>
    <xdr:ext cx="534377" cy="259045"/>
    <xdr:sp macro="" textlink="">
      <xdr:nvSpPr>
        <xdr:cNvPr id="724" name="テキスト ボックス 723"/>
        <xdr:cNvSpPr txBox="1"/>
      </xdr:nvSpPr>
      <xdr:spPr>
        <a:xfrm>
          <a:off x="13436111" y="167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23586</xdr:rowOff>
    </xdr:from>
    <xdr:to>
      <xdr:col>18</xdr:col>
      <xdr:colOff>492125</xdr:colOff>
      <xdr:row>97</xdr:row>
      <xdr:rowOff>125186</xdr:rowOff>
    </xdr:to>
    <xdr:sp macro="" textlink="">
      <xdr:nvSpPr>
        <xdr:cNvPr id="725" name="円/楕円 724"/>
        <xdr:cNvSpPr/>
      </xdr:nvSpPr>
      <xdr:spPr>
        <a:xfrm>
          <a:off x="12763500" y="166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116313</xdr:rowOff>
    </xdr:from>
    <xdr:ext cx="534377" cy="259045"/>
    <xdr:sp macro="" textlink="">
      <xdr:nvSpPr>
        <xdr:cNvPr id="726" name="テキスト ボックス 725"/>
        <xdr:cNvSpPr txBox="1"/>
      </xdr:nvSpPr>
      <xdr:spPr>
        <a:xfrm>
          <a:off x="12547111" y="167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とんどの目的別科目において、類似団体や全国市町村、広島県市町の平均を下回っています。最小限の費用でサービスの提供ができており、効率的・効果的な行政運営を行った結果が反映されているといえます。</a:t>
          </a:r>
        </a:p>
        <a:p>
          <a:r>
            <a:rPr kumimoji="1" lang="ja-JP" altLang="en-US" sz="1300">
              <a:latin typeface="ＭＳ Ｐゴシック"/>
            </a:rPr>
            <a:t>　ただし、土木費については、向洋駅周辺土地区画整理事業等を主要事業として進めている関係で、比較的高額となっています。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年度は、財政調整基金に対し、</a:t>
          </a:r>
          <a:r>
            <a:rPr kumimoji="1" lang="en-US" altLang="ja-JP" sz="1300">
              <a:latin typeface="ＭＳ ゴシック" pitchFamily="49" charset="-128"/>
              <a:ea typeface="ＭＳ ゴシック" pitchFamily="49" charset="-128"/>
            </a:rPr>
            <a:t>215</a:t>
          </a:r>
          <a:r>
            <a:rPr kumimoji="1" lang="ja-JP" altLang="en-US" sz="1300">
              <a:latin typeface="ＭＳ ゴシック" pitchFamily="49" charset="-128"/>
              <a:ea typeface="ＭＳ ゴシック" pitchFamily="49" charset="-128"/>
            </a:rPr>
            <a:t>百万円の積立を行った一方で、取崩しを行わなかったため、財政調整基金残高比率は上昇しています。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また、実質収支額も</a:t>
          </a:r>
          <a:r>
            <a:rPr kumimoji="1" lang="en-US" altLang="ja-JP" sz="1300">
              <a:latin typeface="ＭＳ ゴシック" pitchFamily="49" charset="-128"/>
              <a:ea typeface="ＭＳ ゴシック" pitchFamily="49" charset="-128"/>
            </a:rPr>
            <a:t>81</a:t>
          </a:r>
          <a:r>
            <a:rPr kumimoji="1" lang="ja-JP" altLang="en-US" sz="1300">
              <a:latin typeface="ＭＳ ゴシック" pitchFamily="49" charset="-128"/>
              <a:ea typeface="ＭＳ ゴシック" pitchFamily="49" charset="-128"/>
            </a:rPr>
            <a:t>百万円増加したことから、当該比率も増加しています。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一方前年度と比較して、財政調整基金への積立額が</a:t>
          </a:r>
          <a:r>
            <a:rPr kumimoji="1" lang="en-US" altLang="ja-JP" sz="1300">
              <a:latin typeface="ＭＳ ゴシック" pitchFamily="49" charset="-128"/>
              <a:ea typeface="ＭＳ ゴシック" pitchFamily="49" charset="-128"/>
            </a:rPr>
            <a:t>251</a:t>
          </a:r>
          <a:r>
            <a:rPr kumimoji="1" lang="ja-JP" altLang="en-US" sz="1300">
              <a:latin typeface="ＭＳ ゴシック" pitchFamily="49" charset="-128"/>
              <a:ea typeface="ＭＳ ゴシック" pitchFamily="49" charset="-128"/>
            </a:rPr>
            <a:t>百万円減少したこと等から、実質単年度収支比率は低下しています。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年度は、一般会計実質収支が</a:t>
          </a:r>
          <a:r>
            <a:rPr kumimoji="1" lang="en-US" altLang="ja-JP" sz="1400">
              <a:latin typeface="ＭＳ ゴシック" pitchFamily="49" charset="-128"/>
              <a:ea typeface="ＭＳ ゴシック" pitchFamily="49" charset="-128"/>
            </a:rPr>
            <a:t>510</a:t>
          </a:r>
          <a:r>
            <a:rPr kumimoji="1" lang="ja-JP" altLang="en-US" sz="1400">
              <a:latin typeface="ＭＳ ゴシック" pitchFamily="49" charset="-128"/>
              <a:ea typeface="ＭＳ ゴシック" pitchFamily="49" charset="-128"/>
            </a:rPr>
            <a:t>百万円であり、前年度と比較し</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0.74</a:t>
          </a:r>
          <a:r>
            <a:rPr kumimoji="1" lang="ja-JP" altLang="en-US" sz="1400">
              <a:latin typeface="ＭＳ ゴシック" pitchFamily="49" charset="-128"/>
              <a:ea typeface="ＭＳ ゴシック" pitchFamily="49" charset="-128"/>
            </a:rPr>
            <a:t>ポイント）増加していること、また介護保険特別会計実質収支が</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百万円であり、前年度と比較して</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ポイント）増加していることにより、全会計連結ベースの比率についても</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ポイント増加しています。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65</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67</v>
      </c>
      <c r="C3" s="361"/>
      <c r="D3" s="361"/>
      <c r="E3" s="362"/>
      <c r="F3" s="362"/>
      <c r="G3" s="362"/>
      <c r="H3" s="362"/>
      <c r="I3" s="362"/>
      <c r="J3" s="362"/>
      <c r="K3" s="362"/>
      <c r="L3" s="362" t="s">
        <v>68</v>
      </c>
      <c r="M3" s="362"/>
      <c r="N3" s="362"/>
      <c r="O3" s="362"/>
      <c r="P3" s="362"/>
      <c r="Q3" s="362"/>
      <c r="R3" s="369"/>
      <c r="S3" s="369"/>
      <c r="T3" s="369"/>
      <c r="U3" s="369"/>
      <c r="V3" s="370"/>
      <c r="W3" s="344" t="s">
        <v>69</v>
      </c>
      <c r="X3" s="345"/>
      <c r="Y3" s="345"/>
      <c r="Z3" s="345"/>
      <c r="AA3" s="345"/>
      <c r="AB3" s="361"/>
      <c r="AC3" s="369" t="s">
        <v>70</v>
      </c>
      <c r="AD3" s="345"/>
      <c r="AE3" s="345"/>
      <c r="AF3" s="345"/>
      <c r="AG3" s="345"/>
      <c r="AH3" s="345"/>
      <c r="AI3" s="345"/>
      <c r="AJ3" s="345"/>
      <c r="AK3" s="345"/>
      <c r="AL3" s="346"/>
      <c r="AM3" s="344" t="s">
        <v>71</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72</v>
      </c>
      <c r="BO3" s="345"/>
      <c r="BP3" s="345"/>
      <c r="BQ3" s="345"/>
      <c r="BR3" s="345"/>
      <c r="BS3" s="345"/>
      <c r="BT3" s="345"/>
      <c r="BU3" s="346"/>
      <c r="BV3" s="344" t="s">
        <v>73</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74</v>
      </c>
      <c r="CU3" s="345"/>
      <c r="CV3" s="345"/>
      <c r="CW3" s="345"/>
      <c r="CX3" s="345"/>
      <c r="CY3" s="345"/>
      <c r="CZ3" s="345"/>
      <c r="DA3" s="346"/>
      <c r="DB3" s="344" t="s">
        <v>75</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76</v>
      </c>
      <c r="AZ4" s="348"/>
      <c r="BA4" s="348"/>
      <c r="BB4" s="348"/>
      <c r="BC4" s="348"/>
      <c r="BD4" s="348"/>
      <c r="BE4" s="348"/>
      <c r="BF4" s="348"/>
      <c r="BG4" s="348"/>
      <c r="BH4" s="348"/>
      <c r="BI4" s="348"/>
      <c r="BJ4" s="348"/>
      <c r="BK4" s="348"/>
      <c r="BL4" s="348"/>
      <c r="BM4" s="349"/>
      <c r="BN4" s="350">
        <v>19383267</v>
      </c>
      <c r="BO4" s="351"/>
      <c r="BP4" s="351"/>
      <c r="BQ4" s="351"/>
      <c r="BR4" s="351"/>
      <c r="BS4" s="351"/>
      <c r="BT4" s="351"/>
      <c r="BU4" s="352"/>
      <c r="BV4" s="350">
        <v>19161307</v>
      </c>
      <c r="BW4" s="351"/>
      <c r="BX4" s="351"/>
      <c r="BY4" s="351"/>
      <c r="BZ4" s="351"/>
      <c r="CA4" s="351"/>
      <c r="CB4" s="351"/>
      <c r="CC4" s="352"/>
      <c r="CD4" s="353" t="s">
        <v>77</v>
      </c>
      <c r="CE4" s="354"/>
      <c r="CF4" s="354"/>
      <c r="CG4" s="354"/>
      <c r="CH4" s="354"/>
      <c r="CI4" s="354"/>
      <c r="CJ4" s="354"/>
      <c r="CK4" s="354"/>
      <c r="CL4" s="354"/>
      <c r="CM4" s="354"/>
      <c r="CN4" s="354"/>
      <c r="CO4" s="354"/>
      <c r="CP4" s="354"/>
      <c r="CQ4" s="354"/>
      <c r="CR4" s="354"/>
      <c r="CS4" s="355"/>
      <c r="CT4" s="356">
        <v>5.4</v>
      </c>
      <c r="CU4" s="357"/>
      <c r="CV4" s="357"/>
      <c r="CW4" s="357"/>
      <c r="CX4" s="357"/>
      <c r="CY4" s="357"/>
      <c r="CZ4" s="357"/>
      <c r="DA4" s="358"/>
      <c r="DB4" s="356">
        <v>4.7</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78</v>
      </c>
      <c r="AN5" s="417"/>
      <c r="AO5" s="417"/>
      <c r="AP5" s="417"/>
      <c r="AQ5" s="417"/>
      <c r="AR5" s="417"/>
      <c r="AS5" s="417"/>
      <c r="AT5" s="418"/>
      <c r="AU5" s="419" t="s">
        <v>79</v>
      </c>
      <c r="AV5" s="420"/>
      <c r="AW5" s="420"/>
      <c r="AX5" s="420"/>
      <c r="AY5" s="421" t="s">
        <v>80</v>
      </c>
      <c r="AZ5" s="422"/>
      <c r="BA5" s="422"/>
      <c r="BB5" s="422"/>
      <c r="BC5" s="422"/>
      <c r="BD5" s="422"/>
      <c r="BE5" s="422"/>
      <c r="BF5" s="422"/>
      <c r="BG5" s="422"/>
      <c r="BH5" s="422"/>
      <c r="BI5" s="422"/>
      <c r="BJ5" s="422"/>
      <c r="BK5" s="422"/>
      <c r="BL5" s="422"/>
      <c r="BM5" s="423"/>
      <c r="BN5" s="387">
        <v>18737943</v>
      </c>
      <c r="BO5" s="388"/>
      <c r="BP5" s="388"/>
      <c r="BQ5" s="388"/>
      <c r="BR5" s="388"/>
      <c r="BS5" s="388"/>
      <c r="BT5" s="388"/>
      <c r="BU5" s="389"/>
      <c r="BV5" s="387">
        <v>18716583</v>
      </c>
      <c r="BW5" s="388"/>
      <c r="BX5" s="388"/>
      <c r="BY5" s="388"/>
      <c r="BZ5" s="388"/>
      <c r="CA5" s="388"/>
      <c r="CB5" s="388"/>
      <c r="CC5" s="389"/>
      <c r="CD5" s="390" t="s">
        <v>81</v>
      </c>
      <c r="CE5" s="391"/>
      <c r="CF5" s="391"/>
      <c r="CG5" s="391"/>
      <c r="CH5" s="391"/>
      <c r="CI5" s="391"/>
      <c r="CJ5" s="391"/>
      <c r="CK5" s="391"/>
      <c r="CL5" s="391"/>
      <c r="CM5" s="391"/>
      <c r="CN5" s="391"/>
      <c r="CO5" s="391"/>
      <c r="CP5" s="391"/>
      <c r="CQ5" s="391"/>
      <c r="CR5" s="391"/>
      <c r="CS5" s="392"/>
      <c r="CT5" s="384">
        <v>91.2</v>
      </c>
      <c r="CU5" s="385"/>
      <c r="CV5" s="385"/>
      <c r="CW5" s="385"/>
      <c r="CX5" s="385"/>
      <c r="CY5" s="385"/>
      <c r="CZ5" s="385"/>
      <c r="DA5" s="386"/>
      <c r="DB5" s="384">
        <v>93.8</v>
      </c>
      <c r="DC5" s="385"/>
      <c r="DD5" s="385"/>
      <c r="DE5" s="385"/>
      <c r="DF5" s="385"/>
      <c r="DG5" s="385"/>
      <c r="DH5" s="385"/>
      <c r="DI5" s="386"/>
      <c r="DJ5" s="139"/>
      <c r="DK5" s="139"/>
      <c r="DL5" s="139"/>
      <c r="DM5" s="139"/>
      <c r="DN5" s="139"/>
      <c r="DO5" s="139"/>
    </row>
    <row r="6" spans="1:119" ht="18.75" customHeight="1">
      <c r="A6" s="140"/>
      <c r="B6" s="393" t="s">
        <v>82</v>
      </c>
      <c r="C6" s="394"/>
      <c r="D6" s="394"/>
      <c r="E6" s="395"/>
      <c r="F6" s="395"/>
      <c r="G6" s="395"/>
      <c r="H6" s="395"/>
      <c r="I6" s="395"/>
      <c r="J6" s="395"/>
      <c r="K6" s="395"/>
      <c r="L6" s="395" t="s">
        <v>83</v>
      </c>
      <c r="M6" s="395"/>
      <c r="N6" s="395"/>
      <c r="O6" s="395"/>
      <c r="P6" s="395"/>
      <c r="Q6" s="395"/>
      <c r="R6" s="399"/>
      <c r="S6" s="399"/>
      <c r="T6" s="399"/>
      <c r="U6" s="399"/>
      <c r="V6" s="400"/>
      <c r="W6" s="403" t="s">
        <v>84</v>
      </c>
      <c r="X6" s="404"/>
      <c r="Y6" s="404"/>
      <c r="Z6" s="404"/>
      <c r="AA6" s="404"/>
      <c r="AB6" s="394"/>
      <c r="AC6" s="407" t="s">
        <v>85</v>
      </c>
      <c r="AD6" s="408"/>
      <c r="AE6" s="408"/>
      <c r="AF6" s="408"/>
      <c r="AG6" s="408"/>
      <c r="AH6" s="408"/>
      <c r="AI6" s="408"/>
      <c r="AJ6" s="408"/>
      <c r="AK6" s="408"/>
      <c r="AL6" s="409"/>
      <c r="AM6" s="416" t="s">
        <v>86</v>
      </c>
      <c r="AN6" s="417"/>
      <c r="AO6" s="417"/>
      <c r="AP6" s="417"/>
      <c r="AQ6" s="417"/>
      <c r="AR6" s="417"/>
      <c r="AS6" s="417"/>
      <c r="AT6" s="418"/>
      <c r="AU6" s="419" t="s">
        <v>79</v>
      </c>
      <c r="AV6" s="420"/>
      <c r="AW6" s="420"/>
      <c r="AX6" s="420"/>
      <c r="AY6" s="421" t="s">
        <v>87</v>
      </c>
      <c r="AZ6" s="422"/>
      <c r="BA6" s="422"/>
      <c r="BB6" s="422"/>
      <c r="BC6" s="422"/>
      <c r="BD6" s="422"/>
      <c r="BE6" s="422"/>
      <c r="BF6" s="422"/>
      <c r="BG6" s="422"/>
      <c r="BH6" s="422"/>
      <c r="BI6" s="422"/>
      <c r="BJ6" s="422"/>
      <c r="BK6" s="422"/>
      <c r="BL6" s="422"/>
      <c r="BM6" s="423"/>
      <c r="BN6" s="387">
        <v>645324</v>
      </c>
      <c r="BO6" s="388"/>
      <c r="BP6" s="388"/>
      <c r="BQ6" s="388"/>
      <c r="BR6" s="388"/>
      <c r="BS6" s="388"/>
      <c r="BT6" s="388"/>
      <c r="BU6" s="389"/>
      <c r="BV6" s="387">
        <v>444724</v>
      </c>
      <c r="BW6" s="388"/>
      <c r="BX6" s="388"/>
      <c r="BY6" s="388"/>
      <c r="BZ6" s="388"/>
      <c r="CA6" s="388"/>
      <c r="CB6" s="388"/>
      <c r="CC6" s="389"/>
      <c r="CD6" s="390" t="s">
        <v>88</v>
      </c>
      <c r="CE6" s="391"/>
      <c r="CF6" s="391"/>
      <c r="CG6" s="391"/>
      <c r="CH6" s="391"/>
      <c r="CI6" s="391"/>
      <c r="CJ6" s="391"/>
      <c r="CK6" s="391"/>
      <c r="CL6" s="391"/>
      <c r="CM6" s="391"/>
      <c r="CN6" s="391"/>
      <c r="CO6" s="391"/>
      <c r="CP6" s="391"/>
      <c r="CQ6" s="391"/>
      <c r="CR6" s="391"/>
      <c r="CS6" s="392"/>
      <c r="CT6" s="424">
        <v>95.1</v>
      </c>
      <c r="CU6" s="425"/>
      <c r="CV6" s="425"/>
      <c r="CW6" s="425"/>
      <c r="CX6" s="425"/>
      <c r="CY6" s="425"/>
      <c r="CZ6" s="425"/>
      <c r="DA6" s="426"/>
      <c r="DB6" s="424">
        <v>101.3</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89</v>
      </c>
      <c r="AN7" s="417"/>
      <c r="AO7" s="417"/>
      <c r="AP7" s="417"/>
      <c r="AQ7" s="417"/>
      <c r="AR7" s="417"/>
      <c r="AS7" s="417"/>
      <c r="AT7" s="418"/>
      <c r="AU7" s="419" t="s">
        <v>90</v>
      </c>
      <c r="AV7" s="420"/>
      <c r="AW7" s="420"/>
      <c r="AX7" s="420"/>
      <c r="AY7" s="421" t="s">
        <v>91</v>
      </c>
      <c r="AZ7" s="422"/>
      <c r="BA7" s="422"/>
      <c r="BB7" s="422"/>
      <c r="BC7" s="422"/>
      <c r="BD7" s="422"/>
      <c r="BE7" s="422"/>
      <c r="BF7" s="422"/>
      <c r="BG7" s="422"/>
      <c r="BH7" s="422"/>
      <c r="BI7" s="422"/>
      <c r="BJ7" s="422"/>
      <c r="BK7" s="422"/>
      <c r="BL7" s="422"/>
      <c r="BM7" s="423"/>
      <c r="BN7" s="387">
        <v>135434</v>
      </c>
      <c r="BO7" s="388"/>
      <c r="BP7" s="388"/>
      <c r="BQ7" s="388"/>
      <c r="BR7" s="388"/>
      <c r="BS7" s="388"/>
      <c r="BT7" s="388"/>
      <c r="BU7" s="389"/>
      <c r="BV7" s="387">
        <v>15464</v>
      </c>
      <c r="BW7" s="388"/>
      <c r="BX7" s="388"/>
      <c r="BY7" s="388"/>
      <c r="BZ7" s="388"/>
      <c r="CA7" s="388"/>
      <c r="CB7" s="388"/>
      <c r="CC7" s="389"/>
      <c r="CD7" s="390" t="s">
        <v>92</v>
      </c>
      <c r="CE7" s="391"/>
      <c r="CF7" s="391"/>
      <c r="CG7" s="391"/>
      <c r="CH7" s="391"/>
      <c r="CI7" s="391"/>
      <c r="CJ7" s="391"/>
      <c r="CK7" s="391"/>
      <c r="CL7" s="391"/>
      <c r="CM7" s="391"/>
      <c r="CN7" s="391"/>
      <c r="CO7" s="391"/>
      <c r="CP7" s="391"/>
      <c r="CQ7" s="391"/>
      <c r="CR7" s="391"/>
      <c r="CS7" s="392"/>
      <c r="CT7" s="387">
        <v>9446661</v>
      </c>
      <c r="CU7" s="388"/>
      <c r="CV7" s="388"/>
      <c r="CW7" s="388"/>
      <c r="CX7" s="388"/>
      <c r="CY7" s="388"/>
      <c r="CZ7" s="388"/>
      <c r="DA7" s="389"/>
      <c r="DB7" s="387">
        <v>9214454</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93</v>
      </c>
      <c r="AN8" s="417"/>
      <c r="AO8" s="417"/>
      <c r="AP8" s="417"/>
      <c r="AQ8" s="417"/>
      <c r="AR8" s="417"/>
      <c r="AS8" s="417"/>
      <c r="AT8" s="418"/>
      <c r="AU8" s="419" t="s">
        <v>94</v>
      </c>
      <c r="AV8" s="420"/>
      <c r="AW8" s="420"/>
      <c r="AX8" s="420"/>
      <c r="AY8" s="421" t="s">
        <v>95</v>
      </c>
      <c r="AZ8" s="422"/>
      <c r="BA8" s="422"/>
      <c r="BB8" s="422"/>
      <c r="BC8" s="422"/>
      <c r="BD8" s="422"/>
      <c r="BE8" s="422"/>
      <c r="BF8" s="422"/>
      <c r="BG8" s="422"/>
      <c r="BH8" s="422"/>
      <c r="BI8" s="422"/>
      <c r="BJ8" s="422"/>
      <c r="BK8" s="422"/>
      <c r="BL8" s="422"/>
      <c r="BM8" s="423"/>
      <c r="BN8" s="387">
        <v>509890</v>
      </c>
      <c r="BO8" s="388"/>
      <c r="BP8" s="388"/>
      <c r="BQ8" s="388"/>
      <c r="BR8" s="388"/>
      <c r="BS8" s="388"/>
      <c r="BT8" s="388"/>
      <c r="BU8" s="389"/>
      <c r="BV8" s="387">
        <v>429260</v>
      </c>
      <c r="BW8" s="388"/>
      <c r="BX8" s="388"/>
      <c r="BY8" s="388"/>
      <c r="BZ8" s="388"/>
      <c r="CA8" s="388"/>
      <c r="CB8" s="388"/>
      <c r="CC8" s="389"/>
      <c r="CD8" s="390" t="s">
        <v>96</v>
      </c>
      <c r="CE8" s="391"/>
      <c r="CF8" s="391"/>
      <c r="CG8" s="391"/>
      <c r="CH8" s="391"/>
      <c r="CI8" s="391"/>
      <c r="CJ8" s="391"/>
      <c r="CK8" s="391"/>
      <c r="CL8" s="391"/>
      <c r="CM8" s="391"/>
      <c r="CN8" s="391"/>
      <c r="CO8" s="391"/>
      <c r="CP8" s="391"/>
      <c r="CQ8" s="391"/>
      <c r="CR8" s="391"/>
      <c r="CS8" s="392"/>
      <c r="CT8" s="427">
        <v>0.87</v>
      </c>
      <c r="CU8" s="428"/>
      <c r="CV8" s="428"/>
      <c r="CW8" s="428"/>
      <c r="CX8" s="428"/>
      <c r="CY8" s="428"/>
      <c r="CZ8" s="428"/>
      <c r="DA8" s="429"/>
      <c r="DB8" s="427">
        <v>0.86</v>
      </c>
      <c r="DC8" s="428"/>
      <c r="DD8" s="428"/>
      <c r="DE8" s="428"/>
      <c r="DF8" s="428"/>
      <c r="DG8" s="428"/>
      <c r="DH8" s="428"/>
      <c r="DI8" s="429"/>
      <c r="DJ8" s="139"/>
      <c r="DK8" s="139"/>
      <c r="DL8" s="139"/>
      <c r="DM8" s="139"/>
      <c r="DN8" s="139"/>
      <c r="DO8" s="139"/>
    </row>
    <row r="9" spans="1:119" ht="18.75" customHeight="1" thickBot="1">
      <c r="A9" s="140"/>
      <c r="B9" s="381" t="s">
        <v>97</v>
      </c>
      <c r="C9" s="382"/>
      <c r="D9" s="382"/>
      <c r="E9" s="382"/>
      <c r="F9" s="382"/>
      <c r="G9" s="382"/>
      <c r="H9" s="382"/>
      <c r="I9" s="382"/>
      <c r="J9" s="382"/>
      <c r="K9" s="430"/>
      <c r="L9" s="431" t="s">
        <v>98</v>
      </c>
      <c r="M9" s="432"/>
      <c r="N9" s="432"/>
      <c r="O9" s="432"/>
      <c r="P9" s="432"/>
      <c r="Q9" s="433"/>
      <c r="R9" s="434">
        <v>51053</v>
      </c>
      <c r="S9" s="435"/>
      <c r="T9" s="435"/>
      <c r="U9" s="435"/>
      <c r="V9" s="436"/>
      <c r="W9" s="344" t="s">
        <v>99</v>
      </c>
      <c r="X9" s="345"/>
      <c r="Y9" s="345"/>
      <c r="Z9" s="345"/>
      <c r="AA9" s="345"/>
      <c r="AB9" s="345"/>
      <c r="AC9" s="345"/>
      <c r="AD9" s="345"/>
      <c r="AE9" s="345"/>
      <c r="AF9" s="345"/>
      <c r="AG9" s="345"/>
      <c r="AH9" s="345"/>
      <c r="AI9" s="345"/>
      <c r="AJ9" s="345"/>
      <c r="AK9" s="345"/>
      <c r="AL9" s="346"/>
      <c r="AM9" s="416" t="s">
        <v>100</v>
      </c>
      <c r="AN9" s="417"/>
      <c r="AO9" s="417"/>
      <c r="AP9" s="417"/>
      <c r="AQ9" s="417"/>
      <c r="AR9" s="417"/>
      <c r="AS9" s="417"/>
      <c r="AT9" s="418"/>
      <c r="AU9" s="419" t="s">
        <v>79</v>
      </c>
      <c r="AV9" s="420"/>
      <c r="AW9" s="420"/>
      <c r="AX9" s="420"/>
      <c r="AY9" s="421" t="s">
        <v>101</v>
      </c>
      <c r="AZ9" s="422"/>
      <c r="BA9" s="422"/>
      <c r="BB9" s="422"/>
      <c r="BC9" s="422"/>
      <c r="BD9" s="422"/>
      <c r="BE9" s="422"/>
      <c r="BF9" s="422"/>
      <c r="BG9" s="422"/>
      <c r="BH9" s="422"/>
      <c r="BI9" s="422"/>
      <c r="BJ9" s="422"/>
      <c r="BK9" s="422"/>
      <c r="BL9" s="422"/>
      <c r="BM9" s="423"/>
      <c r="BN9" s="387">
        <v>80630</v>
      </c>
      <c r="BO9" s="388"/>
      <c r="BP9" s="388"/>
      <c r="BQ9" s="388"/>
      <c r="BR9" s="388"/>
      <c r="BS9" s="388"/>
      <c r="BT9" s="388"/>
      <c r="BU9" s="389"/>
      <c r="BV9" s="387">
        <v>195212</v>
      </c>
      <c r="BW9" s="388"/>
      <c r="BX9" s="388"/>
      <c r="BY9" s="388"/>
      <c r="BZ9" s="388"/>
      <c r="CA9" s="388"/>
      <c r="CB9" s="388"/>
      <c r="CC9" s="389"/>
      <c r="CD9" s="390" t="s">
        <v>102</v>
      </c>
      <c r="CE9" s="391"/>
      <c r="CF9" s="391"/>
      <c r="CG9" s="391"/>
      <c r="CH9" s="391"/>
      <c r="CI9" s="391"/>
      <c r="CJ9" s="391"/>
      <c r="CK9" s="391"/>
      <c r="CL9" s="391"/>
      <c r="CM9" s="391"/>
      <c r="CN9" s="391"/>
      <c r="CO9" s="391"/>
      <c r="CP9" s="391"/>
      <c r="CQ9" s="391"/>
      <c r="CR9" s="391"/>
      <c r="CS9" s="392"/>
      <c r="CT9" s="384">
        <v>14</v>
      </c>
      <c r="CU9" s="385"/>
      <c r="CV9" s="385"/>
      <c r="CW9" s="385"/>
      <c r="CX9" s="385"/>
      <c r="CY9" s="385"/>
      <c r="CZ9" s="385"/>
      <c r="DA9" s="386"/>
      <c r="DB9" s="384">
        <v>14.2</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103</v>
      </c>
      <c r="M10" s="417"/>
      <c r="N10" s="417"/>
      <c r="O10" s="417"/>
      <c r="P10" s="417"/>
      <c r="Q10" s="418"/>
      <c r="R10" s="438">
        <v>50442</v>
      </c>
      <c r="S10" s="439"/>
      <c r="T10" s="439"/>
      <c r="U10" s="439"/>
      <c r="V10" s="440"/>
      <c r="W10" s="375"/>
      <c r="X10" s="376"/>
      <c r="Y10" s="376"/>
      <c r="Z10" s="376"/>
      <c r="AA10" s="376"/>
      <c r="AB10" s="376"/>
      <c r="AC10" s="376"/>
      <c r="AD10" s="376"/>
      <c r="AE10" s="376"/>
      <c r="AF10" s="376"/>
      <c r="AG10" s="376"/>
      <c r="AH10" s="376"/>
      <c r="AI10" s="376"/>
      <c r="AJ10" s="376"/>
      <c r="AK10" s="376"/>
      <c r="AL10" s="379"/>
      <c r="AM10" s="416" t="s">
        <v>104</v>
      </c>
      <c r="AN10" s="417"/>
      <c r="AO10" s="417"/>
      <c r="AP10" s="417"/>
      <c r="AQ10" s="417"/>
      <c r="AR10" s="417"/>
      <c r="AS10" s="417"/>
      <c r="AT10" s="418"/>
      <c r="AU10" s="419" t="s">
        <v>105</v>
      </c>
      <c r="AV10" s="420"/>
      <c r="AW10" s="420"/>
      <c r="AX10" s="420"/>
      <c r="AY10" s="421" t="s">
        <v>106</v>
      </c>
      <c r="AZ10" s="422"/>
      <c r="BA10" s="422"/>
      <c r="BB10" s="422"/>
      <c r="BC10" s="422"/>
      <c r="BD10" s="422"/>
      <c r="BE10" s="422"/>
      <c r="BF10" s="422"/>
      <c r="BG10" s="422"/>
      <c r="BH10" s="422"/>
      <c r="BI10" s="422"/>
      <c r="BJ10" s="422"/>
      <c r="BK10" s="422"/>
      <c r="BL10" s="422"/>
      <c r="BM10" s="423"/>
      <c r="BN10" s="387">
        <v>214902</v>
      </c>
      <c r="BO10" s="388"/>
      <c r="BP10" s="388"/>
      <c r="BQ10" s="388"/>
      <c r="BR10" s="388"/>
      <c r="BS10" s="388"/>
      <c r="BT10" s="388"/>
      <c r="BU10" s="389"/>
      <c r="BV10" s="387">
        <v>466210</v>
      </c>
      <c r="BW10" s="388"/>
      <c r="BX10" s="388"/>
      <c r="BY10" s="388"/>
      <c r="BZ10" s="388"/>
      <c r="CA10" s="388"/>
      <c r="CB10" s="388"/>
      <c r="CC10" s="38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108</v>
      </c>
      <c r="M11" s="442"/>
      <c r="N11" s="442"/>
      <c r="O11" s="442"/>
      <c r="P11" s="442"/>
      <c r="Q11" s="443"/>
      <c r="R11" s="444" t="s">
        <v>109</v>
      </c>
      <c r="S11" s="445"/>
      <c r="T11" s="445"/>
      <c r="U11" s="445"/>
      <c r="V11" s="446"/>
      <c r="W11" s="375"/>
      <c r="X11" s="376"/>
      <c r="Y11" s="376"/>
      <c r="Z11" s="376"/>
      <c r="AA11" s="376"/>
      <c r="AB11" s="376"/>
      <c r="AC11" s="376"/>
      <c r="AD11" s="376"/>
      <c r="AE11" s="376"/>
      <c r="AF11" s="376"/>
      <c r="AG11" s="376"/>
      <c r="AH11" s="376"/>
      <c r="AI11" s="376"/>
      <c r="AJ11" s="376"/>
      <c r="AK11" s="376"/>
      <c r="AL11" s="379"/>
      <c r="AM11" s="416" t="s">
        <v>110</v>
      </c>
      <c r="AN11" s="417"/>
      <c r="AO11" s="417"/>
      <c r="AP11" s="417"/>
      <c r="AQ11" s="417"/>
      <c r="AR11" s="417"/>
      <c r="AS11" s="417"/>
      <c r="AT11" s="418"/>
      <c r="AU11" s="419" t="s">
        <v>79</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t="s">
        <v>112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c r="A12" s="140"/>
      <c r="B12" s="447" t="s">
        <v>114</v>
      </c>
      <c r="C12" s="448"/>
      <c r="D12" s="448"/>
      <c r="E12" s="448"/>
      <c r="F12" s="448"/>
      <c r="G12" s="448"/>
      <c r="H12" s="448"/>
      <c r="I12" s="448"/>
      <c r="J12" s="448"/>
      <c r="K12" s="449"/>
      <c r="L12" s="456" t="s">
        <v>115</v>
      </c>
      <c r="M12" s="457"/>
      <c r="N12" s="457"/>
      <c r="O12" s="457"/>
      <c r="P12" s="457"/>
      <c r="Q12" s="458"/>
      <c r="R12" s="459">
        <v>52154</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t="s">
        <v>121</v>
      </c>
      <c r="BO12" s="388"/>
      <c r="BP12" s="388"/>
      <c r="BQ12" s="388"/>
      <c r="BR12" s="388"/>
      <c r="BS12" s="388"/>
      <c r="BT12" s="388"/>
      <c r="BU12" s="389"/>
      <c r="BV12" s="387" t="s">
        <v>121</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123</v>
      </c>
      <c r="N13" s="476"/>
      <c r="O13" s="476"/>
      <c r="P13" s="476"/>
      <c r="Q13" s="477"/>
      <c r="R13" s="468">
        <v>51519</v>
      </c>
      <c r="S13" s="469"/>
      <c r="T13" s="469"/>
      <c r="U13" s="469"/>
      <c r="V13" s="470"/>
      <c r="W13" s="403" t="s">
        <v>124</v>
      </c>
      <c r="X13" s="404"/>
      <c r="Y13" s="404"/>
      <c r="Z13" s="404"/>
      <c r="AA13" s="404"/>
      <c r="AB13" s="394"/>
      <c r="AC13" s="438">
        <v>57</v>
      </c>
      <c r="AD13" s="439"/>
      <c r="AE13" s="439"/>
      <c r="AF13" s="439"/>
      <c r="AG13" s="478"/>
      <c r="AH13" s="438">
        <v>61</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295532</v>
      </c>
      <c r="BO13" s="388"/>
      <c r="BP13" s="388"/>
      <c r="BQ13" s="388"/>
      <c r="BR13" s="388"/>
      <c r="BS13" s="388"/>
      <c r="BT13" s="388"/>
      <c r="BU13" s="389"/>
      <c r="BV13" s="387">
        <v>661422</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8.8000000000000007</v>
      </c>
      <c r="CU13" s="385"/>
      <c r="CV13" s="385"/>
      <c r="CW13" s="385"/>
      <c r="CX13" s="385"/>
      <c r="CY13" s="385"/>
      <c r="CZ13" s="385"/>
      <c r="DA13" s="386"/>
      <c r="DB13" s="384">
        <v>10.8</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129</v>
      </c>
      <c r="M14" s="466"/>
      <c r="N14" s="466"/>
      <c r="O14" s="466"/>
      <c r="P14" s="466"/>
      <c r="Q14" s="467"/>
      <c r="R14" s="468">
        <v>52093</v>
      </c>
      <c r="S14" s="469"/>
      <c r="T14" s="469"/>
      <c r="U14" s="469"/>
      <c r="V14" s="470"/>
      <c r="W14" s="377"/>
      <c r="X14" s="378"/>
      <c r="Y14" s="378"/>
      <c r="Z14" s="378"/>
      <c r="AA14" s="378"/>
      <c r="AB14" s="367"/>
      <c r="AC14" s="471">
        <v>0.2</v>
      </c>
      <c r="AD14" s="472"/>
      <c r="AE14" s="472"/>
      <c r="AF14" s="472"/>
      <c r="AG14" s="473"/>
      <c r="AH14" s="471">
        <v>0.3</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v>96.4</v>
      </c>
      <c r="CU14" s="483"/>
      <c r="CV14" s="483"/>
      <c r="CW14" s="483"/>
      <c r="CX14" s="483"/>
      <c r="CY14" s="483"/>
      <c r="CZ14" s="483"/>
      <c r="DA14" s="484"/>
      <c r="DB14" s="482">
        <v>111.1</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123</v>
      </c>
      <c r="N15" s="476"/>
      <c r="O15" s="476"/>
      <c r="P15" s="476"/>
      <c r="Q15" s="477"/>
      <c r="R15" s="468">
        <v>51468</v>
      </c>
      <c r="S15" s="469"/>
      <c r="T15" s="469"/>
      <c r="U15" s="469"/>
      <c r="V15" s="470"/>
      <c r="W15" s="403" t="s">
        <v>131</v>
      </c>
      <c r="X15" s="404"/>
      <c r="Y15" s="404"/>
      <c r="Z15" s="404"/>
      <c r="AA15" s="404"/>
      <c r="AB15" s="394"/>
      <c r="AC15" s="438">
        <v>6453</v>
      </c>
      <c r="AD15" s="439"/>
      <c r="AE15" s="439"/>
      <c r="AF15" s="439"/>
      <c r="AG15" s="478"/>
      <c r="AH15" s="438">
        <v>6009</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6499178</v>
      </c>
      <c r="BO15" s="351"/>
      <c r="BP15" s="351"/>
      <c r="BQ15" s="351"/>
      <c r="BR15" s="351"/>
      <c r="BS15" s="351"/>
      <c r="BT15" s="351"/>
      <c r="BU15" s="352"/>
      <c r="BV15" s="350">
        <v>5824491</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27.1</v>
      </c>
      <c r="AD16" s="472"/>
      <c r="AE16" s="472"/>
      <c r="AF16" s="472"/>
      <c r="AG16" s="473"/>
      <c r="AH16" s="471">
        <v>25.9</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7164995</v>
      </c>
      <c r="BO16" s="388"/>
      <c r="BP16" s="388"/>
      <c r="BQ16" s="388"/>
      <c r="BR16" s="388"/>
      <c r="BS16" s="388"/>
      <c r="BT16" s="388"/>
      <c r="BU16" s="389"/>
      <c r="BV16" s="387">
        <v>6829140</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137</v>
      </c>
      <c r="N17" s="492"/>
      <c r="O17" s="492"/>
      <c r="P17" s="492"/>
      <c r="Q17" s="493"/>
      <c r="R17" s="488" t="s">
        <v>135</v>
      </c>
      <c r="S17" s="489"/>
      <c r="T17" s="489"/>
      <c r="U17" s="489"/>
      <c r="V17" s="490"/>
      <c r="W17" s="403" t="s">
        <v>138</v>
      </c>
      <c r="X17" s="404"/>
      <c r="Y17" s="404"/>
      <c r="Z17" s="404"/>
      <c r="AA17" s="404"/>
      <c r="AB17" s="394"/>
      <c r="AC17" s="438">
        <v>17289</v>
      </c>
      <c r="AD17" s="439"/>
      <c r="AE17" s="439"/>
      <c r="AF17" s="439"/>
      <c r="AG17" s="478"/>
      <c r="AH17" s="438">
        <v>17118</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8361406</v>
      </c>
      <c r="BO17" s="388"/>
      <c r="BP17" s="388"/>
      <c r="BQ17" s="388"/>
      <c r="BR17" s="388"/>
      <c r="BS17" s="388"/>
      <c r="BT17" s="388"/>
      <c r="BU17" s="389"/>
      <c r="BV17" s="387">
        <v>7460681</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140</v>
      </c>
      <c r="C18" s="430"/>
      <c r="D18" s="430"/>
      <c r="E18" s="499"/>
      <c r="F18" s="499"/>
      <c r="G18" s="499"/>
      <c r="H18" s="499"/>
      <c r="I18" s="499"/>
      <c r="J18" s="499"/>
      <c r="K18" s="499"/>
      <c r="L18" s="500">
        <v>10.41</v>
      </c>
      <c r="M18" s="500"/>
      <c r="N18" s="500"/>
      <c r="O18" s="500"/>
      <c r="P18" s="500"/>
      <c r="Q18" s="500"/>
      <c r="R18" s="501"/>
      <c r="S18" s="501"/>
      <c r="T18" s="501"/>
      <c r="U18" s="501"/>
      <c r="V18" s="502"/>
      <c r="W18" s="405"/>
      <c r="X18" s="406"/>
      <c r="Y18" s="406"/>
      <c r="Z18" s="406"/>
      <c r="AA18" s="406"/>
      <c r="AB18" s="397"/>
      <c r="AC18" s="503">
        <v>72.599999999999994</v>
      </c>
      <c r="AD18" s="504"/>
      <c r="AE18" s="504"/>
      <c r="AF18" s="504"/>
      <c r="AG18" s="505"/>
      <c r="AH18" s="503">
        <v>73.8</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9450845</v>
      </c>
      <c r="BO18" s="388"/>
      <c r="BP18" s="388"/>
      <c r="BQ18" s="388"/>
      <c r="BR18" s="388"/>
      <c r="BS18" s="388"/>
      <c r="BT18" s="388"/>
      <c r="BU18" s="389"/>
      <c r="BV18" s="387">
        <v>9496413</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142</v>
      </c>
      <c r="C19" s="430"/>
      <c r="D19" s="430"/>
      <c r="E19" s="499"/>
      <c r="F19" s="499"/>
      <c r="G19" s="499"/>
      <c r="H19" s="499"/>
      <c r="I19" s="499"/>
      <c r="J19" s="499"/>
      <c r="K19" s="499"/>
      <c r="L19" s="507">
        <v>4904</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11698519</v>
      </c>
      <c r="BO19" s="388"/>
      <c r="BP19" s="388"/>
      <c r="BQ19" s="388"/>
      <c r="BR19" s="388"/>
      <c r="BS19" s="388"/>
      <c r="BT19" s="388"/>
      <c r="BU19" s="389"/>
      <c r="BV19" s="387">
        <v>11381863</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144</v>
      </c>
      <c r="C20" s="430"/>
      <c r="D20" s="430"/>
      <c r="E20" s="499"/>
      <c r="F20" s="499"/>
      <c r="G20" s="499"/>
      <c r="H20" s="499"/>
      <c r="I20" s="499"/>
      <c r="J20" s="499"/>
      <c r="K20" s="499"/>
      <c r="L20" s="507">
        <v>21109</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5" t="s">
        <v>150</v>
      </c>
      <c r="AI22" s="404"/>
      <c r="AJ22" s="404"/>
      <c r="AK22" s="404"/>
      <c r="AL22" s="394"/>
      <c r="AM22" s="545" t="s">
        <v>151</v>
      </c>
      <c r="AN22" s="546"/>
      <c r="AO22" s="546"/>
      <c r="AP22" s="546"/>
      <c r="AQ22" s="546"/>
      <c r="AR22" s="547"/>
      <c r="AS22" s="526" t="s">
        <v>148</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152</v>
      </c>
      <c r="AZ23" s="348"/>
      <c r="BA23" s="348"/>
      <c r="BB23" s="348"/>
      <c r="BC23" s="348"/>
      <c r="BD23" s="348"/>
      <c r="BE23" s="348"/>
      <c r="BF23" s="348"/>
      <c r="BG23" s="348"/>
      <c r="BH23" s="348"/>
      <c r="BI23" s="348"/>
      <c r="BJ23" s="348"/>
      <c r="BK23" s="348"/>
      <c r="BL23" s="348"/>
      <c r="BM23" s="349"/>
      <c r="BN23" s="387">
        <v>21858335</v>
      </c>
      <c r="BO23" s="388"/>
      <c r="BP23" s="388"/>
      <c r="BQ23" s="388"/>
      <c r="BR23" s="388"/>
      <c r="BS23" s="388"/>
      <c r="BT23" s="388"/>
      <c r="BU23" s="389"/>
      <c r="BV23" s="387">
        <v>20674889</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153</v>
      </c>
      <c r="F24" s="417"/>
      <c r="G24" s="417"/>
      <c r="H24" s="417"/>
      <c r="I24" s="417"/>
      <c r="J24" s="417"/>
      <c r="K24" s="418"/>
      <c r="L24" s="438">
        <v>1</v>
      </c>
      <c r="M24" s="439"/>
      <c r="N24" s="439"/>
      <c r="O24" s="439"/>
      <c r="P24" s="478"/>
      <c r="Q24" s="438">
        <v>8900</v>
      </c>
      <c r="R24" s="439"/>
      <c r="S24" s="439"/>
      <c r="T24" s="439"/>
      <c r="U24" s="439"/>
      <c r="V24" s="478"/>
      <c r="W24" s="533"/>
      <c r="X24" s="521"/>
      <c r="Y24" s="522"/>
      <c r="Z24" s="437" t="s">
        <v>154</v>
      </c>
      <c r="AA24" s="417"/>
      <c r="AB24" s="417"/>
      <c r="AC24" s="417"/>
      <c r="AD24" s="417"/>
      <c r="AE24" s="417"/>
      <c r="AF24" s="417"/>
      <c r="AG24" s="418"/>
      <c r="AH24" s="438">
        <v>297</v>
      </c>
      <c r="AI24" s="439"/>
      <c r="AJ24" s="439"/>
      <c r="AK24" s="439"/>
      <c r="AL24" s="478"/>
      <c r="AM24" s="438">
        <v>964062</v>
      </c>
      <c r="AN24" s="439"/>
      <c r="AO24" s="439"/>
      <c r="AP24" s="439"/>
      <c r="AQ24" s="439"/>
      <c r="AR24" s="478"/>
      <c r="AS24" s="438">
        <v>3246</v>
      </c>
      <c r="AT24" s="439"/>
      <c r="AU24" s="439"/>
      <c r="AV24" s="439"/>
      <c r="AW24" s="439"/>
      <c r="AX24" s="440"/>
      <c r="AY24" s="553" t="s">
        <v>155</v>
      </c>
      <c r="AZ24" s="554"/>
      <c r="BA24" s="554"/>
      <c r="BB24" s="554"/>
      <c r="BC24" s="554"/>
      <c r="BD24" s="554"/>
      <c r="BE24" s="554"/>
      <c r="BF24" s="554"/>
      <c r="BG24" s="554"/>
      <c r="BH24" s="554"/>
      <c r="BI24" s="554"/>
      <c r="BJ24" s="554"/>
      <c r="BK24" s="554"/>
      <c r="BL24" s="554"/>
      <c r="BM24" s="555"/>
      <c r="BN24" s="387">
        <v>12262289</v>
      </c>
      <c r="BO24" s="388"/>
      <c r="BP24" s="388"/>
      <c r="BQ24" s="388"/>
      <c r="BR24" s="388"/>
      <c r="BS24" s="388"/>
      <c r="BT24" s="388"/>
      <c r="BU24" s="389"/>
      <c r="BV24" s="387">
        <v>12114788</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156</v>
      </c>
      <c r="F25" s="417"/>
      <c r="G25" s="417"/>
      <c r="H25" s="417"/>
      <c r="I25" s="417"/>
      <c r="J25" s="417"/>
      <c r="K25" s="418"/>
      <c r="L25" s="438">
        <v>1</v>
      </c>
      <c r="M25" s="439"/>
      <c r="N25" s="439"/>
      <c r="O25" s="439"/>
      <c r="P25" s="478"/>
      <c r="Q25" s="438">
        <v>7300</v>
      </c>
      <c r="R25" s="439"/>
      <c r="S25" s="439"/>
      <c r="T25" s="439"/>
      <c r="U25" s="439"/>
      <c r="V25" s="478"/>
      <c r="W25" s="533"/>
      <c r="X25" s="521"/>
      <c r="Y25" s="522"/>
      <c r="Z25" s="437" t="s">
        <v>157</v>
      </c>
      <c r="AA25" s="417"/>
      <c r="AB25" s="417"/>
      <c r="AC25" s="417"/>
      <c r="AD25" s="417"/>
      <c r="AE25" s="417"/>
      <c r="AF25" s="417"/>
      <c r="AG25" s="418"/>
      <c r="AH25" s="438">
        <v>54</v>
      </c>
      <c r="AI25" s="439"/>
      <c r="AJ25" s="439"/>
      <c r="AK25" s="439"/>
      <c r="AL25" s="478"/>
      <c r="AM25" s="438">
        <v>157302</v>
      </c>
      <c r="AN25" s="439"/>
      <c r="AO25" s="439"/>
      <c r="AP25" s="439"/>
      <c r="AQ25" s="439"/>
      <c r="AR25" s="478"/>
      <c r="AS25" s="438">
        <v>2913</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v>4231344</v>
      </c>
      <c r="BO25" s="351"/>
      <c r="BP25" s="351"/>
      <c r="BQ25" s="351"/>
      <c r="BR25" s="351"/>
      <c r="BS25" s="351"/>
      <c r="BT25" s="351"/>
      <c r="BU25" s="352"/>
      <c r="BV25" s="350">
        <v>5804845</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159</v>
      </c>
      <c r="F26" s="417"/>
      <c r="G26" s="417"/>
      <c r="H26" s="417"/>
      <c r="I26" s="417"/>
      <c r="J26" s="417"/>
      <c r="K26" s="418"/>
      <c r="L26" s="438">
        <v>1</v>
      </c>
      <c r="M26" s="439"/>
      <c r="N26" s="439"/>
      <c r="O26" s="439"/>
      <c r="P26" s="478"/>
      <c r="Q26" s="438">
        <v>6900</v>
      </c>
      <c r="R26" s="439"/>
      <c r="S26" s="439"/>
      <c r="T26" s="439"/>
      <c r="U26" s="439"/>
      <c r="V26" s="478"/>
      <c r="W26" s="533"/>
      <c r="X26" s="521"/>
      <c r="Y26" s="522"/>
      <c r="Z26" s="437" t="s">
        <v>160</v>
      </c>
      <c r="AA26" s="543"/>
      <c r="AB26" s="543"/>
      <c r="AC26" s="543"/>
      <c r="AD26" s="543"/>
      <c r="AE26" s="543"/>
      <c r="AF26" s="543"/>
      <c r="AG26" s="544"/>
      <c r="AH26" s="438" t="s">
        <v>121</v>
      </c>
      <c r="AI26" s="439"/>
      <c r="AJ26" s="439"/>
      <c r="AK26" s="439"/>
      <c r="AL26" s="478"/>
      <c r="AM26" s="438" t="s">
        <v>121</v>
      </c>
      <c r="AN26" s="439"/>
      <c r="AO26" s="439"/>
      <c r="AP26" s="439"/>
      <c r="AQ26" s="439"/>
      <c r="AR26" s="478"/>
      <c r="AS26" s="438" t="s">
        <v>121</v>
      </c>
      <c r="AT26" s="439"/>
      <c r="AU26" s="439"/>
      <c r="AV26" s="439"/>
      <c r="AW26" s="439"/>
      <c r="AX26" s="440"/>
      <c r="AY26" s="390" t="s">
        <v>161</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162</v>
      </c>
      <c r="F27" s="417"/>
      <c r="G27" s="417"/>
      <c r="H27" s="417"/>
      <c r="I27" s="417"/>
      <c r="J27" s="417"/>
      <c r="K27" s="418"/>
      <c r="L27" s="438">
        <v>1</v>
      </c>
      <c r="M27" s="439"/>
      <c r="N27" s="439"/>
      <c r="O27" s="439"/>
      <c r="P27" s="478"/>
      <c r="Q27" s="438">
        <v>3800</v>
      </c>
      <c r="R27" s="439"/>
      <c r="S27" s="439"/>
      <c r="T27" s="439"/>
      <c r="U27" s="439"/>
      <c r="V27" s="478"/>
      <c r="W27" s="533"/>
      <c r="X27" s="521"/>
      <c r="Y27" s="522"/>
      <c r="Z27" s="437" t="s">
        <v>163</v>
      </c>
      <c r="AA27" s="417"/>
      <c r="AB27" s="417"/>
      <c r="AC27" s="417"/>
      <c r="AD27" s="417"/>
      <c r="AE27" s="417"/>
      <c r="AF27" s="417"/>
      <c r="AG27" s="418"/>
      <c r="AH27" s="438" t="s">
        <v>121</v>
      </c>
      <c r="AI27" s="439"/>
      <c r="AJ27" s="439"/>
      <c r="AK27" s="439"/>
      <c r="AL27" s="478"/>
      <c r="AM27" s="438" t="s">
        <v>121</v>
      </c>
      <c r="AN27" s="439"/>
      <c r="AO27" s="439"/>
      <c r="AP27" s="439"/>
      <c r="AQ27" s="439"/>
      <c r="AR27" s="478"/>
      <c r="AS27" s="438" t="s">
        <v>121</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6">
        <v>293975</v>
      </c>
      <c r="BO27" s="557"/>
      <c r="BP27" s="557"/>
      <c r="BQ27" s="557"/>
      <c r="BR27" s="557"/>
      <c r="BS27" s="557"/>
      <c r="BT27" s="557"/>
      <c r="BU27" s="558"/>
      <c r="BV27" s="556">
        <v>293973</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165</v>
      </c>
      <c r="F28" s="417"/>
      <c r="G28" s="417"/>
      <c r="H28" s="417"/>
      <c r="I28" s="417"/>
      <c r="J28" s="417"/>
      <c r="K28" s="418"/>
      <c r="L28" s="438">
        <v>1</v>
      </c>
      <c r="M28" s="439"/>
      <c r="N28" s="439"/>
      <c r="O28" s="439"/>
      <c r="P28" s="478"/>
      <c r="Q28" s="438">
        <v>3000</v>
      </c>
      <c r="R28" s="439"/>
      <c r="S28" s="439"/>
      <c r="T28" s="439"/>
      <c r="U28" s="439"/>
      <c r="V28" s="478"/>
      <c r="W28" s="533"/>
      <c r="X28" s="521"/>
      <c r="Y28" s="522"/>
      <c r="Z28" s="437" t="s">
        <v>166</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167</v>
      </c>
      <c r="AZ28" s="560"/>
      <c r="BA28" s="560"/>
      <c r="BB28" s="561"/>
      <c r="BC28" s="347" t="s">
        <v>168</v>
      </c>
      <c r="BD28" s="348"/>
      <c r="BE28" s="348"/>
      <c r="BF28" s="348"/>
      <c r="BG28" s="348"/>
      <c r="BH28" s="348"/>
      <c r="BI28" s="348"/>
      <c r="BJ28" s="348"/>
      <c r="BK28" s="348"/>
      <c r="BL28" s="348"/>
      <c r="BM28" s="349"/>
      <c r="BN28" s="350">
        <v>1730056</v>
      </c>
      <c r="BO28" s="351"/>
      <c r="BP28" s="351"/>
      <c r="BQ28" s="351"/>
      <c r="BR28" s="351"/>
      <c r="BS28" s="351"/>
      <c r="BT28" s="351"/>
      <c r="BU28" s="352"/>
      <c r="BV28" s="350">
        <v>1515154</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169</v>
      </c>
      <c r="F29" s="417"/>
      <c r="G29" s="417"/>
      <c r="H29" s="417"/>
      <c r="I29" s="417"/>
      <c r="J29" s="417"/>
      <c r="K29" s="418"/>
      <c r="L29" s="438">
        <v>16</v>
      </c>
      <c r="M29" s="439"/>
      <c r="N29" s="439"/>
      <c r="O29" s="439"/>
      <c r="P29" s="478"/>
      <c r="Q29" s="438">
        <v>2900</v>
      </c>
      <c r="R29" s="439"/>
      <c r="S29" s="439"/>
      <c r="T29" s="439"/>
      <c r="U29" s="439"/>
      <c r="V29" s="478"/>
      <c r="W29" s="534"/>
      <c r="X29" s="535"/>
      <c r="Y29" s="536"/>
      <c r="Z29" s="437" t="s">
        <v>170</v>
      </c>
      <c r="AA29" s="417"/>
      <c r="AB29" s="417"/>
      <c r="AC29" s="417"/>
      <c r="AD29" s="417"/>
      <c r="AE29" s="417"/>
      <c r="AF29" s="417"/>
      <c r="AG29" s="418"/>
      <c r="AH29" s="438">
        <v>297</v>
      </c>
      <c r="AI29" s="439"/>
      <c r="AJ29" s="439"/>
      <c r="AK29" s="439"/>
      <c r="AL29" s="478"/>
      <c r="AM29" s="438">
        <v>964062</v>
      </c>
      <c r="AN29" s="439"/>
      <c r="AO29" s="439"/>
      <c r="AP29" s="439"/>
      <c r="AQ29" s="439"/>
      <c r="AR29" s="478"/>
      <c r="AS29" s="438">
        <v>3246</v>
      </c>
      <c r="AT29" s="439"/>
      <c r="AU29" s="439"/>
      <c r="AV29" s="439"/>
      <c r="AW29" s="439"/>
      <c r="AX29" s="440"/>
      <c r="AY29" s="562"/>
      <c r="AZ29" s="563"/>
      <c r="BA29" s="563"/>
      <c r="BB29" s="564"/>
      <c r="BC29" s="421" t="s">
        <v>171</v>
      </c>
      <c r="BD29" s="422"/>
      <c r="BE29" s="422"/>
      <c r="BF29" s="422"/>
      <c r="BG29" s="422"/>
      <c r="BH29" s="422"/>
      <c r="BI29" s="422"/>
      <c r="BJ29" s="422"/>
      <c r="BK29" s="422"/>
      <c r="BL29" s="422"/>
      <c r="BM29" s="423"/>
      <c r="BN29" s="387" t="s">
        <v>121</v>
      </c>
      <c r="BO29" s="388"/>
      <c r="BP29" s="388"/>
      <c r="BQ29" s="388"/>
      <c r="BR29" s="388"/>
      <c r="BS29" s="388"/>
      <c r="BT29" s="388"/>
      <c r="BU29" s="389"/>
      <c r="BV29" s="387" t="s">
        <v>121</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172</v>
      </c>
      <c r="X30" s="541"/>
      <c r="Y30" s="541"/>
      <c r="Z30" s="541"/>
      <c r="AA30" s="541"/>
      <c r="AB30" s="541"/>
      <c r="AC30" s="541"/>
      <c r="AD30" s="541"/>
      <c r="AE30" s="541"/>
      <c r="AF30" s="541"/>
      <c r="AG30" s="542"/>
      <c r="AH30" s="503">
        <v>99.3</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173</v>
      </c>
      <c r="BD30" s="554"/>
      <c r="BE30" s="554"/>
      <c r="BF30" s="554"/>
      <c r="BG30" s="554"/>
      <c r="BH30" s="554"/>
      <c r="BI30" s="554"/>
      <c r="BJ30" s="554"/>
      <c r="BK30" s="554"/>
      <c r="BL30" s="554"/>
      <c r="BM30" s="555"/>
      <c r="BN30" s="556">
        <v>9371</v>
      </c>
      <c r="BO30" s="557"/>
      <c r="BP30" s="557"/>
      <c r="BQ30" s="557"/>
      <c r="BR30" s="557"/>
      <c r="BS30" s="557"/>
      <c r="BT30" s="557"/>
      <c r="BU30" s="558"/>
      <c r="BV30" s="556">
        <v>51254</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180</v>
      </c>
      <c r="D33" s="411"/>
      <c r="E33" s="376" t="s">
        <v>181</v>
      </c>
      <c r="F33" s="376"/>
      <c r="G33" s="376"/>
      <c r="H33" s="376"/>
      <c r="I33" s="376"/>
      <c r="J33" s="376"/>
      <c r="K33" s="376"/>
      <c r="L33" s="376"/>
      <c r="M33" s="376"/>
      <c r="N33" s="376"/>
      <c r="O33" s="376"/>
      <c r="P33" s="376"/>
      <c r="Q33" s="376"/>
      <c r="R33" s="376"/>
      <c r="S33" s="376"/>
      <c r="T33" s="169"/>
      <c r="U33" s="411" t="s">
        <v>180</v>
      </c>
      <c r="V33" s="411"/>
      <c r="W33" s="376" t="s">
        <v>181</v>
      </c>
      <c r="X33" s="376"/>
      <c r="Y33" s="376"/>
      <c r="Z33" s="376"/>
      <c r="AA33" s="376"/>
      <c r="AB33" s="376"/>
      <c r="AC33" s="376"/>
      <c r="AD33" s="376"/>
      <c r="AE33" s="376"/>
      <c r="AF33" s="376"/>
      <c r="AG33" s="376"/>
      <c r="AH33" s="376"/>
      <c r="AI33" s="376"/>
      <c r="AJ33" s="376"/>
      <c r="AK33" s="376"/>
      <c r="AL33" s="169"/>
      <c r="AM33" s="411" t="s">
        <v>180</v>
      </c>
      <c r="AN33" s="411"/>
      <c r="AO33" s="376" t="s">
        <v>181</v>
      </c>
      <c r="AP33" s="376"/>
      <c r="AQ33" s="376"/>
      <c r="AR33" s="376"/>
      <c r="AS33" s="376"/>
      <c r="AT33" s="376"/>
      <c r="AU33" s="376"/>
      <c r="AV33" s="376"/>
      <c r="AW33" s="376"/>
      <c r="AX33" s="376"/>
      <c r="AY33" s="376"/>
      <c r="AZ33" s="376"/>
      <c r="BA33" s="376"/>
      <c r="BB33" s="376"/>
      <c r="BC33" s="376"/>
      <c r="BD33" s="170"/>
      <c r="BE33" s="376" t="s">
        <v>182</v>
      </c>
      <c r="BF33" s="376"/>
      <c r="BG33" s="376" t="s">
        <v>183</v>
      </c>
      <c r="BH33" s="376"/>
      <c r="BI33" s="376"/>
      <c r="BJ33" s="376"/>
      <c r="BK33" s="376"/>
      <c r="BL33" s="376"/>
      <c r="BM33" s="376"/>
      <c r="BN33" s="376"/>
      <c r="BO33" s="376"/>
      <c r="BP33" s="376"/>
      <c r="BQ33" s="376"/>
      <c r="BR33" s="376"/>
      <c r="BS33" s="376"/>
      <c r="BT33" s="376"/>
      <c r="BU33" s="376"/>
      <c r="BV33" s="170"/>
      <c r="BW33" s="411" t="s">
        <v>182</v>
      </c>
      <c r="BX33" s="411"/>
      <c r="BY33" s="376" t="s">
        <v>184</v>
      </c>
      <c r="BZ33" s="376"/>
      <c r="CA33" s="376"/>
      <c r="CB33" s="376"/>
      <c r="CC33" s="376"/>
      <c r="CD33" s="376"/>
      <c r="CE33" s="376"/>
      <c r="CF33" s="376"/>
      <c r="CG33" s="376"/>
      <c r="CH33" s="376"/>
      <c r="CI33" s="376"/>
      <c r="CJ33" s="376"/>
      <c r="CK33" s="376"/>
      <c r="CL33" s="376"/>
      <c r="CM33" s="376"/>
      <c r="CN33" s="169"/>
      <c r="CO33" s="411" t="s">
        <v>180</v>
      </c>
      <c r="CP33" s="411"/>
      <c r="CQ33" s="376" t="s">
        <v>185</v>
      </c>
      <c r="CR33" s="376"/>
      <c r="CS33" s="376"/>
      <c r="CT33" s="376"/>
      <c r="CU33" s="376"/>
      <c r="CV33" s="376"/>
      <c r="CW33" s="376"/>
      <c r="CX33" s="376"/>
      <c r="CY33" s="376"/>
      <c r="CZ33" s="376"/>
      <c r="DA33" s="376"/>
      <c r="DB33" s="376"/>
      <c r="DC33" s="376"/>
      <c r="DD33" s="376"/>
      <c r="DE33" s="376"/>
      <c r="DF33" s="169"/>
      <c r="DG33" s="376" t="s">
        <v>186</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t="str">
        <f>IF(AO34="","",MAX(C34:D43,U34:V43)+1)</f>
        <v/>
      </c>
      <c r="AN34" s="568"/>
      <c r="AO34" s="569"/>
      <c r="AP34" s="569"/>
      <c r="AQ34" s="569"/>
      <c r="AR34" s="569"/>
      <c r="AS34" s="569"/>
      <c r="AT34" s="569"/>
      <c r="AU34" s="569"/>
      <c r="AV34" s="569"/>
      <c r="AW34" s="569"/>
      <c r="AX34" s="569"/>
      <c r="AY34" s="569"/>
      <c r="AZ34" s="569"/>
      <c r="BA34" s="569"/>
      <c r="BB34" s="569"/>
      <c r="BC34" s="569"/>
      <c r="BD34" s="167"/>
      <c r="BE34" s="568">
        <f>IF(BG34="","",MAX(C34:D43,U34:V43,AM34:AN43)+1)</f>
        <v>6</v>
      </c>
      <c r="BF34" s="568"/>
      <c r="BG34" s="569" t="str">
        <f>IF('各会計、関係団体の財政状況及び健全化判断比率'!B31="","",'各会計、関係団体の財政状況及び健全化判断比率'!B31)</f>
        <v>下水道事業特別会計</v>
      </c>
      <c r="BH34" s="569"/>
      <c r="BI34" s="569"/>
      <c r="BJ34" s="569"/>
      <c r="BK34" s="569"/>
      <c r="BL34" s="569"/>
      <c r="BM34" s="569"/>
      <c r="BN34" s="569"/>
      <c r="BO34" s="569"/>
      <c r="BP34" s="569"/>
      <c r="BQ34" s="569"/>
      <c r="BR34" s="569"/>
      <c r="BS34" s="569"/>
      <c r="BT34" s="569"/>
      <c r="BU34" s="569"/>
      <c r="BV34" s="167"/>
      <c r="BW34" s="568">
        <f>IF(BY34="","",MAX(C34:D43,U34:V43,AM34:AN43,BE34:BF43)+1)</f>
        <v>7</v>
      </c>
      <c r="BX34" s="568"/>
      <c r="BY34" s="569" t="str">
        <f>IF('各会計、関係団体の財政状況及び健全化判断比率'!B68="","",'各会計、関係団体の財政状況及び健全化判断比率'!B68)</f>
        <v>広島県市町総合事務組合</v>
      </c>
      <c r="BZ34" s="569"/>
      <c r="CA34" s="569"/>
      <c r="CB34" s="569"/>
      <c r="CC34" s="569"/>
      <c r="CD34" s="569"/>
      <c r="CE34" s="569"/>
      <c r="CF34" s="569"/>
      <c r="CG34" s="569"/>
      <c r="CH34" s="569"/>
      <c r="CI34" s="569"/>
      <c r="CJ34" s="569"/>
      <c r="CK34" s="569"/>
      <c r="CL34" s="569"/>
      <c r="CM34" s="569"/>
      <c r="CN34" s="167"/>
      <c r="CO34" s="568">
        <f>IF(CQ34="","",MAX(C34:D43,U34:V43,AM34:AN43,BE34:BF43,BW34:BX43)+1)</f>
        <v>12</v>
      </c>
      <c r="CP34" s="568"/>
      <c r="CQ34" s="569" t="str">
        <f>IF('各会計、関係団体の財政状況及び健全化判断比率'!BS7="","",'各会計、関係団体の財政状況及び健全化判断比率'!BS7)</f>
        <v>府中町土地開発公社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土地取得特別会計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介護保険特別会計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t="str">
        <f t="shared" ref="BE35:BE43" si="1">IF(BG35="","",BE34+1)</f>
        <v/>
      </c>
      <c r="BF35" s="568"/>
      <c r="BG35" s="569"/>
      <c r="BH35" s="569"/>
      <c r="BI35" s="569"/>
      <c r="BJ35" s="569"/>
      <c r="BK35" s="569"/>
      <c r="BL35" s="569"/>
      <c r="BM35" s="569"/>
      <c r="BN35" s="569"/>
      <c r="BO35" s="569"/>
      <c r="BP35" s="569"/>
      <c r="BQ35" s="569"/>
      <c r="BR35" s="569"/>
      <c r="BS35" s="569"/>
      <c r="BT35" s="569"/>
      <c r="BU35" s="569"/>
      <c r="BV35" s="167"/>
      <c r="BW35" s="568">
        <f t="shared" ref="BW35:BW43" si="2">IF(BY35="","",BW34+1)</f>
        <v>8</v>
      </c>
      <c r="BX35" s="568"/>
      <c r="BY35" s="569" t="str">
        <f>IF('各会計、関係団体の財政状況及び健全化判断比率'!B69="","",'各会計、関係団体の財政状況及び健全化判断比率'!B69)</f>
        <v>広島県後期高齢者医療広域連合（一般会計）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9</v>
      </c>
      <c r="BX36" s="568"/>
      <c r="BY36" s="569" t="str">
        <f>IF('各会計、関係団体の財政状況及び健全化判断比率'!B70="","",'各会計、関係団体の財政状況及び健全化判断比率'!B70)</f>
        <v>広島県後期高齢者医療広域連合（特別会計）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10</v>
      </c>
      <c r="BX37" s="568"/>
      <c r="BY37" s="569" t="str">
        <f>IF('各会計、関係団体の財政状況及び健全化判断比率'!B71="","",'各会計、関係団体の財政状況及び健全化判断比率'!B71)</f>
        <v>安芸地区衛生施設管理組合（一般会計）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11</v>
      </c>
      <c r="BX38" s="568"/>
      <c r="BY38" s="569" t="str">
        <f>IF('各会計、関係団体の財政状況及び健全化判断比率'!B72="","",'各会計、関係団体の財政状況及び健全化判断比率'!B72)</f>
        <v>安芸地区衛生施設管理組合（特別会計）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t="str">
        <f t="shared" si="2"/>
        <v/>
      </c>
      <c r="BX39" s="568"/>
      <c r="BY39" s="569" t="str">
        <f>IF('各会計、関係団体の財政状況及び健全化判断比率'!B73="","",'各会計、関係団体の財政状況及び健全化判断比率'!B73)</f>
        <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54" t="s">
        <v>533</v>
      </c>
      <c r="D34" s="1154"/>
      <c r="E34" s="1155"/>
      <c r="F34" s="32">
        <v>0.18</v>
      </c>
      <c r="G34" s="33">
        <v>0.14000000000000001</v>
      </c>
      <c r="H34" s="33">
        <v>2.59</v>
      </c>
      <c r="I34" s="33">
        <v>4.6500000000000004</v>
      </c>
      <c r="J34" s="34">
        <v>5.39</v>
      </c>
      <c r="K34" s="22"/>
      <c r="L34" s="22"/>
      <c r="M34" s="22"/>
      <c r="N34" s="22"/>
      <c r="O34" s="22"/>
      <c r="P34" s="22"/>
    </row>
    <row r="35" spans="1:16" ht="39" customHeight="1">
      <c r="A35" s="22"/>
      <c r="B35" s="35"/>
      <c r="C35" s="1148" t="s">
        <v>534</v>
      </c>
      <c r="D35" s="1149"/>
      <c r="E35" s="1150"/>
      <c r="F35" s="36">
        <v>7.0000000000000007E-2</v>
      </c>
      <c r="G35" s="37">
        <v>0</v>
      </c>
      <c r="H35" s="37">
        <v>0.62</v>
      </c>
      <c r="I35" s="37">
        <v>0.57999999999999996</v>
      </c>
      <c r="J35" s="38">
        <v>1.08</v>
      </c>
      <c r="K35" s="22"/>
      <c r="L35" s="22"/>
      <c r="M35" s="22"/>
      <c r="N35" s="22"/>
      <c r="O35" s="22"/>
      <c r="P35" s="22"/>
    </row>
    <row r="36" spans="1:16" ht="39" customHeight="1">
      <c r="A36" s="22"/>
      <c r="B36" s="35"/>
      <c r="C36" s="1148" t="s">
        <v>535</v>
      </c>
      <c r="D36" s="1149"/>
      <c r="E36" s="1150"/>
      <c r="F36" s="36">
        <v>0</v>
      </c>
      <c r="G36" s="37">
        <v>0</v>
      </c>
      <c r="H36" s="37">
        <v>0</v>
      </c>
      <c r="I36" s="37">
        <v>0</v>
      </c>
      <c r="J36" s="38">
        <v>0</v>
      </c>
      <c r="K36" s="22"/>
      <c r="L36" s="22"/>
      <c r="M36" s="22"/>
      <c r="N36" s="22"/>
      <c r="O36" s="22"/>
      <c r="P36" s="22"/>
    </row>
    <row r="37" spans="1:16" ht="39" customHeight="1">
      <c r="A37" s="22"/>
      <c r="B37" s="35"/>
      <c r="C37" s="1148" t="s">
        <v>536</v>
      </c>
      <c r="D37" s="1149"/>
      <c r="E37" s="1150"/>
      <c r="F37" s="36">
        <v>0</v>
      </c>
      <c r="G37" s="37">
        <v>0</v>
      </c>
      <c r="H37" s="37">
        <v>0</v>
      </c>
      <c r="I37" s="37">
        <v>0</v>
      </c>
      <c r="J37" s="38">
        <v>0</v>
      </c>
      <c r="K37" s="22"/>
      <c r="L37" s="22"/>
      <c r="M37" s="22"/>
      <c r="N37" s="22"/>
      <c r="O37" s="22"/>
      <c r="P37" s="22"/>
    </row>
    <row r="38" spans="1:16" ht="39" customHeight="1">
      <c r="A38" s="22"/>
      <c r="B38" s="35"/>
      <c r="C38" s="1148" t="s">
        <v>537</v>
      </c>
      <c r="D38" s="1149"/>
      <c r="E38" s="1150"/>
      <c r="F38" s="36">
        <v>0</v>
      </c>
      <c r="G38" s="37">
        <v>0</v>
      </c>
      <c r="H38" s="37">
        <v>0</v>
      </c>
      <c r="I38" s="37">
        <v>0</v>
      </c>
      <c r="J38" s="38">
        <v>0</v>
      </c>
      <c r="K38" s="22"/>
      <c r="L38" s="22"/>
      <c r="M38" s="22"/>
      <c r="N38" s="22"/>
      <c r="O38" s="22"/>
      <c r="P38" s="22"/>
    </row>
    <row r="39" spans="1:16" ht="39" customHeight="1">
      <c r="A39" s="22"/>
      <c r="B39" s="35"/>
      <c r="C39" s="1148" t="s">
        <v>538</v>
      </c>
      <c r="D39" s="1149"/>
      <c r="E39" s="1150"/>
      <c r="F39" s="36">
        <v>0</v>
      </c>
      <c r="G39" s="37">
        <v>0</v>
      </c>
      <c r="H39" s="37">
        <v>0</v>
      </c>
      <c r="I39" s="37">
        <v>0</v>
      </c>
      <c r="J39" s="38">
        <v>0</v>
      </c>
      <c r="K39" s="22"/>
      <c r="L39" s="22"/>
      <c r="M39" s="22"/>
      <c r="N39" s="22"/>
      <c r="O39" s="22"/>
      <c r="P39" s="22"/>
    </row>
    <row r="40" spans="1:16" ht="39" customHeight="1">
      <c r="A40" s="22"/>
      <c r="B40" s="35"/>
      <c r="C40" s="1148"/>
      <c r="D40" s="1149"/>
      <c r="E40" s="1150"/>
      <c r="F40" s="36"/>
      <c r="G40" s="37"/>
      <c r="H40" s="37"/>
      <c r="I40" s="37"/>
      <c r="J40" s="38"/>
      <c r="K40" s="22"/>
      <c r="L40" s="22"/>
      <c r="M40" s="22"/>
      <c r="N40" s="22"/>
      <c r="O40" s="22"/>
      <c r="P40" s="22"/>
    </row>
    <row r="41" spans="1:16" ht="39" customHeight="1">
      <c r="A41" s="22"/>
      <c r="B41" s="35"/>
      <c r="C41" s="1148"/>
      <c r="D41" s="1149"/>
      <c r="E41" s="1150"/>
      <c r="F41" s="36"/>
      <c r="G41" s="37"/>
      <c r="H41" s="37"/>
      <c r="I41" s="37"/>
      <c r="J41" s="38"/>
      <c r="K41" s="22"/>
      <c r="L41" s="22"/>
      <c r="M41" s="22"/>
      <c r="N41" s="22"/>
      <c r="O41" s="22"/>
      <c r="P41" s="22"/>
    </row>
    <row r="42" spans="1:16" ht="39" customHeight="1">
      <c r="A42" s="22"/>
      <c r="B42" s="39"/>
      <c r="C42" s="1148" t="s">
        <v>539</v>
      </c>
      <c r="D42" s="1149"/>
      <c r="E42" s="1150"/>
      <c r="F42" s="36" t="s">
        <v>486</v>
      </c>
      <c r="G42" s="37" t="s">
        <v>486</v>
      </c>
      <c r="H42" s="37" t="s">
        <v>486</v>
      </c>
      <c r="I42" s="37" t="s">
        <v>486</v>
      </c>
      <c r="J42" s="38" t="s">
        <v>486</v>
      </c>
      <c r="K42" s="22"/>
      <c r="L42" s="22"/>
      <c r="M42" s="22"/>
      <c r="N42" s="22"/>
      <c r="O42" s="22"/>
      <c r="P42" s="22"/>
    </row>
    <row r="43" spans="1:16" ht="39" customHeight="1" thickBot="1">
      <c r="A43" s="22"/>
      <c r="B43" s="40"/>
      <c r="C43" s="1151" t="s">
        <v>540</v>
      </c>
      <c r="D43" s="1152"/>
      <c r="E43" s="1153"/>
      <c r="F43" s="41" t="s">
        <v>486</v>
      </c>
      <c r="G43" s="42" t="s">
        <v>486</v>
      </c>
      <c r="H43" s="42" t="s">
        <v>486</v>
      </c>
      <c r="I43" s="42" t="s">
        <v>486</v>
      </c>
      <c r="J43" s="43" t="s">
        <v>486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64" t="s">
        <v>11</v>
      </c>
      <c r="C45" s="1165"/>
      <c r="D45" s="58"/>
      <c r="E45" s="1170" t="s">
        <v>12</v>
      </c>
      <c r="F45" s="1170"/>
      <c r="G45" s="1170"/>
      <c r="H45" s="1170"/>
      <c r="I45" s="1170"/>
      <c r="J45" s="1171"/>
      <c r="K45" s="59">
        <v>1738</v>
      </c>
      <c r="L45" s="60">
        <v>1746</v>
      </c>
      <c r="M45" s="60">
        <v>1723</v>
      </c>
      <c r="N45" s="60">
        <v>1612</v>
      </c>
      <c r="O45" s="61">
        <v>1636</v>
      </c>
      <c r="P45" s="48"/>
      <c r="Q45" s="48"/>
      <c r="R45" s="48"/>
      <c r="S45" s="48"/>
      <c r="T45" s="48"/>
      <c r="U45" s="48"/>
    </row>
    <row r="46" spans="1:21" ht="30.75" customHeight="1">
      <c r="A46" s="48"/>
      <c r="B46" s="1166"/>
      <c r="C46" s="1167"/>
      <c r="D46" s="62"/>
      <c r="E46" s="1158" t="s">
        <v>13</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c r="A47" s="48"/>
      <c r="B47" s="1166"/>
      <c r="C47" s="1167"/>
      <c r="D47" s="62"/>
      <c r="E47" s="1158" t="s">
        <v>14</v>
      </c>
      <c r="F47" s="1158"/>
      <c r="G47" s="1158"/>
      <c r="H47" s="1158"/>
      <c r="I47" s="1158"/>
      <c r="J47" s="1159"/>
      <c r="K47" s="63" t="s">
        <v>486</v>
      </c>
      <c r="L47" s="64" t="s">
        <v>486</v>
      </c>
      <c r="M47" s="64" t="s">
        <v>486</v>
      </c>
      <c r="N47" s="64" t="s">
        <v>486</v>
      </c>
      <c r="O47" s="65" t="s">
        <v>486</v>
      </c>
      <c r="P47" s="48"/>
      <c r="Q47" s="48"/>
      <c r="R47" s="48"/>
      <c r="S47" s="48"/>
      <c r="T47" s="48"/>
      <c r="U47" s="48"/>
    </row>
    <row r="48" spans="1:21" ht="30.75" customHeight="1">
      <c r="A48" s="48"/>
      <c r="B48" s="1166"/>
      <c r="C48" s="1167"/>
      <c r="D48" s="62"/>
      <c r="E48" s="1158" t="s">
        <v>15</v>
      </c>
      <c r="F48" s="1158"/>
      <c r="G48" s="1158"/>
      <c r="H48" s="1158"/>
      <c r="I48" s="1158"/>
      <c r="J48" s="1159"/>
      <c r="K48" s="63">
        <v>401</v>
      </c>
      <c r="L48" s="64">
        <v>385</v>
      </c>
      <c r="M48" s="64">
        <v>372</v>
      </c>
      <c r="N48" s="64">
        <v>396</v>
      </c>
      <c r="O48" s="65">
        <v>315</v>
      </c>
      <c r="P48" s="48"/>
      <c r="Q48" s="48"/>
      <c r="R48" s="48"/>
      <c r="S48" s="48"/>
      <c r="T48" s="48"/>
      <c r="U48" s="48"/>
    </row>
    <row r="49" spans="1:21" ht="30.75" customHeight="1">
      <c r="A49" s="48"/>
      <c r="B49" s="1166"/>
      <c r="C49" s="1167"/>
      <c r="D49" s="62"/>
      <c r="E49" s="1158" t="s">
        <v>16</v>
      </c>
      <c r="F49" s="1158"/>
      <c r="G49" s="1158"/>
      <c r="H49" s="1158"/>
      <c r="I49" s="1158"/>
      <c r="J49" s="1159"/>
      <c r="K49" s="63">
        <v>135</v>
      </c>
      <c r="L49" s="64">
        <v>135</v>
      </c>
      <c r="M49" s="64">
        <v>135</v>
      </c>
      <c r="N49" s="64">
        <v>135</v>
      </c>
      <c r="O49" s="65">
        <v>117</v>
      </c>
      <c r="P49" s="48"/>
      <c r="Q49" s="48"/>
      <c r="R49" s="48"/>
      <c r="S49" s="48"/>
      <c r="T49" s="48"/>
      <c r="U49" s="48"/>
    </row>
    <row r="50" spans="1:21" ht="30.75" customHeight="1">
      <c r="A50" s="48"/>
      <c r="B50" s="1166"/>
      <c r="C50" s="1167"/>
      <c r="D50" s="62"/>
      <c r="E50" s="1158" t="s">
        <v>17</v>
      </c>
      <c r="F50" s="1158"/>
      <c r="G50" s="1158"/>
      <c r="H50" s="1158"/>
      <c r="I50" s="1158"/>
      <c r="J50" s="1159"/>
      <c r="K50" s="63">
        <v>50</v>
      </c>
      <c r="L50" s="64">
        <v>244</v>
      </c>
      <c r="M50" s="64">
        <v>62</v>
      </c>
      <c r="N50" s="64">
        <v>92</v>
      </c>
      <c r="O50" s="65">
        <v>185</v>
      </c>
      <c r="P50" s="48"/>
      <c r="Q50" s="48"/>
      <c r="R50" s="48"/>
      <c r="S50" s="48"/>
      <c r="T50" s="48"/>
      <c r="U50" s="48"/>
    </row>
    <row r="51" spans="1:21" ht="30.75" customHeight="1">
      <c r="A51" s="48"/>
      <c r="B51" s="1168"/>
      <c r="C51" s="1169"/>
      <c r="D51" s="66"/>
      <c r="E51" s="1158" t="s">
        <v>18</v>
      </c>
      <c r="F51" s="1158"/>
      <c r="G51" s="1158"/>
      <c r="H51" s="1158"/>
      <c r="I51" s="1158"/>
      <c r="J51" s="1159"/>
      <c r="K51" s="63">
        <v>0</v>
      </c>
      <c r="L51" s="64">
        <v>1</v>
      </c>
      <c r="M51" s="64">
        <v>1</v>
      </c>
      <c r="N51" s="64" t="s">
        <v>486</v>
      </c>
      <c r="O51" s="65" t="s">
        <v>486</v>
      </c>
      <c r="P51" s="48"/>
      <c r="Q51" s="48"/>
      <c r="R51" s="48"/>
      <c r="S51" s="48"/>
      <c r="T51" s="48"/>
      <c r="U51" s="48"/>
    </row>
    <row r="52" spans="1:21" ht="30.75" customHeight="1">
      <c r="A52" s="48"/>
      <c r="B52" s="1156" t="s">
        <v>19</v>
      </c>
      <c r="C52" s="1157"/>
      <c r="D52" s="66"/>
      <c r="E52" s="1158" t="s">
        <v>20</v>
      </c>
      <c r="F52" s="1158"/>
      <c r="G52" s="1158"/>
      <c r="H52" s="1158"/>
      <c r="I52" s="1158"/>
      <c r="J52" s="1159"/>
      <c r="K52" s="63">
        <v>1308</v>
      </c>
      <c r="L52" s="64">
        <v>1361</v>
      </c>
      <c r="M52" s="64">
        <v>1588</v>
      </c>
      <c r="N52" s="64">
        <v>1568</v>
      </c>
      <c r="O52" s="65">
        <v>1525</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1016</v>
      </c>
      <c r="L53" s="69">
        <v>1150</v>
      </c>
      <c r="M53" s="69">
        <v>705</v>
      </c>
      <c r="N53" s="69">
        <v>667</v>
      </c>
      <c r="O53" s="70">
        <v>728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72" t="s">
        <v>24</v>
      </c>
      <c r="C41" s="1173"/>
      <c r="D41" s="81"/>
      <c r="E41" s="1178" t="s">
        <v>25</v>
      </c>
      <c r="F41" s="1178"/>
      <c r="G41" s="1178"/>
      <c r="H41" s="1179"/>
      <c r="I41" s="82">
        <v>18515</v>
      </c>
      <c r="J41" s="83">
        <v>18956</v>
      </c>
      <c r="K41" s="83">
        <v>18970</v>
      </c>
      <c r="L41" s="83">
        <v>20675</v>
      </c>
      <c r="M41" s="84">
        <v>21858</v>
      </c>
    </row>
    <row r="42" spans="2:13" ht="27.75" customHeight="1">
      <c r="B42" s="1174"/>
      <c r="C42" s="1175"/>
      <c r="D42" s="85"/>
      <c r="E42" s="1180" t="s">
        <v>26</v>
      </c>
      <c r="F42" s="1180"/>
      <c r="G42" s="1180"/>
      <c r="H42" s="1181"/>
      <c r="I42" s="86">
        <v>2111</v>
      </c>
      <c r="J42" s="87">
        <v>2034</v>
      </c>
      <c r="K42" s="87">
        <v>2037</v>
      </c>
      <c r="L42" s="87">
        <v>1868</v>
      </c>
      <c r="M42" s="88">
        <v>1585</v>
      </c>
    </row>
    <row r="43" spans="2:13" ht="27.75" customHeight="1">
      <c r="B43" s="1174"/>
      <c r="C43" s="1175"/>
      <c r="D43" s="85"/>
      <c r="E43" s="1180" t="s">
        <v>27</v>
      </c>
      <c r="F43" s="1180"/>
      <c r="G43" s="1180"/>
      <c r="H43" s="1181"/>
      <c r="I43" s="86">
        <v>6136</v>
      </c>
      <c r="J43" s="87">
        <v>5770</v>
      </c>
      <c r="K43" s="87">
        <v>5359</v>
      </c>
      <c r="L43" s="87">
        <v>5228</v>
      </c>
      <c r="M43" s="88">
        <v>5015</v>
      </c>
    </row>
    <row r="44" spans="2:13" ht="27.75" customHeight="1">
      <c r="B44" s="1174"/>
      <c r="C44" s="1175"/>
      <c r="D44" s="85"/>
      <c r="E44" s="1180" t="s">
        <v>28</v>
      </c>
      <c r="F44" s="1180"/>
      <c r="G44" s="1180"/>
      <c r="H44" s="1181"/>
      <c r="I44" s="86">
        <v>531</v>
      </c>
      <c r="J44" s="87">
        <v>403</v>
      </c>
      <c r="K44" s="87">
        <v>273</v>
      </c>
      <c r="L44" s="87">
        <v>197</v>
      </c>
      <c r="M44" s="88">
        <v>586</v>
      </c>
    </row>
    <row r="45" spans="2:13" ht="27.75" customHeight="1">
      <c r="B45" s="1174"/>
      <c r="C45" s="1175"/>
      <c r="D45" s="85"/>
      <c r="E45" s="1180" t="s">
        <v>29</v>
      </c>
      <c r="F45" s="1180"/>
      <c r="G45" s="1180"/>
      <c r="H45" s="1181"/>
      <c r="I45" s="86">
        <v>3090</v>
      </c>
      <c r="J45" s="87">
        <v>2951</v>
      </c>
      <c r="K45" s="87">
        <v>2787</v>
      </c>
      <c r="L45" s="87">
        <v>2603</v>
      </c>
      <c r="M45" s="88">
        <v>2563</v>
      </c>
    </row>
    <row r="46" spans="2:13" ht="27.75" customHeight="1">
      <c r="B46" s="1174"/>
      <c r="C46" s="1175"/>
      <c r="D46" s="89"/>
      <c r="E46" s="1180" t="s">
        <v>30</v>
      </c>
      <c r="F46" s="1180"/>
      <c r="G46" s="1180"/>
      <c r="H46" s="1181"/>
      <c r="I46" s="86">
        <v>194</v>
      </c>
      <c r="J46" s="87" t="s">
        <v>486</v>
      </c>
      <c r="K46" s="87" t="s">
        <v>486</v>
      </c>
      <c r="L46" s="87" t="s">
        <v>486</v>
      </c>
      <c r="M46" s="88" t="s">
        <v>486</v>
      </c>
    </row>
    <row r="47" spans="2:13" ht="27.75" customHeight="1">
      <c r="B47" s="1174"/>
      <c r="C47" s="1175"/>
      <c r="D47" s="90"/>
      <c r="E47" s="1182" t="s">
        <v>31</v>
      </c>
      <c r="F47" s="1183"/>
      <c r="G47" s="1183"/>
      <c r="H47" s="1184"/>
      <c r="I47" s="86" t="s">
        <v>486</v>
      </c>
      <c r="J47" s="87" t="s">
        <v>486</v>
      </c>
      <c r="K47" s="87" t="s">
        <v>486</v>
      </c>
      <c r="L47" s="87" t="s">
        <v>486</v>
      </c>
      <c r="M47" s="88" t="s">
        <v>486</v>
      </c>
    </row>
    <row r="48" spans="2:13" ht="27.75" customHeight="1">
      <c r="B48" s="1174"/>
      <c r="C48" s="1175"/>
      <c r="D48" s="85"/>
      <c r="E48" s="1180" t="s">
        <v>32</v>
      </c>
      <c r="F48" s="1180"/>
      <c r="G48" s="1180"/>
      <c r="H48" s="1181"/>
      <c r="I48" s="86" t="s">
        <v>486</v>
      </c>
      <c r="J48" s="87" t="s">
        <v>486</v>
      </c>
      <c r="K48" s="87" t="s">
        <v>486</v>
      </c>
      <c r="L48" s="87" t="s">
        <v>486</v>
      </c>
      <c r="M48" s="88" t="s">
        <v>486</v>
      </c>
    </row>
    <row r="49" spans="2:13" ht="27.75" customHeight="1">
      <c r="B49" s="1176"/>
      <c r="C49" s="1177"/>
      <c r="D49" s="85"/>
      <c r="E49" s="1180" t="s">
        <v>33</v>
      </c>
      <c r="F49" s="1180"/>
      <c r="G49" s="1180"/>
      <c r="H49" s="1181"/>
      <c r="I49" s="86" t="s">
        <v>486</v>
      </c>
      <c r="J49" s="87" t="s">
        <v>486</v>
      </c>
      <c r="K49" s="87" t="s">
        <v>486</v>
      </c>
      <c r="L49" s="87" t="s">
        <v>486</v>
      </c>
      <c r="M49" s="88" t="s">
        <v>486</v>
      </c>
    </row>
    <row r="50" spans="2:13" ht="27.75" customHeight="1">
      <c r="B50" s="1185" t="s">
        <v>34</v>
      </c>
      <c r="C50" s="1186"/>
      <c r="D50" s="91"/>
      <c r="E50" s="1180" t="s">
        <v>35</v>
      </c>
      <c r="F50" s="1180"/>
      <c r="G50" s="1180"/>
      <c r="H50" s="1181"/>
      <c r="I50" s="86">
        <v>1485</v>
      </c>
      <c r="J50" s="87">
        <v>1302</v>
      </c>
      <c r="K50" s="87">
        <v>1278</v>
      </c>
      <c r="L50" s="87">
        <v>1762</v>
      </c>
      <c r="M50" s="88">
        <v>1962</v>
      </c>
    </row>
    <row r="51" spans="2:13" ht="27.75" customHeight="1">
      <c r="B51" s="1174"/>
      <c r="C51" s="1175"/>
      <c r="D51" s="85"/>
      <c r="E51" s="1180" t="s">
        <v>36</v>
      </c>
      <c r="F51" s="1180"/>
      <c r="G51" s="1180"/>
      <c r="H51" s="1181"/>
      <c r="I51" s="86">
        <v>1428</v>
      </c>
      <c r="J51" s="87">
        <v>1468</v>
      </c>
      <c r="K51" s="87">
        <v>1969</v>
      </c>
      <c r="L51" s="87">
        <v>2542</v>
      </c>
      <c r="M51" s="88">
        <v>3078</v>
      </c>
    </row>
    <row r="52" spans="2:13" ht="27.75" customHeight="1">
      <c r="B52" s="1176"/>
      <c r="C52" s="1177"/>
      <c r="D52" s="85"/>
      <c r="E52" s="1180" t="s">
        <v>37</v>
      </c>
      <c r="F52" s="1180"/>
      <c r="G52" s="1180"/>
      <c r="H52" s="1181"/>
      <c r="I52" s="86">
        <v>15494</v>
      </c>
      <c r="J52" s="87">
        <v>15960</v>
      </c>
      <c r="K52" s="87">
        <v>16169</v>
      </c>
      <c r="L52" s="87">
        <v>17490</v>
      </c>
      <c r="M52" s="88">
        <v>18727</v>
      </c>
    </row>
    <row r="53" spans="2:13" ht="27.75" customHeight="1" thickBot="1">
      <c r="B53" s="1187" t="s">
        <v>38</v>
      </c>
      <c r="C53" s="1188"/>
      <c r="D53" s="92"/>
      <c r="E53" s="1189" t="s">
        <v>39</v>
      </c>
      <c r="F53" s="1189"/>
      <c r="G53" s="1189"/>
      <c r="H53" s="1190"/>
      <c r="I53" s="93">
        <v>12170</v>
      </c>
      <c r="J53" s="94">
        <v>11384</v>
      </c>
      <c r="K53" s="94">
        <v>10011</v>
      </c>
      <c r="L53" s="94">
        <v>8776</v>
      </c>
      <c r="M53" s="95">
        <v>7841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4"/>
      <c r="B1" s="1256"/>
      <c r="P1" s="246"/>
      <c r="Q1" s="246"/>
    </row>
    <row r="2" spans="1:51" ht="25.5">
      <c r="A2" s="1254"/>
      <c r="C2" s="1255"/>
      <c r="P2" s="246"/>
      <c r="Q2" s="246"/>
    </row>
    <row r="3" spans="1:51" ht="25.5">
      <c r="A3" s="1254"/>
      <c r="C3" s="1255"/>
      <c r="P3" s="246"/>
      <c r="Q3" s="246"/>
    </row>
    <row r="4" spans="1:51" s="1253" customFormat="1" ht="13.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561</v>
      </c>
    </row>
    <row r="11" spans="1:51" s="1253" customFormat="1" ht="13.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561</v>
      </c>
    </row>
    <row r="13" spans="1:51" s="1253" customFormat="1" ht="13.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c r="P19" s="246"/>
      <c r="Q19" s="246"/>
    </row>
    <row r="20" spans="1:259" ht="13.5">
      <c r="P20" s="246"/>
      <c r="Q20" s="246"/>
    </row>
    <row r="21" spans="1:259" ht="17.25">
      <c r="B21" s="1252"/>
      <c r="C21" s="248"/>
      <c r="D21" s="248"/>
      <c r="E21" s="248"/>
      <c r="F21" s="248"/>
      <c r="G21" s="248"/>
      <c r="H21" s="248"/>
      <c r="I21" s="248"/>
      <c r="J21" s="248"/>
      <c r="K21" s="248"/>
      <c r="L21" s="248"/>
      <c r="M21" s="248"/>
      <c r="N21" s="1251"/>
      <c r="O21" s="248"/>
      <c r="P21" s="249"/>
      <c r="Q21" s="246"/>
      <c r="IY21" s="1250"/>
    </row>
    <row r="22" spans="1:259" ht="17.25">
      <c r="B22" s="250"/>
      <c r="IY22" s="1249"/>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7"/>
      <c r="C40" s="246"/>
      <c r="D40" s="246"/>
      <c r="E40" s="246"/>
      <c r="F40" s="246"/>
      <c r="G40" s="246"/>
      <c r="H40" s="246"/>
      <c r="I40" s="246"/>
      <c r="J40" s="246"/>
      <c r="K40" s="246"/>
      <c r="L40" s="246"/>
      <c r="M40" s="246"/>
      <c r="N40" s="246"/>
      <c r="O40" s="246"/>
      <c r="P40" s="1237"/>
      <c r="Q40" s="246"/>
    </row>
    <row r="41" spans="2:17" ht="17.25">
      <c r="B41" s="247" t="s">
        <v>560</v>
      </c>
      <c r="C41" s="248"/>
      <c r="D41" s="248"/>
      <c r="E41" s="248"/>
      <c r="F41" s="248"/>
      <c r="G41" s="248"/>
      <c r="H41" s="248"/>
      <c r="I41" s="248"/>
      <c r="J41" s="248"/>
      <c r="K41" s="248"/>
      <c r="L41" s="248"/>
      <c r="M41" s="248"/>
      <c r="N41" s="248"/>
      <c r="O41" s="248"/>
      <c r="P41" s="249"/>
    </row>
    <row r="42" spans="2:17" ht="13.5">
      <c r="B42" s="250"/>
      <c r="C42" s="246"/>
      <c r="D42" s="246"/>
      <c r="E42" s="246"/>
      <c r="F42" s="246"/>
      <c r="G42" s="1236" t="s">
        <v>556</v>
      </c>
      <c r="I42" s="1235"/>
      <c r="J42" s="1235"/>
      <c r="K42" s="1235"/>
      <c r="L42" s="246"/>
      <c r="M42" s="246"/>
      <c r="N42" s="246"/>
      <c r="O42" s="246"/>
    </row>
    <row r="43" spans="2:17" ht="13.5">
      <c r="B43" s="250"/>
      <c r="C43" s="246"/>
      <c r="D43" s="246"/>
      <c r="E43" s="246"/>
      <c r="F43" s="246"/>
      <c r="G43" s="1234"/>
      <c r="H43" s="1233"/>
      <c r="I43" s="1233"/>
      <c r="J43" s="1233"/>
      <c r="K43" s="1233"/>
      <c r="L43" s="1233"/>
      <c r="M43" s="1233"/>
      <c r="N43" s="1233"/>
      <c r="O43" s="1232"/>
    </row>
    <row r="44" spans="2:17" ht="13.5">
      <c r="B44" s="250"/>
      <c r="C44" s="246"/>
      <c r="D44" s="246"/>
      <c r="E44" s="246"/>
      <c r="F44" s="246"/>
      <c r="G44" s="1231"/>
      <c r="H44" s="1230"/>
      <c r="I44" s="1230"/>
      <c r="J44" s="1230"/>
      <c r="K44" s="1230"/>
      <c r="L44" s="1230"/>
      <c r="M44" s="1230"/>
      <c r="N44" s="1230"/>
      <c r="O44" s="1229"/>
    </row>
    <row r="45" spans="2:17" ht="13.5">
      <c r="B45" s="250"/>
      <c r="C45" s="246"/>
      <c r="D45" s="246"/>
      <c r="E45" s="246"/>
      <c r="F45" s="246"/>
      <c r="G45" s="1231"/>
      <c r="H45" s="1230"/>
      <c r="I45" s="1230"/>
      <c r="J45" s="1230"/>
      <c r="K45" s="1230"/>
      <c r="L45" s="1230"/>
      <c r="M45" s="1230"/>
      <c r="N45" s="1230"/>
      <c r="O45" s="1229"/>
    </row>
    <row r="46" spans="2:17" ht="13.5">
      <c r="B46" s="250"/>
      <c r="C46" s="246"/>
      <c r="D46" s="246"/>
      <c r="E46" s="246"/>
      <c r="F46" s="246"/>
      <c r="G46" s="1231"/>
      <c r="H46" s="1230"/>
      <c r="I46" s="1230"/>
      <c r="J46" s="1230"/>
      <c r="K46" s="1230"/>
      <c r="L46" s="1230"/>
      <c r="M46" s="1230"/>
      <c r="N46" s="1230"/>
      <c r="O46" s="1229"/>
    </row>
    <row r="47" spans="2:17" ht="13.5">
      <c r="B47" s="250"/>
      <c r="C47" s="246"/>
      <c r="D47" s="246"/>
      <c r="E47" s="246"/>
      <c r="F47" s="246"/>
      <c r="G47" s="1228"/>
      <c r="H47" s="1227"/>
      <c r="I47" s="1227"/>
      <c r="J47" s="1227"/>
      <c r="K47" s="1227"/>
      <c r="L47" s="1227"/>
      <c r="M47" s="1227"/>
      <c r="N47" s="1227"/>
      <c r="O47" s="1226"/>
    </row>
    <row r="48" spans="2:17" ht="13.5">
      <c r="B48" s="250"/>
      <c r="C48" s="246"/>
      <c r="D48" s="246"/>
      <c r="E48" s="246"/>
      <c r="F48" s="246"/>
      <c r="G48" s="246"/>
      <c r="H48" s="1248"/>
      <c r="I48" s="1248"/>
      <c r="J48" s="1248"/>
    </row>
    <row r="49" spans="1:17" ht="13.5">
      <c r="B49" s="250"/>
      <c r="C49" s="246"/>
      <c r="D49" s="246"/>
      <c r="E49" s="246"/>
      <c r="F49" s="246"/>
      <c r="G49" s="245" t="s">
        <v>559</v>
      </c>
    </row>
    <row r="50" spans="1:17" ht="13.5">
      <c r="B50" s="250"/>
      <c r="C50" s="246"/>
      <c r="D50" s="246"/>
      <c r="E50" s="246"/>
      <c r="F50" s="246"/>
      <c r="G50" s="1219"/>
      <c r="H50" s="1218"/>
      <c r="I50" s="1218"/>
      <c r="J50" s="1217"/>
      <c r="K50" s="1216" t="s">
        <v>526</v>
      </c>
      <c r="L50" s="1216" t="s">
        <v>527</v>
      </c>
      <c r="M50" s="1216" t="s">
        <v>528</v>
      </c>
      <c r="N50" s="1216" t="s">
        <v>529</v>
      </c>
      <c r="O50" s="1216" t="s">
        <v>530</v>
      </c>
    </row>
    <row r="51" spans="1:17" ht="13.5">
      <c r="B51" s="250"/>
      <c r="C51" s="246"/>
      <c r="D51" s="246"/>
      <c r="E51" s="246"/>
      <c r="F51" s="246"/>
      <c r="G51" s="1215" t="s">
        <v>553</v>
      </c>
      <c r="H51" s="1214"/>
      <c r="I51" s="1213" t="s">
        <v>551</v>
      </c>
      <c r="J51" s="1213"/>
      <c r="K51" s="1247"/>
      <c r="L51" s="1247"/>
      <c r="M51" s="1247"/>
      <c r="N51" s="1247"/>
      <c r="O51" s="1247"/>
    </row>
    <row r="52" spans="1:17" ht="13.5">
      <c r="B52" s="250"/>
      <c r="C52" s="246"/>
      <c r="D52" s="246"/>
      <c r="E52" s="246"/>
      <c r="F52" s="246"/>
      <c r="G52" s="1211"/>
      <c r="H52" s="1210"/>
      <c r="I52" s="1212"/>
      <c r="J52" s="1212"/>
      <c r="K52" s="1201"/>
      <c r="L52" s="1201"/>
      <c r="M52" s="1201"/>
      <c r="N52" s="1201"/>
      <c r="O52" s="1201"/>
    </row>
    <row r="53" spans="1:17" ht="13.5">
      <c r="A53" s="1238"/>
      <c r="B53" s="250"/>
      <c r="C53" s="246"/>
      <c r="D53" s="246"/>
      <c r="E53" s="246"/>
      <c r="F53" s="246"/>
      <c r="G53" s="1211"/>
      <c r="H53" s="1210"/>
      <c r="I53" s="1203" t="s">
        <v>558</v>
      </c>
      <c r="J53" s="1203"/>
      <c r="K53" s="1246"/>
      <c r="L53" s="1246"/>
      <c r="M53" s="1246"/>
      <c r="N53" s="1246"/>
      <c r="O53" s="1246"/>
    </row>
    <row r="54" spans="1:17" ht="13.5">
      <c r="A54" s="1238"/>
      <c r="B54" s="250"/>
      <c r="C54" s="246"/>
      <c r="D54" s="246"/>
      <c r="E54" s="246"/>
      <c r="F54" s="246"/>
      <c r="G54" s="1208"/>
      <c r="H54" s="1207"/>
      <c r="I54" s="1203"/>
      <c r="J54" s="1203"/>
      <c r="K54" s="1206"/>
      <c r="L54" s="1206"/>
      <c r="M54" s="1206"/>
      <c r="N54" s="1206"/>
      <c r="O54" s="1206"/>
    </row>
    <row r="55" spans="1:17" ht="13.5">
      <c r="A55" s="1238"/>
      <c r="B55" s="250"/>
      <c r="C55" s="246"/>
      <c r="D55" s="246"/>
      <c r="E55" s="246"/>
      <c r="F55" s="246"/>
      <c r="G55" s="1205" t="s">
        <v>552</v>
      </c>
      <c r="H55" s="1204"/>
      <c r="I55" s="1203" t="s">
        <v>551</v>
      </c>
      <c r="J55" s="1203"/>
      <c r="K55" s="1247"/>
      <c r="L55" s="1247"/>
      <c r="M55" s="1247"/>
      <c r="N55" s="1247"/>
      <c r="O55" s="1247"/>
    </row>
    <row r="56" spans="1:17" ht="13.5">
      <c r="A56" s="1238"/>
      <c r="B56" s="250"/>
      <c r="C56" s="246"/>
      <c r="D56" s="246"/>
      <c r="E56" s="246"/>
      <c r="F56" s="246"/>
      <c r="G56" s="1200"/>
      <c r="H56" s="1199"/>
      <c r="I56" s="1203"/>
      <c r="J56" s="1203"/>
      <c r="K56" s="1201"/>
      <c r="L56" s="1201"/>
      <c r="M56" s="1201"/>
      <c r="N56" s="1201"/>
      <c r="O56" s="1201"/>
    </row>
    <row r="57" spans="1:17" s="1238" customFormat="1" ht="13.5">
      <c r="B57" s="1239"/>
      <c r="C57" s="1235"/>
      <c r="D57" s="1235"/>
      <c r="E57" s="1235"/>
      <c r="F57" s="1235"/>
      <c r="G57" s="1200"/>
      <c r="H57" s="1199"/>
      <c r="I57" s="1195" t="s">
        <v>558</v>
      </c>
      <c r="J57" s="1195"/>
      <c r="K57" s="1246"/>
      <c r="L57" s="1246"/>
      <c r="M57" s="1246"/>
      <c r="N57" s="1246"/>
      <c r="O57" s="1246"/>
      <c r="P57" s="1244"/>
      <c r="Q57" s="1239"/>
    </row>
    <row r="58" spans="1:17" s="1238" customFormat="1" ht="13.5">
      <c r="A58" s="245"/>
      <c r="B58" s="1239"/>
      <c r="C58" s="1235"/>
      <c r="D58" s="1235"/>
      <c r="E58" s="1235"/>
      <c r="F58" s="1235"/>
      <c r="G58" s="1197"/>
      <c r="H58" s="1196"/>
      <c r="I58" s="1195"/>
      <c r="J58" s="1195"/>
      <c r="K58" s="1206"/>
      <c r="L58" s="1206"/>
      <c r="M58" s="1206"/>
      <c r="N58" s="1206"/>
      <c r="O58" s="1206"/>
      <c r="P58" s="1244"/>
      <c r="Q58" s="1239"/>
    </row>
    <row r="59" spans="1:17" s="1238" customFormat="1" ht="13.5">
      <c r="A59" s="245"/>
      <c r="B59" s="1239"/>
      <c r="C59" s="1235"/>
      <c r="D59" s="1235"/>
      <c r="E59" s="1235"/>
      <c r="F59" s="1235"/>
      <c r="G59" s="1235"/>
      <c r="H59" s="1235"/>
      <c r="I59" s="1235"/>
      <c r="J59" s="1235"/>
      <c r="K59" s="1245"/>
      <c r="L59" s="1245"/>
      <c r="M59" s="1245"/>
      <c r="N59" s="1245"/>
      <c r="O59" s="1245"/>
      <c r="P59" s="1244"/>
      <c r="Q59" s="1239"/>
    </row>
    <row r="60" spans="1:17" s="1238" customFormat="1" ht="13.5">
      <c r="A60" s="245"/>
      <c r="B60" s="1239"/>
      <c r="C60" s="1235"/>
      <c r="D60" s="1235"/>
      <c r="E60" s="1235"/>
      <c r="F60" s="1235"/>
      <c r="G60" s="1235"/>
      <c r="H60" s="1235"/>
      <c r="I60" s="1235"/>
      <c r="J60" s="1235"/>
      <c r="K60" s="1245"/>
      <c r="L60" s="1245"/>
      <c r="M60" s="1245"/>
      <c r="N60" s="1245"/>
      <c r="O60" s="1245"/>
      <c r="P60" s="1244"/>
      <c r="Q60" s="1239"/>
    </row>
    <row r="61" spans="1:17" s="1238" customFormat="1" ht="13.5">
      <c r="A61" s="245"/>
      <c r="B61" s="1243"/>
      <c r="C61" s="1242"/>
      <c r="D61" s="1242"/>
      <c r="E61" s="1242"/>
      <c r="F61" s="1242"/>
      <c r="G61" s="1242"/>
      <c r="H61" s="1242"/>
      <c r="I61" s="1242"/>
      <c r="J61" s="1242"/>
      <c r="K61" s="1242"/>
      <c r="L61" s="1242"/>
      <c r="M61" s="1241"/>
      <c r="N61" s="1241"/>
      <c r="O61" s="1241"/>
      <c r="P61" s="1240"/>
      <c r="Q61" s="1239"/>
    </row>
    <row r="62" spans="1:17" ht="13.5">
      <c r="B62" s="1237"/>
      <c r="C62" s="1237"/>
      <c r="D62" s="1237"/>
      <c r="E62" s="1237"/>
      <c r="F62" s="1237"/>
      <c r="G62" s="1237"/>
      <c r="H62" s="1237"/>
      <c r="I62" s="1237"/>
      <c r="J62" s="1237"/>
      <c r="K62" s="1237"/>
      <c r="L62" s="1237"/>
      <c r="M62" s="1237"/>
      <c r="N62" s="1237"/>
      <c r="O62" s="1237"/>
      <c r="P62" s="1237"/>
      <c r="Q62" s="246"/>
    </row>
    <row r="63" spans="1:17" ht="17.25">
      <c r="B63" s="309" t="s">
        <v>557</v>
      </c>
      <c r="C63" s="246"/>
      <c r="D63" s="246"/>
      <c r="E63" s="246"/>
      <c r="F63" s="246"/>
      <c r="G63" s="246"/>
      <c r="H63" s="246"/>
      <c r="I63" s="246"/>
      <c r="J63" s="246"/>
      <c r="K63" s="246"/>
      <c r="L63" s="246"/>
      <c r="M63" s="246"/>
      <c r="N63" s="246"/>
      <c r="O63" s="246"/>
    </row>
    <row r="64" spans="1:17" ht="13.5">
      <c r="B64" s="250"/>
      <c r="C64" s="246"/>
      <c r="D64" s="246"/>
      <c r="E64" s="246"/>
      <c r="F64" s="246"/>
      <c r="G64" s="1236" t="s">
        <v>556</v>
      </c>
      <c r="I64" s="1235"/>
      <c r="J64" s="1235"/>
      <c r="K64" s="1235"/>
      <c r="L64" s="246"/>
      <c r="M64" s="246"/>
      <c r="N64" s="246"/>
      <c r="O64" s="246"/>
    </row>
    <row r="65" spans="2:30" ht="13.5">
      <c r="B65" s="250"/>
      <c r="C65" s="246"/>
      <c r="D65" s="246"/>
      <c r="E65" s="246"/>
      <c r="F65" s="246"/>
      <c r="G65" s="1234" t="s">
        <v>555</v>
      </c>
      <c r="H65" s="1233"/>
      <c r="I65" s="1233"/>
      <c r="J65" s="1233"/>
      <c r="K65" s="1233"/>
      <c r="L65" s="1233"/>
      <c r="M65" s="1233"/>
      <c r="N65" s="1233"/>
      <c r="O65" s="1232"/>
    </row>
    <row r="66" spans="2:30" ht="13.5">
      <c r="B66" s="250"/>
      <c r="C66" s="246"/>
      <c r="D66" s="246"/>
      <c r="E66" s="246"/>
      <c r="F66" s="246"/>
      <c r="G66" s="1231"/>
      <c r="H66" s="1230"/>
      <c r="I66" s="1230"/>
      <c r="J66" s="1230"/>
      <c r="K66" s="1230"/>
      <c r="L66" s="1230"/>
      <c r="M66" s="1230"/>
      <c r="N66" s="1230"/>
      <c r="O66" s="1229"/>
    </row>
    <row r="67" spans="2:30" ht="13.5">
      <c r="B67" s="250"/>
      <c r="C67" s="246"/>
      <c r="D67" s="246"/>
      <c r="E67" s="246"/>
      <c r="F67" s="246"/>
      <c r="G67" s="1231"/>
      <c r="H67" s="1230"/>
      <c r="I67" s="1230"/>
      <c r="J67" s="1230"/>
      <c r="K67" s="1230"/>
      <c r="L67" s="1230"/>
      <c r="M67" s="1230"/>
      <c r="N67" s="1230"/>
      <c r="O67" s="1229"/>
    </row>
    <row r="68" spans="2:30" ht="13.5">
      <c r="B68" s="250"/>
      <c r="C68" s="246"/>
      <c r="D68" s="246"/>
      <c r="E68" s="246"/>
      <c r="F68" s="246"/>
      <c r="G68" s="1231"/>
      <c r="H68" s="1230"/>
      <c r="I68" s="1230"/>
      <c r="J68" s="1230"/>
      <c r="K68" s="1230"/>
      <c r="L68" s="1230"/>
      <c r="M68" s="1230"/>
      <c r="N68" s="1230"/>
      <c r="O68" s="1229"/>
    </row>
    <row r="69" spans="2:30" ht="13.5">
      <c r="B69" s="250"/>
      <c r="C69" s="246"/>
      <c r="D69" s="246"/>
      <c r="E69" s="246"/>
      <c r="F69" s="246"/>
      <c r="G69" s="1228"/>
      <c r="H69" s="1227"/>
      <c r="I69" s="1227"/>
      <c r="J69" s="1227"/>
      <c r="K69" s="1227"/>
      <c r="L69" s="1227"/>
      <c r="M69" s="1227"/>
      <c r="N69" s="1227"/>
      <c r="O69" s="1226"/>
    </row>
    <row r="70" spans="2:30" ht="13.5">
      <c r="B70" s="250"/>
      <c r="C70" s="246"/>
      <c r="D70" s="246"/>
      <c r="E70" s="246"/>
      <c r="F70" s="246"/>
      <c r="G70" s="246"/>
      <c r="H70" s="1225"/>
      <c r="I70" s="1225"/>
      <c r="J70" s="1222"/>
      <c r="K70" s="1222"/>
      <c r="L70" s="1221"/>
      <c r="M70" s="1222"/>
      <c r="N70" s="1221"/>
      <c r="O70" s="1220"/>
    </row>
    <row r="71" spans="2:30" ht="13.5">
      <c r="B71" s="250"/>
      <c r="C71" s="246"/>
      <c r="D71" s="246"/>
      <c r="E71" s="246"/>
      <c r="F71" s="246"/>
      <c r="G71" s="1224" t="s">
        <v>554</v>
      </c>
      <c r="I71" s="1223"/>
      <c r="J71" s="1222"/>
      <c r="K71" s="1222"/>
      <c r="L71" s="1221"/>
      <c r="M71" s="1222"/>
      <c r="N71" s="1221"/>
      <c r="O71" s="1220"/>
    </row>
    <row r="72" spans="2:30" ht="13.5">
      <c r="B72" s="250"/>
      <c r="C72" s="246"/>
      <c r="D72" s="246"/>
      <c r="E72" s="246"/>
      <c r="F72" s="246"/>
      <c r="G72" s="1219"/>
      <c r="H72" s="1218"/>
      <c r="I72" s="1218"/>
      <c r="J72" s="1217"/>
      <c r="K72" s="1216" t="s">
        <v>526</v>
      </c>
      <c r="L72" s="1216" t="s">
        <v>527</v>
      </c>
      <c r="M72" s="1216" t="s">
        <v>528</v>
      </c>
      <c r="N72" s="1216" t="s">
        <v>529</v>
      </c>
      <c r="O72" s="1216" t="s">
        <v>530</v>
      </c>
    </row>
    <row r="73" spans="2:30" ht="13.5">
      <c r="B73" s="250"/>
      <c r="C73" s="246"/>
      <c r="D73" s="246"/>
      <c r="E73" s="246"/>
      <c r="F73" s="246"/>
      <c r="G73" s="1215" t="s">
        <v>553</v>
      </c>
      <c r="H73" s="1214"/>
      <c r="I73" s="1213" t="s">
        <v>551</v>
      </c>
      <c r="J73" s="1213"/>
      <c r="K73" s="1202">
        <v>159.5</v>
      </c>
      <c r="L73" s="1202">
        <v>148.19999999999999</v>
      </c>
      <c r="M73" s="1201">
        <v>130.4</v>
      </c>
      <c r="N73" s="1201">
        <v>111.1</v>
      </c>
      <c r="O73" s="1201">
        <v>96.4</v>
      </c>
      <c r="S73" s="245">
        <v>9.9</v>
      </c>
    </row>
    <row r="74" spans="2:30" ht="13.5">
      <c r="B74" s="250"/>
      <c r="C74" s="246"/>
      <c r="D74" s="246"/>
      <c r="E74" s="246"/>
      <c r="F74" s="246"/>
      <c r="G74" s="1211"/>
      <c r="H74" s="1210"/>
      <c r="I74" s="1212"/>
      <c r="J74" s="1212"/>
      <c r="K74" s="1202"/>
      <c r="L74" s="1202"/>
      <c r="M74" s="1201"/>
      <c r="N74" s="1201"/>
      <c r="O74" s="1201"/>
    </row>
    <row r="75" spans="2:30" ht="13.5">
      <c r="B75" s="250"/>
      <c r="C75" s="246"/>
      <c r="D75" s="246"/>
      <c r="E75" s="246"/>
      <c r="F75" s="246"/>
      <c r="G75" s="1211"/>
      <c r="H75" s="1210"/>
      <c r="I75" s="1203" t="s">
        <v>550</v>
      </c>
      <c r="J75" s="1203"/>
      <c r="K75" s="1209">
        <v>13.5</v>
      </c>
      <c r="L75" s="1209">
        <v>13.9</v>
      </c>
      <c r="M75" s="1209">
        <v>12.4</v>
      </c>
      <c r="N75" s="1209">
        <v>10.8</v>
      </c>
      <c r="O75" s="1209">
        <v>8.8000000000000007</v>
      </c>
      <c r="U75" s="245">
        <v>81.2</v>
      </c>
      <c r="W75" s="245">
        <v>87.2</v>
      </c>
      <c r="Y75" s="245">
        <v>99.8</v>
      </c>
      <c r="AA75" s="245">
        <v>109.5</v>
      </c>
      <c r="AC75" s="245">
        <v>115.2</v>
      </c>
    </row>
    <row r="76" spans="2:30" ht="13.5">
      <c r="B76" s="250"/>
      <c r="C76" s="246"/>
      <c r="D76" s="246"/>
      <c r="E76" s="246"/>
      <c r="F76" s="246"/>
      <c r="G76" s="1208"/>
      <c r="H76" s="1207"/>
      <c r="I76" s="1203"/>
      <c r="J76" s="1203"/>
      <c r="K76" s="1206"/>
      <c r="L76" s="1206"/>
      <c r="M76" s="1206"/>
      <c r="N76" s="1206"/>
      <c r="O76" s="1206"/>
    </row>
    <row r="77" spans="2:30" ht="13.5">
      <c r="B77" s="250"/>
      <c r="C77" s="246"/>
      <c r="D77" s="246"/>
      <c r="E77" s="246"/>
      <c r="F77" s="246"/>
      <c r="G77" s="1205" t="s">
        <v>552</v>
      </c>
      <c r="H77" s="1204"/>
      <c r="I77" s="1203" t="s">
        <v>551</v>
      </c>
      <c r="J77" s="1203"/>
      <c r="K77" s="1202">
        <v>30.7</v>
      </c>
      <c r="L77" s="1202">
        <v>22.3</v>
      </c>
      <c r="M77" s="1201">
        <v>20.3</v>
      </c>
      <c r="N77" s="1201">
        <v>13</v>
      </c>
      <c r="O77" s="1201">
        <v>21</v>
      </c>
      <c r="R77" s="245">
        <v>12.3</v>
      </c>
      <c r="T77" s="245">
        <v>11.1</v>
      </c>
    </row>
    <row r="78" spans="2:30" ht="13.5">
      <c r="B78" s="250"/>
      <c r="C78" s="246"/>
      <c r="D78" s="246"/>
      <c r="E78" s="246"/>
      <c r="F78" s="246"/>
      <c r="G78" s="1200"/>
      <c r="H78" s="1199"/>
      <c r="I78" s="1203"/>
      <c r="J78" s="1203"/>
      <c r="K78" s="1202"/>
      <c r="L78" s="1202"/>
      <c r="M78" s="1201"/>
      <c r="N78" s="1201"/>
      <c r="O78" s="1201"/>
    </row>
    <row r="79" spans="2:30" ht="13.5">
      <c r="B79" s="250"/>
      <c r="C79" s="246"/>
      <c r="D79" s="246"/>
      <c r="E79" s="246"/>
      <c r="F79" s="246"/>
      <c r="G79" s="1200"/>
      <c r="H79" s="1199"/>
      <c r="I79" s="1198" t="s">
        <v>550</v>
      </c>
      <c r="J79" s="1195"/>
      <c r="K79" s="1194">
        <v>9.1999999999999993</v>
      </c>
      <c r="L79" s="1194">
        <v>8.5</v>
      </c>
      <c r="M79" s="1194">
        <v>7.7</v>
      </c>
      <c r="N79" s="1194">
        <v>6.8</v>
      </c>
      <c r="O79" s="1194">
        <v>6.8</v>
      </c>
      <c r="V79" s="245">
        <v>53.5</v>
      </c>
      <c r="X79" s="245">
        <v>48.2</v>
      </c>
      <c r="Z79" s="245">
        <v>34.200000000000003</v>
      </c>
      <c r="AB79" s="245">
        <v>30.3</v>
      </c>
      <c r="AD79" s="245">
        <v>28.9</v>
      </c>
    </row>
    <row r="80" spans="2:30" ht="13.5">
      <c r="B80" s="250"/>
      <c r="C80" s="246"/>
      <c r="D80" s="246"/>
      <c r="E80" s="246"/>
      <c r="F80" s="246"/>
      <c r="G80" s="1197"/>
      <c r="H80" s="1196"/>
      <c r="I80" s="1195"/>
      <c r="J80" s="1195"/>
      <c r="K80" s="1194"/>
      <c r="L80" s="1194"/>
      <c r="M80" s="1194"/>
      <c r="N80" s="1194"/>
      <c r="O80" s="1194"/>
    </row>
    <row r="81" spans="2:17" ht="13.5">
      <c r="B81" s="250"/>
      <c r="C81" s="246"/>
      <c r="D81" s="246"/>
      <c r="E81" s="246"/>
      <c r="F81" s="246"/>
      <c r="G81" s="246"/>
      <c r="H81" s="246"/>
      <c r="I81" s="246"/>
      <c r="J81" s="246"/>
      <c r="K81" s="1193"/>
      <c r="L81" s="246"/>
      <c r="M81" s="246"/>
      <c r="N81" s="246"/>
      <c r="O81" s="246"/>
    </row>
    <row r="82" spans="2:17" ht="17.25">
      <c r="B82" s="250"/>
      <c r="C82" s="246"/>
      <c r="D82" s="246"/>
      <c r="E82" s="246"/>
      <c r="F82" s="246"/>
      <c r="G82" s="246"/>
      <c r="H82" s="246"/>
      <c r="I82" s="246"/>
      <c r="J82" s="246"/>
      <c r="K82" s="1192"/>
      <c r="L82" s="1192"/>
      <c r="M82" s="1192"/>
      <c r="N82" s="1192"/>
      <c r="O82" s="119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1"/>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525</v>
      </c>
      <c r="G2" s="113"/>
      <c r="H2" s="114"/>
    </row>
    <row r="3" spans="1:8">
      <c r="A3" s="110" t="s">
        <v>518</v>
      </c>
      <c r="B3" s="115"/>
      <c r="C3" s="116"/>
      <c r="D3" s="117">
        <v>39837</v>
      </c>
      <c r="E3" s="118"/>
      <c r="F3" s="119">
        <v>46819</v>
      </c>
      <c r="G3" s="120"/>
      <c r="H3" s="121"/>
    </row>
    <row r="4" spans="1:8">
      <c r="A4" s="122"/>
      <c r="B4" s="123"/>
      <c r="C4" s="124"/>
      <c r="D4" s="125">
        <v>17792</v>
      </c>
      <c r="E4" s="126"/>
      <c r="F4" s="127">
        <v>24121</v>
      </c>
      <c r="G4" s="128"/>
      <c r="H4" s="129"/>
    </row>
    <row r="5" spans="1:8">
      <c r="A5" s="110" t="s">
        <v>520</v>
      </c>
      <c r="B5" s="115"/>
      <c r="C5" s="116"/>
      <c r="D5" s="117">
        <v>38497</v>
      </c>
      <c r="E5" s="118"/>
      <c r="F5" s="119">
        <v>53270</v>
      </c>
      <c r="G5" s="120"/>
      <c r="H5" s="121"/>
    </row>
    <row r="6" spans="1:8">
      <c r="A6" s="122"/>
      <c r="B6" s="123"/>
      <c r="C6" s="124"/>
      <c r="D6" s="125">
        <v>12931</v>
      </c>
      <c r="E6" s="126"/>
      <c r="F6" s="127">
        <v>24316</v>
      </c>
      <c r="G6" s="128"/>
      <c r="H6" s="129"/>
    </row>
    <row r="7" spans="1:8">
      <c r="A7" s="110" t="s">
        <v>521</v>
      </c>
      <c r="B7" s="115"/>
      <c r="C7" s="116"/>
      <c r="D7" s="117">
        <v>23838</v>
      </c>
      <c r="E7" s="118"/>
      <c r="F7" s="119">
        <v>53292</v>
      </c>
      <c r="G7" s="120"/>
      <c r="H7" s="121"/>
    </row>
    <row r="8" spans="1:8">
      <c r="A8" s="122"/>
      <c r="B8" s="123"/>
      <c r="C8" s="124"/>
      <c r="D8" s="125">
        <v>9922</v>
      </c>
      <c r="E8" s="126"/>
      <c r="F8" s="127">
        <v>28900</v>
      </c>
      <c r="G8" s="128"/>
      <c r="H8" s="129"/>
    </row>
    <row r="9" spans="1:8">
      <c r="A9" s="110" t="s">
        <v>522</v>
      </c>
      <c r="B9" s="115"/>
      <c r="C9" s="116"/>
      <c r="D9" s="117">
        <v>75451</v>
      </c>
      <c r="E9" s="118"/>
      <c r="F9" s="119">
        <v>49919</v>
      </c>
      <c r="G9" s="120"/>
      <c r="H9" s="121"/>
    </row>
    <row r="10" spans="1:8">
      <c r="A10" s="122"/>
      <c r="B10" s="123"/>
      <c r="C10" s="124"/>
      <c r="D10" s="125">
        <v>28047</v>
      </c>
      <c r="E10" s="126"/>
      <c r="F10" s="127">
        <v>26398</v>
      </c>
      <c r="G10" s="128"/>
      <c r="H10" s="129"/>
    </row>
    <row r="11" spans="1:8">
      <c r="A11" s="110" t="s">
        <v>523</v>
      </c>
      <c r="B11" s="115"/>
      <c r="C11" s="116"/>
      <c r="D11" s="117">
        <v>78135</v>
      </c>
      <c r="E11" s="118"/>
      <c r="F11" s="119">
        <v>47738</v>
      </c>
      <c r="G11" s="120"/>
      <c r="H11" s="121"/>
    </row>
    <row r="12" spans="1:8">
      <c r="A12" s="122"/>
      <c r="B12" s="123"/>
      <c r="C12" s="130"/>
      <c r="D12" s="125">
        <v>32096</v>
      </c>
      <c r="E12" s="126"/>
      <c r="F12" s="127">
        <v>24937</v>
      </c>
      <c r="G12" s="128"/>
      <c r="H12" s="129"/>
    </row>
    <row r="13" spans="1:8">
      <c r="A13" s="110"/>
      <c r="B13" s="115"/>
      <c r="C13" s="131"/>
      <c r="D13" s="132">
        <v>51152</v>
      </c>
      <c r="E13" s="133"/>
      <c r="F13" s="134">
        <v>50208</v>
      </c>
      <c r="G13" s="135"/>
      <c r="H13" s="121"/>
    </row>
    <row r="14" spans="1:8">
      <c r="A14" s="122"/>
      <c r="B14" s="123"/>
      <c r="C14" s="124"/>
      <c r="D14" s="125">
        <v>20158</v>
      </c>
      <c r="E14" s="126"/>
      <c r="F14" s="127">
        <v>25734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0.18</v>
      </c>
      <c r="C19" s="136">
        <f>ROUND(VALUE(SUBSTITUTE(実質収支比率等に係る経年分析!G$48,"▲","-")),2)</f>
        <v>0.14000000000000001</v>
      </c>
      <c r="D19" s="136">
        <f>ROUND(VALUE(SUBSTITUTE(実質収支比率等に係る経年分析!H$48,"▲","-")),2)</f>
        <v>2.6</v>
      </c>
      <c r="E19" s="136">
        <f>ROUND(VALUE(SUBSTITUTE(実質収支比率等に係る経年分析!I$48,"▲","-")),2)</f>
        <v>4.66</v>
      </c>
      <c r="F19" s="136">
        <f>ROUND(VALUE(SUBSTITUTE(実質収支比率等に係る経年分析!J$48,"▲","-")),2)</f>
        <v>5.4</v>
      </c>
    </row>
    <row r="20" spans="1:11">
      <c r="A20" s="136" t="s">
        <v>44</v>
      </c>
      <c r="B20" s="136">
        <f>ROUND(VALUE(SUBSTITUTE(実質収支比率等に係る経年分析!F$47,"▲","-")),2)</f>
        <v>14.11</v>
      </c>
      <c r="C20" s="136">
        <f>ROUND(VALUE(SUBSTITUTE(実質収支比率等に係る経年分析!G$47,"▲","-")),2)</f>
        <v>11.68</v>
      </c>
      <c r="D20" s="136">
        <f>ROUND(VALUE(SUBSTITUTE(実質収支比率等に係る経年分析!H$47,"▲","-")),2)</f>
        <v>11.65</v>
      </c>
      <c r="E20" s="136">
        <f>ROUND(VALUE(SUBSTITUTE(実質収支比率等に係る経年分析!I$47,"▲","-")),2)</f>
        <v>16.440000000000001</v>
      </c>
      <c r="F20" s="136">
        <f>ROUND(VALUE(SUBSTITUTE(実質収支比率等に係る経年分析!J$47,"▲","-")),2)</f>
        <v>18.309999999999999</v>
      </c>
    </row>
    <row r="21" spans="1:11">
      <c r="A21" s="136" t="s">
        <v>45</v>
      </c>
      <c r="B21" s="136">
        <f>IF(ISNUMBER(VALUE(SUBSTITUTE(実質収支比率等に係る経年分析!F$49,"▲","-"))),ROUND(VALUE(SUBSTITUTE(実質収支比率等に係る経年分析!F$49,"▲","-")),2),NA())</f>
        <v>-1.57</v>
      </c>
      <c r="C21" s="136">
        <f>IF(ISNUMBER(VALUE(SUBSTITUTE(実質収支比率等に係る経年分析!G$49,"▲","-"))),ROUND(VALUE(SUBSTITUTE(実質収支比率等に係る経年分析!G$49,"▲","-")),2),NA())</f>
        <v>-2.2999999999999998</v>
      </c>
      <c r="D21" s="136">
        <f>IF(ISNUMBER(VALUE(SUBSTITUTE(実質収支比率等に係る経年分析!H$49,"▲","-"))),ROUND(VALUE(SUBSTITUTE(実質収支比率等に係る経年分析!H$49,"▲","-")),2),NA())</f>
        <v>2.5299999999999998</v>
      </c>
      <c r="E21" s="136">
        <f>IF(ISNUMBER(VALUE(SUBSTITUTE(実質収支比率等に係る経年分析!I$49,"▲","-"))),ROUND(VALUE(SUBSTITUTE(実質収支比率等に係る経年分析!I$49,"▲","-")),2),NA())</f>
        <v>7.18</v>
      </c>
      <c r="F21" s="136">
        <f>IF(ISNUMBER(VALUE(SUBSTITUTE(実質収支比率等に係る経年分析!J$49,"▲","-"))),ROUND(VALUE(SUBSTITUTE(実質収支比率等に係る経年分析!J$49,"▲","-")),2),NA())</f>
        <v>3.13</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土地取得特別会計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c r="A34" s="137" t="str">
        <f>IF(連結実質赤字比率に係る赤字・黒字の構成分析!C$36="",NA(),連結実質赤字比率に係る赤字・黒字の構成分析!C$36)</f>
        <v>後期高齢者医療特別会計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v>
      </c>
    </row>
    <row r="35" spans="1:16">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7.0000000000000007E-2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0.62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0.57999999999999996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0.18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0.14000000000000001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2.59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4.6500000000000004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5.39</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1308</v>
      </c>
      <c r="E42" s="138"/>
      <c r="F42" s="138"/>
      <c r="G42" s="138">
        <f>'実質公債費比率（分子）の構造'!L$52</f>
        <v>1361</v>
      </c>
      <c r="H42" s="138"/>
      <c r="I42" s="138"/>
      <c r="J42" s="138">
        <f>'実質公債費比率（分子）の構造'!M$52</f>
        <v>1588</v>
      </c>
      <c r="K42" s="138"/>
      <c r="L42" s="138"/>
      <c r="M42" s="138">
        <f>'実質公債費比率（分子）の構造'!N$52</f>
        <v>1568</v>
      </c>
      <c r="N42" s="138"/>
      <c r="O42" s="138"/>
      <c r="P42" s="138">
        <f>'実質公債費比率（分子）の構造'!O$52</f>
        <v>1525</v>
      </c>
    </row>
    <row r="43" spans="1:16">
      <c r="A43" s="138" t="s">
        <v>53</v>
      </c>
      <c r="B43" s="138">
        <f>'実質公債費比率（分子）の構造'!K$51</f>
        <v>0</v>
      </c>
      <c r="C43" s="138"/>
      <c r="D43" s="138"/>
      <c r="E43" s="138">
        <f>'実質公債費比率（分子）の構造'!L$51</f>
        <v>1</v>
      </c>
      <c r="F43" s="138"/>
      <c r="G43" s="138"/>
      <c r="H43" s="138">
        <f>'実質公債費比率（分子）の構造'!M$51</f>
        <v>1</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50</v>
      </c>
      <c r="C44" s="138"/>
      <c r="D44" s="138"/>
      <c r="E44" s="138">
        <f>'実質公債費比率（分子）の構造'!L$50</f>
        <v>244</v>
      </c>
      <c r="F44" s="138"/>
      <c r="G44" s="138"/>
      <c r="H44" s="138">
        <f>'実質公債費比率（分子）の構造'!M$50</f>
        <v>62</v>
      </c>
      <c r="I44" s="138"/>
      <c r="J44" s="138"/>
      <c r="K44" s="138">
        <f>'実質公債費比率（分子）の構造'!N$50</f>
        <v>92</v>
      </c>
      <c r="L44" s="138"/>
      <c r="M44" s="138"/>
      <c r="N44" s="138">
        <f>'実質公債費比率（分子）の構造'!O$50</f>
        <v>185</v>
      </c>
      <c r="O44" s="138"/>
      <c r="P44" s="138"/>
    </row>
    <row r="45" spans="1:16">
      <c r="A45" s="138" t="s">
        <v>55</v>
      </c>
      <c r="B45" s="138">
        <f>'実質公債費比率（分子）の構造'!K$49</f>
        <v>135</v>
      </c>
      <c r="C45" s="138"/>
      <c r="D45" s="138"/>
      <c r="E45" s="138">
        <f>'実質公債費比率（分子）の構造'!L$49</f>
        <v>135</v>
      </c>
      <c r="F45" s="138"/>
      <c r="G45" s="138"/>
      <c r="H45" s="138">
        <f>'実質公債費比率（分子）の構造'!M$49</f>
        <v>135</v>
      </c>
      <c r="I45" s="138"/>
      <c r="J45" s="138"/>
      <c r="K45" s="138">
        <f>'実質公債費比率（分子）の構造'!N$49</f>
        <v>135</v>
      </c>
      <c r="L45" s="138"/>
      <c r="M45" s="138"/>
      <c r="N45" s="138">
        <f>'実質公債費比率（分子）の構造'!O$49</f>
        <v>117</v>
      </c>
      <c r="O45" s="138"/>
      <c r="P45" s="138"/>
    </row>
    <row r="46" spans="1:16">
      <c r="A46" s="138" t="s">
        <v>56</v>
      </c>
      <c r="B46" s="138">
        <f>'実質公債費比率（分子）の構造'!K$48</f>
        <v>401</v>
      </c>
      <c r="C46" s="138"/>
      <c r="D46" s="138"/>
      <c r="E46" s="138">
        <f>'実質公債費比率（分子）の構造'!L$48</f>
        <v>385</v>
      </c>
      <c r="F46" s="138"/>
      <c r="G46" s="138"/>
      <c r="H46" s="138">
        <f>'実質公債費比率（分子）の構造'!M$48</f>
        <v>372</v>
      </c>
      <c r="I46" s="138"/>
      <c r="J46" s="138"/>
      <c r="K46" s="138">
        <f>'実質公債費比率（分子）の構造'!N$48</f>
        <v>396</v>
      </c>
      <c r="L46" s="138"/>
      <c r="M46" s="138"/>
      <c r="N46" s="138">
        <f>'実質公債費比率（分子）の構造'!O$48</f>
        <v>315</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1738</v>
      </c>
      <c r="C49" s="138"/>
      <c r="D49" s="138"/>
      <c r="E49" s="138">
        <f>'実質公債費比率（分子）の構造'!L$45</f>
        <v>1746</v>
      </c>
      <c r="F49" s="138"/>
      <c r="G49" s="138"/>
      <c r="H49" s="138">
        <f>'実質公債費比率（分子）の構造'!M$45</f>
        <v>1723</v>
      </c>
      <c r="I49" s="138"/>
      <c r="J49" s="138"/>
      <c r="K49" s="138">
        <f>'実質公債費比率（分子）の構造'!N$45</f>
        <v>1612</v>
      </c>
      <c r="L49" s="138"/>
      <c r="M49" s="138"/>
      <c r="N49" s="138">
        <f>'実質公債費比率（分子）の構造'!O$45</f>
        <v>1636</v>
      </c>
      <c r="O49" s="138"/>
      <c r="P49" s="138"/>
    </row>
    <row r="50" spans="1:16">
      <c r="A50" s="138" t="s">
        <v>60</v>
      </c>
      <c r="B50" s="138" t="e">
        <f>NA()</f>
        <v>#N/A</v>
      </c>
      <c r="C50" s="138">
        <f>IF(ISNUMBER('実質公債費比率（分子）の構造'!K$53),'実質公債費比率（分子）の構造'!K$53,NA())</f>
        <v>1016</v>
      </c>
      <c r="D50" s="138" t="e">
        <f>NA()</f>
        <v>#N/A</v>
      </c>
      <c r="E50" s="138" t="e">
        <f>NA()</f>
        <v>#N/A</v>
      </c>
      <c r="F50" s="138">
        <f>IF(ISNUMBER('実質公債費比率（分子）の構造'!L$53),'実質公債費比率（分子）の構造'!L$53,NA())</f>
        <v>1150</v>
      </c>
      <c r="G50" s="138" t="e">
        <f>NA()</f>
        <v>#N/A</v>
      </c>
      <c r="H50" s="138" t="e">
        <f>NA()</f>
        <v>#N/A</v>
      </c>
      <c r="I50" s="138">
        <f>IF(ISNUMBER('実質公債費比率（分子）の構造'!M$53),'実質公債費比率（分子）の構造'!M$53,NA())</f>
        <v>705</v>
      </c>
      <c r="J50" s="138" t="e">
        <f>NA()</f>
        <v>#N/A</v>
      </c>
      <c r="K50" s="138" t="e">
        <f>NA()</f>
        <v>#N/A</v>
      </c>
      <c r="L50" s="138">
        <f>IF(ISNUMBER('実質公債費比率（分子）の構造'!N$53),'実質公債費比率（分子）の構造'!N$53,NA())</f>
        <v>667</v>
      </c>
      <c r="M50" s="138" t="e">
        <f>NA()</f>
        <v>#N/A</v>
      </c>
      <c r="N50" s="138" t="e">
        <f>NA()</f>
        <v>#N/A</v>
      </c>
      <c r="O50" s="138">
        <f>IF(ISNUMBER('実質公債費比率（分子）の構造'!O$53),'実質公債費比率（分子）の構造'!O$53,NA())</f>
        <v>728</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15494</v>
      </c>
      <c r="E56" s="137"/>
      <c r="F56" s="137"/>
      <c r="G56" s="137">
        <f>'将来負担比率（分子）の構造'!J$52</f>
        <v>15960</v>
      </c>
      <c r="H56" s="137"/>
      <c r="I56" s="137"/>
      <c r="J56" s="137">
        <f>'将来負担比率（分子）の構造'!K$52</f>
        <v>16169</v>
      </c>
      <c r="K56" s="137"/>
      <c r="L56" s="137"/>
      <c r="M56" s="137">
        <f>'将来負担比率（分子）の構造'!L$52</f>
        <v>17490</v>
      </c>
      <c r="N56" s="137"/>
      <c r="O56" s="137"/>
      <c r="P56" s="137">
        <f>'将来負担比率（分子）の構造'!M$52</f>
        <v>18727</v>
      </c>
    </row>
    <row r="57" spans="1:16">
      <c r="A57" s="137" t="s">
        <v>36</v>
      </c>
      <c r="B57" s="137"/>
      <c r="C57" s="137"/>
      <c r="D57" s="137">
        <f>'将来負担比率（分子）の構造'!I$51</f>
        <v>1428</v>
      </c>
      <c r="E57" s="137"/>
      <c r="F57" s="137"/>
      <c r="G57" s="137">
        <f>'将来負担比率（分子）の構造'!J$51</f>
        <v>1468</v>
      </c>
      <c r="H57" s="137"/>
      <c r="I57" s="137"/>
      <c r="J57" s="137">
        <f>'将来負担比率（分子）の構造'!K$51</f>
        <v>1969</v>
      </c>
      <c r="K57" s="137"/>
      <c r="L57" s="137"/>
      <c r="M57" s="137">
        <f>'将来負担比率（分子）の構造'!L$51</f>
        <v>2542</v>
      </c>
      <c r="N57" s="137"/>
      <c r="O57" s="137"/>
      <c r="P57" s="137">
        <f>'将来負担比率（分子）の構造'!M$51</f>
        <v>3078</v>
      </c>
    </row>
    <row r="58" spans="1:16">
      <c r="A58" s="137" t="s">
        <v>35</v>
      </c>
      <c r="B58" s="137"/>
      <c r="C58" s="137"/>
      <c r="D58" s="137">
        <f>'将来負担比率（分子）の構造'!I$50</f>
        <v>1485</v>
      </c>
      <c r="E58" s="137"/>
      <c r="F58" s="137"/>
      <c r="G58" s="137">
        <f>'将来負担比率（分子）の構造'!J$50</f>
        <v>1302</v>
      </c>
      <c r="H58" s="137"/>
      <c r="I58" s="137"/>
      <c r="J58" s="137">
        <f>'将来負担比率（分子）の構造'!K$50</f>
        <v>1278</v>
      </c>
      <c r="K58" s="137"/>
      <c r="L58" s="137"/>
      <c r="M58" s="137">
        <f>'将来負担比率（分子）の構造'!L$50</f>
        <v>1762</v>
      </c>
      <c r="N58" s="137"/>
      <c r="O58" s="137"/>
      <c r="P58" s="137">
        <f>'将来負担比率（分子）の構造'!M$50</f>
        <v>1962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194</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3090</v>
      </c>
      <c r="C62" s="137"/>
      <c r="D62" s="137"/>
      <c r="E62" s="137">
        <f>'将来負担比率（分子）の構造'!J$45</f>
        <v>2951</v>
      </c>
      <c r="F62" s="137"/>
      <c r="G62" s="137"/>
      <c r="H62" s="137">
        <f>'将来負担比率（分子）の構造'!K$45</f>
        <v>2787</v>
      </c>
      <c r="I62" s="137"/>
      <c r="J62" s="137"/>
      <c r="K62" s="137">
        <f>'将来負担比率（分子）の構造'!L$45</f>
        <v>2603</v>
      </c>
      <c r="L62" s="137"/>
      <c r="M62" s="137"/>
      <c r="N62" s="137">
        <f>'将来負担比率（分子）の構造'!M$45</f>
        <v>2563</v>
      </c>
      <c r="O62" s="137"/>
      <c r="P62" s="137"/>
    </row>
    <row r="63" spans="1:16">
      <c r="A63" s="137" t="s">
        <v>28</v>
      </c>
      <c r="B63" s="137">
        <f>'将来負担比率（分子）の構造'!I$44</f>
        <v>531</v>
      </c>
      <c r="C63" s="137"/>
      <c r="D63" s="137"/>
      <c r="E63" s="137">
        <f>'将来負担比率（分子）の構造'!J$44</f>
        <v>403</v>
      </c>
      <c r="F63" s="137"/>
      <c r="G63" s="137"/>
      <c r="H63" s="137">
        <f>'将来負担比率（分子）の構造'!K$44</f>
        <v>273</v>
      </c>
      <c r="I63" s="137"/>
      <c r="J63" s="137"/>
      <c r="K63" s="137">
        <f>'将来負担比率（分子）の構造'!L$44</f>
        <v>197</v>
      </c>
      <c r="L63" s="137"/>
      <c r="M63" s="137"/>
      <c r="N63" s="137">
        <f>'将来負担比率（分子）の構造'!M$44</f>
        <v>586</v>
      </c>
      <c r="O63" s="137"/>
      <c r="P63" s="137"/>
    </row>
    <row r="64" spans="1:16">
      <c r="A64" s="137" t="s">
        <v>27</v>
      </c>
      <c r="B64" s="137">
        <f>'将来負担比率（分子）の構造'!I$43</f>
        <v>6136</v>
      </c>
      <c r="C64" s="137"/>
      <c r="D64" s="137"/>
      <c r="E64" s="137">
        <f>'将来負担比率（分子）の構造'!J$43</f>
        <v>5770</v>
      </c>
      <c r="F64" s="137"/>
      <c r="G64" s="137"/>
      <c r="H64" s="137">
        <f>'将来負担比率（分子）の構造'!K$43</f>
        <v>5359</v>
      </c>
      <c r="I64" s="137"/>
      <c r="J64" s="137"/>
      <c r="K64" s="137">
        <f>'将来負担比率（分子）の構造'!L$43</f>
        <v>5228</v>
      </c>
      <c r="L64" s="137"/>
      <c r="M64" s="137"/>
      <c r="N64" s="137">
        <f>'将来負担比率（分子）の構造'!M$43</f>
        <v>5015</v>
      </c>
      <c r="O64" s="137"/>
      <c r="P64" s="137"/>
    </row>
    <row r="65" spans="1:16">
      <c r="A65" s="137" t="s">
        <v>26</v>
      </c>
      <c r="B65" s="137">
        <f>'将来負担比率（分子）の構造'!I$42</f>
        <v>2111</v>
      </c>
      <c r="C65" s="137"/>
      <c r="D65" s="137"/>
      <c r="E65" s="137">
        <f>'将来負担比率（分子）の構造'!J$42</f>
        <v>2034</v>
      </c>
      <c r="F65" s="137"/>
      <c r="G65" s="137"/>
      <c r="H65" s="137">
        <f>'将来負担比率（分子）の構造'!K$42</f>
        <v>2037</v>
      </c>
      <c r="I65" s="137"/>
      <c r="J65" s="137"/>
      <c r="K65" s="137">
        <f>'将来負担比率（分子）の構造'!L$42</f>
        <v>1868</v>
      </c>
      <c r="L65" s="137"/>
      <c r="M65" s="137"/>
      <c r="N65" s="137">
        <f>'将来負担比率（分子）の構造'!M$42</f>
        <v>1585</v>
      </c>
      <c r="O65" s="137"/>
      <c r="P65" s="137"/>
    </row>
    <row r="66" spans="1:16">
      <c r="A66" s="137" t="s">
        <v>25</v>
      </c>
      <c r="B66" s="137">
        <f>'将来負担比率（分子）の構造'!I$41</f>
        <v>18515</v>
      </c>
      <c r="C66" s="137"/>
      <c r="D66" s="137"/>
      <c r="E66" s="137">
        <f>'将来負担比率（分子）の構造'!J$41</f>
        <v>18956</v>
      </c>
      <c r="F66" s="137"/>
      <c r="G66" s="137"/>
      <c r="H66" s="137">
        <f>'将来負担比率（分子）の構造'!K$41</f>
        <v>18970</v>
      </c>
      <c r="I66" s="137"/>
      <c r="J66" s="137"/>
      <c r="K66" s="137">
        <f>'将来負担比率（分子）の構造'!L$41</f>
        <v>20675</v>
      </c>
      <c r="L66" s="137"/>
      <c r="M66" s="137"/>
      <c r="N66" s="137">
        <f>'将来負担比率（分子）の構造'!M$41</f>
        <v>21858</v>
      </c>
      <c r="O66" s="137"/>
      <c r="P66" s="137"/>
    </row>
    <row r="67" spans="1:16">
      <c r="A67" s="137" t="s">
        <v>64</v>
      </c>
      <c r="B67" s="137" t="e">
        <f>NA()</f>
        <v>#N/A</v>
      </c>
      <c r="C67" s="137">
        <f>IF(ISNUMBER('将来負担比率（分子）の構造'!I$53), IF('将来負担比率（分子）の構造'!I$53 &lt; 0, 0, '将来負担比率（分子）の構造'!I$53), NA())</f>
        <v>12170</v>
      </c>
      <c r="D67" s="137" t="e">
        <f>NA()</f>
        <v>#N/A</v>
      </c>
      <c r="E67" s="137" t="e">
        <f>NA()</f>
        <v>#N/A</v>
      </c>
      <c r="F67" s="137">
        <f>IF(ISNUMBER('将来負担比率（分子）の構造'!J$53), IF('将来負担比率（分子）の構造'!J$53 &lt; 0, 0, '将来負担比率（分子）の構造'!J$53), NA())</f>
        <v>11384</v>
      </c>
      <c r="G67" s="137" t="e">
        <f>NA()</f>
        <v>#N/A</v>
      </c>
      <c r="H67" s="137" t="e">
        <f>NA()</f>
        <v>#N/A</v>
      </c>
      <c r="I67" s="137">
        <f>IF(ISNUMBER('将来負担比率（分子）の構造'!K$53), IF('将来負担比率（分子）の構造'!K$53 &lt; 0, 0, '将来負担比率（分子）の構造'!K$53), NA())</f>
        <v>10011</v>
      </c>
      <c r="J67" s="137" t="e">
        <f>NA()</f>
        <v>#N/A</v>
      </c>
      <c r="K67" s="137" t="e">
        <f>NA()</f>
        <v>#N/A</v>
      </c>
      <c r="L67" s="137">
        <f>IF(ISNUMBER('将来負担比率（分子）の構造'!L$53), IF('将来負担比率（分子）の構造'!L$53 &lt; 0, 0, '将来負担比率（分子）の構造'!L$53), NA())</f>
        <v>8776</v>
      </c>
      <c r="M67" s="137" t="e">
        <f>NA()</f>
        <v>#N/A</v>
      </c>
      <c r="N67" s="137" t="e">
        <f>NA()</f>
        <v>#N/A</v>
      </c>
      <c r="O67" s="137">
        <f>IF(ISNUMBER('将来負担比率（分子）の構造'!M$53), IF('将来負担比率（分子）の構造'!M$53 &lt; 0, 0, '将来負担比率（分子）の構造'!M$53), NA())</f>
        <v>7841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195</v>
      </c>
      <c r="DI1" s="572"/>
      <c r="DJ1" s="572"/>
      <c r="DK1" s="572"/>
      <c r="DL1" s="572"/>
      <c r="DM1" s="572"/>
      <c r="DN1" s="573"/>
      <c r="DP1" s="571" t="s">
        <v>196</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200</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80" t="s">
        <v>204</v>
      </c>
      <c r="AQ4" s="580"/>
      <c r="AR4" s="580"/>
      <c r="AS4" s="580"/>
      <c r="AT4" s="580"/>
      <c r="AU4" s="580"/>
      <c r="AV4" s="580"/>
      <c r="AW4" s="580"/>
      <c r="AX4" s="580"/>
      <c r="AY4" s="580"/>
      <c r="AZ4" s="580"/>
      <c r="BA4" s="580"/>
      <c r="BB4" s="580"/>
      <c r="BC4" s="580"/>
      <c r="BD4" s="580"/>
      <c r="BE4" s="580"/>
      <c r="BF4" s="580"/>
      <c r="BG4" s="580" t="s">
        <v>205</v>
      </c>
      <c r="BH4" s="580"/>
      <c r="BI4" s="580"/>
      <c r="BJ4" s="580"/>
      <c r="BK4" s="580"/>
      <c r="BL4" s="580"/>
      <c r="BM4" s="580"/>
      <c r="BN4" s="580"/>
      <c r="BO4" s="580" t="s">
        <v>202</v>
      </c>
      <c r="BP4" s="580"/>
      <c r="BQ4" s="580"/>
      <c r="BR4" s="580"/>
      <c r="BS4" s="580" t="s">
        <v>206</v>
      </c>
      <c r="BT4" s="580"/>
      <c r="BU4" s="580"/>
      <c r="BV4" s="580"/>
      <c r="BW4" s="580"/>
      <c r="BX4" s="580"/>
      <c r="BY4" s="580"/>
      <c r="BZ4" s="580"/>
      <c r="CA4" s="580"/>
      <c r="CB4" s="580"/>
      <c r="CD4" s="577" t="s">
        <v>207</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208</v>
      </c>
      <c r="C5" s="582"/>
      <c r="D5" s="582"/>
      <c r="E5" s="582"/>
      <c r="F5" s="582"/>
      <c r="G5" s="582"/>
      <c r="H5" s="582"/>
      <c r="I5" s="582"/>
      <c r="J5" s="582"/>
      <c r="K5" s="582"/>
      <c r="L5" s="582"/>
      <c r="M5" s="582"/>
      <c r="N5" s="582"/>
      <c r="O5" s="582"/>
      <c r="P5" s="582"/>
      <c r="Q5" s="583"/>
      <c r="R5" s="584">
        <v>8535089</v>
      </c>
      <c r="S5" s="585"/>
      <c r="T5" s="585"/>
      <c r="U5" s="585"/>
      <c r="V5" s="585"/>
      <c r="W5" s="585"/>
      <c r="X5" s="585"/>
      <c r="Y5" s="586"/>
      <c r="Z5" s="587">
        <v>44</v>
      </c>
      <c r="AA5" s="587"/>
      <c r="AB5" s="587"/>
      <c r="AC5" s="587"/>
      <c r="AD5" s="588">
        <v>8147213</v>
      </c>
      <c r="AE5" s="588"/>
      <c r="AF5" s="588"/>
      <c r="AG5" s="588"/>
      <c r="AH5" s="588"/>
      <c r="AI5" s="588"/>
      <c r="AJ5" s="588"/>
      <c r="AK5" s="588"/>
      <c r="AL5" s="589">
        <v>82</v>
      </c>
      <c r="AM5" s="590"/>
      <c r="AN5" s="590"/>
      <c r="AO5" s="591"/>
      <c r="AP5" s="581" t="s">
        <v>209</v>
      </c>
      <c r="AQ5" s="582"/>
      <c r="AR5" s="582"/>
      <c r="AS5" s="582"/>
      <c r="AT5" s="582"/>
      <c r="AU5" s="582"/>
      <c r="AV5" s="582"/>
      <c r="AW5" s="582"/>
      <c r="AX5" s="582"/>
      <c r="AY5" s="582"/>
      <c r="AZ5" s="582"/>
      <c r="BA5" s="582"/>
      <c r="BB5" s="582"/>
      <c r="BC5" s="582"/>
      <c r="BD5" s="582"/>
      <c r="BE5" s="582"/>
      <c r="BF5" s="583"/>
      <c r="BG5" s="595">
        <v>8147213</v>
      </c>
      <c r="BH5" s="596"/>
      <c r="BI5" s="596"/>
      <c r="BJ5" s="596"/>
      <c r="BK5" s="596"/>
      <c r="BL5" s="596"/>
      <c r="BM5" s="596"/>
      <c r="BN5" s="597"/>
      <c r="BO5" s="598">
        <v>95.5</v>
      </c>
      <c r="BP5" s="598"/>
      <c r="BQ5" s="598"/>
      <c r="BR5" s="598"/>
      <c r="BS5" s="599">
        <v>332156</v>
      </c>
      <c r="BT5" s="599"/>
      <c r="BU5" s="599"/>
      <c r="BV5" s="599"/>
      <c r="BW5" s="599"/>
      <c r="BX5" s="599"/>
      <c r="BY5" s="599"/>
      <c r="BZ5" s="599"/>
      <c r="CA5" s="599"/>
      <c r="CB5" s="603"/>
      <c r="CD5" s="577" t="s">
        <v>204</v>
      </c>
      <c r="CE5" s="578"/>
      <c r="CF5" s="578"/>
      <c r="CG5" s="578"/>
      <c r="CH5" s="578"/>
      <c r="CI5" s="578"/>
      <c r="CJ5" s="578"/>
      <c r="CK5" s="578"/>
      <c r="CL5" s="578"/>
      <c r="CM5" s="578"/>
      <c r="CN5" s="578"/>
      <c r="CO5" s="578"/>
      <c r="CP5" s="578"/>
      <c r="CQ5" s="579"/>
      <c r="CR5" s="577" t="s">
        <v>210</v>
      </c>
      <c r="CS5" s="578"/>
      <c r="CT5" s="578"/>
      <c r="CU5" s="578"/>
      <c r="CV5" s="578"/>
      <c r="CW5" s="578"/>
      <c r="CX5" s="578"/>
      <c r="CY5" s="579"/>
      <c r="CZ5" s="577" t="s">
        <v>202</v>
      </c>
      <c r="DA5" s="578"/>
      <c r="DB5" s="578"/>
      <c r="DC5" s="579"/>
      <c r="DD5" s="577" t="s">
        <v>211</v>
      </c>
      <c r="DE5" s="578"/>
      <c r="DF5" s="578"/>
      <c r="DG5" s="578"/>
      <c r="DH5" s="578"/>
      <c r="DI5" s="578"/>
      <c r="DJ5" s="578"/>
      <c r="DK5" s="578"/>
      <c r="DL5" s="578"/>
      <c r="DM5" s="578"/>
      <c r="DN5" s="578"/>
      <c r="DO5" s="578"/>
      <c r="DP5" s="579"/>
      <c r="DQ5" s="577" t="s">
        <v>212</v>
      </c>
      <c r="DR5" s="578"/>
      <c r="DS5" s="578"/>
      <c r="DT5" s="578"/>
      <c r="DU5" s="578"/>
      <c r="DV5" s="578"/>
      <c r="DW5" s="578"/>
      <c r="DX5" s="578"/>
      <c r="DY5" s="578"/>
      <c r="DZ5" s="578"/>
      <c r="EA5" s="578"/>
      <c r="EB5" s="578"/>
      <c r="EC5" s="579"/>
    </row>
    <row r="6" spans="2:143" ht="11.25" customHeight="1">
      <c r="B6" s="592" t="s">
        <v>213</v>
      </c>
      <c r="C6" s="593"/>
      <c r="D6" s="593"/>
      <c r="E6" s="593"/>
      <c r="F6" s="593"/>
      <c r="G6" s="593"/>
      <c r="H6" s="593"/>
      <c r="I6" s="593"/>
      <c r="J6" s="593"/>
      <c r="K6" s="593"/>
      <c r="L6" s="593"/>
      <c r="M6" s="593"/>
      <c r="N6" s="593"/>
      <c r="O6" s="593"/>
      <c r="P6" s="593"/>
      <c r="Q6" s="594"/>
      <c r="R6" s="595">
        <v>78515</v>
      </c>
      <c r="S6" s="596"/>
      <c r="T6" s="596"/>
      <c r="U6" s="596"/>
      <c r="V6" s="596"/>
      <c r="W6" s="596"/>
      <c r="X6" s="596"/>
      <c r="Y6" s="597"/>
      <c r="Z6" s="598">
        <v>0.4</v>
      </c>
      <c r="AA6" s="598"/>
      <c r="AB6" s="598"/>
      <c r="AC6" s="598"/>
      <c r="AD6" s="599">
        <v>78515</v>
      </c>
      <c r="AE6" s="599"/>
      <c r="AF6" s="599"/>
      <c r="AG6" s="599"/>
      <c r="AH6" s="599"/>
      <c r="AI6" s="599"/>
      <c r="AJ6" s="599"/>
      <c r="AK6" s="599"/>
      <c r="AL6" s="600">
        <v>0.8</v>
      </c>
      <c r="AM6" s="601"/>
      <c r="AN6" s="601"/>
      <c r="AO6" s="602"/>
      <c r="AP6" s="592" t="s">
        <v>214</v>
      </c>
      <c r="AQ6" s="593"/>
      <c r="AR6" s="593"/>
      <c r="AS6" s="593"/>
      <c r="AT6" s="593"/>
      <c r="AU6" s="593"/>
      <c r="AV6" s="593"/>
      <c r="AW6" s="593"/>
      <c r="AX6" s="593"/>
      <c r="AY6" s="593"/>
      <c r="AZ6" s="593"/>
      <c r="BA6" s="593"/>
      <c r="BB6" s="593"/>
      <c r="BC6" s="593"/>
      <c r="BD6" s="593"/>
      <c r="BE6" s="593"/>
      <c r="BF6" s="594"/>
      <c r="BG6" s="595">
        <v>8147213</v>
      </c>
      <c r="BH6" s="596"/>
      <c r="BI6" s="596"/>
      <c r="BJ6" s="596"/>
      <c r="BK6" s="596"/>
      <c r="BL6" s="596"/>
      <c r="BM6" s="596"/>
      <c r="BN6" s="597"/>
      <c r="BO6" s="598">
        <v>95.5</v>
      </c>
      <c r="BP6" s="598"/>
      <c r="BQ6" s="598"/>
      <c r="BR6" s="598"/>
      <c r="BS6" s="599">
        <v>332156</v>
      </c>
      <c r="BT6" s="599"/>
      <c r="BU6" s="599"/>
      <c r="BV6" s="599"/>
      <c r="BW6" s="599"/>
      <c r="BX6" s="599"/>
      <c r="BY6" s="599"/>
      <c r="BZ6" s="599"/>
      <c r="CA6" s="599"/>
      <c r="CB6" s="603"/>
      <c r="CD6" s="606" t="s">
        <v>215</v>
      </c>
      <c r="CE6" s="607"/>
      <c r="CF6" s="607"/>
      <c r="CG6" s="607"/>
      <c r="CH6" s="607"/>
      <c r="CI6" s="607"/>
      <c r="CJ6" s="607"/>
      <c r="CK6" s="607"/>
      <c r="CL6" s="607"/>
      <c r="CM6" s="607"/>
      <c r="CN6" s="607"/>
      <c r="CO6" s="607"/>
      <c r="CP6" s="607"/>
      <c r="CQ6" s="608"/>
      <c r="CR6" s="595">
        <v>148421</v>
      </c>
      <c r="CS6" s="596"/>
      <c r="CT6" s="596"/>
      <c r="CU6" s="596"/>
      <c r="CV6" s="596"/>
      <c r="CW6" s="596"/>
      <c r="CX6" s="596"/>
      <c r="CY6" s="597"/>
      <c r="CZ6" s="598">
        <v>0.8</v>
      </c>
      <c r="DA6" s="598"/>
      <c r="DB6" s="598"/>
      <c r="DC6" s="598"/>
      <c r="DD6" s="604" t="s">
        <v>216</v>
      </c>
      <c r="DE6" s="596"/>
      <c r="DF6" s="596"/>
      <c r="DG6" s="596"/>
      <c r="DH6" s="596"/>
      <c r="DI6" s="596"/>
      <c r="DJ6" s="596"/>
      <c r="DK6" s="596"/>
      <c r="DL6" s="596"/>
      <c r="DM6" s="596"/>
      <c r="DN6" s="596"/>
      <c r="DO6" s="596"/>
      <c r="DP6" s="597"/>
      <c r="DQ6" s="604">
        <v>148421</v>
      </c>
      <c r="DR6" s="596"/>
      <c r="DS6" s="596"/>
      <c r="DT6" s="596"/>
      <c r="DU6" s="596"/>
      <c r="DV6" s="596"/>
      <c r="DW6" s="596"/>
      <c r="DX6" s="596"/>
      <c r="DY6" s="596"/>
      <c r="DZ6" s="596"/>
      <c r="EA6" s="596"/>
      <c r="EB6" s="596"/>
      <c r="EC6" s="605"/>
    </row>
    <row r="7" spans="2:143" ht="11.25" customHeight="1">
      <c r="B7" s="592" t="s">
        <v>217</v>
      </c>
      <c r="C7" s="593"/>
      <c r="D7" s="593"/>
      <c r="E7" s="593"/>
      <c r="F7" s="593"/>
      <c r="G7" s="593"/>
      <c r="H7" s="593"/>
      <c r="I7" s="593"/>
      <c r="J7" s="593"/>
      <c r="K7" s="593"/>
      <c r="L7" s="593"/>
      <c r="M7" s="593"/>
      <c r="N7" s="593"/>
      <c r="O7" s="593"/>
      <c r="P7" s="593"/>
      <c r="Q7" s="594"/>
      <c r="R7" s="595">
        <v>8899</v>
      </c>
      <c r="S7" s="596"/>
      <c r="T7" s="596"/>
      <c r="U7" s="596"/>
      <c r="V7" s="596"/>
      <c r="W7" s="596"/>
      <c r="X7" s="596"/>
      <c r="Y7" s="597"/>
      <c r="Z7" s="598">
        <v>0</v>
      </c>
      <c r="AA7" s="598"/>
      <c r="AB7" s="598"/>
      <c r="AC7" s="598"/>
      <c r="AD7" s="599">
        <v>8899</v>
      </c>
      <c r="AE7" s="599"/>
      <c r="AF7" s="599"/>
      <c r="AG7" s="599"/>
      <c r="AH7" s="599"/>
      <c r="AI7" s="599"/>
      <c r="AJ7" s="599"/>
      <c r="AK7" s="599"/>
      <c r="AL7" s="600">
        <v>0.1</v>
      </c>
      <c r="AM7" s="601"/>
      <c r="AN7" s="601"/>
      <c r="AO7" s="602"/>
      <c r="AP7" s="592" t="s">
        <v>218</v>
      </c>
      <c r="AQ7" s="593"/>
      <c r="AR7" s="593"/>
      <c r="AS7" s="593"/>
      <c r="AT7" s="593"/>
      <c r="AU7" s="593"/>
      <c r="AV7" s="593"/>
      <c r="AW7" s="593"/>
      <c r="AX7" s="593"/>
      <c r="AY7" s="593"/>
      <c r="AZ7" s="593"/>
      <c r="BA7" s="593"/>
      <c r="BB7" s="593"/>
      <c r="BC7" s="593"/>
      <c r="BD7" s="593"/>
      <c r="BE7" s="593"/>
      <c r="BF7" s="594"/>
      <c r="BG7" s="595">
        <v>5062335</v>
      </c>
      <c r="BH7" s="596"/>
      <c r="BI7" s="596"/>
      <c r="BJ7" s="596"/>
      <c r="BK7" s="596"/>
      <c r="BL7" s="596"/>
      <c r="BM7" s="596"/>
      <c r="BN7" s="597"/>
      <c r="BO7" s="598">
        <v>59.3</v>
      </c>
      <c r="BP7" s="598"/>
      <c r="BQ7" s="598"/>
      <c r="BR7" s="598"/>
      <c r="BS7" s="599">
        <v>332156</v>
      </c>
      <c r="BT7" s="599"/>
      <c r="BU7" s="599"/>
      <c r="BV7" s="599"/>
      <c r="BW7" s="599"/>
      <c r="BX7" s="599"/>
      <c r="BY7" s="599"/>
      <c r="BZ7" s="599"/>
      <c r="CA7" s="599"/>
      <c r="CB7" s="603"/>
      <c r="CD7" s="609" t="s">
        <v>219</v>
      </c>
      <c r="CE7" s="610"/>
      <c r="CF7" s="610"/>
      <c r="CG7" s="610"/>
      <c r="CH7" s="610"/>
      <c r="CI7" s="610"/>
      <c r="CJ7" s="610"/>
      <c r="CK7" s="610"/>
      <c r="CL7" s="610"/>
      <c r="CM7" s="610"/>
      <c r="CN7" s="610"/>
      <c r="CO7" s="610"/>
      <c r="CP7" s="610"/>
      <c r="CQ7" s="611"/>
      <c r="CR7" s="595">
        <v>1773950</v>
      </c>
      <c r="CS7" s="596"/>
      <c r="CT7" s="596"/>
      <c r="CU7" s="596"/>
      <c r="CV7" s="596"/>
      <c r="CW7" s="596"/>
      <c r="CX7" s="596"/>
      <c r="CY7" s="597"/>
      <c r="CZ7" s="598">
        <v>9.5</v>
      </c>
      <c r="DA7" s="598"/>
      <c r="DB7" s="598"/>
      <c r="DC7" s="598"/>
      <c r="DD7" s="604">
        <v>9026</v>
      </c>
      <c r="DE7" s="596"/>
      <c r="DF7" s="596"/>
      <c r="DG7" s="596"/>
      <c r="DH7" s="596"/>
      <c r="DI7" s="596"/>
      <c r="DJ7" s="596"/>
      <c r="DK7" s="596"/>
      <c r="DL7" s="596"/>
      <c r="DM7" s="596"/>
      <c r="DN7" s="596"/>
      <c r="DO7" s="596"/>
      <c r="DP7" s="597"/>
      <c r="DQ7" s="604">
        <v>1574173</v>
      </c>
      <c r="DR7" s="596"/>
      <c r="DS7" s="596"/>
      <c r="DT7" s="596"/>
      <c r="DU7" s="596"/>
      <c r="DV7" s="596"/>
      <c r="DW7" s="596"/>
      <c r="DX7" s="596"/>
      <c r="DY7" s="596"/>
      <c r="DZ7" s="596"/>
      <c r="EA7" s="596"/>
      <c r="EB7" s="596"/>
      <c r="EC7" s="605"/>
    </row>
    <row r="8" spans="2:143" ht="11.25" customHeight="1">
      <c r="B8" s="592" t="s">
        <v>220</v>
      </c>
      <c r="C8" s="593"/>
      <c r="D8" s="593"/>
      <c r="E8" s="593"/>
      <c r="F8" s="593"/>
      <c r="G8" s="593"/>
      <c r="H8" s="593"/>
      <c r="I8" s="593"/>
      <c r="J8" s="593"/>
      <c r="K8" s="593"/>
      <c r="L8" s="593"/>
      <c r="M8" s="593"/>
      <c r="N8" s="593"/>
      <c r="O8" s="593"/>
      <c r="P8" s="593"/>
      <c r="Q8" s="594"/>
      <c r="R8" s="595">
        <v>28598</v>
      </c>
      <c r="S8" s="596"/>
      <c r="T8" s="596"/>
      <c r="U8" s="596"/>
      <c r="V8" s="596"/>
      <c r="W8" s="596"/>
      <c r="X8" s="596"/>
      <c r="Y8" s="597"/>
      <c r="Z8" s="598">
        <v>0.1</v>
      </c>
      <c r="AA8" s="598"/>
      <c r="AB8" s="598"/>
      <c r="AC8" s="598"/>
      <c r="AD8" s="599">
        <v>28598</v>
      </c>
      <c r="AE8" s="599"/>
      <c r="AF8" s="599"/>
      <c r="AG8" s="599"/>
      <c r="AH8" s="599"/>
      <c r="AI8" s="599"/>
      <c r="AJ8" s="599"/>
      <c r="AK8" s="599"/>
      <c r="AL8" s="600">
        <v>0.3</v>
      </c>
      <c r="AM8" s="601"/>
      <c r="AN8" s="601"/>
      <c r="AO8" s="602"/>
      <c r="AP8" s="592" t="s">
        <v>221</v>
      </c>
      <c r="AQ8" s="593"/>
      <c r="AR8" s="593"/>
      <c r="AS8" s="593"/>
      <c r="AT8" s="593"/>
      <c r="AU8" s="593"/>
      <c r="AV8" s="593"/>
      <c r="AW8" s="593"/>
      <c r="AX8" s="593"/>
      <c r="AY8" s="593"/>
      <c r="AZ8" s="593"/>
      <c r="BA8" s="593"/>
      <c r="BB8" s="593"/>
      <c r="BC8" s="593"/>
      <c r="BD8" s="593"/>
      <c r="BE8" s="593"/>
      <c r="BF8" s="594"/>
      <c r="BG8" s="595">
        <v>85075</v>
      </c>
      <c r="BH8" s="596"/>
      <c r="BI8" s="596"/>
      <c r="BJ8" s="596"/>
      <c r="BK8" s="596"/>
      <c r="BL8" s="596"/>
      <c r="BM8" s="596"/>
      <c r="BN8" s="597"/>
      <c r="BO8" s="598">
        <v>1</v>
      </c>
      <c r="BP8" s="598"/>
      <c r="BQ8" s="598"/>
      <c r="BR8" s="598"/>
      <c r="BS8" s="604" t="s">
        <v>112</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6785202</v>
      </c>
      <c r="CS8" s="596"/>
      <c r="CT8" s="596"/>
      <c r="CU8" s="596"/>
      <c r="CV8" s="596"/>
      <c r="CW8" s="596"/>
      <c r="CX8" s="596"/>
      <c r="CY8" s="597"/>
      <c r="CZ8" s="598">
        <v>36.200000000000003</v>
      </c>
      <c r="DA8" s="598"/>
      <c r="DB8" s="598"/>
      <c r="DC8" s="598"/>
      <c r="DD8" s="604">
        <v>128975</v>
      </c>
      <c r="DE8" s="596"/>
      <c r="DF8" s="596"/>
      <c r="DG8" s="596"/>
      <c r="DH8" s="596"/>
      <c r="DI8" s="596"/>
      <c r="DJ8" s="596"/>
      <c r="DK8" s="596"/>
      <c r="DL8" s="596"/>
      <c r="DM8" s="596"/>
      <c r="DN8" s="596"/>
      <c r="DO8" s="596"/>
      <c r="DP8" s="597"/>
      <c r="DQ8" s="604">
        <v>3015344</v>
      </c>
      <c r="DR8" s="596"/>
      <c r="DS8" s="596"/>
      <c r="DT8" s="596"/>
      <c r="DU8" s="596"/>
      <c r="DV8" s="596"/>
      <c r="DW8" s="596"/>
      <c r="DX8" s="596"/>
      <c r="DY8" s="596"/>
      <c r="DZ8" s="596"/>
      <c r="EA8" s="596"/>
      <c r="EB8" s="596"/>
      <c r="EC8" s="605"/>
    </row>
    <row r="9" spans="2:143" ht="11.25" customHeight="1">
      <c r="B9" s="592" t="s">
        <v>223</v>
      </c>
      <c r="C9" s="593"/>
      <c r="D9" s="593"/>
      <c r="E9" s="593"/>
      <c r="F9" s="593"/>
      <c r="G9" s="593"/>
      <c r="H9" s="593"/>
      <c r="I9" s="593"/>
      <c r="J9" s="593"/>
      <c r="K9" s="593"/>
      <c r="L9" s="593"/>
      <c r="M9" s="593"/>
      <c r="N9" s="593"/>
      <c r="O9" s="593"/>
      <c r="P9" s="593"/>
      <c r="Q9" s="594"/>
      <c r="R9" s="595">
        <v>15712</v>
      </c>
      <c r="S9" s="596"/>
      <c r="T9" s="596"/>
      <c r="U9" s="596"/>
      <c r="V9" s="596"/>
      <c r="W9" s="596"/>
      <c r="X9" s="596"/>
      <c r="Y9" s="597"/>
      <c r="Z9" s="598">
        <v>0.1</v>
      </c>
      <c r="AA9" s="598"/>
      <c r="AB9" s="598"/>
      <c r="AC9" s="598"/>
      <c r="AD9" s="599">
        <v>15712</v>
      </c>
      <c r="AE9" s="599"/>
      <c r="AF9" s="599"/>
      <c r="AG9" s="599"/>
      <c r="AH9" s="599"/>
      <c r="AI9" s="599"/>
      <c r="AJ9" s="599"/>
      <c r="AK9" s="599"/>
      <c r="AL9" s="600">
        <v>0.2</v>
      </c>
      <c r="AM9" s="601"/>
      <c r="AN9" s="601"/>
      <c r="AO9" s="602"/>
      <c r="AP9" s="592" t="s">
        <v>224</v>
      </c>
      <c r="AQ9" s="593"/>
      <c r="AR9" s="593"/>
      <c r="AS9" s="593"/>
      <c r="AT9" s="593"/>
      <c r="AU9" s="593"/>
      <c r="AV9" s="593"/>
      <c r="AW9" s="593"/>
      <c r="AX9" s="593"/>
      <c r="AY9" s="593"/>
      <c r="AZ9" s="593"/>
      <c r="BA9" s="593"/>
      <c r="BB9" s="593"/>
      <c r="BC9" s="593"/>
      <c r="BD9" s="593"/>
      <c r="BE9" s="593"/>
      <c r="BF9" s="594"/>
      <c r="BG9" s="595">
        <v>3116382</v>
      </c>
      <c r="BH9" s="596"/>
      <c r="BI9" s="596"/>
      <c r="BJ9" s="596"/>
      <c r="BK9" s="596"/>
      <c r="BL9" s="596"/>
      <c r="BM9" s="596"/>
      <c r="BN9" s="597"/>
      <c r="BO9" s="598">
        <v>36.5</v>
      </c>
      <c r="BP9" s="598"/>
      <c r="BQ9" s="598"/>
      <c r="BR9" s="598"/>
      <c r="BS9" s="604" t="s">
        <v>112</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1529881</v>
      </c>
      <c r="CS9" s="596"/>
      <c r="CT9" s="596"/>
      <c r="CU9" s="596"/>
      <c r="CV9" s="596"/>
      <c r="CW9" s="596"/>
      <c r="CX9" s="596"/>
      <c r="CY9" s="597"/>
      <c r="CZ9" s="598">
        <v>8.1999999999999993</v>
      </c>
      <c r="DA9" s="598"/>
      <c r="DB9" s="598"/>
      <c r="DC9" s="598"/>
      <c r="DD9" s="604">
        <v>35043</v>
      </c>
      <c r="DE9" s="596"/>
      <c r="DF9" s="596"/>
      <c r="DG9" s="596"/>
      <c r="DH9" s="596"/>
      <c r="DI9" s="596"/>
      <c r="DJ9" s="596"/>
      <c r="DK9" s="596"/>
      <c r="DL9" s="596"/>
      <c r="DM9" s="596"/>
      <c r="DN9" s="596"/>
      <c r="DO9" s="596"/>
      <c r="DP9" s="597"/>
      <c r="DQ9" s="604">
        <v>1492400</v>
      </c>
      <c r="DR9" s="596"/>
      <c r="DS9" s="596"/>
      <c r="DT9" s="596"/>
      <c r="DU9" s="596"/>
      <c r="DV9" s="596"/>
      <c r="DW9" s="596"/>
      <c r="DX9" s="596"/>
      <c r="DY9" s="596"/>
      <c r="DZ9" s="596"/>
      <c r="EA9" s="596"/>
      <c r="EB9" s="596"/>
      <c r="EC9" s="605"/>
    </row>
    <row r="10" spans="2:143" ht="11.25" customHeight="1">
      <c r="B10" s="592" t="s">
        <v>226</v>
      </c>
      <c r="C10" s="593"/>
      <c r="D10" s="593"/>
      <c r="E10" s="593"/>
      <c r="F10" s="593"/>
      <c r="G10" s="593"/>
      <c r="H10" s="593"/>
      <c r="I10" s="593"/>
      <c r="J10" s="593"/>
      <c r="K10" s="593"/>
      <c r="L10" s="593"/>
      <c r="M10" s="593"/>
      <c r="N10" s="593"/>
      <c r="O10" s="593"/>
      <c r="P10" s="593"/>
      <c r="Q10" s="594"/>
      <c r="R10" s="595">
        <v>901976</v>
      </c>
      <c r="S10" s="596"/>
      <c r="T10" s="596"/>
      <c r="U10" s="596"/>
      <c r="V10" s="596"/>
      <c r="W10" s="596"/>
      <c r="X10" s="596"/>
      <c r="Y10" s="597"/>
      <c r="Z10" s="598">
        <v>4.7</v>
      </c>
      <c r="AA10" s="598"/>
      <c r="AB10" s="598"/>
      <c r="AC10" s="598"/>
      <c r="AD10" s="599">
        <v>901976</v>
      </c>
      <c r="AE10" s="599"/>
      <c r="AF10" s="599"/>
      <c r="AG10" s="599"/>
      <c r="AH10" s="599"/>
      <c r="AI10" s="599"/>
      <c r="AJ10" s="599"/>
      <c r="AK10" s="599"/>
      <c r="AL10" s="600">
        <v>9.1</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129147</v>
      </c>
      <c r="BH10" s="596"/>
      <c r="BI10" s="596"/>
      <c r="BJ10" s="596"/>
      <c r="BK10" s="596"/>
      <c r="BL10" s="596"/>
      <c r="BM10" s="596"/>
      <c r="BN10" s="597"/>
      <c r="BO10" s="598">
        <v>1.5</v>
      </c>
      <c r="BP10" s="598"/>
      <c r="BQ10" s="598"/>
      <c r="BR10" s="598"/>
      <c r="BS10" s="604" t="s">
        <v>112</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v>42088</v>
      </c>
      <c r="CS10" s="596"/>
      <c r="CT10" s="596"/>
      <c r="CU10" s="596"/>
      <c r="CV10" s="596"/>
      <c r="CW10" s="596"/>
      <c r="CX10" s="596"/>
      <c r="CY10" s="597"/>
      <c r="CZ10" s="598">
        <v>0.2</v>
      </c>
      <c r="DA10" s="598"/>
      <c r="DB10" s="598"/>
      <c r="DC10" s="598"/>
      <c r="DD10" s="604" t="s">
        <v>112</v>
      </c>
      <c r="DE10" s="596"/>
      <c r="DF10" s="596"/>
      <c r="DG10" s="596"/>
      <c r="DH10" s="596"/>
      <c r="DI10" s="596"/>
      <c r="DJ10" s="596"/>
      <c r="DK10" s="596"/>
      <c r="DL10" s="596"/>
      <c r="DM10" s="596"/>
      <c r="DN10" s="596"/>
      <c r="DO10" s="596"/>
      <c r="DP10" s="597"/>
      <c r="DQ10" s="604">
        <v>5088</v>
      </c>
      <c r="DR10" s="596"/>
      <c r="DS10" s="596"/>
      <c r="DT10" s="596"/>
      <c r="DU10" s="596"/>
      <c r="DV10" s="596"/>
      <c r="DW10" s="596"/>
      <c r="DX10" s="596"/>
      <c r="DY10" s="596"/>
      <c r="DZ10" s="596"/>
      <c r="EA10" s="596"/>
      <c r="EB10" s="596"/>
      <c r="EC10" s="605"/>
    </row>
    <row r="11" spans="2:143" ht="11.25" customHeight="1">
      <c r="B11" s="592" t="s">
        <v>229</v>
      </c>
      <c r="C11" s="593"/>
      <c r="D11" s="593"/>
      <c r="E11" s="593"/>
      <c r="F11" s="593"/>
      <c r="G11" s="593"/>
      <c r="H11" s="593"/>
      <c r="I11" s="593"/>
      <c r="J11" s="593"/>
      <c r="K11" s="593"/>
      <c r="L11" s="593"/>
      <c r="M11" s="593"/>
      <c r="N11" s="593"/>
      <c r="O11" s="593"/>
      <c r="P11" s="593"/>
      <c r="Q11" s="594"/>
      <c r="R11" s="595" t="s">
        <v>112</v>
      </c>
      <c r="S11" s="596"/>
      <c r="T11" s="596"/>
      <c r="U11" s="596"/>
      <c r="V11" s="596"/>
      <c r="W11" s="596"/>
      <c r="X11" s="596"/>
      <c r="Y11" s="597"/>
      <c r="Z11" s="598" t="s">
        <v>112</v>
      </c>
      <c r="AA11" s="598"/>
      <c r="AB11" s="598"/>
      <c r="AC11" s="598"/>
      <c r="AD11" s="599" t="s">
        <v>112</v>
      </c>
      <c r="AE11" s="599"/>
      <c r="AF11" s="599"/>
      <c r="AG11" s="599"/>
      <c r="AH11" s="599"/>
      <c r="AI11" s="599"/>
      <c r="AJ11" s="599"/>
      <c r="AK11" s="599"/>
      <c r="AL11" s="600" t="s">
        <v>112</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1731731</v>
      </c>
      <c r="BH11" s="596"/>
      <c r="BI11" s="596"/>
      <c r="BJ11" s="596"/>
      <c r="BK11" s="596"/>
      <c r="BL11" s="596"/>
      <c r="BM11" s="596"/>
      <c r="BN11" s="597"/>
      <c r="BO11" s="598">
        <v>20.3</v>
      </c>
      <c r="BP11" s="598"/>
      <c r="BQ11" s="598"/>
      <c r="BR11" s="598"/>
      <c r="BS11" s="604">
        <v>332156</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18056</v>
      </c>
      <c r="CS11" s="596"/>
      <c r="CT11" s="596"/>
      <c r="CU11" s="596"/>
      <c r="CV11" s="596"/>
      <c r="CW11" s="596"/>
      <c r="CX11" s="596"/>
      <c r="CY11" s="597"/>
      <c r="CZ11" s="598">
        <v>0.1</v>
      </c>
      <c r="DA11" s="598"/>
      <c r="DB11" s="598"/>
      <c r="DC11" s="598"/>
      <c r="DD11" s="604" t="s">
        <v>112</v>
      </c>
      <c r="DE11" s="596"/>
      <c r="DF11" s="596"/>
      <c r="DG11" s="596"/>
      <c r="DH11" s="596"/>
      <c r="DI11" s="596"/>
      <c r="DJ11" s="596"/>
      <c r="DK11" s="596"/>
      <c r="DL11" s="596"/>
      <c r="DM11" s="596"/>
      <c r="DN11" s="596"/>
      <c r="DO11" s="596"/>
      <c r="DP11" s="597"/>
      <c r="DQ11" s="604">
        <v>13524</v>
      </c>
      <c r="DR11" s="596"/>
      <c r="DS11" s="596"/>
      <c r="DT11" s="596"/>
      <c r="DU11" s="596"/>
      <c r="DV11" s="596"/>
      <c r="DW11" s="596"/>
      <c r="DX11" s="596"/>
      <c r="DY11" s="596"/>
      <c r="DZ11" s="596"/>
      <c r="EA11" s="596"/>
      <c r="EB11" s="596"/>
      <c r="EC11" s="605"/>
    </row>
    <row r="12" spans="2:143" ht="11.25" customHeight="1">
      <c r="B12" s="592" t="s">
        <v>232</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2718388</v>
      </c>
      <c r="BH12" s="596"/>
      <c r="BI12" s="596"/>
      <c r="BJ12" s="596"/>
      <c r="BK12" s="596"/>
      <c r="BL12" s="596"/>
      <c r="BM12" s="596"/>
      <c r="BN12" s="597"/>
      <c r="BO12" s="598">
        <v>31.8</v>
      </c>
      <c r="BP12" s="598"/>
      <c r="BQ12" s="598"/>
      <c r="BR12" s="598"/>
      <c r="BS12" s="604" t="s">
        <v>112</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54832</v>
      </c>
      <c r="CS12" s="596"/>
      <c r="CT12" s="596"/>
      <c r="CU12" s="596"/>
      <c r="CV12" s="596"/>
      <c r="CW12" s="596"/>
      <c r="CX12" s="596"/>
      <c r="CY12" s="597"/>
      <c r="CZ12" s="598">
        <v>0.3</v>
      </c>
      <c r="DA12" s="598"/>
      <c r="DB12" s="598"/>
      <c r="DC12" s="598"/>
      <c r="DD12" s="604" t="s">
        <v>112</v>
      </c>
      <c r="DE12" s="596"/>
      <c r="DF12" s="596"/>
      <c r="DG12" s="596"/>
      <c r="DH12" s="596"/>
      <c r="DI12" s="596"/>
      <c r="DJ12" s="596"/>
      <c r="DK12" s="596"/>
      <c r="DL12" s="596"/>
      <c r="DM12" s="596"/>
      <c r="DN12" s="596"/>
      <c r="DO12" s="596"/>
      <c r="DP12" s="597"/>
      <c r="DQ12" s="604">
        <v>50694</v>
      </c>
      <c r="DR12" s="596"/>
      <c r="DS12" s="596"/>
      <c r="DT12" s="596"/>
      <c r="DU12" s="596"/>
      <c r="DV12" s="596"/>
      <c r="DW12" s="596"/>
      <c r="DX12" s="596"/>
      <c r="DY12" s="596"/>
      <c r="DZ12" s="596"/>
      <c r="EA12" s="596"/>
      <c r="EB12" s="596"/>
      <c r="EC12" s="605"/>
    </row>
    <row r="13" spans="2:143" ht="11.25" customHeight="1">
      <c r="B13" s="592" t="s">
        <v>235</v>
      </c>
      <c r="C13" s="593"/>
      <c r="D13" s="593"/>
      <c r="E13" s="593"/>
      <c r="F13" s="593"/>
      <c r="G13" s="593"/>
      <c r="H13" s="593"/>
      <c r="I13" s="593"/>
      <c r="J13" s="593"/>
      <c r="K13" s="593"/>
      <c r="L13" s="593"/>
      <c r="M13" s="593"/>
      <c r="N13" s="593"/>
      <c r="O13" s="593"/>
      <c r="P13" s="593"/>
      <c r="Q13" s="594"/>
      <c r="R13" s="595">
        <v>18545</v>
      </c>
      <c r="S13" s="596"/>
      <c r="T13" s="596"/>
      <c r="U13" s="596"/>
      <c r="V13" s="596"/>
      <c r="W13" s="596"/>
      <c r="X13" s="596"/>
      <c r="Y13" s="597"/>
      <c r="Z13" s="598">
        <v>0.1</v>
      </c>
      <c r="AA13" s="598"/>
      <c r="AB13" s="598"/>
      <c r="AC13" s="598"/>
      <c r="AD13" s="599">
        <v>18545</v>
      </c>
      <c r="AE13" s="599"/>
      <c r="AF13" s="599"/>
      <c r="AG13" s="599"/>
      <c r="AH13" s="599"/>
      <c r="AI13" s="599"/>
      <c r="AJ13" s="599"/>
      <c r="AK13" s="599"/>
      <c r="AL13" s="600">
        <v>0.2</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2718388</v>
      </c>
      <c r="BH13" s="596"/>
      <c r="BI13" s="596"/>
      <c r="BJ13" s="596"/>
      <c r="BK13" s="596"/>
      <c r="BL13" s="596"/>
      <c r="BM13" s="596"/>
      <c r="BN13" s="597"/>
      <c r="BO13" s="598">
        <v>31.8</v>
      </c>
      <c r="BP13" s="598"/>
      <c r="BQ13" s="598"/>
      <c r="BR13" s="598"/>
      <c r="BS13" s="604" t="s">
        <v>112</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3494975</v>
      </c>
      <c r="CS13" s="596"/>
      <c r="CT13" s="596"/>
      <c r="CU13" s="596"/>
      <c r="CV13" s="596"/>
      <c r="CW13" s="596"/>
      <c r="CX13" s="596"/>
      <c r="CY13" s="597"/>
      <c r="CZ13" s="598">
        <v>18.7</v>
      </c>
      <c r="DA13" s="598"/>
      <c r="DB13" s="598"/>
      <c r="DC13" s="598"/>
      <c r="DD13" s="604">
        <v>2356838</v>
      </c>
      <c r="DE13" s="596"/>
      <c r="DF13" s="596"/>
      <c r="DG13" s="596"/>
      <c r="DH13" s="596"/>
      <c r="DI13" s="596"/>
      <c r="DJ13" s="596"/>
      <c r="DK13" s="596"/>
      <c r="DL13" s="596"/>
      <c r="DM13" s="596"/>
      <c r="DN13" s="596"/>
      <c r="DO13" s="596"/>
      <c r="DP13" s="597"/>
      <c r="DQ13" s="604">
        <v>1501762</v>
      </c>
      <c r="DR13" s="596"/>
      <c r="DS13" s="596"/>
      <c r="DT13" s="596"/>
      <c r="DU13" s="596"/>
      <c r="DV13" s="596"/>
      <c r="DW13" s="596"/>
      <c r="DX13" s="596"/>
      <c r="DY13" s="596"/>
      <c r="DZ13" s="596"/>
      <c r="EA13" s="596"/>
      <c r="EB13" s="596"/>
      <c r="EC13" s="605"/>
    </row>
    <row r="14" spans="2:143" ht="11.25" customHeight="1">
      <c r="B14" s="592" t="s">
        <v>238</v>
      </c>
      <c r="C14" s="593"/>
      <c r="D14" s="593"/>
      <c r="E14" s="593"/>
      <c r="F14" s="593"/>
      <c r="G14" s="593"/>
      <c r="H14" s="593"/>
      <c r="I14" s="593"/>
      <c r="J14" s="593"/>
      <c r="K14" s="593"/>
      <c r="L14" s="593"/>
      <c r="M14" s="593"/>
      <c r="N14" s="593"/>
      <c r="O14" s="593"/>
      <c r="P14" s="593"/>
      <c r="Q14" s="594"/>
      <c r="R14" s="595" t="s">
        <v>112</v>
      </c>
      <c r="S14" s="596"/>
      <c r="T14" s="596"/>
      <c r="U14" s="596"/>
      <c r="V14" s="596"/>
      <c r="W14" s="596"/>
      <c r="X14" s="596"/>
      <c r="Y14" s="597"/>
      <c r="Z14" s="598" t="s">
        <v>112</v>
      </c>
      <c r="AA14" s="598"/>
      <c r="AB14" s="598"/>
      <c r="AC14" s="598"/>
      <c r="AD14" s="599" t="s">
        <v>112</v>
      </c>
      <c r="AE14" s="599"/>
      <c r="AF14" s="599"/>
      <c r="AG14" s="599"/>
      <c r="AH14" s="599"/>
      <c r="AI14" s="599"/>
      <c r="AJ14" s="599"/>
      <c r="AK14" s="599"/>
      <c r="AL14" s="600" t="s">
        <v>112</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79967</v>
      </c>
      <c r="BH14" s="596"/>
      <c r="BI14" s="596"/>
      <c r="BJ14" s="596"/>
      <c r="BK14" s="596"/>
      <c r="BL14" s="596"/>
      <c r="BM14" s="596"/>
      <c r="BN14" s="597"/>
      <c r="BO14" s="598">
        <v>0.9</v>
      </c>
      <c r="BP14" s="598"/>
      <c r="BQ14" s="598"/>
      <c r="BR14" s="598"/>
      <c r="BS14" s="604" t="s">
        <v>112</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663317</v>
      </c>
      <c r="CS14" s="596"/>
      <c r="CT14" s="596"/>
      <c r="CU14" s="596"/>
      <c r="CV14" s="596"/>
      <c r="CW14" s="596"/>
      <c r="CX14" s="596"/>
      <c r="CY14" s="597"/>
      <c r="CZ14" s="598">
        <v>3.5</v>
      </c>
      <c r="DA14" s="598"/>
      <c r="DB14" s="598"/>
      <c r="DC14" s="598"/>
      <c r="DD14" s="604">
        <v>209013</v>
      </c>
      <c r="DE14" s="596"/>
      <c r="DF14" s="596"/>
      <c r="DG14" s="596"/>
      <c r="DH14" s="596"/>
      <c r="DI14" s="596"/>
      <c r="DJ14" s="596"/>
      <c r="DK14" s="596"/>
      <c r="DL14" s="596"/>
      <c r="DM14" s="596"/>
      <c r="DN14" s="596"/>
      <c r="DO14" s="596"/>
      <c r="DP14" s="597"/>
      <c r="DQ14" s="604">
        <v>462995</v>
      </c>
      <c r="DR14" s="596"/>
      <c r="DS14" s="596"/>
      <c r="DT14" s="596"/>
      <c r="DU14" s="596"/>
      <c r="DV14" s="596"/>
      <c r="DW14" s="596"/>
      <c r="DX14" s="596"/>
      <c r="DY14" s="596"/>
      <c r="DZ14" s="596"/>
      <c r="EA14" s="596"/>
      <c r="EB14" s="596"/>
      <c r="EC14" s="605"/>
    </row>
    <row r="15" spans="2:143" ht="11.25" customHeight="1">
      <c r="B15" s="592" t="s">
        <v>241</v>
      </c>
      <c r="C15" s="593"/>
      <c r="D15" s="593"/>
      <c r="E15" s="593"/>
      <c r="F15" s="593"/>
      <c r="G15" s="593"/>
      <c r="H15" s="593"/>
      <c r="I15" s="593"/>
      <c r="J15" s="593"/>
      <c r="K15" s="593"/>
      <c r="L15" s="593"/>
      <c r="M15" s="593"/>
      <c r="N15" s="593"/>
      <c r="O15" s="593"/>
      <c r="P15" s="593"/>
      <c r="Q15" s="594"/>
      <c r="R15" s="595">
        <v>30687</v>
      </c>
      <c r="S15" s="596"/>
      <c r="T15" s="596"/>
      <c r="U15" s="596"/>
      <c r="V15" s="596"/>
      <c r="W15" s="596"/>
      <c r="X15" s="596"/>
      <c r="Y15" s="597"/>
      <c r="Z15" s="598">
        <v>0.2</v>
      </c>
      <c r="AA15" s="598"/>
      <c r="AB15" s="598"/>
      <c r="AC15" s="598"/>
      <c r="AD15" s="599">
        <v>30687</v>
      </c>
      <c r="AE15" s="599"/>
      <c r="AF15" s="599"/>
      <c r="AG15" s="599"/>
      <c r="AH15" s="599"/>
      <c r="AI15" s="599"/>
      <c r="AJ15" s="599"/>
      <c r="AK15" s="599"/>
      <c r="AL15" s="600">
        <v>0.3</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286523</v>
      </c>
      <c r="BH15" s="596"/>
      <c r="BI15" s="596"/>
      <c r="BJ15" s="596"/>
      <c r="BK15" s="596"/>
      <c r="BL15" s="596"/>
      <c r="BM15" s="596"/>
      <c r="BN15" s="597"/>
      <c r="BO15" s="598">
        <v>3.4</v>
      </c>
      <c r="BP15" s="598"/>
      <c r="BQ15" s="598"/>
      <c r="BR15" s="598"/>
      <c r="BS15" s="604" t="s">
        <v>112</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2576856</v>
      </c>
      <c r="CS15" s="596"/>
      <c r="CT15" s="596"/>
      <c r="CU15" s="596"/>
      <c r="CV15" s="596"/>
      <c r="CW15" s="596"/>
      <c r="CX15" s="596"/>
      <c r="CY15" s="597"/>
      <c r="CZ15" s="598">
        <v>13.8</v>
      </c>
      <c r="DA15" s="598"/>
      <c r="DB15" s="598"/>
      <c r="DC15" s="598"/>
      <c r="DD15" s="604">
        <v>1336138</v>
      </c>
      <c r="DE15" s="596"/>
      <c r="DF15" s="596"/>
      <c r="DG15" s="596"/>
      <c r="DH15" s="596"/>
      <c r="DI15" s="596"/>
      <c r="DJ15" s="596"/>
      <c r="DK15" s="596"/>
      <c r="DL15" s="596"/>
      <c r="DM15" s="596"/>
      <c r="DN15" s="596"/>
      <c r="DO15" s="596"/>
      <c r="DP15" s="597"/>
      <c r="DQ15" s="604">
        <v>1149031</v>
      </c>
      <c r="DR15" s="596"/>
      <c r="DS15" s="596"/>
      <c r="DT15" s="596"/>
      <c r="DU15" s="596"/>
      <c r="DV15" s="596"/>
      <c r="DW15" s="596"/>
      <c r="DX15" s="596"/>
      <c r="DY15" s="596"/>
      <c r="DZ15" s="596"/>
      <c r="EA15" s="596"/>
      <c r="EB15" s="596"/>
      <c r="EC15" s="605"/>
    </row>
    <row r="16" spans="2:143" ht="11.25" customHeight="1">
      <c r="B16" s="592" t="s">
        <v>244</v>
      </c>
      <c r="C16" s="593"/>
      <c r="D16" s="593"/>
      <c r="E16" s="593"/>
      <c r="F16" s="593"/>
      <c r="G16" s="593"/>
      <c r="H16" s="593"/>
      <c r="I16" s="593"/>
      <c r="J16" s="593"/>
      <c r="K16" s="593"/>
      <c r="L16" s="593"/>
      <c r="M16" s="593"/>
      <c r="N16" s="593"/>
      <c r="O16" s="593"/>
      <c r="P16" s="593"/>
      <c r="Q16" s="594"/>
      <c r="R16" s="595">
        <v>1147224</v>
      </c>
      <c r="S16" s="596"/>
      <c r="T16" s="596"/>
      <c r="U16" s="596"/>
      <c r="V16" s="596"/>
      <c r="W16" s="596"/>
      <c r="X16" s="596"/>
      <c r="Y16" s="597"/>
      <c r="Z16" s="598">
        <v>5.9</v>
      </c>
      <c r="AA16" s="598"/>
      <c r="AB16" s="598"/>
      <c r="AC16" s="598"/>
      <c r="AD16" s="599">
        <v>661718</v>
      </c>
      <c r="AE16" s="599"/>
      <c r="AF16" s="599"/>
      <c r="AG16" s="599"/>
      <c r="AH16" s="599"/>
      <c r="AI16" s="599"/>
      <c r="AJ16" s="599"/>
      <c r="AK16" s="599"/>
      <c r="AL16" s="600">
        <v>6.7</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t="s">
        <v>112</v>
      </c>
      <c r="BH16" s="596"/>
      <c r="BI16" s="596"/>
      <c r="BJ16" s="596"/>
      <c r="BK16" s="596"/>
      <c r="BL16" s="596"/>
      <c r="BM16" s="596"/>
      <c r="BN16" s="597"/>
      <c r="BO16" s="598" t="s">
        <v>112</v>
      </c>
      <c r="BP16" s="598"/>
      <c r="BQ16" s="598"/>
      <c r="BR16" s="598"/>
      <c r="BS16" s="604" t="s">
        <v>112</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v>12679</v>
      </c>
      <c r="CS16" s="596"/>
      <c r="CT16" s="596"/>
      <c r="CU16" s="596"/>
      <c r="CV16" s="596"/>
      <c r="CW16" s="596"/>
      <c r="CX16" s="596"/>
      <c r="CY16" s="597"/>
      <c r="CZ16" s="598">
        <v>0.1</v>
      </c>
      <c r="DA16" s="598"/>
      <c r="DB16" s="598"/>
      <c r="DC16" s="598"/>
      <c r="DD16" s="604" t="s">
        <v>112</v>
      </c>
      <c r="DE16" s="596"/>
      <c r="DF16" s="596"/>
      <c r="DG16" s="596"/>
      <c r="DH16" s="596"/>
      <c r="DI16" s="596"/>
      <c r="DJ16" s="596"/>
      <c r="DK16" s="596"/>
      <c r="DL16" s="596"/>
      <c r="DM16" s="596"/>
      <c r="DN16" s="596"/>
      <c r="DO16" s="596"/>
      <c r="DP16" s="597"/>
      <c r="DQ16" s="604">
        <v>2519</v>
      </c>
      <c r="DR16" s="596"/>
      <c r="DS16" s="596"/>
      <c r="DT16" s="596"/>
      <c r="DU16" s="596"/>
      <c r="DV16" s="596"/>
      <c r="DW16" s="596"/>
      <c r="DX16" s="596"/>
      <c r="DY16" s="596"/>
      <c r="DZ16" s="596"/>
      <c r="EA16" s="596"/>
      <c r="EB16" s="596"/>
      <c r="EC16" s="605"/>
    </row>
    <row r="17" spans="2:133" ht="11.25" customHeight="1">
      <c r="B17" s="592" t="s">
        <v>247</v>
      </c>
      <c r="C17" s="593"/>
      <c r="D17" s="593"/>
      <c r="E17" s="593"/>
      <c r="F17" s="593"/>
      <c r="G17" s="593"/>
      <c r="H17" s="593"/>
      <c r="I17" s="593"/>
      <c r="J17" s="593"/>
      <c r="K17" s="593"/>
      <c r="L17" s="593"/>
      <c r="M17" s="593"/>
      <c r="N17" s="593"/>
      <c r="O17" s="593"/>
      <c r="P17" s="593"/>
      <c r="Q17" s="594"/>
      <c r="R17" s="595">
        <v>661718</v>
      </c>
      <c r="S17" s="596"/>
      <c r="T17" s="596"/>
      <c r="U17" s="596"/>
      <c r="V17" s="596"/>
      <c r="W17" s="596"/>
      <c r="X17" s="596"/>
      <c r="Y17" s="597"/>
      <c r="Z17" s="598">
        <v>3.4</v>
      </c>
      <c r="AA17" s="598"/>
      <c r="AB17" s="598"/>
      <c r="AC17" s="598"/>
      <c r="AD17" s="599">
        <v>661718</v>
      </c>
      <c r="AE17" s="599"/>
      <c r="AF17" s="599"/>
      <c r="AG17" s="599"/>
      <c r="AH17" s="599"/>
      <c r="AI17" s="599"/>
      <c r="AJ17" s="599"/>
      <c r="AK17" s="599"/>
      <c r="AL17" s="600">
        <v>6.7</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112</v>
      </c>
      <c r="BH17" s="596"/>
      <c r="BI17" s="596"/>
      <c r="BJ17" s="596"/>
      <c r="BK17" s="596"/>
      <c r="BL17" s="596"/>
      <c r="BM17" s="596"/>
      <c r="BN17" s="597"/>
      <c r="BO17" s="598" t="s">
        <v>112</v>
      </c>
      <c r="BP17" s="598"/>
      <c r="BQ17" s="598"/>
      <c r="BR17" s="598"/>
      <c r="BS17" s="604" t="s">
        <v>112</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1637686</v>
      </c>
      <c r="CS17" s="596"/>
      <c r="CT17" s="596"/>
      <c r="CU17" s="596"/>
      <c r="CV17" s="596"/>
      <c r="CW17" s="596"/>
      <c r="CX17" s="596"/>
      <c r="CY17" s="597"/>
      <c r="CZ17" s="598">
        <v>8.6999999999999993</v>
      </c>
      <c r="DA17" s="598"/>
      <c r="DB17" s="598"/>
      <c r="DC17" s="598"/>
      <c r="DD17" s="604" t="s">
        <v>112</v>
      </c>
      <c r="DE17" s="596"/>
      <c r="DF17" s="596"/>
      <c r="DG17" s="596"/>
      <c r="DH17" s="596"/>
      <c r="DI17" s="596"/>
      <c r="DJ17" s="596"/>
      <c r="DK17" s="596"/>
      <c r="DL17" s="596"/>
      <c r="DM17" s="596"/>
      <c r="DN17" s="596"/>
      <c r="DO17" s="596"/>
      <c r="DP17" s="597"/>
      <c r="DQ17" s="604">
        <v>1637244</v>
      </c>
      <c r="DR17" s="596"/>
      <c r="DS17" s="596"/>
      <c r="DT17" s="596"/>
      <c r="DU17" s="596"/>
      <c r="DV17" s="596"/>
      <c r="DW17" s="596"/>
      <c r="DX17" s="596"/>
      <c r="DY17" s="596"/>
      <c r="DZ17" s="596"/>
      <c r="EA17" s="596"/>
      <c r="EB17" s="596"/>
      <c r="EC17" s="605"/>
    </row>
    <row r="18" spans="2:133" ht="11.25" customHeight="1">
      <c r="B18" s="592" t="s">
        <v>250</v>
      </c>
      <c r="C18" s="593"/>
      <c r="D18" s="593"/>
      <c r="E18" s="593"/>
      <c r="F18" s="593"/>
      <c r="G18" s="593"/>
      <c r="H18" s="593"/>
      <c r="I18" s="593"/>
      <c r="J18" s="593"/>
      <c r="K18" s="593"/>
      <c r="L18" s="593"/>
      <c r="M18" s="593"/>
      <c r="N18" s="593"/>
      <c r="O18" s="593"/>
      <c r="P18" s="593"/>
      <c r="Q18" s="594"/>
      <c r="R18" s="595">
        <v>485506</v>
      </c>
      <c r="S18" s="596"/>
      <c r="T18" s="596"/>
      <c r="U18" s="596"/>
      <c r="V18" s="596"/>
      <c r="W18" s="596"/>
      <c r="X18" s="596"/>
      <c r="Y18" s="597"/>
      <c r="Z18" s="598">
        <v>2.5</v>
      </c>
      <c r="AA18" s="598"/>
      <c r="AB18" s="598"/>
      <c r="AC18" s="598"/>
      <c r="AD18" s="599" t="s">
        <v>112</v>
      </c>
      <c r="AE18" s="599"/>
      <c r="AF18" s="599"/>
      <c r="AG18" s="599"/>
      <c r="AH18" s="599"/>
      <c r="AI18" s="599"/>
      <c r="AJ18" s="599"/>
      <c r="AK18" s="599"/>
      <c r="AL18" s="600" t="s">
        <v>112</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c r="B19" s="592" t="s">
        <v>253</v>
      </c>
      <c r="C19" s="593"/>
      <c r="D19" s="593"/>
      <c r="E19" s="593"/>
      <c r="F19" s="593"/>
      <c r="G19" s="593"/>
      <c r="H19" s="593"/>
      <c r="I19" s="593"/>
      <c r="J19" s="593"/>
      <c r="K19" s="593"/>
      <c r="L19" s="593"/>
      <c r="M19" s="593"/>
      <c r="N19" s="593"/>
      <c r="O19" s="593"/>
      <c r="P19" s="593"/>
      <c r="Q19" s="594"/>
      <c r="R19" s="595" t="s">
        <v>112</v>
      </c>
      <c r="S19" s="596"/>
      <c r="T19" s="596"/>
      <c r="U19" s="596"/>
      <c r="V19" s="596"/>
      <c r="W19" s="596"/>
      <c r="X19" s="596"/>
      <c r="Y19" s="597"/>
      <c r="Z19" s="598" t="s">
        <v>112</v>
      </c>
      <c r="AA19" s="598"/>
      <c r="AB19" s="598"/>
      <c r="AC19" s="598"/>
      <c r="AD19" s="599" t="s">
        <v>112</v>
      </c>
      <c r="AE19" s="599"/>
      <c r="AF19" s="599"/>
      <c r="AG19" s="599"/>
      <c r="AH19" s="599"/>
      <c r="AI19" s="599"/>
      <c r="AJ19" s="599"/>
      <c r="AK19" s="599"/>
      <c r="AL19" s="600" t="s">
        <v>112</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v>387876</v>
      </c>
      <c r="BH19" s="596"/>
      <c r="BI19" s="596"/>
      <c r="BJ19" s="596"/>
      <c r="BK19" s="596"/>
      <c r="BL19" s="596"/>
      <c r="BM19" s="596"/>
      <c r="BN19" s="597"/>
      <c r="BO19" s="598">
        <v>4.5</v>
      </c>
      <c r="BP19" s="598"/>
      <c r="BQ19" s="598"/>
      <c r="BR19" s="598"/>
      <c r="BS19" s="604" t="s">
        <v>112</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c r="B20" s="592" t="s">
        <v>256</v>
      </c>
      <c r="C20" s="593"/>
      <c r="D20" s="593"/>
      <c r="E20" s="593"/>
      <c r="F20" s="593"/>
      <c r="G20" s="593"/>
      <c r="H20" s="593"/>
      <c r="I20" s="593"/>
      <c r="J20" s="593"/>
      <c r="K20" s="593"/>
      <c r="L20" s="593"/>
      <c r="M20" s="593"/>
      <c r="N20" s="593"/>
      <c r="O20" s="593"/>
      <c r="P20" s="593"/>
      <c r="Q20" s="594"/>
      <c r="R20" s="595">
        <v>10765245</v>
      </c>
      <c r="S20" s="596"/>
      <c r="T20" s="596"/>
      <c r="U20" s="596"/>
      <c r="V20" s="596"/>
      <c r="W20" s="596"/>
      <c r="X20" s="596"/>
      <c r="Y20" s="597"/>
      <c r="Z20" s="598">
        <v>55.5</v>
      </c>
      <c r="AA20" s="598"/>
      <c r="AB20" s="598"/>
      <c r="AC20" s="598"/>
      <c r="AD20" s="599">
        <v>9891863</v>
      </c>
      <c r="AE20" s="599"/>
      <c r="AF20" s="599"/>
      <c r="AG20" s="599"/>
      <c r="AH20" s="599"/>
      <c r="AI20" s="599"/>
      <c r="AJ20" s="599"/>
      <c r="AK20" s="599"/>
      <c r="AL20" s="600">
        <v>99.6</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v>387876</v>
      </c>
      <c r="BH20" s="596"/>
      <c r="BI20" s="596"/>
      <c r="BJ20" s="596"/>
      <c r="BK20" s="596"/>
      <c r="BL20" s="596"/>
      <c r="BM20" s="596"/>
      <c r="BN20" s="597"/>
      <c r="BO20" s="598">
        <v>4.5</v>
      </c>
      <c r="BP20" s="598"/>
      <c r="BQ20" s="598"/>
      <c r="BR20" s="598"/>
      <c r="BS20" s="604" t="s">
        <v>112</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18737943</v>
      </c>
      <c r="CS20" s="596"/>
      <c r="CT20" s="596"/>
      <c r="CU20" s="596"/>
      <c r="CV20" s="596"/>
      <c r="CW20" s="596"/>
      <c r="CX20" s="596"/>
      <c r="CY20" s="597"/>
      <c r="CZ20" s="598">
        <v>100</v>
      </c>
      <c r="DA20" s="598"/>
      <c r="DB20" s="598"/>
      <c r="DC20" s="598"/>
      <c r="DD20" s="604">
        <v>4075033</v>
      </c>
      <c r="DE20" s="596"/>
      <c r="DF20" s="596"/>
      <c r="DG20" s="596"/>
      <c r="DH20" s="596"/>
      <c r="DI20" s="596"/>
      <c r="DJ20" s="596"/>
      <c r="DK20" s="596"/>
      <c r="DL20" s="596"/>
      <c r="DM20" s="596"/>
      <c r="DN20" s="596"/>
      <c r="DO20" s="596"/>
      <c r="DP20" s="597"/>
      <c r="DQ20" s="604">
        <v>11053195</v>
      </c>
      <c r="DR20" s="596"/>
      <c r="DS20" s="596"/>
      <c r="DT20" s="596"/>
      <c r="DU20" s="596"/>
      <c r="DV20" s="596"/>
      <c r="DW20" s="596"/>
      <c r="DX20" s="596"/>
      <c r="DY20" s="596"/>
      <c r="DZ20" s="596"/>
      <c r="EA20" s="596"/>
      <c r="EB20" s="596"/>
      <c r="EC20" s="605"/>
    </row>
    <row r="21" spans="2:133" ht="11.25" customHeight="1">
      <c r="B21" s="592" t="s">
        <v>259</v>
      </c>
      <c r="C21" s="593"/>
      <c r="D21" s="593"/>
      <c r="E21" s="593"/>
      <c r="F21" s="593"/>
      <c r="G21" s="593"/>
      <c r="H21" s="593"/>
      <c r="I21" s="593"/>
      <c r="J21" s="593"/>
      <c r="K21" s="593"/>
      <c r="L21" s="593"/>
      <c r="M21" s="593"/>
      <c r="N21" s="593"/>
      <c r="O21" s="593"/>
      <c r="P21" s="593"/>
      <c r="Q21" s="594"/>
      <c r="R21" s="595">
        <v>6970</v>
      </c>
      <c r="S21" s="596"/>
      <c r="T21" s="596"/>
      <c r="U21" s="596"/>
      <c r="V21" s="596"/>
      <c r="W21" s="596"/>
      <c r="X21" s="596"/>
      <c r="Y21" s="597"/>
      <c r="Z21" s="598">
        <v>0</v>
      </c>
      <c r="AA21" s="598"/>
      <c r="AB21" s="598"/>
      <c r="AC21" s="598"/>
      <c r="AD21" s="599">
        <v>6970</v>
      </c>
      <c r="AE21" s="599"/>
      <c r="AF21" s="599"/>
      <c r="AG21" s="599"/>
      <c r="AH21" s="599"/>
      <c r="AI21" s="599"/>
      <c r="AJ21" s="599"/>
      <c r="AK21" s="599"/>
      <c r="AL21" s="600">
        <v>0.1</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t="s">
        <v>112</v>
      </c>
      <c r="BH21" s="596"/>
      <c r="BI21" s="596"/>
      <c r="BJ21" s="596"/>
      <c r="BK21" s="596"/>
      <c r="BL21" s="596"/>
      <c r="BM21" s="596"/>
      <c r="BN21" s="597"/>
      <c r="BO21" s="598" t="s">
        <v>112</v>
      </c>
      <c r="BP21" s="598"/>
      <c r="BQ21" s="598"/>
      <c r="BR21" s="598"/>
      <c r="BS21" s="604" t="s">
        <v>112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261</v>
      </c>
      <c r="C22" s="593"/>
      <c r="D22" s="593"/>
      <c r="E22" s="593"/>
      <c r="F22" s="593"/>
      <c r="G22" s="593"/>
      <c r="H22" s="593"/>
      <c r="I22" s="593"/>
      <c r="J22" s="593"/>
      <c r="K22" s="593"/>
      <c r="L22" s="593"/>
      <c r="M22" s="593"/>
      <c r="N22" s="593"/>
      <c r="O22" s="593"/>
      <c r="P22" s="593"/>
      <c r="Q22" s="594"/>
      <c r="R22" s="595">
        <v>281876</v>
      </c>
      <c r="S22" s="596"/>
      <c r="T22" s="596"/>
      <c r="U22" s="596"/>
      <c r="V22" s="596"/>
      <c r="W22" s="596"/>
      <c r="X22" s="596"/>
      <c r="Y22" s="597"/>
      <c r="Z22" s="598">
        <v>1.5</v>
      </c>
      <c r="AA22" s="598"/>
      <c r="AB22" s="598"/>
      <c r="AC22" s="598"/>
      <c r="AD22" s="599" t="s">
        <v>112</v>
      </c>
      <c r="AE22" s="599"/>
      <c r="AF22" s="599"/>
      <c r="AG22" s="599"/>
      <c r="AH22" s="599"/>
      <c r="AI22" s="599"/>
      <c r="AJ22" s="599"/>
      <c r="AK22" s="599"/>
      <c r="AL22" s="600" t="s">
        <v>112</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112</v>
      </c>
      <c r="BH22" s="596"/>
      <c r="BI22" s="596"/>
      <c r="BJ22" s="596"/>
      <c r="BK22" s="596"/>
      <c r="BL22" s="596"/>
      <c r="BM22" s="596"/>
      <c r="BN22" s="597"/>
      <c r="BO22" s="598" t="s">
        <v>112</v>
      </c>
      <c r="BP22" s="598"/>
      <c r="BQ22" s="598"/>
      <c r="BR22" s="598"/>
      <c r="BS22" s="604" t="s">
        <v>112</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264</v>
      </c>
      <c r="C23" s="593"/>
      <c r="D23" s="593"/>
      <c r="E23" s="593"/>
      <c r="F23" s="593"/>
      <c r="G23" s="593"/>
      <c r="H23" s="593"/>
      <c r="I23" s="593"/>
      <c r="J23" s="593"/>
      <c r="K23" s="593"/>
      <c r="L23" s="593"/>
      <c r="M23" s="593"/>
      <c r="N23" s="593"/>
      <c r="O23" s="593"/>
      <c r="P23" s="593"/>
      <c r="Q23" s="594"/>
      <c r="R23" s="595">
        <v>82049</v>
      </c>
      <c r="S23" s="596"/>
      <c r="T23" s="596"/>
      <c r="U23" s="596"/>
      <c r="V23" s="596"/>
      <c r="W23" s="596"/>
      <c r="X23" s="596"/>
      <c r="Y23" s="597"/>
      <c r="Z23" s="598">
        <v>0.4</v>
      </c>
      <c r="AA23" s="598"/>
      <c r="AB23" s="598"/>
      <c r="AC23" s="598"/>
      <c r="AD23" s="599">
        <v>33023</v>
      </c>
      <c r="AE23" s="599"/>
      <c r="AF23" s="599"/>
      <c r="AG23" s="599"/>
      <c r="AH23" s="599"/>
      <c r="AI23" s="599"/>
      <c r="AJ23" s="599"/>
      <c r="AK23" s="599"/>
      <c r="AL23" s="600">
        <v>0.3</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v>387876</v>
      </c>
      <c r="BH23" s="596"/>
      <c r="BI23" s="596"/>
      <c r="BJ23" s="596"/>
      <c r="BK23" s="596"/>
      <c r="BL23" s="596"/>
      <c r="BM23" s="596"/>
      <c r="BN23" s="597"/>
      <c r="BO23" s="598">
        <v>4.5</v>
      </c>
      <c r="BP23" s="598"/>
      <c r="BQ23" s="598"/>
      <c r="BR23" s="598"/>
      <c r="BS23" s="604" t="s">
        <v>112</v>
      </c>
      <c r="BT23" s="596"/>
      <c r="BU23" s="596"/>
      <c r="BV23" s="596"/>
      <c r="BW23" s="596"/>
      <c r="BX23" s="596"/>
      <c r="BY23" s="596"/>
      <c r="BZ23" s="596"/>
      <c r="CA23" s="596"/>
      <c r="CB23" s="605"/>
      <c r="CD23" s="577" t="s">
        <v>204</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18" t="s">
        <v>269</v>
      </c>
      <c r="DM23" s="619"/>
      <c r="DN23" s="619"/>
      <c r="DO23" s="619"/>
      <c r="DP23" s="619"/>
      <c r="DQ23" s="619"/>
      <c r="DR23" s="619"/>
      <c r="DS23" s="619"/>
      <c r="DT23" s="619"/>
      <c r="DU23" s="619"/>
      <c r="DV23" s="620"/>
      <c r="DW23" s="577" t="s">
        <v>270</v>
      </c>
      <c r="DX23" s="578"/>
      <c r="DY23" s="578"/>
      <c r="DZ23" s="578"/>
      <c r="EA23" s="578"/>
      <c r="EB23" s="578"/>
      <c r="EC23" s="579"/>
    </row>
    <row r="24" spans="2:133" ht="11.25" customHeight="1">
      <c r="B24" s="592" t="s">
        <v>271</v>
      </c>
      <c r="C24" s="593"/>
      <c r="D24" s="593"/>
      <c r="E24" s="593"/>
      <c r="F24" s="593"/>
      <c r="G24" s="593"/>
      <c r="H24" s="593"/>
      <c r="I24" s="593"/>
      <c r="J24" s="593"/>
      <c r="K24" s="593"/>
      <c r="L24" s="593"/>
      <c r="M24" s="593"/>
      <c r="N24" s="593"/>
      <c r="O24" s="593"/>
      <c r="P24" s="593"/>
      <c r="Q24" s="594"/>
      <c r="R24" s="595">
        <v>22989</v>
      </c>
      <c r="S24" s="596"/>
      <c r="T24" s="596"/>
      <c r="U24" s="596"/>
      <c r="V24" s="596"/>
      <c r="W24" s="596"/>
      <c r="X24" s="596"/>
      <c r="Y24" s="597"/>
      <c r="Z24" s="598">
        <v>0.1</v>
      </c>
      <c r="AA24" s="598"/>
      <c r="AB24" s="598"/>
      <c r="AC24" s="598"/>
      <c r="AD24" s="599" t="s">
        <v>112</v>
      </c>
      <c r="AE24" s="599"/>
      <c r="AF24" s="599"/>
      <c r="AG24" s="599"/>
      <c r="AH24" s="599"/>
      <c r="AI24" s="599"/>
      <c r="AJ24" s="599"/>
      <c r="AK24" s="599"/>
      <c r="AL24" s="600" t="s">
        <v>112</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9121838</v>
      </c>
      <c r="CS24" s="585"/>
      <c r="CT24" s="585"/>
      <c r="CU24" s="585"/>
      <c r="CV24" s="585"/>
      <c r="CW24" s="585"/>
      <c r="CX24" s="585"/>
      <c r="CY24" s="586"/>
      <c r="CZ24" s="622">
        <v>48.7</v>
      </c>
      <c r="DA24" s="623"/>
      <c r="DB24" s="623"/>
      <c r="DC24" s="624"/>
      <c r="DD24" s="621">
        <v>5551626</v>
      </c>
      <c r="DE24" s="585"/>
      <c r="DF24" s="585"/>
      <c r="DG24" s="585"/>
      <c r="DH24" s="585"/>
      <c r="DI24" s="585"/>
      <c r="DJ24" s="585"/>
      <c r="DK24" s="586"/>
      <c r="DL24" s="621">
        <v>5495977</v>
      </c>
      <c r="DM24" s="585"/>
      <c r="DN24" s="585"/>
      <c r="DO24" s="585"/>
      <c r="DP24" s="585"/>
      <c r="DQ24" s="585"/>
      <c r="DR24" s="585"/>
      <c r="DS24" s="585"/>
      <c r="DT24" s="585"/>
      <c r="DU24" s="585"/>
      <c r="DV24" s="586"/>
      <c r="DW24" s="589">
        <v>53.1</v>
      </c>
      <c r="DX24" s="590"/>
      <c r="DY24" s="590"/>
      <c r="DZ24" s="590"/>
      <c r="EA24" s="590"/>
      <c r="EB24" s="590"/>
      <c r="EC24" s="591"/>
    </row>
    <row r="25" spans="2:133" ht="11.25" customHeight="1">
      <c r="B25" s="592" t="s">
        <v>274</v>
      </c>
      <c r="C25" s="593"/>
      <c r="D25" s="593"/>
      <c r="E25" s="593"/>
      <c r="F25" s="593"/>
      <c r="G25" s="593"/>
      <c r="H25" s="593"/>
      <c r="I25" s="593"/>
      <c r="J25" s="593"/>
      <c r="K25" s="593"/>
      <c r="L25" s="593"/>
      <c r="M25" s="593"/>
      <c r="N25" s="593"/>
      <c r="O25" s="593"/>
      <c r="P25" s="593"/>
      <c r="Q25" s="594"/>
      <c r="R25" s="595">
        <v>3682321</v>
      </c>
      <c r="S25" s="596"/>
      <c r="T25" s="596"/>
      <c r="U25" s="596"/>
      <c r="V25" s="596"/>
      <c r="W25" s="596"/>
      <c r="X25" s="596"/>
      <c r="Y25" s="597"/>
      <c r="Z25" s="598">
        <v>19</v>
      </c>
      <c r="AA25" s="598"/>
      <c r="AB25" s="598"/>
      <c r="AC25" s="598"/>
      <c r="AD25" s="599" t="s">
        <v>112</v>
      </c>
      <c r="AE25" s="599"/>
      <c r="AF25" s="599"/>
      <c r="AG25" s="599"/>
      <c r="AH25" s="599"/>
      <c r="AI25" s="599"/>
      <c r="AJ25" s="599"/>
      <c r="AK25" s="599"/>
      <c r="AL25" s="600" t="s">
        <v>112</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2867080</v>
      </c>
      <c r="CS25" s="627"/>
      <c r="CT25" s="627"/>
      <c r="CU25" s="627"/>
      <c r="CV25" s="627"/>
      <c r="CW25" s="627"/>
      <c r="CX25" s="627"/>
      <c r="CY25" s="628"/>
      <c r="CZ25" s="629">
        <v>15.3</v>
      </c>
      <c r="DA25" s="630"/>
      <c r="DB25" s="630"/>
      <c r="DC25" s="631"/>
      <c r="DD25" s="604">
        <v>2684255</v>
      </c>
      <c r="DE25" s="627"/>
      <c r="DF25" s="627"/>
      <c r="DG25" s="627"/>
      <c r="DH25" s="627"/>
      <c r="DI25" s="627"/>
      <c r="DJ25" s="627"/>
      <c r="DK25" s="628"/>
      <c r="DL25" s="604">
        <v>2629871</v>
      </c>
      <c r="DM25" s="627"/>
      <c r="DN25" s="627"/>
      <c r="DO25" s="627"/>
      <c r="DP25" s="627"/>
      <c r="DQ25" s="627"/>
      <c r="DR25" s="627"/>
      <c r="DS25" s="627"/>
      <c r="DT25" s="627"/>
      <c r="DU25" s="627"/>
      <c r="DV25" s="628"/>
      <c r="DW25" s="600">
        <v>25.4</v>
      </c>
      <c r="DX25" s="625"/>
      <c r="DY25" s="625"/>
      <c r="DZ25" s="625"/>
      <c r="EA25" s="625"/>
      <c r="EB25" s="625"/>
      <c r="EC25" s="626"/>
    </row>
    <row r="26" spans="2:133" ht="11.25" customHeight="1">
      <c r="B26" s="632" t="s">
        <v>277</v>
      </c>
      <c r="C26" s="633"/>
      <c r="D26" s="633"/>
      <c r="E26" s="633"/>
      <c r="F26" s="633"/>
      <c r="G26" s="633"/>
      <c r="H26" s="633"/>
      <c r="I26" s="633"/>
      <c r="J26" s="633"/>
      <c r="K26" s="633"/>
      <c r="L26" s="633"/>
      <c r="M26" s="633"/>
      <c r="N26" s="633"/>
      <c r="O26" s="633"/>
      <c r="P26" s="633"/>
      <c r="Q26" s="634"/>
      <c r="R26" s="595" t="s">
        <v>112</v>
      </c>
      <c r="S26" s="596"/>
      <c r="T26" s="596"/>
      <c r="U26" s="596"/>
      <c r="V26" s="596"/>
      <c r="W26" s="596"/>
      <c r="X26" s="596"/>
      <c r="Y26" s="597"/>
      <c r="Z26" s="598" t="s">
        <v>112</v>
      </c>
      <c r="AA26" s="598"/>
      <c r="AB26" s="598"/>
      <c r="AC26" s="598"/>
      <c r="AD26" s="599" t="s">
        <v>112</v>
      </c>
      <c r="AE26" s="599"/>
      <c r="AF26" s="599"/>
      <c r="AG26" s="599"/>
      <c r="AH26" s="599"/>
      <c r="AI26" s="599"/>
      <c r="AJ26" s="599"/>
      <c r="AK26" s="599"/>
      <c r="AL26" s="600" t="s">
        <v>112</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1835680</v>
      </c>
      <c r="CS26" s="596"/>
      <c r="CT26" s="596"/>
      <c r="CU26" s="596"/>
      <c r="CV26" s="596"/>
      <c r="CW26" s="596"/>
      <c r="CX26" s="596"/>
      <c r="CY26" s="597"/>
      <c r="CZ26" s="629">
        <v>9.8000000000000007</v>
      </c>
      <c r="DA26" s="630"/>
      <c r="DB26" s="630"/>
      <c r="DC26" s="631"/>
      <c r="DD26" s="604">
        <v>1717016</v>
      </c>
      <c r="DE26" s="596"/>
      <c r="DF26" s="596"/>
      <c r="DG26" s="596"/>
      <c r="DH26" s="596"/>
      <c r="DI26" s="596"/>
      <c r="DJ26" s="596"/>
      <c r="DK26" s="597"/>
      <c r="DL26" s="604" t="s">
        <v>216</v>
      </c>
      <c r="DM26" s="596"/>
      <c r="DN26" s="596"/>
      <c r="DO26" s="596"/>
      <c r="DP26" s="596"/>
      <c r="DQ26" s="596"/>
      <c r="DR26" s="596"/>
      <c r="DS26" s="596"/>
      <c r="DT26" s="596"/>
      <c r="DU26" s="596"/>
      <c r="DV26" s="597"/>
      <c r="DW26" s="600" t="s">
        <v>216</v>
      </c>
      <c r="DX26" s="625"/>
      <c r="DY26" s="625"/>
      <c r="DZ26" s="625"/>
      <c r="EA26" s="625"/>
      <c r="EB26" s="625"/>
      <c r="EC26" s="626"/>
    </row>
    <row r="27" spans="2:133" ht="11.25" customHeight="1">
      <c r="B27" s="592" t="s">
        <v>280</v>
      </c>
      <c r="C27" s="593"/>
      <c r="D27" s="593"/>
      <c r="E27" s="593"/>
      <c r="F27" s="593"/>
      <c r="G27" s="593"/>
      <c r="H27" s="593"/>
      <c r="I27" s="593"/>
      <c r="J27" s="593"/>
      <c r="K27" s="593"/>
      <c r="L27" s="593"/>
      <c r="M27" s="593"/>
      <c r="N27" s="593"/>
      <c r="O27" s="593"/>
      <c r="P27" s="593"/>
      <c r="Q27" s="594"/>
      <c r="R27" s="595">
        <v>1293502</v>
      </c>
      <c r="S27" s="596"/>
      <c r="T27" s="596"/>
      <c r="U27" s="596"/>
      <c r="V27" s="596"/>
      <c r="W27" s="596"/>
      <c r="X27" s="596"/>
      <c r="Y27" s="597"/>
      <c r="Z27" s="598">
        <v>6.7</v>
      </c>
      <c r="AA27" s="598"/>
      <c r="AB27" s="598"/>
      <c r="AC27" s="598"/>
      <c r="AD27" s="599" t="s">
        <v>112</v>
      </c>
      <c r="AE27" s="599"/>
      <c r="AF27" s="599"/>
      <c r="AG27" s="599"/>
      <c r="AH27" s="599"/>
      <c r="AI27" s="599"/>
      <c r="AJ27" s="599"/>
      <c r="AK27" s="599"/>
      <c r="AL27" s="600" t="s">
        <v>112</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8535089</v>
      </c>
      <c r="BH27" s="596"/>
      <c r="BI27" s="596"/>
      <c r="BJ27" s="596"/>
      <c r="BK27" s="596"/>
      <c r="BL27" s="596"/>
      <c r="BM27" s="596"/>
      <c r="BN27" s="597"/>
      <c r="BO27" s="598">
        <v>100</v>
      </c>
      <c r="BP27" s="598"/>
      <c r="BQ27" s="598"/>
      <c r="BR27" s="598"/>
      <c r="BS27" s="604">
        <v>332156</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4617072</v>
      </c>
      <c r="CS27" s="627"/>
      <c r="CT27" s="627"/>
      <c r="CU27" s="627"/>
      <c r="CV27" s="627"/>
      <c r="CW27" s="627"/>
      <c r="CX27" s="627"/>
      <c r="CY27" s="628"/>
      <c r="CZ27" s="629">
        <v>24.6</v>
      </c>
      <c r="DA27" s="630"/>
      <c r="DB27" s="630"/>
      <c r="DC27" s="631"/>
      <c r="DD27" s="604">
        <v>1230127</v>
      </c>
      <c r="DE27" s="627"/>
      <c r="DF27" s="627"/>
      <c r="DG27" s="627"/>
      <c r="DH27" s="627"/>
      <c r="DI27" s="627"/>
      <c r="DJ27" s="627"/>
      <c r="DK27" s="628"/>
      <c r="DL27" s="604">
        <v>1228862</v>
      </c>
      <c r="DM27" s="627"/>
      <c r="DN27" s="627"/>
      <c r="DO27" s="627"/>
      <c r="DP27" s="627"/>
      <c r="DQ27" s="627"/>
      <c r="DR27" s="627"/>
      <c r="DS27" s="627"/>
      <c r="DT27" s="627"/>
      <c r="DU27" s="627"/>
      <c r="DV27" s="628"/>
      <c r="DW27" s="600">
        <v>11.9</v>
      </c>
      <c r="DX27" s="625"/>
      <c r="DY27" s="625"/>
      <c r="DZ27" s="625"/>
      <c r="EA27" s="625"/>
      <c r="EB27" s="625"/>
      <c r="EC27" s="626"/>
    </row>
    <row r="28" spans="2:133" ht="11.25" customHeight="1">
      <c r="B28" s="592" t="s">
        <v>283</v>
      </c>
      <c r="C28" s="593"/>
      <c r="D28" s="593"/>
      <c r="E28" s="593"/>
      <c r="F28" s="593"/>
      <c r="G28" s="593"/>
      <c r="H28" s="593"/>
      <c r="I28" s="593"/>
      <c r="J28" s="593"/>
      <c r="K28" s="593"/>
      <c r="L28" s="593"/>
      <c r="M28" s="593"/>
      <c r="N28" s="593"/>
      <c r="O28" s="593"/>
      <c r="P28" s="593"/>
      <c r="Q28" s="594"/>
      <c r="R28" s="595">
        <v>6629</v>
      </c>
      <c r="S28" s="596"/>
      <c r="T28" s="596"/>
      <c r="U28" s="596"/>
      <c r="V28" s="596"/>
      <c r="W28" s="596"/>
      <c r="X28" s="596"/>
      <c r="Y28" s="597"/>
      <c r="Z28" s="598">
        <v>0</v>
      </c>
      <c r="AA28" s="598"/>
      <c r="AB28" s="598"/>
      <c r="AC28" s="598"/>
      <c r="AD28" s="599">
        <v>3822</v>
      </c>
      <c r="AE28" s="599"/>
      <c r="AF28" s="599"/>
      <c r="AG28" s="599"/>
      <c r="AH28" s="599"/>
      <c r="AI28" s="599"/>
      <c r="AJ28" s="599"/>
      <c r="AK28" s="599"/>
      <c r="AL28" s="600">
        <v>0</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1637686</v>
      </c>
      <c r="CS28" s="596"/>
      <c r="CT28" s="596"/>
      <c r="CU28" s="596"/>
      <c r="CV28" s="596"/>
      <c r="CW28" s="596"/>
      <c r="CX28" s="596"/>
      <c r="CY28" s="597"/>
      <c r="CZ28" s="629">
        <v>8.6999999999999993</v>
      </c>
      <c r="DA28" s="630"/>
      <c r="DB28" s="630"/>
      <c r="DC28" s="631"/>
      <c r="DD28" s="604">
        <v>1637244</v>
      </c>
      <c r="DE28" s="596"/>
      <c r="DF28" s="596"/>
      <c r="DG28" s="596"/>
      <c r="DH28" s="596"/>
      <c r="DI28" s="596"/>
      <c r="DJ28" s="596"/>
      <c r="DK28" s="597"/>
      <c r="DL28" s="604">
        <v>1637244</v>
      </c>
      <c r="DM28" s="596"/>
      <c r="DN28" s="596"/>
      <c r="DO28" s="596"/>
      <c r="DP28" s="596"/>
      <c r="DQ28" s="596"/>
      <c r="DR28" s="596"/>
      <c r="DS28" s="596"/>
      <c r="DT28" s="596"/>
      <c r="DU28" s="596"/>
      <c r="DV28" s="597"/>
      <c r="DW28" s="600">
        <v>15.8</v>
      </c>
      <c r="DX28" s="625"/>
      <c r="DY28" s="625"/>
      <c r="DZ28" s="625"/>
      <c r="EA28" s="625"/>
      <c r="EB28" s="625"/>
      <c r="EC28" s="626"/>
    </row>
    <row r="29" spans="2:133" ht="11.25" customHeight="1">
      <c r="B29" s="592" t="s">
        <v>285</v>
      </c>
      <c r="C29" s="593"/>
      <c r="D29" s="593"/>
      <c r="E29" s="593"/>
      <c r="F29" s="593"/>
      <c r="G29" s="593"/>
      <c r="H29" s="593"/>
      <c r="I29" s="593"/>
      <c r="J29" s="593"/>
      <c r="K29" s="593"/>
      <c r="L29" s="593"/>
      <c r="M29" s="593"/>
      <c r="N29" s="593"/>
      <c r="O29" s="593"/>
      <c r="P29" s="593"/>
      <c r="Q29" s="594"/>
      <c r="R29" s="595">
        <v>1369</v>
      </c>
      <c r="S29" s="596"/>
      <c r="T29" s="596"/>
      <c r="U29" s="596"/>
      <c r="V29" s="596"/>
      <c r="W29" s="596"/>
      <c r="X29" s="596"/>
      <c r="Y29" s="597"/>
      <c r="Z29" s="598">
        <v>0</v>
      </c>
      <c r="AA29" s="598"/>
      <c r="AB29" s="598"/>
      <c r="AC29" s="598"/>
      <c r="AD29" s="599" t="s">
        <v>112</v>
      </c>
      <c r="AE29" s="599"/>
      <c r="AF29" s="599"/>
      <c r="AG29" s="599"/>
      <c r="AH29" s="599"/>
      <c r="AI29" s="599"/>
      <c r="AJ29" s="599"/>
      <c r="AK29" s="599"/>
      <c r="AL29" s="600" t="s">
        <v>112</v>
      </c>
      <c r="AM29" s="601"/>
      <c r="AN29" s="601"/>
      <c r="AO29" s="602"/>
      <c r="AP29" s="574" t="s">
        <v>204</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59</v>
      </c>
      <c r="CG29" s="610"/>
      <c r="CH29" s="610"/>
      <c r="CI29" s="610"/>
      <c r="CJ29" s="610"/>
      <c r="CK29" s="610"/>
      <c r="CL29" s="610"/>
      <c r="CM29" s="610"/>
      <c r="CN29" s="610"/>
      <c r="CO29" s="610"/>
      <c r="CP29" s="610"/>
      <c r="CQ29" s="611"/>
      <c r="CR29" s="595">
        <v>1637672</v>
      </c>
      <c r="CS29" s="627"/>
      <c r="CT29" s="627"/>
      <c r="CU29" s="627"/>
      <c r="CV29" s="627"/>
      <c r="CW29" s="627"/>
      <c r="CX29" s="627"/>
      <c r="CY29" s="628"/>
      <c r="CZ29" s="629">
        <v>8.6999999999999993</v>
      </c>
      <c r="DA29" s="630"/>
      <c r="DB29" s="630"/>
      <c r="DC29" s="631"/>
      <c r="DD29" s="604">
        <v>1637230</v>
      </c>
      <c r="DE29" s="627"/>
      <c r="DF29" s="627"/>
      <c r="DG29" s="627"/>
      <c r="DH29" s="627"/>
      <c r="DI29" s="627"/>
      <c r="DJ29" s="627"/>
      <c r="DK29" s="628"/>
      <c r="DL29" s="604">
        <v>1637230</v>
      </c>
      <c r="DM29" s="627"/>
      <c r="DN29" s="627"/>
      <c r="DO29" s="627"/>
      <c r="DP29" s="627"/>
      <c r="DQ29" s="627"/>
      <c r="DR29" s="627"/>
      <c r="DS29" s="627"/>
      <c r="DT29" s="627"/>
      <c r="DU29" s="627"/>
      <c r="DV29" s="628"/>
      <c r="DW29" s="600">
        <v>15.8</v>
      </c>
      <c r="DX29" s="625"/>
      <c r="DY29" s="625"/>
      <c r="DZ29" s="625"/>
      <c r="EA29" s="625"/>
      <c r="EB29" s="625"/>
      <c r="EC29" s="626"/>
    </row>
    <row r="30" spans="2:133" ht="11.25" customHeight="1">
      <c r="B30" s="592" t="s">
        <v>289</v>
      </c>
      <c r="C30" s="593"/>
      <c r="D30" s="593"/>
      <c r="E30" s="593"/>
      <c r="F30" s="593"/>
      <c r="G30" s="593"/>
      <c r="H30" s="593"/>
      <c r="I30" s="593"/>
      <c r="J30" s="593"/>
      <c r="K30" s="593"/>
      <c r="L30" s="593"/>
      <c r="M30" s="593"/>
      <c r="N30" s="593"/>
      <c r="O30" s="593"/>
      <c r="P30" s="593"/>
      <c r="Q30" s="594"/>
      <c r="R30" s="595">
        <v>42745</v>
      </c>
      <c r="S30" s="596"/>
      <c r="T30" s="596"/>
      <c r="U30" s="596"/>
      <c r="V30" s="596"/>
      <c r="W30" s="596"/>
      <c r="X30" s="596"/>
      <c r="Y30" s="597"/>
      <c r="Z30" s="598">
        <v>0.2</v>
      </c>
      <c r="AA30" s="598"/>
      <c r="AB30" s="598"/>
      <c r="AC30" s="598"/>
      <c r="AD30" s="599" t="s">
        <v>112</v>
      </c>
      <c r="AE30" s="599"/>
      <c r="AF30" s="599"/>
      <c r="AG30" s="599"/>
      <c r="AH30" s="599"/>
      <c r="AI30" s="599"/>
      <c r="AJ30" s="599"/>
      <c r="AK30" s="599"/>
      <c r="AL30" s="600" t="s">
        <v>112</v>
      </c>
      <c r="AM30" s="601"/>
      <c r="AN30" s="601"/>
      <c r="AO30" s="602"/>
      <c r="AP30" s="641" t="s">
        <v>290</v>
      </c>
      <c r="AQ30" s="642"/>
      <c r="AR30" s="642"/>
      <c r="AS30" s="642"/>
      <c r="AT30" s="647" t="s">
        <v>291</v>
      </c>
      <c r="AU30" s="184"/>
      <c r="AV30" s="184"/>
      <c r="AW30" s="184"/>
      <c r="AX30" s="581" t="s">
        <v>170</v>
      </c>
      <c r="AY30" s="582"/>
      <c r="AZ30" s="582"/>
      <c r="BA30" s="582"/>
      <c r="BB30" s="582"/>
      <c r="BC30" s="582"/>
      <c r="BD30" s="582"/>
      <c r="BE30" s="582"/>
      <c r="BF30" s="583"/>
      <c r="BG30" s="653">
        <v>99.5</v>
      </c>
      <c r="BH30" s="654"/>
      <c r="BI30" s="654"/>
      <c r="BJ30" s="654"/>
      <c r="BK30" s="654"/>
      <c r="BL30" s="654"/>
      <c r="BM30" s="590">
        <v>98.4</v>
      </c>
      <c r="BN30" s="654"/>
      <c r="BO30" s="654"/>
      <c r="BP30" s="654"/>
      <c r="BQ30" s="655"/>
      <c r="BR30" s="653">
        <v>99.4</v>
      </c>
      <c r="BS30" s="654"/>
      <c r="BT30" s="654"/>
      <c r="BU30" s="654"/>
      <c r="BV30" s="654"/>
      <c r="BW30" s="654"/>
      <c r="BX30" s="590">
        <v>98</v>
      </c>
      <c r="BY30" s="654"/>
      <c r="BZ30" s="654"/>
      <c r="CA30" s="654"/>
      <c r="CB30" s="655"/>
      <c r="CD30" s="658"/>
      <c r="CE30" s="659"/>
      <c r="CF30" s="609" t="s">
        <v>292</v>
      </c>
      <c r="CG30" s="610"/>
      <c r="CH30" s="610"/>
      <c r="CI30" s="610"/>
      <c r="CJ30" s="610"/>
      <c r="CK30" s="610"/>
      <c r="CL30" s="610"/>
      <c r="CM30" s="610"/>
      <c r="CN30" s="610"/>
      <c r="CO30" s="610"/>
      <c r="CP30" s="610"/>
      <c r="CQ30" s="611"/>
      <c r="CR30" s="595">
        <v>1456891</v>
      </c>
      <c r="CS30" s="596"/>
      <c r="CT30" s="596"/>
      <c r="CU30" s="596"/>
      <c r="CV30" s="596"/>
      <c r="CW30" s="596"/>
      <c r="CX30" s="596"/>
      <c r="CY30" s="597"/>
      <c r="CZ30" s="629">
        <v>7.8</v>
      </c>
      <c r="DA30" s="630"/>
      <c r="DB30" s="630"/>
      <c r="DC30" s="631"/>
      <c r="DD30" s="604">
        <v>1456675</v>
      </c>
      <c r="DE30" s="596"/>
      <c r="DF30" s="596"/>
      <c r="DG30" s="596"/>
      <c r="DH30" s="596"/>
      <c r="DI30" s="596"/>
      <c r="DJ30" s="596"/>
      <c r="DK30" s="597"/>
      <c r="DL30" s="604">
        <v>1456675</v>
      </c>
      <c r="DM30" s="596"/>
      <c r="DN30" s="596"/>
      <c r="DO30" s="596"/>
      <c r="DP30" s="596"/>
      <c r="DQ30" s="596"/>
      <c r="DR30" s="596"/>
      <c r="DS30" s="596"/>
      <c r="DT30" s="596"/>
      <c r="DU30" s="596"/>
      <c r="DV30" s="597"/>
      <c r="DW30" s="600">
        <v>14.1</v>
      </c>
      <c r="DX30" s="625"/>
      <c r="DY30" s="625"/>
      <c r="DZ30" s="625"/>
      <c r="EA30" s="625"/>
      <c r="EB30" s="625"/>
      <c r="EC30" s="626"/>
    </row>
    <row r="31" spans="2:133" ht="11.25" customHeight="1">
      <c r="B31" s="592" t="s">
        <v>293</v>
      </c>
      <c r="C31" s="593"/>
      <c r="D31" s="593"/>
      <c r="E31" s="593"/>
      <c r="F31" s="593"/>
      <c r="G31" s="593"/>
      <c r="H31" s="593"/>
      <c r="I31" s="593"/>
      <c r="J31" s="593"/>
      <c r="K31" s="593"/>
      <c r="L31" s="593"/>
      <c r="M31" s="593"/>
      <c r="N31" s="593"/>
      <c r="O31" s="593"/>
      <c r="P31" s="593"/>
      <c r="Q31" s="594"/>
      <c r="R31" s="595">
        <v>444724</v>
      </c>
      <c r="S31" s="596"/>
      <c r="T31" s="596"/>
      <c r="U31" s="596"/>
      <c r="V31" s="596"/>
      <c r="W31" s="596"/>
      <c r="X31" s="596"/>
      <c r="Y31" s="597"/>
      <c r="Z31" s="598">
        <v>2.2999999999999998</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99.5</v>
      </c>
      <c r="BH31" s="627"/>
      <c r="BI31" s="627"/>
      <c r="BJ31" s="627"/>
      <c r="BK31" s="627"/>
      <c r="BL31" s="627"/>
      <c r="BM31" s="601">
        <v>98.3</v>
      </c>
      <c r="BN31" s="651"/>
      <c r="BO31" s="651"/>
      <c r="BP31" s="651"/>
      <c r="BQ31" s="652"/>
      <c r="BR31" s="650">
        <v>99.2</v>
      </c>
      <c r="BS31" s="627"/>
      <c r="BT31" s="627"/>
      <c r="BU31" s="627"/>
      <c r="BV31" s="627"/>
      <c r="BW31" s="627"/>
      <c r="BX31" s="601">
        <v>97.5</v>
      </c>
      <c r="BY31" s="651"/>
      <c r="BZ31" s="651"/>
      <c r="CA31" s="651"/>
      <c r="CB31" s="652"/>
      <c r="CD31" s="658"/>
      <c r="CE31" s="659"/>
      <c r="CF31" s="609" t="s">
        <v>296</v>
      </c>
      <c r="CG31" s="610"/>
      <c r="CH31" s="610"/>
      <c r="CI31" s="610"/>
      <c r="CJ31" s="610"/>
      <c r="CK31" s="610"/>
      <c r="CL31" s="610"/>
      <c r="CM31" s="610"/>
      <c r="CN31" s="610"/>
      <c r="CO31" s="610"/>
      <c r="CP31" s="610"/>
      <c r="CQ31" s="611"/>
      <c r="CR31" s="595">
        <v>180781</v>
      </c>
      <c r="CS31" s="627"/>
      <c r="CT31" s="627"/>
      <c r="CU31" s="627"/>
      <c r="CV31" s="627"/>
      <c r="CW31" s="627"/>
      <c r="CX31" s="627"/>
      <c r="CY31" s="628"/>
      <c r="CZ31" s="629">
        <v>1</v>
      </c>
      <c r="DA31" s="630"/>
      <c r="DB31" s="630"/>
      <c r="DC31" s="631"/>
      <c r="DD31" s="604">
        <v>180555</v>
      </c>
      <c r="DE31" s="627"/>
      <c r="DF31" s="627"/>
      <c r="DG31" s="627"/>
      <c r="DH31" s="627"/>
      <c r="DI31" s="627"/>
      <c r="DJ31" s="627"/>
      <c r="DK31" s="628"/>
      <c r="DL31" s="604">
        <v>180555</v>
      </c>
      <c r="DM31" s="627"/>
      <c r="DN31" s="627"/>
      <c r="DO31" s="627"/>
      <c r="DP31" s="627"/>
      <c r="DQ31" s="627"/>
      <c r="DR31" s="627"/>
      <c r="DS31" s="627"/>
      <c r="DT31" s="627"/>
      <c r="DU31" s="627"/>
      <c r="DV31" s="628"/>
      <c r="DW31" s="600">
        <v>1.7</v>
      </c>
      <c r="DX31" s="625"/>
      <c r="DY31" s="625"/>
      <c r="DZ31" s="625"/>
      <c r="EA31" s="625"/>
      <c r="EB31" s="625"/>
      <c r="EC31" s="626"/>
    </row>
    <row r="32" spans="2:133" ht="11.25" customHeight="1">
      <c r="B32" s="592" t="s">
        <v>297</v>
      </c>
      <c r="C32" s="593"/>
      <c r="D32" s="593"/>
      <c r="E32" s="593"/>
      <c r="F32" s="593"/>
      <c r="G32" s="593"/>
      <c r="H32" s="593"/>
      <c r="I32" s="593"/>
      <c r="J32" s="593"/>
      <c r="K32" s="593"/>
      <c r="L32" s="593"/>
      <c r="M32" s="593"/>
      <c r="N32" s="593"/>
      <c r="O32" s="593"/>
      <c r="P32" s="593"/>
      <c r="Q32" s="594"/>
      <c r="R32" s="595">
        <v>112511</v>
      </c>
      <c r="S32" s="596"/>
      <c r="T32" s="596"/>
      <c r="U32" s="596"/>
      <c r="V32" s="596"/>
      <c r="W32" s="596"/>
      <c r="X32" s="596"/>
      <c r="Y32" s="597"/>
      <c r="Z32" s="598">
        <v>0.6</v>
      </c>
      <c r="AA32" s="598"/>
      <c r="AB32" s="598"/>
      <c r="AC32" s="598"/>
      <c r="AD32" s="599">
        <v>100</v>
      </c>
      <c r="AE32" s="599"/>
      <c r="AF32" s="599"/>
      <c r="AG32" s="599"/>
      <c r="AH32" s="599"/>
      <c r="AI32" s="599"/>
      <c r="AJ32" s="599"/>
      <c r="AK32" s="599"/>
      <c r="AL32" s="600">
        <v>0</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99.6</v>
      </c>
      <c r="BH32" s="663"/>
      <c r="BI32" s="663"/>
      <c r="BJ32" s="663"/>
      <c r="BK32" s="663"/>
      <c r="BL32" s="663"/>
      <c r="BM32" s="664">
        <v>98.6</v>
      </c>
      <c r="BN32" s="663"/>
      <c r="BO32" s="663"/>
      <c r="BP32" s="663"/>
      <c r="BQ32" s="665"/>
      <c r="BR32" s="662">
        <v>99.5</v>
      </c>
      <c r="BS32" s="663"/>
      <c r="BT32" s="663"/>
      <c r="BU32" s="663"/>
      <c r="BV32" s="663"/>
      <c r="BW32" s="663"/>
      <c r="BX32" s="664">
        <v>98.4</v>
      </c>
      <c r="BY32" s="663"/>
      <c r="BZ32" s="663"/>
      <c r="CA32" s="663"/>
      <c r="CB32" s="665"/>
      <c r="CD32" s="660"/>
      <c r="CE32" s="661"/>
      <c r="CF32" s="609" t="s">
        <v>299</v>
      </c>
      <c r="CG32" s="610"/>
      <c r="CH32" s="610"/>
      <c r="CI32" s="610"/>
      <c r="CJ32" s="610"/>
      <c r="CK32" s="610"/>
      <c r="CL32" s="610"/>
      <c r="CM32" s="610"/>
      <c r="CN32" s="610"/>
      <c r="CO32" s="610"/>
      <c r="CP32" s="610"/>
      <c r="CQ32" s="611"/>
      <c r="CR32" s="595">
        <v>14</v>
      </c>
      <c r="CS32" s="596"/>
      <c r="CT32" s="596"/>
      <c r="CU32" s="596"/>
      <c r="CV32" s="596"/>
      <c r="CW32" s="596"/>
      <c r="CX32" s="596"/>
      <c r="CY32" s="597"/>
      <c r="CZ32" s="629">
        <v>0</v>
      </c>
      <c r="DA32" s="630"/>
      <c r="DB32" s="630"/>
      <c r="DC32" s="631"/>
      <c r="DD32" s="604">
        <v>14</v>
      </c>
      <c r="DE32" s="596"/>
      <c r="DF32" s="596"/>
      <c r="DG32" s="596"/>
      <c r="DH32" s="596"/>
      <c r="DI32" s="596"/>
      <c r="DJ32" s="596"/>
      <c r="DK32" s="597"/>
      <c r="DL32" s="604">
        <v>14</v>
      </c>
      <c r="DM32" s="596"/>
      <c r="DN32" s="596"/>
      <c r="DO32" s="596"/>
      <c r="DP32" s="596"/>
      <c r="DQ32" s="596"/>
      <c r="DR32" s="596"/>
      <c r="DS32" s="596"/>
      <c r="DT32" s="596"/>
      <c r="DU32" s="596"/>
      <c r="DV32" s="597"/>
      <c r="DW32" s="600">
        <v>0</v>
      </c>
      <c r="DX32" s="625"/>
      <c r="DY32" s="625"/>
      <c r="DZ32" s="625"/>
      <c r="EA32" s="625"/>
      <c r="EB32" s="625"/>
      <c r="EC32" s="626"/>
    </row>
    <row r="33" spans="2:133" ht="11.25" customHeight="1">
      <c r="B33" s="592" t="s">
        <v>300</v>
      </c>
      <c r="C33" s="593"/>
      <c r="D33" s="593"/>
      <c r="E33" s="593"/>
      <c r="F33" s="593"/>
      <c r="G33" s="593"/>
      <c r="H33" s="593"/>
      <c r="I33" s="593"/>
      <c r="J33" s="593"/>
      <c r="K33" s="593"/>
      <c r="L33" s="593"/>
      <c r="M33" s="593"/>
      <c r="N33" s="593"/>
      <c r="O33" s="593"/>
      <c r="P33" s="593"/>
      <c r="Q33" s="594"/>
      <c r="R33" s="595">
        <v>2640337</v>
      </c>
      <c r="S33" s="596"/>
      <c r="T33" s="596"/>
      <c r="U33" s="596"/>
      <c r="V33" s="596"/>
      <c r="W33" s="596"/>
      <c r="X33" s="596"/>
      <c r="Y33" s="597"/>
      <c r="Z33" s="598">
        <v>13.6</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5528393</v>
      </c>
      <c r="CS33" s="627"/>
      <c r="CT33" s="627"/>
      <c r="CU33" s="627"/>
      <c r="CV33" s="627"/>
      <c r="CW33" s="627"/>
      <c r="CX33" s="627"/>
      <c r="CY33" s="628"/>
      <c r="CZ33" s="629">
        <v>29.5</v>
      </c>
      <c r="DA33" s="630"/>
      <c r="DB33" s="630"/>
      <c r="DC33" s="631"/>
      <c r="DD33" s="604">
        <v>4967833</v>
      </c>
      <c r="DE33" s="627"/>
      <c r="DF33" s="627"/>
      <c r="DG33" s="627"/>
      <c r="DH33" s="627"/>
      <c r="DI33" s="627"/>
      <c r="DJ33" s="627"/>
      <c r="DK33" s="628"/>
      <c r="DL33" s="604">
        <v>3954868</v>
      </c>
      <c r="DM33" s="627"/>
      <c r="DN33" s="627"/>
      <c r="DO33" s="627"/>
      <c r="DP33" s="627"/>
      <c r="DQ33" s="627"/>
      <c r="DR33" s="627"/>
      <c r="DS33" s="627"/>
      <c r="DT33" s="627"/>
      <c r="DU33" s="627"/>
      <c r="DV33" s="628"/>
      <c r="DW33" s="600">
        <v>38.200000000000003</v>
      </c>
      <c r="DX33" s="625"/>
      <c r="DY33" s="625"/>
      <c r="DZ33" s="625"/>
      <c r="EA33" s="625"/>
      <c r="EB33" s="625"/>
      <c r="EC33" s="626"/>
    </row>
    <row r="34" spans="2:133" ht="11.25" customHeight="1">
      <c r="B34" s="592" t="s">
        <v>302</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1830005</v>
      </c>
      <c r="CS34" s="596"/>
      <c r="CT34" s="596"/>
      <c r="CU34" s="596"/>
      <c r="CV34" s="596"/>
      <c r="CW34" s="596"/>
      <c r="CX34" s="596"/>
      <c r="CY34" s="597"/>
      <c r="CZ34" s="629">
        <v>9.8000000000000007</v>
      </c>
      <c r="DA34" s="630"/>
      <c r="DB34" s="630"/>
      <c r="DC34" s="631"/>
      <c r="DD34" s="604">
        <v>1611212</v>
      </c>
      <c r="DE34" s="596"/>
      <c r="DF34" s="596"/>
      <c r="DG34" s="596"/>
      <c r="DH34" s="596"/>
      <c r="DI34" s="596"/>
      <c r="DJ34" s="596"/>
      <c r="DK34" s="597"/>
      <c r="DL34" s="604">
        <v>1541771</v>
      </c>
      <c r="DM34" s="596"/>
      <c r="DN34" s="596"/>
      <c r="DO34" s="596"/>
      <c r="DP34" s="596"/>
      <c r="DQ34" s="596"/>
      <c r="DR34" s="596"/>
      <c r="DS34" s="596"/>
      <c r="DT34" s="596"/>
      <c r="DU34" s="596"/>
      <c r="DV34" s="597"/>
      <c r="DW34" s="600">
        <v>14.9</v>
      </c>
      <c r="DX34" s="625"/>
      <c r="DY34" s="625"/>
      <c r="DZ34" s="625"/>
      <c r="EA34" s="625"/>
      <c r="EB34" s="625"/>
      <c r="EC34" s="626"/>
    </row>
    <row r="35" spans="2:133" ht="11.25" customHeight="1">
      <c r="B35" s="592" t="s">
        <v>306</v>
      </c>
      <c r="C35" s="593"/>
      <c r="D35" s="593"/>
      <c r="E35" s="593"/>
      <c r="F35" s="593"/>
      <c r="G35" s="593"/>
      <c r="H35" s="593"/>
      <c r="I35" s="593"/>
      <c r="J35" s="593"/>
      <c r="K35" s="593"/>
      <c r="L35" s="593"/>
      <c r="M35" s="593"/>
      <c r="N35" s="593"/>
      <c r="O35" s="593"/>
      <c r="P35" s="593"/>
      <c r="Q35" s="594"/>
      <c r="R35" s="595">
        <v>423537</v>
      </c>
      <c r="S35" s="596"/>
      <c r="T35" s="596"/>
      <c r="U35" s="596"/>
      <c r="V35" s="596"/>
      <c r="W35" s="596"/>
      <c r="X35" s="596"/>
      <c r="Y35" s="597"/>
      <c r="Z35" s="598">
        <v>2.2000000000000002</v>
      </c>
      <c r="AA35" s="598"/>
      <c r="AB35" s="598"/>
      <c r="AC35" s="598"/>
      <c r="AD35" s="599" t="s">
        <v>112</v>
      </c>
      <c r="AE35" s="599"/>
      <c r="AF35" s="599"/>
      <c r="AG35" s="599"/>
      <c r="AH35" s="599"/>
      <c r="AI35" s="599"/>
      <c r="AJ35" s="599"/>
      <c r="AK35" s="599"/>
      <c r="AL35" s="600" t="s">
        <v>112</v>
      </c>
      <c r="AM35" s="601"/>
      <c r="AN35" s="601"/>
      <c r="AO35" s="602"/>
      <c r="AP35" s="188"/>
      <c r="AQ35" s="606" t="s">
        <v>307</v>
      </c>
      <c r="AR35" s="607"/>
      <c r="AS35" s="607"/>
      <c r="AT35" s="607"/>
      <c r="AU35" s="607"/>
      <c r="AV35" s="607"/>
      <c r="AW35" s="607"/>
      <c r="AX35" s="607"/>
      <c r="AY35" s="608"/>
      <c r="AZ35" s="584">
        <v>2230453</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86</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97284</v>
      </c>
      <c r="CS35" s="627"/>
      <c r="CT35" s="627"/>
      <c r="CU35" s="627"/>
      <c r="CV35" s="627"/>
      <c r="CW35" s="627"/>
      <c r="CX35" s="627"/>
      <c r="CY35" s="628"/>
      <c r="CZ35" s="629">
        <v>0.5</v>
      </c>
      <c r="DA35" s="630"/>
      <c r="DB35" s="630"/>
      <c r="DC35" s="631"/>
      <c r="DD35" s="604">
        <v>93254</v>
      </c>
      <c r="DE35" s="627"/>
      <c r="DF35" s="627"/>
      <c r="DG35" s="627"/>
      <c r="DH35" s="627"/>
      <c r="DI35" s="627"/>
      <c r="DJ35" s="627"/>
      <c r="DK35" s="628"/>
      <c r="DL35" s="604">
        <v>93254</v>
      </c>
      <c r="DM35" s="627"/>
      <c r="DN35" s="627"/>
      <c r="DO35" s="627"/>
      <c r="DP35" s="627"/>
      <c r="DQ35" s="627"/>
      <c r="DR35" s="627"/>
      <c r="DS35" s="627"/>
      <c r="DT35" s="627"/>
      <c r="DU35" s="627"/>
      <c r="DV35" s="628"/>
      <c r="DW35" s="600">
        <v>0.9</v>
      </c>
      <c r="DX35" s="625"/>
      <c r="DY35" s="625"/>
      <c r="DZ35" s="625"/>
      <c r="EA35" s="625"/>
      <c r="EB35" s="625"/>
      <c r="EC35" s="626"/>
    </row>
    <row r="36" spans="2:133" ht="11.25" customHeight="1">
      <c r="B36" s="638" t="s">
        <v>310</v>
      </c>
      <c r="C36" s="639"/>
      <c r="D36" s="639"/>
      <c r="E36" s="639"/>
      <c r="F36" s="639"/>
      <c r="G36" s="639"/>
      <c r="H36" s="639"/>
      <c r="I36" s="639"/>
      <c r="J36" s="639"/>
      <c r="K36" s="639"/>
      <c r="L36" s="639"/>
      <c r="M36" s="639"/>
      <c r="N36" s="639"/>
      <c r="O36" s="639"/>
      <c r="P36" s="639"/>
      <c r="Q36" s="640"/>
      <c r="R36" s="667">
        <v>19383267</v>
      </c>
      <c r="S36" s="668"/>
      <c r="T36" s="668"/>
      <c r="U36" s="668"/>
      <c r="V36" s="668"/>
      <c r="W36" s="668"/>
      <c r="X36" s="668"/>
      <c r="Y36" s="669"/>
      <c r="Z36" s="670">
        <v>100</v>
      </c>
      <c r="AA36" s="670"/>
      <c r="AB36" s="670"/>
      <c r="AC36" s="670"/>
      <c r="AD36" s="671">
        <v>9935778</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641312</v>
      </c>
      <c r="BA36" s="596"/>
      <c r="BB36" s="596"/>
      <c r="BC36" s="596"/>
      <c r="BD36" s="627"/>
      <c r="BE36" s="627"/>
      <c r="BF36" s="652"/>
      <c r="BG36" s="609" t="s">
        <v>312</v>
      </c>
      <c r="BH36" s="610"/>
      <c r="BI36" s="610"/>
      <c r="BJ36" s="610"/>
      <c r="BK36" s="610"/>
      <c r="BL36" s="610"/>
      <c r="BM36" s="610"/>
      <c r="BN36" s="610"/>
      <c r="BO36" s="610"/>
      <c r="BP36" s="610"/>
      <c r="BQ36" s="610"/>
      <c r="BR36" s="610"/>
      <c r="BS36" s="610"/>
      <c r="BT36" s="610"/>
      <c r="BU36" s="611"/>
      <c r="BV36" s="595">
        <v>-49324</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1117887</v>
      </c>
      <c r="CS36" s="596"/>
      <c r="CT36" s="596"/>
      <c r="CU36" s="596"/>
      <c r="CV36" s="596"/>
      <c r="CW36" s="596"/>
      <c r="CX36" s="596"/>
      <c r="CY36" s="597"/>
      <c r="CZ36" s="629">
        <v>6</v>
      </c>
      <c r="DA36" s="630"/>
      <c r="DB36" s="630"/>
      <c r="DC36" s="631"/>
      <c r="DD36" s="604">
        <v>1051461</v>
      </c>
      <c r="DE36" s="596"/>
      <c r="DF36" s="596"/>
      <c r="DG36" s="596"/>
      <c r="DH36" s="596"/>
      <c r="DI36" s="596"/>
      <c r="DJ36" s="596"/>
      <c r="DK36" s="597"/>
      <c r="DL36" s="604">
        <v>698699</v>
      </c>
      <c r="DM36" s="596"/>
      <c r="DN36" s="596"/>
      <c r="DO36" s="596"/>
      <c r="DP36" s="596"/>
      <c r="DQ36" s="596"/>
      <c r="DR36" s="596"/>
      <c r="DS36" s="596"/>
      <c r="DT36" s="596"/>
      <c r="DU36" s="596"/>
      <c r="DV36" s="597"/>
      <c r="DW36" s="600">
        <v>6.7</v>
      </c>
      <c r="DX36" s="625"/>
      <c r="DY36" s="625"/>
      <c r="DZ36" s="625"/>
      <c r="EA36" s="625"/>
      <c r="EB36" s="625"/>
      <c r="EC36" s="626"/>
    </row>
    <row r="37" spans="2:133" ht="11.25" customHeight="1">
      <c r="AQ37" s="674" t="s">
        <v>314</v>
      </c>
      <c r="AR37" s="675"/>
      <c r="AS37" s="675"/>
      <c r="AT37" s="675"/>
      <c r="AU37" s="675"/>
      <c r="AV37" s="675"/>
      <c r="AW37" s="675"/>
      <c r="AX37" s="675"/>
      <c r="AY37" s="676"/>
      <c r="AZ37" s="595" t="s">
        <v>315</v>
      </c>
      <c r="BA37" s="596"/>
      <c r="BB37" s="596"/>
      <c r="BC37" s="596"/>
      <c r="BD37" s="627"/>
      <c r="BE37" s="627"/>
      <c r="BF37" s="652"/>
      <c r="BG37" s="609" t="s">
        <v>316</v>
      </c>
      <c r="BH37" s="610"/>
      <c r="BI37" s="610"/>
      <c r="BJ37" s="610"/>
      <c r="BK37" s="610"/>
      <c r="BL37" s="610"/>
      <c r="BM37" s="610"/>
      <c r="BN37" s="610"/>
      <c r="BO37" s="610"/>
      <c r="BP37" s="610"/>
      <c r="BQ37" s="610"/>
      <c r="BR37" s="610"/>
      <c r="BS37" s="610"/>
      <c r="BT37" s="610"/>
      <c r="BU37" s="611"/>
      <c r="BV37" s="595">
        <v>6321</v>
      </c>
      <c r="BW37" s="596"/>
      <c r="BX37" s="596"/>
      <c r="BY37" s="596"/>
      <c r="BZ37" s="596"/>
      <c r="CA37" s="596"/>
      <c r="CB37" s="605"/>
      <c r="CD37" s="609" t="s">
        <v>317</v>
      </c>
      <c r="CE37" s="610"/>
      <c r="CF37" s="610"/>
      <c r="CG37" s="610"/>
      <c r="CH37" s="610"/>
      <c r="CI37" s="610"/>
      <c r="CJ37" s="610"/>
      <c r="CK37" s="610"/>
      <c r="CL37" s="610"/>
      <c r="CM37" s="610"/>
      <c r="CN37" s="610"/>
      <c r="CO37" s="610"/>
      <c r="CP37" s="610"/>
      <c r="CQ37" s="611"/>
      <c r="CR37" s="595">
        <v>678184</v>
      </c>
      <c r="CS37" s="627"/>
      <c r="CT37" s="627"/>
      <c r="CU37" s="627"/>
      <c r="CV37" s="627"/>
      <c r="CW37" s="627"/>
      <c r="CX37" s="627"/>
      <c r="CY37" s="628"/>
      <c r="CZ37" s="629">
        <v>3.6</v>
      </c>
      <c r="DA37" s="630"/>
      <c r="DB37" s="630"/>
      <c r="DC37" s="631"/>
      <c r="DD37" s="604">
        <v>678184</v>
      </c>
      <c r="DE37" s="627"/>
      <c r="DF37" s="627"/>
      <c r="DG37" s="627"/>
      <c r="DH37" s="627"/>
      <c r="DI37" s="627"/>
      <c r="DJ37" s="627"/>
      <c r="DK37" s="628"/>
      <c r="DL37" s="604">
        <v>397728</v>
      </c>
      <c r="DM37" s="627"/>
      <c r="DN37" s="627"/>
      <c r="DO37" s="627"/>
      <c r="DP37" s="627"/>
      <c r="DQ37" s="627"/>
      <c r="DR37" s="627"/>
      <c r="DS37" s="627"/>
      <c r="DT37" s="627"/>
      <c r="DU37" s="627"/>
      <c r="DV37" s="628"/>
      <c r="DW37" s="600">
        <v>3.8</v>
      </c>
      <c r="DX37" s="625"/>
      <c r="DY37" s="625"/>
      <c r="DZ37" s="625"/>
      <c r="EA37" s="625"/>
      <c r="EB37" s="625"/>
      <c r="EC37" s="626"/>
    </row>
    <row r="38" spans="2:133" ht="11.25" customHeight="1">
      <c r="AQ38" s="674" t="s">
        <v>318</v>
      </c>
      <c r="AR38" s="675"/>
      <c r="AS38" s="675"/>
      <c r="AT38" s="675"/>
      <c r="AU38" s="675"/>
      <c r="AV38" s="675"/>
      <c r="AW38" s="675"/>
      <c r="AX38" s="675"/>
      <c r="AY38" s="676"/>
      <c r="AZ38" s="595" t="s">
        <v>319</v>
      </c>
      <c r="BA38" s="596"/>
      <c r="BB38" s="596"/>
      <c r="BC38" s="596"/>
      <c r="BD38" s="627"/>
      <c r="BE38" s="627"/>
      <c r="BF38" s="652"/>
      <c r="BG38" s="609" t="s">
        <v>320</v>
      </c>
      <c r="BH38" s="610"/>
      <c r="BI38" s="610"/>
      <c r="BJ38" s="610"/>
      <c r="BK38" s="610"/>
      <c r="BL38" s="610"/>
      <c r="BM38" s="610"/>
      <c r="BN38" s="610"/>
      <c r="BO38" s="610"/>
      <c r="BP38" s="610"/>
      <c r="BQ38" s="610"/>
      <c r="BR38" s="610"/>
      <c r="BS38" s="610"/>
      <c r="BT38" s="610"/>
      <c r="BU38" s="611"/>
      <c r="BV38" s="595">
        <v>10087</v>
      </c>
      <c r="BW38" s="596"/>
      <c r="BX38" s="596"/>
      <c r="BY38" s="596"/>
      <c r="BZ38" s="596"/>
      <c r="CA38" s="596"/>
      <c r="CB38" s="605"/>
      <c r="CD38" s="609" t="s">
        <v>321</v>
      </c>
      <c r="CE38" s="610"/>
      <c r="CF38" s="610"/>
      <c r="CG38" s="610"/>
      <c r="CH38" s="610"/>
      <c r="CI38" s="610"/>
      <c r="CJ38" s="610"/>
      <c r="CK38" s="610"/>
      <c r="CL38" s="610"/>
      <c r="CM38" s="610"/>
      <c r="CN38" s="610"/>
      <c r="CO38" s="610"/>
      <c r="CP38" s="610"/>
      <c r="CQ38" s="611"/>
      <c r="CR38" s="595">
        <v>2230453</v>
      </c>
      <c r="CS38" s="596"/>
      <c r="CT38" s="596"/>
      <c r="CU38" s="596"/>
      <c r="CV38" s="596"/>
      <c r="CW38" s="596"/>
      <c r="CX38" s="596"/>
      <c r="CY38" s="597"/>
      <c r="CZ38" s="629">
        <v>11.9</v>
      </c>
      <c r="DA38" s="630"/>
      <c r="DB38" s="630"/>
      <c r="DC38" s="631"/>
      <c r="DD38" s="604">
        <v>1997211</v>
      </c>
      <c r="DE38" s="596"/>
      <c r="DF38" s="596"/>
      <c r="DG38" s="596"/>
      <c r="DH38" s="596"/>
      <c r="DI38" s="596"/>
      <c r="DJ38" s="596"/>
      <c r="DK38" s="597"/>
      <c r="DL38" s="604">
        <v>1621144</v>
      </c>
      <c r="DM38" s="596"/>
      <c r="DN38" s="596"/>
      <c r="DO38" s="596"/>
      <c r="DP38" s="596"/>
      <c r="DQ38" s="596"/>
      <c r="DR38" s="596"/>
      <c r="DS38" s="596"/>
      <c r="DT38" s="596"/>
      <c r="DU38" s="596"/>
      <c r="DV38" s="597"/>
      <c r="DW38" s="600">
        <v>15.6</v>
      </c>
      <c r="DX38" s="625"/>
      <c r="DY38" s="625"/>
      <c r="DZ38" s="625"/>
      <c r="EA38" s="625"/>
      <c r="EB38" s="625"/>
      <c r="EC38" s="626"/>
    </row>
    <row r="39" spans="2:133" ht="11.25" customHeight="1">
      <c r="AQ39" s="674" t="s">
        <v>322</v>
      </c>
      <c r="AR39" s="675"/>
      <c r="AS39" s="675"/>
      <c r="AT39" s="675"/>
      <c r="AU39" s="675"/>
      <c r="AV39" s="675"/>
      <c r="AW39" s="675"/>
      <c r="AX39" s="675"/>
      <c r="AY39" s="676"/>
      <c r="AZ39" s="595" t="s">
        <v>319</v>
      </c>
      <c r="BA39" s="596"/>
      <c r="BB39" s="596"/>
      <c r="BC39" s="596"/>
      <c r="BD39" s="627"/>
      <c r="BE39" s="627"/>
      <c r="BF39" s="652"/>
      <c r="BG39" s="680" t="s">
        <v>323</v>
      </c>
      <c r="BH39" s="681"/>
      <c r="BI39" s="681"/>
      <c r="BJ39" s="681"/>
      <c r="BK39" s="681"/>
      <c r="BL39" s="189"/>
      <c r="BM39" s="610" t="s">
        <v>324</v>
      </c>
      <c r="BN39" s="610"/>
      <c r="BO39" s="610"/>
      <c r="BP39" s="610"/>
      <c r="BQ39" s="610"/>
      <c r="BR39" s="610"/>
      <c r="BS39" s="610"/>
      <c r="BT39" s="610"/>
      <c r="BU39" s="611"/>
      <c r="BV39" s="595">
        <v>107</v>
      </c>
      <c r="BW39" s="596"/>
      <c r="BX39" s="596"/>
      <c r="BY39" s="596"/>
      <c r="BZ39" s="596"/>
      <c r="CA39" s="596"/>
      <c r="CB39" s="605"/>
      <c r="CD39" s="609" t="s">
        <v>325</v>
      </c>
      <c r="CE39" s="610"/>
      <c r="CF39" s="610"/>
      <c r="CG39" s="610"/>
      <c r="CH39" s="610"/>
      <c r="CI39" s="610"/>
      <c r="CJ39" s="610"/>
      <c r="CK39" s="610"/>
      <c r="CL39" s="610"/>
      <c r="CM39" s="610"/>
      <c r="CN39" s="610"/>
      <c r="CO39" s="610"/>
      <c r="CP39" s="610"/>
      <c r="CQ39" s="611"/>
      <c r="CR39" s="595">
        <v>215764</v>
      </c>
      <c r="CS39" s="627"/>
      <c r="CT39" s="627"/>
      <c r="CU39" s="627"/>
      <c r="CV39" s="627"/>
      <c r="CW39" s="627"/>
      <c r="CX39" s="627"/>
      <c r="CY39" s="628"/>
      <c r="CZ39" s="629">
        <v>1.2</v>
      </c>
      <c r="DA39" s="630"/>
      <c r="DB39" s="630"/>
      <c r="DC39" s="631"/>
      <c r="DD39" s="604">
        <v>214695</v>
      </c>
      <c r="DE39" s="627"/>
      <c r="DF39" s="627"/>
      <c r="DG39" s="627"/>
      <c r="DH39" s="627"/>
      <c r="DI39" s="627"/>
      <c r="DJ39" s="627"/>
      <c r="DK39" s="628"/>
      <c r="DL39" s="604" t="s">
        <v>319</v>
      </c>
      <c r="DM39" s="627"/>
      <c r="DN39" s="627"/>
      <c r="DO39" s="627"/>
      <c r="DP39" s="627"/>
      <c r="DQ39" s="627"/>
      <c r="DR39" s="627"/>
      <c r="DS39" s="627"/>
      <c r="DT39" s="627"/>
      <c r="DU39" s="627"/>
      <c r="DV39" s="628"/>
      <c r="DW39" s="600" t="s">
        <v>319</v>
      </c>
      <c r="DX39" s="625"/>
      <c r="DY39" s="625"/>
      <c r="DZ39" s="625"/>
      <c r="EA39" s="625"/>
      <c r="EB39" s="625"/>
      <c r="EC39" s="62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326</v>
      </c>
      <c r="AR40" s="675"/>
      <c r="AS40" s="675"/>
      <c r="AT40" s="675"/>
      <c r="AU40" s="675"/>
      <c r="AV40" s="675"/>
      <c r="AW40" s="675"/>
      <c r="AX40" s="675"/>
      <c r="AY40" s="676"/>
      <c r="AZ40" s="595">
        <v>488387</v>
      </c>
      <c r="BA40" s="596"/>
      <c r="BB40" s="596"/>
      <c r="BC40" s="596"/>
      <c r="BD40" s="627"/>
      <c r="BE40" s="627"/>
      <c r="BF40" s="652"/>
      <c r="BG40" s="680"/>
      <c r="BH40" s="681"/>
      <c r="BI40" s="681"/>
      <c r="BJ40" s="681"/>
      <c r="BK40" s="681"/>
      <c r="BL40" s="189"/>
      <c r="BM40" s="610" t="s">
        <v>327</v>
      </c>
      <c r="BN40" s="610"/>
      <c r="BO40" s="610"/>
      <c r="BP40" s="610"/>
      <c r="BQ40" s="610"/>
      <c r="BR40" s="610"/>
      <c r="BS40" s="610"/>
      <c r="BT40" s="610"/>
      <c r="BU40" s="611"/>
      <c r="BV40" s="595">
        <v>113</v>
      </c>
      <c r="BW40" s="596"/>
      <c r="BX40" s="596"/>
      <c r="BY40" s="596"/>
      <c r="BZ40" s="596"/>
      <c r="CA40" s="596"/>
      <c r="CB40" s="605"/>
      <c r="CD40" s="609" t="s">
        <v>328</v>
      </c>
      <c r="CE40" s="610"/>
      <c r="CF40" s="610"/>
      <c r="CG40" s="610"/>
      <c r="CH40" s="610"/>
      <c r="CI40" s="610"/>
      <c r="CJ40" s="610"/>
      <c r="CK40" s="610"/>
      <c r="CL40" s="610"/>
      <c r="CM40" s="610"/>
      <c r="CN40" s="610"/>
      <c r="CO40" s="610"/>
      <c r="CP40" s="610"/>
      <c r="CQ40" s="611"/>
      <c r="CR40" s="595">
        <v>37000</v>
      </c>
      <c r="CS40" s="596"/>
      <c r="CT40" s="596"/>
      <c r="CU40" s="596"/>
      <c r="CV40" s="596"/>
      <c r="CW40" s="596"/>
      <c r="CX40" s="596"/>
      <c r="CY40" s="597"/>
      <c r="CZ40" s="629">
        <v>0.2</v>
      </c>
      <c r="DA40" s="630"/>
      <c r="DB40" s="630"/>
      <c r="DC40" s="631"/>
      <c r="DD40" s="604" t="s">
        <v>319</v>
      </c>
      <c r="DE40" s="596"/>
      <c r="DF40" s="596"/>
      <c r="DG40" s="596"/>
      <c r="DH40" s="596"/>
      <c r="DI40" s="596"/>
      <c r="DJ40" s="596"/>
      <c r="DK40" s="597"/>
      <c r="DL40" s="604" t="s">
        <v>319</v>
      </c>
      <c r="DM40" s="596"/>
      <c r="DN40" s="596"/>
      <c r="DO40" s="596"/>
      <c r="DP40" s="596"/>
      <c r="DQ40" s="596"/>
      <c r="DR40" s="596"/>
      <c r="DS40" s="596"/>
      <c r="DT40" s="596"/>
      <c r="DU40" s="596"/>
      <c r="DV40" s="597"/>
      <c r="DW40" s="600" t="s">
        <v>319</v>
      </c>
      <c r="DX40" s="625"/>
      <c r="DY40" s="625"/>
      <c r="DZ40" s="625"/>
      <c r="EA40" s="625"/>
      <c r="EB40" s="625"/>
      <c r="EC40" s="62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329</v>
      </c>
      <c r="AR41" s="616"/>
      <c r="AS41" s="616"/>
      <c r="AT41" s="616"/>
      <c r="AU41" s="616"/>
      <c r="AV41" s="616"/>
      <c r="AW41" s="616"/>
      <c r="AX41" s="616"/>
      <c r="AY41" s="617"/>
      <c r="AZ41" s="667">
        <v>1100754</v>
      </c>
      <c r="BA41" s="668"/>
      <c r="BB41" s="668"/>
      <c r="BC41" s="668"/>
      <c r="BD41" s="663"/>
      <c r="BE41" s="663"/>
      <c r="BF41" s="665"/>
      <c r="BG41" s="682"/>
      <c r="BH41" s="683"/>
      <c r="BI41" s="683"/>
      <c r="BJ41" s="683"/>
      <c r="BK41" s="683"/>
      <c r="BL41" s="191"/>
      <c r="BM41" s="616" t="s">
        <v>330</v>
      </c>
      <c r="BN41" s="616"/>
      <c r="BO41" s="616"/>
      <c r="BP41" s="616"/>
      <c r="BQ41" s="616"/>
      <c r="BR41" s="616"/>
      <c r="BS41" s="616"/>
      <c r="BT41" s="616"/>
      <c r="BU41" s="617"/>
      <c r="BV41" s="667">
        <v>362</v>
      </c>
      <c r="BW41" s="668"/>
      <c r="BX41" s="668"/>
      <c r="BY41" s="668"/>
      <c r="BZ41" s="668"/>
      <c r="CA41" s="668"/>
      <c r="CB41" s="677"/>
      <c r="CD41" s="609" t="s">
        <v>331</v>
      </c>
      <c r="CE41" s="610"/>
      <c r="CF41" s="610"/>
      <c r="CG41" s="610"/>
      <c r="CH41" s="610"/>
      <c r="CI41" s="610"/>
      <c r="CJ41" s="610"/>
      <c r="CK41" s="610"/>
      <c r="CL41" s="610"/>
      <c r="CM41" s="610"/>
      <c r="CN41" s="610"/>
      <c r="CO41" s="610"/>
      <c r="CP41" s="610"/>
      <c r="CQ41" s="611"/>
      <c r="CR41" s="595" t="s">
        <v>315</v>
      </c>
      <c r="CS41" s="627"/>
      <c r="CT41" s="627"/>
      <c r="CU41" s="627"/>
      <c r="CV41" s="627"/>
      <c r="CW41" s="627"/>
      <c r="CX41" s="627"/>
      <c r="CY41" s="628"/>
      <c r="CZ41" s="629" t="s">
        <v>315</v>
      </c>
      <c r="DA41" s="630"/>
      <c r="DB41" s="630"/>
      <c r="DC41" s="631"/>
      <c r="DD41" s="604" t="s">
        <v>315</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4087712</v>
      </c>
      <c r="CS42" s="596"/>
      <c r="CT42" s="596"/>
      <c r="CU42" s="596"/>
      <c r="CV42" s="596"/>
      <c r="CW42" s="596"/>
      <c r="CX42" s="596"/>
      <c r="CY42" s="597"/>
      <c r="CZ42" s="629">
        <v>21.8</v>
      </c>
      <c r="DA42" s="678"/>
      <c r="DB42" s="678"/>
      <c r="DC42" s="679"/>
      <c r="DD42" s="604">
        <v>533736</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v>75244</v>
      </c>
      <c r="CS43" s="627"/>
      <c r="CT43" s="627"/>
      <c r="CU43" s="627"/>
      <c r="CV43" s="627"/>
      <c r="CW43" s="627"/>
      <c r="CX43" s="627"/>
      <c r="CY43" s="628"/>
      <c r="CZ43" s="629">
        <v>0.4</v>
      </c>
      <c r="DA43" s="630"/>
      <c r="DB43" s="630"/>
      <c r="DC43" s="631"/>
      <c r="DD43" s="604">
        <v>57591</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336</v>
      </c>
      <c r="CD44" s="701" t="s">
        <v>288</v>
      </c>
      <c r="CE44" s="702"/>
      <c r="CF44" s="592" t="s">
        <v>337</v>
      </c>
      <c r="CG44" s="593"/>
      <c r="CH44" s="593"/>
      <c r="CI44" s="593"/>
      <c r="CJ44" s="593"/>
      <c r="CK44" s="593"/>
      <c r="CL44" s="593"/>
      <c r="CM44" s="593"/>
      <c r="CN44" s="593"/>
      <c r="CO44" s="593"/>
      <c r="CP44" s="593"/>
      <c r="CQ44" s="594"/>
      <c r="CR44" s="595">
        <v>4075033</v>
      </c>
      <c r="CS44" s="596"/>
      <c r="CT44" s="596"/>
      <c r="CU44" s="596"/>
      <c r="CV44" s="596"/>
      <c r="CW44" s="596"/>
      <c r="CX44" s="596"/>
      <c r="CY44" s="597"/>
      <c r="CZ44" s="629">
        <v>21.7</v>
      </c>
      <c r="DA44" s="678"/>
      <c r="DB44" s="678"/>
      <c r="DC44" s="679"/>
      <c r="DD44" s="604">
        <v>531217</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338</v>
      </c>
      <c r="CG45" s="593"/>
      <c r="CH45" s="593"/>
      <c r="CI45" s="593"/>
      <c r="CJ45" s="593"/>
      <c r="CK45" s="593"/>
      <c r="CL45" s="593"/>
      <c r="CM45" s="593"/>
      <c r="CN45" s="593"/>
      <c r="CO45" s="593"/>
      <c r="CP45" s="593"/>
      <c r="CQ45" s="594"/>
      <c r="CR45" s="595">
        <v>2348468</v>
      </c>
      <c r="CS45" s="627"/>
      <c r="CT45" s="627"/>
      <c r="CU45" s="627"/>
      <c r="CV45" s="627"/>
      <c r="CW45" s="627"/>
      <c r="CX45" s="627"/>
      <c r="CY45" s="628"/>
      <c r="CZ45" s="629">
        <v>12.5</v>
      </c>
      <c r="DA45" s="630"/>
      <c r="DB45" s="630"/>
      <c r="DC45" s="631"/>
      <c r="DD45" s="604">
        <v>170307</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339</v>
      </c>
      <c r="CG46" s="593"/>
      <c r="CH46" s="593"/>
      <c r="CI46" s="593"/>
      <c r="CJ46" s="593"/>
      <c r="CK46" s="593"/>
      <c r="CL46" s="593"/>
      <c r="CM46" s="593"/>
      <c r="CN46" s="593"/>
      <c r="CO46" s="593"/>
      <c r="CP46" s="593"/>
      <c r="CQ46" s="594"/>
      <c r="CR46" s="595">
        <v>1673955</v>
      </c>
      <c r="CS46" s="596"/>
      <c r="CT46" s="596"/>
      <c r="CU46" s="596"/>
      <c r="CV46" s="596"/>
      <c r="CW46" s="596"/>
      <c r="CX46" s="596"/>
      <c r="CY46" s="597"/>
      <c r="CZ46" s="629">
        <v>8.9</v>
      </c>
      <c r="DA46" s="678"/>
      <c r="DB46" s="678"/>
      <c r="DC46" s="679"/>
      <c r="DD46" s="604">
        <v>355211</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340</v>
      </c>
      <c r="CG47" s="593"/>
      <c r="CH47" s="593"/>
      <c r="CI47" s="593"/>
      <c r="CJ47" s="593"/>
      <c r="CK47" s="593"/>
      <c r="CL47" s="593"/>
      <c r="CM47" s="593"/>
      <c r="CN47" s="593"/>
      <c r="CO47" s="593"/>
      <c r="CP47" s="593"/>
      <c r="CQ47" s="594"/>
      <c r="CR47" s="595">
        <v>12679</v>
      </c>
      <c r="CS47" s="627"/>
      <c r="CT47" s="627"/>
      <c r="CU47" s="627"/>
      <c r="CV47" s="627"/>
      <c r="CW47" s="627"/>
      <c r="CX47" s="627"/>
      <c r="CY47" s="628"/>
      <c r="CZ47" s="629">
        <v>0.1</v>
      </c>
      <c r="DA47" s="630"/>
      <c r="DB47" s="630"/>
      <c r="DC47" s="631"/>
      <c r="DD47" s="604">
        <v>2519</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341</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342</v>
      </c>
      <c r="CE49" s="639"/>
      <c r="CF49" s="639"/>
      <c r="CG49" s="639"/>
      <c r="CH49" s="639"/>
      <c r="CI49" s="639"/>
      <c r="CJ49" s="639"/>
      <c r="CK49" s="639"/>
      <c r="CL49" s="639"/>
      <c r="CM49" s="639"/>
      <c r="CN49" s="639"/>
      <c r="CO49" s="639"/>
      <c r="CP49" s="639"/>
      <c r="CQ49" s="640"/>
      <c r="CR49" s="667">
        <v>18737943</v>
      </c>
      <c r="CS49" s="663"/>
      <c r="CT49" s="663"/>
      <c r="CU49" s="663"/>
      <c r="CV49" s="663"/>
      <c r="CW49" s="663"/>
      <c r="CX49" s="663"/>
      <c r="CY49" s="690"/>
      <c r="CZ49" s="691">
        <v>100</v>
      </c>
      <c r="DA49" s="692"/>
      <c r="DB49" s="692"/>
      <c r="DC49" s="693"/>
      <c r="DD49" s="694">
        <v>11053195</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B34" zoomScale="70" zoomScaleNormal="25" zoomScaleSheetLayoutView="70" workbookViewId="0">
      <selection activeCell="BG14" sqref="BG14"/>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365</v>
      </c>
      <c r="C7" s="722"/>
      <c r="D7" s="722"/>
      <c r="E7" s="722"/>
      <c r="F7" s="722"/>
      <c r="G7" s="722"/>
      <c r="H7" s="722"/>
      <c r="I7" s="722"/>
      <c r="J7" s="722"/>
      <c r="K7" s="722"/>
      <c r="L7" s="722"/>
      <c r="M7" s="722"/>
      <c r="N7" s="722"/>
      <c r="O7" s="722"/>
      <c r="P7" s="723"/>
      <c r="Q7" s="724">
        <v>20384</v>
      </c>
      <c r="R7" s="725"/>
      <c r="S7" s="725"/>
      <c r="T7" s="725"/>
      <c r="U7" s="725"/>
      <c r="V7" s="725">
        <v>19739</v>
      </c>
      <c r="W7" s="725"/>
      <c r="X7" s="725"/>
      <c r="Y7" s="725"/>
      <c r="Z7" s="725"/>
      <c r="AA7" s="725">
        <v>645</v>
      </c>
      <c r="AB7" s="725"/>
      <c r="AC7" s="725"/>
      <c r="AD7" s="725"/>
      <c r="AE7" s="726"/>
      <c r="AF7" s="727">
        <v>510</v>
      </c>
      <c r="AG7" s="728"/>
      <c r="AH7" s="728"/>
      <c r="AI7" s="728"/>
      <c r="AJ7" s="729"/>
      <c r="AK7" s="764">
        <v>43</v>
      </c>
      <c r="AL7" s="765"/>
      <c r="AM7" s="765"/>
      <c r="AN7" s="765"/>
      <c r="AO7" s="765"/>
      <c r="AP7" s="765">
        <v>21858</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547</v>
      </c>
      <c r="BT7" s="769"/>
      <c r="BU7" s="769"/>
      <c r="BV7" s="769"/>
      <c r="BW7" s="769"/>
      <c r="BX7" s="769"/>
      <c r="BY7" s="769"/>
      <c r="BZ7" s="769"/>
      <c r="CA7" s="769"/>
      <c r="CB7" s="769"/>
      <c r="CC7" s="769"/>
      <c r="CD7" s="769"/>
      <c r="CE7" s="769"/>
      <c r="CF7" s="769"/>
      <c r="CG7" s="770"/>
      <c r="CH7" s="761">
        <v>0</v>
      </c>
      <c r="CI7" s="762"/>
      <c r="CJ7" s="762"/>
      <c r="CK7" s="762"/>
      <c r="CL7" s="763"/>
      <c r="CM7" s="761">
        <v>162</v>
      </c>
      <c r="CN7" s="762"/>
      <c r="CO7" s="762"/>
      <c r="CP7" s="762"/>
      <c r="CQ7" s="763"/>
      <c r="CR7" s="761">
        <v>5</v>
      </c>
      <c r="CS7" s="762"/>
      <c r="CT7" s="762"/>
      <c r="CU7" s="762"/>
      <c r="CV7" s="763"/>
      <c r="CW7" s="761" t="s">
        <v>548</v>
      </c>
      <c r="CX7" s="762"/>
      <c r="CY7" s="762"/>
      <c r="CZ7" s="762"/>
      <c r="DA7" s="763"/>
      <c r="DB7" s="761" t="s">
        <v>548</v>
      </c>
      <c r="DC7" s="762"/>
      <c r="DD7" s="762"/>
      <c r="DE7" s="762"/>
      <c r="DF7" s="763"/>
      <c r="DG7" s="761">
        <v>1104</v>
      </c>
      <c r="DH7" s="762"/>
      <c r="DI7" s="762"/>
      <c r="DJ7" s="762"/>
      <c r="DK7" s="763"/>
      <c r="DL7" s="761" t="s">
        <v>548</v>
      </c>
      <c r="DM7" s="762"/>
      <c r="DN7" s="762"/>
      <c r="DO7" s="762"/>
      <c r="DP7" s="763"/>
      <c r="DQ7" s="761" t="s">
        <v>548</v>
      </c>
      <c r="DR7" s="762"/>
      <c r="DS7" s="762"/>
      <c r="DT7" s="762"/>
      <c r="DU7" s="763"/>
      <c r="DV7" s="742"/>
      <c r="DW7" s="743"/>
      <c r="DX7" s="743"/>
      <c r="DY7" s="743"/>
      <c r="DZ7" s="744"/>
      <c r="EA7" s="207"/>
    </row>
    <row r="8" spans="1:131" s="208" customFormat="1" ht="26.25" customHeight="1">
      <c r="A8" s="214">
        <v>2</v>
      </c>
      <c r="B8" s="745" t="s">
        <v>366</v>
      </c>
      <c r="C8" s="746"/>
      <c r="D8" s="746"/>
      <c r="E8" s="746"/>
      <c r="F8" s="746"/>
      <c r="G8" s="746"/>
      <c r="H8" s="746"/>
      <c r="I8" s="746"/>
      <c r="J8" s="746"/>
      <c r="K8" s="746"/>
      <c r="L8" s="746"/>
      <c r="M8" s="746"/>
      <c r="N8" s="746"/>
      <c r="O8" s="746"/>
      <c r="P8" s="747"/>
      <c r="Q8" s="748">
        <v>0</v>
      </c>
      <c r="R8" s="749"/>
      <c r="S8" s="749"/>
      <c r="T8" s="749"/>
      <c r="U8" s="749"/>
      <c r="V8" s="749">
        <v>0</v>
      </c>
      <c r="W8" s="749"/>
      <c r="X8" s="749"/>
      <c r="Y8" s="749"/>
      <c r="Z8" s="749"/>
      <c r="AA8" s="749" t="s">
        <v>541</v>
      </c>
      <c r="AB8" s="749"/>
      <c r="AC8" s="749"/>
      <c r="AD8" s="749"/>
      <c r="AE8" s="750"/>
      <c r="AF8" s="751" t="s">
        <v>112</v>
      </c>
      <c r="AG8" s="752"/>
      <c r="AH8" s="752"/>
      <c r="AI8" s="752"/>
      <c r="AJ8" s="753"/>
      <c r="AK8" s="754" t="s">
        <v>541</v>
      </c>
      <c r="AL8" s="755"/>
      <c r="AM8" s="755"/>
      <c r="AN8" s="755"/>
      <c r="AO8" s="755"/>
      <c r="AP8" s="755" t="s">
        <v>541</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367</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368</v>
      </c>
      <c r="B23" s="780" t="s">
        <v>369</v>
      </c>
      <c r="C23" s="781"/>
      <c r="D23" s="781"/>
      <c r="E23" s="781"/>
      <c r="F23" s="781"/>
      <c r="G23" s="781"/>
      <c r="H23" s="781"/>
      <c r="I23" s="781"/>
      <c r="J23" s="781"/>
      <c r="K23" s="781"/>
      <c r="L23" s="781"/>
      <c r="M23" s="781"/>
      <c r="N23" s="781"/>
      <c r="O23" s="781"/>
      <c r="P23" s="782"/>
      <c r="Q23" s="783">
        <v>19388</v>
      </c>
      <c r="R23" s="784"/>
      <c r="S23" s="784"/>
      <c r="T23" s="784"/>
      <c r="U23" s="784"/>
      <c r="V23" s="784">
        <v>18743</v>
      </c>
      <c r="W23" s="784"/>
      <c r="X23" s="784"/>
      <c r="Y23" s="784"/>
      <c r="Z23" s="784"/>
      <c r="AA23" s="784">
        <v>645</v>
      </c>
      <c r="AB23" s="784"/>
      <c r="AC23" s="784"/>
      <c r="AD23" s="784"/>
      <c r="AE23" s="785"/>
      <c r="AF23" s="786">
        <v>510</v>
      </c>
      <c r="AG23" s="784"/>
      <c r="AH23" s="784"/>
      <c r="AI23" s="784"/>
      <c r="AJ23" s="787"/>
      <c r="AK23" s="788"/>
      <c r="AL23" s="789"/>
      <c r="AM23" s="789"/>
      <c r="AN23" s="789"/>
      <c r="AO23" s="789"/>
      <c r="AP23" s="784">
        <v>21858</v>
      </c>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370</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348</v>
      </c>
      <c r="B26" s="731"/>
      <c r="C26" s="731"/>
      <c r="D26" s="731"/>
      <c r="E26" s="731"/>
      <c r="F26" s="731"/>
      <c r="G26" s="731"/>
      <c r="H26" s="731"/>
      <c r="I26" s="731"/>
      <c r="J26" s="731"/>
      <c r="K26" s="731"/>
      <c r="L26" s="731"/>
      <c r="M26" s="731"/>
      <c r="N26" s="731"/>
      <c r="O26" s="731"/>
      <c r="P26" s="732"/>
      <c r="Q26" s="707" t="s">
        <v>372</v>
      </c>
      <c r="R26" s="708"/>
      <c r="S26" s="708"/>
      <c r="T26" s="708"/>
      <c r="U26" s="709"/>
      <c r="V26" s="707" t="s">
        <v>373</v>
      </c>
      <c r="W26" s="708"/>
      <c r="X26" s="708"/>
      <c r="Y26" s="708"/>
      <c r="Z26" s="709"/>
      <c r="AA26" s="707" t="s">
        <v>374</v>
      </c>
      <c r="AB26" s="708"/>
      <c r="AC26" s="708"/>
      <c r="AD26" s="708"/>
      <c r="AE26" s="708"/>
      <c r="AF26" s="802" t="s">
        <v>375</v>
      </c>
      <c r="AG26" s="803"/>
      <c r="AH26" s="803"/>
      <c r="AI26" s="803"/>
      <c r="AJ26" s="804"/>
      <c r="AK26" s="708" t="s">
        <v>376</v>
      </c>
      <c r="AL26" s="708"/>
      <c r="AM26" s="708"/>
      <c r="AN26" s="708"/>
      <c r="AO26" s="709"/>
      <c r="AP26" s="707" t="s">
        <v>377</v>
      </c>
      <c r="AQ26" s="708"/>
      <c r="AR26" s="708"/>
      <c r="AS26" s="708"/>
      <c r="AT26" s="709"/>
      <c r="AU26" s="707" t="s">
        <v>378</v>
      </c>
      <c r="AV26" s="708"/>
      <c r="AW26" s="708"/>
      <c r="AX26" s="708"/>
      <c r="AY26" s="709"/>
      <c r="AZ26" s="707" t="s">
        <v>379</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380</v>
      </c>
      <c r="C28" s="722"/>
      <c r="D28" s="722"/>
      <c r="E28" s="722"/>
      <c r="F28" s="722"/>
      <c r="G28" s="722"/>
      <c r="H28" s="722"/>
      <c r="I28" s="722"/>
      <c r="J28" s="722"/>
      <c r="K28" s="722"/>
      <c r="L28" s="722"/>
      <c r="M28" s="722"/>
      <c r="N28" s="722"/>
      <c r="O28" s="722"/>
      <c r="P28" s="723"/>
      <c r="Q28" s="812">
        <v>5967</v>
      </c>
      <c r="R28" s="813"/>
      <c r="S28" s="813"/>
      <c r="T28" s="813"/>
      <c r="U28" s="813"/>
      <c r="V28" s="813">
        <v>5967</v>
      </c>
      <c r="W28" s="813"/>
      <c r="X28" s="813"/>
      <c r="Y28" s="813"/>
      <c r="Z28" s="813"/>
      <c r="AA28" s="813">
        <v>0</v>
      </c>
      <c r="AB28" s="813"/>
      <c r="AC28" s="813"/>
      <c r="AD28" s="813"/>
      <c r="AE28" s="814"/>
      <c r="AF28" s="815">
        <v>0</v>
      </c>
      <c r="AG28" s="813"/>
      <c r="AH28" s="813"/>
      <c r="AI28" s="813"/>
      <c r="AJ28" s="816"/>
      <c r="AK28" s="817">
        <v>489</v>
      </c>
      <c r="AL28" s="808"/>
      <c r="AM28" s="808"/>
      <c r="AN28" s="808"/>
      <c r="AO28" s="808"/>
      <c r="AP28" s="808"/>
      <c r="AQ28" s="808"/>
      <c r="AR28" s="808"/>
      <c r="AS28" s="808"/>
      <c r="AT28" s="808"/>
      <c r="AU28" s="808"/>
      <c r="AV28" s="808"/>
      <c r="AW28" s="808"/>
      <c r="AX28" s="808"/>
      <c r="AY28" s="808"/>
      <c r="AZ28" s="809"/>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381</v>
      </c>
      <c r="C29" s="746"/>
      <c r="D29" s="746"/>
      <c r="E29" s="746"/>
      <c r="F29" s="746"/>
      <c r="G29" s="746"/>
      <c r="H29" s="746"/>
      <c r="I29" s="746"/>
      <c r="J29" s="746"/>
      <c r="K29" s="746"/>
      <c r="L29" s="746"/>
      <c r="M29" s="746"/>
      <c r="N29" s="746"/>
      <c r="O29" s="746"/>
      <c r="P29" s="747"/>
      <c r="Q29" s="748">
        <v>3755</v>
      </c>
      <c r="R29" s="749"/>
      <c r="S29" s="749"/>
      <c r="T29" s="749"/>
      <c r="U29" s="749"/>
      <c r="V29" s="749">
        <v>3652</v>
      </c>
      <c r="W29" s="749"/>
      <c r="X29" s="749"/>
      <c r="Y29" s="749"/>
      <c r="Z29" s="749"/>
      <c r="AA29" s="749">
        <v>103</v>
      </c>
      <c r="AB29" s="749"/>
      <c r="AC29" s="749"/>
      <c r="AD29" s="749"/>
      <c r="AE29" s="750"/>
      <c r="AF29" s="751">
        <v>103</v>
      </c>
      <c r="AG29" s="752"/>
      <c r="AH29" s="752"/>
      <c r="AI29" s="752"/>
      <c r="AJ29" s="753"/>
      <c r="AK29" s="820">
        <v>531</v>
      </c>
      <c r="AL29" s="821"/>
      <c r="AM29" s="821"/>
      <c r="AN29" s="821"/>
      <c r="AO29" s="821"/>
      <c r="AP29" s="821"/>
      <c r="AQ29" s="821"/>
      <c r="AR29" s="821"/>
      <c r="AS29" s="821"/>
      <c r="AT29" s="821"/>
      <c r="AU29" s="821"/>
      <c r="AV29" s="821"/>
      <c r="AW29" s="821"/>
      <c r="AX29" s="821"/>
      <c r="AY29" s="821"/>
      <c r="AZ29" s="822"/>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382</v>
      </c>
      <c r="C30" s="746"/>
      <c r="D30" s="746"/>
      <c r="E30" s="746"/>
      <c r="F30" s="746"/>
      <c r="G30" s="746"/>
      <c r="H30" s="746"/>
      <c r="I30" s="746"/>
      <c r="J30" s="746"/>
      <c r="K30" s="746"/>
      <c r="L30" s="746"/>
      <c r="M30" s="746"/>
      <c r="N30" s="746"/>
      <c r="O30" s="746"/>
      <c r="P30" s="747"/>
      <c r="Q30" s="748">
        <v>651</v>
      </c>
      <c r="R30" s="749"/>
      <c r="S30" s="749"/>
      <c r="T30" s="749"/>
      <c r="U30" s="749"/>
      <c r="V30" s="749">
        <v>651</v>
      </c>
      <c r="W30" s="749"/>
      <c r="X30" s="749"/>
      <c r="Y30" s="749"/>
      <c r="Z30" s="749"/>
      <c r="AA30" s="749">
        <v>0</v>
      </c>
      <c r="AB30" s="749"/>
      <c r="AC30" s="749"/>
      <c r="AD30" s="749"/>
      <c r="AE30" s="750"/>
      <c r="AF30" s="751">
        <v>0</v>
      </c>
      <c r="AG30" s="752"/>
      <c r="AH30" s="752"/>
      <c r="AI30" s="752"/>
      <c r="AJ30" s="753"/>
      <c r="AK30" s="820">
        <v>111</v>
      </c>
      <c r="AL30" s="821"/>
      <c r="AM30" s="821"/>
      <c r="AN30" s="821"/>
      <c r="AO30" s="821"/>
      <c r="AP30" s="821"/>
      <c r="AQ30" s="821"/>
      <c r="AR30" s="821"/>
      <c r="AS30" s="821"/>
      <c r="AT30" s="821"/>
      <c r="AU30" s="821"/>
      <c r="AV30" s="821"/>
      <c r="AW30" s="821"/>
      <c r="AX30" s="821"/>
      <c r="AY30" s="821"/>
      <c r="AZ30" s="822"/>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383</v>
      </c>
      <c r="C31" s="746"/>
      <c r="D31" s="746"/>
      <c r="E31" s="746"/>
      <c r="F31" s="746"/>
      <c r="G31" s="746"/>
      <c r="H31" s="746"/>
      <c r="I31" s="746"/>
      <c r="J31" s="746"/>
      <c r="K31" s="746"/>
      <c r="L31" s="746"/>
      <c r="M31" s="746"/>
      <c r="N31" s="746"/>
      <c r="O31" s="746"/>
      <c r="P31" s="747"/>
      <c r="Q31" s="748">
        <v>1727</v>
      </c>
      <c r="R31" s="749"/>
      <c r="S31" s="749"/>
      <c r="T31" s="749"/>
      <c r="U31" s="749"/>
      <c r="V31" s="749">
        <v>1727</v>
      </c>
      <c r="W31" s="749"/>
      <c r="X31" s="749"/>
      <c r="Y31" s="749"/>
      <c r="Z31" s="749"/>
      <c r="AA31" s="749" t="s">
        <v>549</v>
      </c>
      <c r="AB31" s="749"/>
      <c r="AC31" s="749"/>
      <c r="AD31" s="749"/>
      <c r="AE31" s="750"/>
      <c r="AF31" s="751" t="s">
        <v>384</v>
      </c>
      <c r="AG31" s="752"/>
      <c r="AH31" s="752"/>
      <c r="AI31" s="752"/>
      <c r="AJ31" s="753"/>
      <c r="AK31" s="820">
        <v>641</v>
      </c>
      <c r="AL31" s="821"/>
      <c r="AM31" s="821"/>
      <c r="AN31" s="821"/>
      <c r="AO31" s="821"/>
      <c r="AP31" s="821">
        <v>8573</v>
      </c>
      <c r="AQ31" s="821"/>
      <c r="AR31" s="821"/>
      <c r="AS31" s="821"/>
      <c r="AT31" s="821"/>
      <c r="AU31" s="821">
        <v>5015</v>
      </c>
      <c r="AV31" s="821"/>
      <c r="AW31" s="821"/>
      <c r="AX31" s="821"/>
      <c r="AY31" s="821"/>
      <c r="AZ31" s="822"/>
      <c r="BA31" s="822"/>
      <c r="BB31" s="822"/>
      <c r="BC31" s="822"/>
      <c r="BD31" s="822"/>
      <c r="BE31" s="818" t="s">
        <v>385</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c r="C32" s="746"/>
      <c r="D32" s="746"/>
      <c r="E32" s="746"/>
      <c r="F32" s="746"/>
      <c r="G32" s="746"/>
      <c r="H32" s="746"/>
      <c r="I32" s="746"/>
      <c r="J32" s="746"/>
      <c r="K32" s="746"/>
      <c r="L32" s="746"/>
      <c r="M32" s="746"/>
      <c r="N32" s="746"/>
      <c r="O32" s="746"/>
      <c r="P32" s="747"/>
      <c r="Q32" s="748"/>
      <c r="R32" s="749"/>
      <c r="S32" s="749"/>
      <c r="T32" s="749"/>
      <c r="U32" s="749"/>
      <c r="V32" s="749"/>
      <c r="W32" s="749"/>
      <c r="X32" s="749"/>
      <c r="Y32" s="749"/>
      <c r="Z32" s="749"/>
      <c r="AA32" s="749"/>
      <c r="AB32" s="749"/>
      <c r="AC32" s="749"/>
      <c r="AD32" s="749"/>
      <c r="AE32" s="750"/>
      <c r="AF32" s="751"/>
      <c r="AG32" s="752"/>
      <c r="AH32" s="752"/>
      <c r="AI32" s="752"/>
      <c r="AJ32" s="753"/>
      <c r="AK32" s="820"/>
      <c r="AL32" s="821"/>
      <c r="AM32" s="821"/>
      <c r="AN32" s="821"/>
      <c r="AO32" s="821"/>
      <c r="AP32" s="821"/>
      <c r="AQ32" s="821"/>
      <c r="AR32" s="821"/>
      <c r="AS32" s="821"/>
      <c r="AT32" s="821"/>
      <c r="AU32" s="821"/>
      <c r="AV32" s="821"/>
      <c r="AW32" s="821"/>
      <c r="AX32" s="821"/>
      <c r="AY32" s="821"/>
      <c r="AZ32" s="822"/>
      <c r="BA32" s="822"/>
      <c r="BB32" s="822"/>
      <c r="BC32" s="822"/>
      <c r="BD32" s="822"/>
      <c r="BE32" s="818"/>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c r="C33" s="746"/>
      <c r="D33" s="746"/>
      <c r="E33" s="746"/>
      <c r="F33" s="746"/>
      <c r="G33" s="746"/>
      <c r="H33" s="746"/>
      <c r="I33" s="746"/>
      <c r="J33" s="746"/>
      <c r="K33" s="746"/>
      <c r="L33" s="746"/>
      <c r="M33" s="746"/>
      <c r="N33" s="746"/>
      <c r="O33" s="746"/>
      <c r="P33" s="747"/>
      <c r="Q33" s="748"/>
      <c r="R33" s="749"/>
      <c r="S33" s="749"/>
      <c r="T33" s="749"/>
      <c r="U33" s="749"/>
      <c r="V33" s="749"/>
      <c r="W33" s="749"/>
      <c r="X33" s="749"/>
      <c r="Y33" s="749"/>
      <c r="Z33" s="749"/>
      <c r="AA33" s="749"/>
      <c r="AB33" s="749"/>
      <c r="AC33" s="749"/>
      <c r="AD33" s="749"/>
      <c r="AE33" s="750"/>
      <c r="AF33" s="751"/>
      <c r="AG33" s="752"/>
      <c r="AH33" s="752"/>
      <c r="AI33" s="752"/>
      <c r="AJ33" s="753"/>
      <c r="AK33" s="820"/>
      <c r="AL33" s="821"/>
      <c r="AM33" s="821"/>
      <c r="AN33" s="821"/>
      <c r="AO33" s="821"/>
      <c r="AP33" s="821"/>
      <c r="AQ33" s="821"/>
      <c r="AR33" s="821"/>
      <c r="AS33" s="821"/>
      <c r="AT33" s="821"/>
      <c r="AU33" s="821"/>
      <c r="AV33" s="821"/>
      <c r="AW33" s="821"/>
      <c r="AX33" s="821"/>
      <c r="AY33" s="821"/>
      <c r="AZ33" s="822"/>
      <c r="BA33" s="822"/>
      <c r="BB33" s="822"/>
      <c r="BC33" s="822"/>
      <c r="BD33" s="822"/>
      <c r="BE33" s="818"/>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386</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368</v>
      </c>
      <c r="B63" s="780" t="s">
        <v>387</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103</v>
      </c>
      <c r="AG63" s="832"/>
      <c r="AH63" s="832"/>
      <c r="AI63" s="832"/>
      <c r="AJ63" s="833"/>
      <c r="AK63" s="834"/>
      <c r="AL63" s="829"/>
      <c r="AM63" s="829"/>
      <c r="AN63" s="829"/>
      <c r="AO63" s="829"/>
      <c r="AP63" s="832">
        <v>8573</v>
      </c>
      <c r="AQ63" s="832"/>
      <c r="AR63" s="832"/>
      <c r="AS63" s="832"/>
      <c r="AT63" s="832"/>
      <c r="AU63" s="832">
        <v>5015</v>
      </c>
      <c r="AV63" s="832"/>
      <c r="AW63" s="832"/>
      <c r="AX63" s="832"/>
      <c r="AY63" s="832"/>
      <c r="AZ63" s="836"/>
      <c r="BA63" s="836"/>
      <c r="BB63" s="836"/>
      <c r="BC63" s="836"/>
      <c r="BD63" s="836"/>
      <c r="BE63" s="837"/>
      <c r="BF63" s="837"/>
      <c r="BG63" s="837"/>
      <c r="BH63" s="837"/>
      <c r="BI63" s="838"/>
      <c r="BJ63" s="839" t="s">
        <v>388</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390</v>
      </c>
      <c r="B66" s="731"/>
      <c r="C66" s="731"/>
      <c r="D66" s="731"/>
      <c r="E66" s="731"/>
      <c r="F66" s="731"/>
      <c r="G66" s="731"/>
      <c r="H66" s="731"/>
      <c r="I66" s="731"/>
      <c r="J66" s="731"/>
      <c r="K66" s="731"/>
      <c r="L66" s="731"/>
      <c r="M66" s="731"/>
      <c r="N66" s="731"/>
      <c r="O66" s="731"/>
      <c r="P66" s="732"/>
      <c r="Q66" s="707" t="s">
        <v>391</v>
      </c>
      <c r="R66" s="708"/>
      <c r="S66" s="708"/>
      <c r="T66" s="708"/>
      <c r="U66" s="709"/>
      <c r="V66" s="707" t="s">
        <v>392</v>
      </c>
      <c r="W66" s="708"/>
      <c r="X66" s="708"/>
      <c r="Y66" s="708"/>
      <c r="Z66" s="709"/>
      <c r="AA66" s="707" t="s">
        <v>393</v>
      </c>
      <c r="AB66" s="708"/>
      <c r="AC66" s="708"/>
      <c r="AD66" s="708"/>
      <c r="AE66" s="709"/>
      <c r="AF66" s="842" t="s">
        <v>394</v>
      </c>
      <c r="AG66" s="803"/>
      <c r="AH66" s="803"/>
      <c r="AI66" s="803"/>
      <c r="AJ66" s="843"/>
      <c r="AK66" s="707" t="s">
        <v>395</v>
      </c>
      <c r="AL66" s="731"/>
      <c r="AM66" s="731"/>
      <c r="AN66" s="731"/>
      <c r="AO66" s="732"/>
      <c r="AP66" s="707" t="s">
        <v>396</v>
      </c>
      <c r="AQ66" s="708"/>
      <c r="AR66" s="708"/>
      <c r="AS66" s="708"/>
      <c r="AT66" s="709"/>
      <c r="AU66" s="707" t="s">
        <v>397</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542</v>
      </c>
      <c r="C68" s="860"/>
      <c r="D68" s="860"/>
      <c r="E68" s="860"/>
      <c r="F68" s="860"/>
      <c r="G68" s="860"/>
      <c r="H68" s="860"/>
      <c r="I68" s="860"/>
      <c r="J68" s="860"/>
      <c r="K68" s="860"/>
      <c r="L68" s="860"/>
      <c r="M68" s="860"/>
      <c r="N68" s="860"/>
      <c r="O68" s="860"/>
      <c r="P68" s="861"/>
      <c r="Q68" s="862">
        <v>6985</v>
      </c>
      <c r="R68" s="856"/>
      <c r="S68" s="856"/>
      <c r="T68" s="856"/>
      <c r="U68" s="856"/>
      <c r="V68" s="856">
        <v>6851</v>
      </c>
      <c r="W68" s="856"/>
      <c r="X68" s="856"/>
      <c r="Y68" s="856"/>
      <c r="Z68" s="856"/>
      <c r="AA68" s="856">
        <v>134</v>
      </c>
      <c r="AB68" s="856"/>
      <c r="AC68" s="856"/>
      <c r="AD68" s="856"/>
      <c r="AE68" s="856"/>
      <c r="AF68" s="856">
        <v>134</v>
      </c>
      <c r="AG68" s="856"/>
      <c r="AH68" s="856"/>
      <c r="AI68" s="856"/>
      <c r="AJ68" s="856"/>
      <c r="AK68" s="856">
        <v>0</v>
      </c>
      <c r="AL68" s="856"/>
      <c r="AM68" s="856"/>
      <c r="AN68" s="856"/>
      <c r="AO68" s="856"/>
      <c r="AP68" s="856" t="s">
        <v>548</v>
      </c>
      <c r="AQ68" s="856"/>
      <c r="AR68" s="856"/>
      <c r="AS68" s="856"/>
      <c r="AT68" s="856"/>
      <c r="AU68" s="856" t="s">
        <v>548</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543</v>
      </c>
      <c r="C69" s="864"/>
      <c r="D69" s="864"/>
      <c r="E69" s="864"/>
      <c r="F69" s="864"/>
      <c r="G69" s="864"/>
      <c r="H69" s="864"/>
      <c r="I69" s="864"/>
      <c r="J69" s="864"/>
      <c r="K69" s="864"/>
      <c r="L69" s="864"/>
      <c r="M69" s="864"/>
      <c r="N69" s="864"/>
      <c r="O69" s="864"/>
      <c r="P69" s="865"/>
      <c r="Q69" s="866">
        <v>1010</v>
      </c>
      <c r="R69" s="821"/>
      <c r="S69" s="821"/>
      <c r="T69" s="821"/>
      <c r="U69" s="821"/>
      <c r="V69" s="821">
        <v>1010</v>
      </c>
      <c r="W69" s="821"/>
      <c r="X69" s="821"/>
      <c r="Y69" s="821"/>
      <c r="Z69" s="821"/>
      <c r="AA69" s="821">
        <v>0</v>
      </c>
      <c r="AB69" s="821"/>
      <c r="AC69" s="821"/>
      <c r="AD69" s="821"/>
      <c r="AE69" s="821"/>
      <c r="AF69" s="821">
        <v>0</v>
      </c>
      <c r="AG69" s="821"/>
      <c r="AH69" s="821"/>
      <c r="AI69" s="821"/>
      <c r="AJ69" s="821"/>
      <c r="AK69" s="821">
        <v>0</v>
      </c>
      <c r="AL69" s="821"/>
      <c r="AM69" s="821"/>
      <c r="AN69" s="821"/>
      <c r="AO69" s="821"/>
      <c r="AP69" s="821" t="s">
        <v>548</v>
      </c>
      <c r="AQ69" s="821"/>
      <c r="AR69" s="821"/>
      <c r="AS69" s="821"/>
      <c r="AT69" s="821"/>
      <c r="AU69" s="821" t="s">
        <v>548</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544</v>
      </c>
      <c r="C70" s="864"/>
      <c r="D70" s="864"/>
      <c r="E70" s="864"/>
      <c r="F70" s="864"/>
      <c r="G70" s="864"/>
      <c r="H70" s="864"/>
      <c r="I70" s="864"/>
      <c r="J70" s="864"/>
      <c r="K70" s="864"/>
      <c r="L70" s="864"/>
      <c r="M70" s="864"/>
      <c r="N70" s="864"/>
      <c r="O70" s="864"/>
      <c r="P70" s="865"/>
      <c r="Q70" s="866">
        <v>390063</v>
      </c>
      <c r="R70" s="821"/>
      <c r="S70" s="821"/>
      <c r="T70" s="821"/>
      <c r="U70" s="821"/>
      <c r="V70" s="821">
        <v>382629</v>
      </c>
      <c r="W70" s="821"/>
      <c r="X70" s="821"/>
      <c r="Y70" s="821"/>
      <c r="Z70" s="821"/>
      <c r="AA70" s="821">
        <v>7434</v>
      </c>
      <c r="AB70" s="821"/>
      <c r="AC70" s="821"/>
      <c r="AD70" s="821"/>
      <c r="AE70" s="821"/>
      <c r="AF70" s="821">
        <v>7434</v>
      </c>
      <c r="AG70" s="821"/>
      <c r="AH70" s="821"/>
      <c r="AI70" s="821"/>
      <c r="AJ70" s="821"/>
      <c r="AK70" s="821">
        <v>718</v>
      </c>
      <c r="AL70" s="821"/>
      <c r="AM70" s="821"/>
      <c r="AN70" s="821"/>
      <c r="AO70" s="821"/>
      <c r="AP70" s="821" t="s">
        <v>548</v>
      </c>
      <c r="AQ70" s="821"/>
      <c r="AR70" s="821"/>
      <c r="AS70" s="821"/>
      <c r="AT70" s="821"/>
      <c r="AU70" s="821" t="s">
        <v>548</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545</v>
      </c>
      <c r="C71" s="864"/>
      <c r="D71" s="864"/>
      <c r="E71" s="864"/>
      <c r="F71" s="864"/>
      <c r="G71" s="864"/>
      <c r="H71" s="864"/>
      <c r="I71" s="864"/>
      <c r="J71" s="864"/>
      <c r="K71" s="864"/>
      <c r="L71" s="864"/>
      <c r="M71" s="864"/>
      <c r="N71" s="864"/>
      <c r="O71" s="864"/>
      <c r="P71" s="865"/>
      <c r="Q71" s="866">
        <v>542</v>
      </c>
      <c r="R71" s="821"/>
      <c r="S71" s="821"/>
      <c r="T71" s="821"/>
      <c r="U71" s="821"/>
      <c r="V71" s="821">
        <v>505</v>
      </c>
      <c r="W71" s="821"/>
      <c r="X71" s="821"/>
      <c r="Y71" s="821"/>
      <c r="Z71" s="821"/>
      <c r="AA71" s="821">
        <v>37</v>
      </c>
      <c r="AB71" s="821"/>
      <c r="AC71" s="821"/>
      <c r="AD71" s="821"/>
      <c r="AE71" s="821"/>
      <c r="AF71" s="821">
        <v>37</v>
      </c>
      <c r="AG71" s="821"/>
      <c r="AH71" s="821"/>
      <c r="AI71" s="821"/>
      <c r="AJ71" s="821"/>
      <c r="AK71" s="821">
        <v>0</v>
      </c>
      <c r="AL71" s="821"/>
      <c r="AM71" s="821"/>
      <c r="AN71" s="821"/>
      <c r="AO71" s="821"/>
      <c r="AP71" s="821" t="s">
        <v>548</v>
      </c>
      <c r="AQ71" s="821"/>
      <c r="AR71" s="821"/>
      <c r="AS71" s="821"/>
      <c r="AT71" s="821"/>
      <c r="AU71" s="821" t="s">
        <v>548</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546</v>
      </c>
      <c r="C72" s="864"/>
      <c r="D72" s="864"/>
      <c r="E72" s="864"/>
      <c r="F72" s="864"/>
      <c r="G72" s="864"/>
      <c r="H72" s="864"/>
      <c r="I72" s="864"/>
      <c r="J72" s="864"/>
      <c r="K72" s="864"/>
      <c r="L72" s="864"/>
      <c r="M72" s="864"/>
      <c r="N72" s="864"/>
      <c r="O72" s="864"/>
      <c r="P72" s="865"/>
      <c r="Q72" s="866">
        <v>2759</v>
      </c>
      <c r="R72" s="821"/>
      <c r="S72" s="821"/>
      <c r="T72" s="821"/>
      <c r="U72" s="821"/>
      <c r="V72" s="821">
        <v>2725</v>
      </c>
      <c r="W72" s="821"/>
      <c r="X72" s="821"/>
      <c r="Y72" s="821"/>
      <c r="Z72" s="821"/>
      <c r="AA72" s="821">
        <v>34</v>
      </c>
      <c r="AB72" s="821"/>
      <c r="AC72" s="821"/>
      <c r="AD72" s="821"/>
      <c r="AE72" s="821"/>
      <c r="AF72" s="821">
        <v>34</v>
      </c>
      <c r="AG72" s="821"/>
      <c r="AH72" s="821"/>
      <c r="AI72" s="821"/>
      <c r="AJ72" s="821"/>
      <c r="AK72" s="821">
        <v>0</v>
      </c>
      <c r="AL72" s="821"/>
      <c r="AM72" s="821"/>
      <c r="AN72" s="821"/>
      <c r="AO72" s="821"/>
      <c r="AP72" s="821">
        <v>1342</v>
      </c>
      <c r="AQ72" s="821"/>
      <c r="AR72" s="821"/>
      <c r="AS72" s="821"/>
      <c r="AT72" s="821"/>
      <c r="AU72" s="821">
        <v>586</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c r="C73" s="864"/>
      <c r="D73" s="864"/>
      <c r="E73" s="864"/>
      <c r="F73" s="864"/>
      <c r="G73" s="864"/>
      <c r="H73" s="864"/>
      <c r="I73" s="864"/>
      <c r="J73" s="864"/>
      <c r="K73" s="864"/>
      <c r="L73" s="864"/>
      <c r="M73" s="864"/>
      <c r="N73" s="864"/>
      <c r="O73" s="864"/>
      <c r="P73" s="865"/>
      <c r="Q73" s="866"/>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368</v>
      </c>
      <c r="B88" s="780" t="s">
        <v>398</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f>+SUM(AF68:AJ87)</f>
        <v>7639</v>
      </c>
      <c r="AG88" s="832"/>
      <c r="AH88" s="832"/>
      <c r="AI88" s="832"/>
      <c r="AJ88" s="832"/>
      <c r="AK88" s="829"/>
      <c r="AL88" s="829"/>
      <c r="AM88" s="829"/>
      <c r="AN88" s="829"/>
      <c r="AO88" s="829"/>
      <c r="AP88" s="832">
        <f t="shared" ref="AP88" si="0">+SUM(AP68:AT87)</f>
        <v>1342</v>
      </c>
      <c r="AQ88" s="832"/>
      <c r="AR88" s="832"/>
      <c r="AS88" s="832"/>
      <c r="AT88" s="832"/>
      <c r="AU88" s="832">
        <f t="shared" ref="AU88" si="1">+SUM(AU68:AY87)</f>
        <v>586</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780" t="s">
        <v>399</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f>+SUM(CR7:CV101)</f>
        <v>5</v>
      </c>
      <c r="CS102" s="840"/>
      <c r="CT102" s="840"/>
      <c r="CU102" s="840"/>
      <c r="CV102" s="883"/>
      <c r="CW102" s="882"/>
      <c r="CX102" s="840"/>
      <c r="CY102" s="840"/>
      <c r="CZ102" s="840"/>
      <c r="DA102" s="883"/>
      <c r="DB102" s="882"/>
      <c r="DC102" s="840"/>
      <c r="DD102" s="840"/>
      <c r="DE102" s="840"/>
      <c r="DF102" s="883"/>
      <c r="DG102" s="882">
        <f>+SUM(DG7:DK101)</f>
        <v>1104</v>
      </c>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400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401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406</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407</v>
      </c>
      <c r="AB109" s="885"/>
      <c r="AC109" s="885"/>
      <c r="AD109" s="885"/>
      <c r="AE109" s="886"/>
      <c r="AF109" s="884" t="s">
        <v>287</v>
      </c>
      <c r="AG109" s="885"/>
      <c r="AH109" s="885"/>
      <c r="AI109" s="885"/>
      <c r="AJ109" s="886"/>
      <c r="AK109" s="884" t="s">
        <v>286</v>
      </c>
      <c r="AL109" s="885"/>
      <c r="AM109" s="885"/>
      <c r="AN109" s="885"/>
      <c r="AO109" s="886"/>
      <c r="AP109" s="884" t="s">
        <v>408</v>
      </c>
      <c r="AQ109" s="885"/>
      <c r="AR109" s="885"/>
      <c r="AS109" s="885"/>
      <c r="AT109" s="887"/>
      <c r="AU109" s="904" t="s">
        <v>406</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407</v>
      </c>
      <c r="BR109" s="885"/>
      <c r="BS109" s="885"/>
      <c r="BT109" s="885"/>
      <c r="BU109" s="886"/>
      <c r="BV109" s="884" t="s">
        <v>287</v>
      </c>
      <c r="BW109" s="885"/>
      <c r="BX109" s="885"/>
      <c r="BY109" s="885"/>
      <c r="BZ109" s="886"/>
      <c r="CA109" s="884" t="s">
        <v>286</v>
      </c>
      <c r="CB109" s="885"/>
      <c r="CC109" s="885"/>
      <c r="CD109" s="885"/>
      <c r="CE109" s="886"/>
      <c r="CF109" s="905" t="s">
        <v>408</v>
      </c>
      <c r="CG109" s="905"/>
      <c r="CH109" s="905"/>
      <c r="CI109" s="905"/>
      <c r="CJ109" s="905"/>
      <c r="CK109" s="884" t="s">
        <v>409</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407</v>
      </c>
      <c r="DH109" s="885"/>
      <c r="DI109" s="885"/>
      <c r="DJ109" s="885"/>
      <c r="DK109" s="886"/>
      <c r="DL109" s="884" t="s">
        <v>287</v>
      </c>
      <c r="DM109" s="885"/>
      <c r="DN109" s="885"/>
      <c r="DO109" s="885"/>
      <c r="DP109" s="886"/>
      <c r="DQ109" s="884" t="s">
        <v>286</v>
      </c>
      <c r="DR109" s="885"/>
      <c r="DS109" s="885"/>
      <c r="DT109" s="885"/>
      <c r="DU109" s="886"/>
      <c r="DV109" s="884" t="s">
        <v>408</v>
      </c>
      <c r="DW109" s="885"/>
      <c r="DX109" s="885"/>
      <c r="DY109" s="885"/>
      <c r="DZ109" s="887"/>
    </row>
    <row r="110" spans="1:131" s="199" customFormat="1" ht="26.25" customHeight="1">
      <c r="A110" s="888" t="s">
        <v>410</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1722644</v>
      </c>
      <c r="AB110" s="892"/>
      <c r="AC110" s="892"/>
      <c r="AD110" s="892"/>
      <c r="AE110" s="893"/>
      <c r="AF110" s="894">
        <v>1612183</v>
      </c>
      <c r="AG110" s="892"/>
      <c r="AH110" s="892"/>
      <c r="AI110" s="892"/>
      <c r="AJ110" s="893"/>
      <c r="AK110" s="894">
        <v>1635873</v>
      </c>
      <c r="AL110" s="892"/>
      <c r="AM110" s="892"/>
      <c r="AN110" s="892"/>
      <c r="AO110" s="893"/>
      <c r="AP110" s="895">
        <v>20.100000000000001</v>
      </c>
      <c r="AQ110" s="896"/>
      <c r="AR110" s="896"/>
      <c r="AS110" s="896"/>
      <c r="AT110" s="897"/>
      <c r="AU110" s="898" t="s">
        <v>62</v>
      </c>
      <c r="AV110" s="899"/>
      <c r="AW110" s="899"/>
      <c r="AX110" s="899"/>
      <c r="AY110" s="899"/>
      <c r="AZ110" s="940" t="s">
        <v>411</v>
      </c>
      <c r="BA110" s="889"/>
      <c r="BB110" s="889"/>
      <c r="BC110" s="889"/>
      <c r="BD110" s="889"/>
      <c r="BE110" s="889"/>
      <c r="BF110" s="889"/>
      <c r="BG110" s="889"/>
      <c r="BH110" s="889"/>
      <c r="BI110" s="889"/>
      <c r="BJ110" s="889"/>
      <c r="BK110" s="889"/>
      <c r="BL110" s="889"/>
      <c r="BM110" s="889"/>
      <c r="BN110" s="889"/>
      <c r="BO110" s="889"/>
      <c r="BP110" s="890"/>
      <c r="BQ110" s="926">
        <v>18970231</v>
      </c>
      <c r="BR110" s="927"/>
      <c r="BS110" s="927"/>
      <c r="BT110" s="927"/>
      <c r="BU110" s="927"/>
      <c r="BV110" s="927">
        <v>20674889</v>
      </c>
      <c r="BW110" s="927"/>
      <c r="BX110" s="927"/>
      <c r="BY110" s="927"/>
      <c r="BZ110" s="927"/>
      <c r="CA110" s="927">
        <v>21858335</v>
      </c>
      <c r="CB110" s="927"/>
      <c r="CC110" s="927"/>
      <c r="CD110" s="927"/>
      <c r="CE110" s="927"/>
      <c r="CF110" s="941">
        <v>269</v>
      </c>
      <c r="CG110" s="942"/>
      <c r="CH110" s="942"/>
      <c r="CI110" s="942"/>
      <c r="CJ110" s="942"/>
      <c r="CK110" s="943" t="s">
        <v>412</v>
      </c>
      <c r="CL110" s="944"/>
      <c r="CM110" s="923" t="s">
        <v>413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112</v>
      </c>
      <c r="DH110" s="927"/>
      <c r="DI110" s="927"/>
      <c r="DJ110" s="927"/>
      <c r="DK110" s="927"/>
      <c r="DL110" s="927" t="s">
        <v>112</v>
      </c>
      <c r="DM110" s="927"/>
      <c r="DN110" s="927"/>
      <c r="DO110" s="927"/>
      <c r="DP110" s="927"/>
      <c r="DQ110" s="927" t="s">
        <v>112</v>
      </c>
      <c r="DR110" s="927"/>
      <c r="DS110" s="927"/>
      <c r="DT110" s="927"/>
      <c r="DU110" s="927"/>
      <c r="DV110" s="928" t="s">
        <v>112</v>
      </c>
      <c r="DW110" s="928"/>
      <c r="DX110" s="928"/>
      <c r="DY110" s="928"/>
      <c r="DZ110" s="929"/>
    </row>
    <row r="111" spans="1:131" s="199" customFormat="1" ht="26.25" customHeight="1">
      <c r="A111" s="930" t="s">
        <v>414</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112</v>
      </c>
      <c r="AB111" s="934"/>
      <c r="AC111" s="934"/>
      <c r="AD111" s="934"/>
      <c r="AE111" s="935"/>
      <c r="AF111" s="936" t="s">
        <v>112</v>
      </c>
      <c r="AG111" s="934"/>
      <c r="AH111" s="934"/>
      <c r="AI111" s="934"/>
      <c r="AJ111" s="935"/>
      <c r="AK111" s="936" t="s">
        <v>112</v>
      </c>
      <c r="AL111" s="934"/>
      <c r="AM111" s="934"/>
      <c r="AN111" s="934"/>
      <c r="AO111" s="935"/>
      <c r="AP111" s="937" t="s">
        <v>112</v>
      </c>
      <c r="AQ111" s="938"/>
      <c r="AR111" s="938"/>
      <c r="AS111" s="938"/>
      <c r="AT111" s="939"/>
      <c r="AU111" s="900"/>
      <c r="AV111" s="901"/>
      <c r="AW111" s="901"/>
      <c r="AX111" s="901"/>
      <c r="AY111" s="901"/>
      <c r="AZ111" s="949" t="s">
        <v>415</v>
      </c>
      <c r="BA111" s="950"/>
      <c r="BB111" s="950"/>
      <c r="BC111" s="950"/>
      <c r="BD111" s="950"/>
      <c r="BE111" s="950"/>
      <c r="BF111" s="950"/>
      <c r="BG111" s="950"/>
      <c r="BH111" s="950"/>
      <c r="BI111" s="950"/>
      <c r="BJ111" s="950"/>
      <c r="BK111" s="950"/>
      <c r="BL111" s="950"/>
      <c r="BM111" s="950"/>
      <c r="BN111" s="950"/>
      <c r="BO111" s="950"/>
      <c r="BP111" s="951"/>
      <c r="BQ111" s="919">
        <v>2036904</v>
      </c>
      <c r="BR111" s="920"/>
      <c r="BS111" s="920"/>
      <c r="BT111" s="920"/>
      <c r="BU111" s="920"/>
      <c r="BV111" s="920">
        <v>1868167</v>
      </c>
      <c r="BW111" s="920"/>
      <c r="BX111" s="920"/>
      <c r="BY111" s="920"/>
      <c r="BZ111" s="920"/>
      <c r="CA111" s="920">
        <v>1585479</v>
      </c>
      <c r="CB111" s="920"/>
      <c r="CC111" s="920"/>
      <c r="CD111" s="920"/>
      <c r="CE111" s="920"/>
      <c r="CF111" s="914">
        <v>19.5</v>
      </c>
      <c r="CG111" s="915"/>
      <c r="CH111" s="915"/>
      <c r="CI111" s="915"/>
      <c r="CJ111" s="915"/>
      <c r="CK111" s="945"/>
      <c r="CL111" s="946"/>
      <c r="CM111" s="916" t="s">
        <v>416</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9" customFormat="1" ht="26.25" customHeight="1">
      <c r="A112" s="952" t="s">
        <v>417</v>
      </c>
      <c r="B112" s="953"/>
      <c r="C112" s="950" t="s">
        <v>418</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112</v>
      </c>
      <c r="AB112" s="959"/>
      <c r="AC112" s="959"/>
      <c r="AD112" s="959"/>
      <c r="AE112" s="960"/>
      <c r="AF112" s="961" t="s">
        <v>112</v>
      </c>
      <c r="AG112" s="959"/>
      <c r="AH112" s="959"/>
      <c r="AI112" s="959"/>
      <c r="AJ112" s="960"/>
      <c r="AK112" s="961" t="s">
        <v>112</v>
      </c>
      <c r="AL112" s="959"/>
      <c r="AM112" s="959"/>
      <c r="AN112" s="959"/>
      <c r="AO112" s="960"/>
      <c r="AP112" s="962" t="s">
        <v>112</v>
      </c>
      <c r="AQ112" s="963"/>
      <c r="AR112" s="963"/>
      <c r="AS112" s="963"/>
      <c r="AT112" s="964"/>
      <c r="AU112" s="900"/>
      <c r="AV112" s="901"/>
      <c r="AW112" s="901"/>
      <c r="AX112" s="901"/>
      <c r="AY112" s="901"/>
      <c r="AZ112" s="949" t="s">
        <v>419</v>
      </c>
      <c r="BA112" s="950"/>
      <c r="BB112" s="950"/>
      <c r="BC112" s="950"/>
      <c r="BD112" s="950"/>
      <c r="BE112" s="950"/>
      <c r="BF112" s="950"/>
      <c r="BG112" s="950"/>
      <c r="BH112" s="950"/>
      <c r="BI112" s="950"/>
      <c r="BJ112" s="950"/>
      <c r="BK112" s="950"/>
      <c r="BL112" s="950"/>
      <c r="BM112" s="950"/>
      <c r="BN112" s="950"/>
      <c r="BO112" s="950"/>
      <c r="BP112" s="951"/>
      <c r="BQ112" s="919">
        <v>5358923</v>
      </c>
      <c r="BR112" s="920"/>
      <c r="BS112" s="920"/>
      <c r="BT112" s="920"/>
      <c r="BU112" s="920"/>
      <c r="BV112" s="920">
        <v>5227696</v>
      </c>
      <c r="BW112" s="920"/>
      <c r="BX112" s="920"/>
      <c r="BY112" s="920"/>
      <c r="BZ112" s="920"/>
      <c r="CA112" s="920">
        <v>5015129</v>
      </c>
      <c r="CB112" s="920"/>
      <c r="CC112" s="920"/>
      <c r="CD112" s="920"/>
      <c r="CE112" s="920"/>
      <c r="CF112" s="914">
        <v>61.7</v>
      </c>
      <c r="CG112" s="915"/>
      <c r="CH112" s="915"/>
      <c r="CI112" s="915"/>
      <c r="CJ112" s="915"/>
      <c r="CK112" s="945"/>
      <c r="CL112" s="946"/>
      <c r="CM112" s="916" t="s">
        <v>420</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112</v>
      </c>
      <c r="DH112" s="920"/>
      <c r="DI112" s="920"/>
      <c r="DJ112" s="920"/>
      <c r="DK112" s="920"/>
      <c r="DL112" s="920" t="s">
        <v>112</v>
      </c>
      <c r="DM112" s="920"/>
      <c r="DN112" s="920"/>
      <c r="DO112" s="920"/>
      <c r="DP112" s="920"/>
      <c r="DQ112" s="920" t="s">
        <v>112</v>
      </c>
      <c r="DR112" s="920"/>
      <c r="DS112" s="920"/>
      <c r="DT112" s="920"/>
      <c r="DU112" s="920"/>
      <c r="DV112" s="921" t="s">
        <v>112</v>
      </c>
      <c r="DW112" s="921"/>
      <c r="DX112" s="921"/>
      <c r="DY112" s="921"/>
      <c r="DZ112" s="922"/>
    </row>
    <row r="113" spans="1:130" s="199" customFormat="1" ht="26.25" customHeight="1">
      <c r="A113" s="954"/>
      <c r="B113" s="955"/>
      <c r="C113" s="950" t="s">
        <v>421</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371944</v>
      </c>
      <c r="AB113" s="934"/>
      <c r="AC113" s="934"/>
      <c r="AD113" s="934"/>
      <c r="AE113" s="935"/>
      <c r="AF113" s="936">
        <v>396199</v>
      </c>
      <c r="AG113" s="934"/>
      <c r="AH113" s="934"/>
      <c r="AI113" s="934"/>
      <c r="AJ113" s="935"/>
      <c r="AK113" s="936">
        <v>315476</v>
      </c>
      <c r="AL113" s="934"/>
      <c r="AM113" s="934"/>
      <c r="AN113" s="934"/>
      <c r="AO113" s="935"/>
      <c r="AP113" s="937">
        <v>3.9</v>
      </c>
      <c r="AQ113" s="938"/>
      <c r="AR113" s="938"/>
      <c r="AS113" s="938"/>
      <c r="AT113" s="939"/>
      <c r="AU113" s="900"/>
      <c r="AV113" s="901"/>
      <c r="AW113" s="901"/>
      <c r="AX113" s="901"/>
      <c r="AY113" s="901"/>
      <c r="AZ113" s="949" t="s">
        <v>422</v>
      </c>
      <c r="BA113" s="950"/>
      <c r="BB113" s="950"/>
      <c r="BC113" s="950"/>
      <c r="BD113" s="950"/>
      <c r="BE113" s="950"/>
      <c r="BF113" s="950"/>
      <c r="BG113" s="950"/>
      <c r="BH113" s="950"/>
      <c r="BI113" s="950"/>
      <c r="BJ113" s="950"/>
      <c r="BK113" s="950"/>
      <c r="BL113" s="950"/>
      <c r="BM113" s="950"/>
      <c r="BN113" s="950"/>
      <c r="BO113" s="950"/>
      <c r="BP113" s="951"/>
      <c r="BQ113" s="919">
        <v>272959</v>
      </c>
      <c r="BR113" s="920"/>
      <c r="BS113" s="920"/>
      <c r="BT113" s="920"/>
      <c r="BU113" s="920"/>
      <c r="BV113" s="920">
        <v>196828</v>
      </c>
      <c r="BW113" s="920"/>
      <c r="BX113" s="920"/>
      <c r="BY113" s="920"/>
      <c r="BZ113" s="920"/>
      <c r="CA113" s="920">
        <v>585748</v>
      </c>
      <c r="CB113" s="920"/>
      <c r="CC113" s="920"/>
      <c r="CD113" s="920"/>
      <c r="CE113" s="920"/>
      <c r="CF113" s="914">
        <v>7.2</v>
      </c>
      <c r="CG113" s="915"/>
      <c r="CH113" s="915"/>
      <c r="CI113" s="915"/>
      <c r="CJ113" s="915"/>
      <c r="CK113" s="945"/>
      <c r="CL113" s="946"/>
      <c r="CM113" s="916" t="s">
        <v>423</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112</v>
      </c>
      <c r="DH113" s="959"/>
      <c r="DI113" s="959"/>
      <c r="DJ113" s="959"/>
      <c r="DK113" s="960"/>
      <c r="DL113" s="961" t="s">
        <v>112</v>
      </c>
      <c r="DM113" s="959"/>
      <c r="DN113" s="959"/>
      <c r="DO113" s="959"/>
      <c r="DP113" s="960"/>
      <c r="DQ113" s="961" t="s">
        <v>112</v>
      </c>
      <c r="DR113" s="959"/>
      <c r="DS113" s="959"/>
      <c r="DT113" s="959"/>
      <c r="DU113" s="960"/>
      <c r="DV113" s="962" t="s">
        <v>112</v>
      </c>
      <c r="DW113" s="963"/>
      <c r="DX113" s="963"/>
      <c r="DY113" s="963"/>
      <c r="DZ113" s="964"/>
    </row>
    <row r="114" spans="1:130" s="199" customFormat="1" ht="26.25" customHeight="1">
      <c r="A114" s="954"/>
      <c r="B114" s="955"/>
      <c r="C114" s="950" t="s">
        <v>424</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134886</v>
      </c>
      <c r="AB114" s="959"/>
      <c r="AC114" s="959"/>
      <c r="AD114" s="959"/>
      <c r="AE114" s="960"/>
      <c r="AF114" s="961">
        <v>134886</v>
      </c>
      <c r="AG114" s="959"/>
      <c r="AH114" s="959"/>
      <c r="AI114" s="959"/>
      <c r="AJ114" s="960"/>
      <c r="AK114" s="961">
        <v>117218</v>
      </c>
      <c r="AL114" s="959"/>
      <c r="AM114" s="959"/>
      <c r="AN114" s="959"/>
      <c r="AO114" s="960"/>
      <c r="AP114" s="962">
        <v>1.4</v>
      </c>
      <c r="AQ114" s="963"/>
      <c r="AR114" s="963"/>
      <c r="AS114" s="963"/>
      <c r="AT114" s="964"/>
      <c r="AU114" s="900"/>
      <c r="AV114" s="901"/>
      <c r="AW114" s="901"/>
      <c r="AX114" s="901"/>
      <c r="AY114" s="901"/>
      <c r="AZ114" s="949" t="s">
        <v>425</v>
      </c>
      <c r="BA114" s="950"/>
      <c r="BB114" s="950"/>
      <c r="BC114" s="950"/>
      <c r="BD114" s="950"/>
      <c r="BE114" s="950"/>
      <c r="BF114" s="950"/>
      <c r="BG114" s="950"/>
      <c r="BH114" s="950"/>
      <c r="BI114" s="950"/>
      <c r="BJ114" s="950"/>
      <c r="BK114" s="950"/>
      <c r="BL114" s="950"/>
      <c r="BM114" s="950"/>
      <c r="BN114" s="950"/>
      <c r="BO114" s="950"/>
      <c r="BP114" s="951"/>
      <c r="BQ114" s="919">
        <v>2787499</v>
      </c>
      <c r="BR114" s="920"/>
      <c r="BS114" s="920"/>
      <c r="BT114" s="920"/>
      <c r="BU114" s="920"/>
      <c r="BV114" s="920">
        <v>2603067</v>
      </c>
      <c r="BW114" s="920"/>
      <c r="BX114" s="920"/>
      <c r="BY114" s="920"/>
      <c r="BZ114" s="920"/>
      <c r="CA114" s="920">
        <v>2563189</v>
      </c>
      <c r="CB114" s="920"/>
      <c r="CC114" s="920"/>
      <c r="CD114" s="920"/>
      <c r="CE114" s="920"/>
      <c r="CF114" s="914">
        <v>31.5</v>
      </c>
      <c r="CG114" s="915"/>
      <c r="CH114" s="915"/>
      <c r="CI114" s="915"/>
      <c r="CJ114" s="915"/>
      <c r="CK114" s="945"/>
      <c r="CL114" s="946"/>
      <c r="CM114" s="916" t="s">
        <v>426</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112</v>
      </c>
      <c r="DH114" s="959"/>
      <c r="DI114" s="959"/>
      <c r="DJ114" s="959"/>
      <c r="DK114" s="960"/>
      <c r="DL114" s="961" t="s">
        <v>112</v>
      </c>
      <c r="DM114" s="959"/>
      <c r="DN114" s="959"/>
      <c r="DO114" s="959"/>
      <c r="DP114" s="960"/>
      <c r="DQ114" s="961" t="s">
        <v>112</v>
      </c>
      <c r="DR114" s="959"/>
      <c r="DS114" s="959"/>
      <c r="DT114" s="959"/>
      <c r="DU114" s="960"/>
      <c r="DV114" s="962" t="s">
        <v>112</v>
      </c>
      <c r="DW114" s="963"/>
      <c r="DX114" s="963"/>
      <c r="DY114" s="963"/>
      <c r="DZ114" s="964"/>
    </row>
    <row r="115" spans="1:130" s="199" customFormat="1" ht="26.25" customHeight="1">
      <c r="A115" s="954"/>
      <c r="B115" s="955"/>
      <c r="C115" s="950" t="s">
        <v>427</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62089</v>
      </c>
      <c r="AB115" s="934"/>
      <c r="AC115" s="934"/>
      <c r="AD115" s="934"/>
      <c r="AE115" s="935"/>
      <c r="AF115" s="936">
        <v>92139</v>
      </c>
      <c r="AG115" s="934"/>
      <c r="AH115" s="934"/>
      <c r="AI115" s="934"/>
      <c r="AJ115" s="935"/>
      <c r="AK115" s="936">
        <v>185454</v>
      </c>
      <c r="AL115" s="934"/>
      <c r="AM115" s="934"/>
      <c r="AN115" s="934"/>
      <c r="AO115" s="935"/>
      <c r="AP115" s="937">
        <v>2.2999999999999998</v>
      </c>
      <c r="AQ115" s="938"/>
      <c r="AR115" s="938"/>
      <c r="AS115" s="938"/>
      <c r="AT115" s="939"/>
      <c r="AU115" s="900"/>
      <c r="AV115" s="901"/>
      <c r="AW115" s="901"/>
      <c r="AX115" s="901"/>
      <c r="AY115" s="901"/>
      <c r="AZ115" s="949" t="s">
        <v>428</v>
      </c>
      <c r="BA115" s="950"/>
      <c r="BB115" s="950"/>
      <c r="BC115" s="950"/>
      <c r="BD115" s="950"/>
      <c r="BE115" s="950"/>
      <c r="BF115" s="950"/>
      <c r="BG115" s="950"/>
      <c r="BH115" s="950"/>
      <c r="BI115" s="950"/>
      <c r="BJ115" s="950"/>
      <c r="BK115" s="950"/>
      <c r="BL115" s="950"/>
      <c r="BM115" s="950"/>
      <c r="BN115" s="950"/>
      <c r="BO115" s="950"/>
      <c r="BP115" s="951"/>
      <c r="BQ115" s="919" t="s">
        <v>112</v>
      </c>
      <c r="BR115" s="920"/>
      <c r="BS115" s="920"/>
      <c r="BT115" s="920"/>
      <c r="BU115" s="920"/>
      <c r="BV115" s="920" t="s">
        <v>112</v>
      </c>
      <c r="BW115" s="920"/>
      <c r="BX115" s="920"/>
      <c r="BY115" s="920"/>
      <c r="BZ115" s="920"/>
      <c r="CA115" s="920" t="s">
        <v>112</v>
      </c>
      <c r="CB115" s="920"/>
      <c r="CC115" s="920"/>
      <c r="CD115" s="920"/>
      <c r="CE115" s="920"/>
      <c r="CF115" s="914" t="s">
        <v>112</v>
      </c>
      <c r="CG115" s="915"/>
      <c r="CH115" s="915"/>
      <c r="CI115" s="915"/>
      <c r="CJ115" s="915"/>
      <c r="CK115" s="945"/>
      <c r="CL115" s="946"/>
      <c r="CM115" s="949" t="s">
        <v>429</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v>1572271</v>
      </c>
      <c r="DH115" s="959"/>
      <c r="DI115" s="959"/>
      <c r="DJ115" s="959"/>
      <c r="DK115" s="960"/>
      <c r="DL115" s="961">
        <v>1365829</v>
      </c>
      <c r="DM115" s="959"/>
      <c r="DN115" s="959"/>
      <c r="DO115" s="959"/>
      <c r="DP115" s="960"/>
      <c r="DQ115" s="961">
        <v>1105287</v>
      </c>
      <c r="DR115" s="959"/>
      <c r="DS115" s="959"/>
      <c r="DT115" s="959"/>
      <c r="DU115" s="960"/>
      <c r="DV115" s="962">
        <v>13.6</v>
      </c>
      <c r="DW115" s="963"/>
      <c r="DX115" s="963"/>
      <c r="DY115" s="963"/>
      <c r="DZ115" s="964"/>
    </row>
    <row r="116" spans="1:130" s="199" customFormat="1" ht="26.25" customHeight="1">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635</v>
      </c>
      <c r="AB116" s="959"/>
      <c r="AC116" s="959"/>
      <c r="AD116" s="959"/>
      <c r="AE116" s="960"/>
      <c r="AF116" s="961" t="s">
        <v>112</v>
      </c>
      <c r="AG116" s="959"/>
      <c r="AH116" s="959"/>
      <c r="AI116" s="959"/>
      <c r="AJ116" s="960"/>
      <c r="AK116" s="961" t="s">
        <v>112</v>
      </c>
      <c r="AL116" s="959"/>
      <c r="AM116" s="959"/>
      <c r="AN116" s="959"/>
      <c r="AO116" s="960"/>
      <c r="AP116" s="962" t="s">
        <v>112</v>
      </c>
      <c r="AQ116" s="963"/>
      <c r="AR116" s="963"/>
      <c r="AS116" s="963"/>
      <c r="AT116" s="964"/>
      <c r="AU116" s="900"/>
      <c r="AV116" s="901"/>
      <c r="AW116" s="901"/>
      <c r="AX116" s="901"/>
      <c r="AY116" s="901"/>
      <c r="AZ116" s="967" t="s">
        <v>431</v>
      </c>
      <c r="BA116" s="968"/>
      <c r="BB116" s="968"/>
      <c r="BC116" s="968"/>
      <c r="BD116" s="968"/>
      <c r="BE116" s="968"/>
      <c r="BF116" s="968"/>
      <c r="BG116" s="968"/>
      <c r="BH116" s="968"/>
      <c r="BI116" s="968"/>
      <c r="BJ116" s="968"/>
      <c r="BK116" s="968"/>
      <c r="BL116" s="968"/>
      <c r="BM116" s="968"/>
      <c r="BN116" s="968"/>
      <c r="BO116" s="968"/>
      <c r="BP116" s="969"/>
      <c r="BQ116" s="919" t="s">
        <v>112</v>
      </c>
      <c r="BR116" s="920"/>
      <c r="BS116" s="920"/>
      <c r="BT116" s="920"/>
      <c r="BU116" s="920"/>
      <c r="BV116" s="920" t="s">
        <v>112</v>
      </c>
      <c r="BW116" s="920"/>
      <c r="BX116" s="920"/>
      <c r="BY116" s="920"/>
      <c r="BZ116" s="920"/>
      <c r="CA116" s="920" t="s">
        <v>112</v>
      </c>
      <c r="CB116" s="920"/>
      <c r="CC116" s="920"/>
      <c r="CD116" s="920"/>
      <c r="CE116" s="920"/>
      <c r="CF116" s="914" t="s">
        <v>112</v>
      </c>
      <c r="CG116" s="915"/>
      <c r="CH116" s="915"/>
      <c r="CI116" s="915"/>
      <c r="CJ116" s="915"/>
      <c r="CK116" s="945"/>
      <c r="CL116" s="946"/>
      <c r="CM116" s="916" t="s">
        <v>432</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44189</v>
      </c>
      <c r="DH116" s="959"/>
      <c r="DI116" s="959"/>
      <c r="DJ116" s="959"/>
      <c r="DK116" s="960"/>
      <c r="DL116" s="961">
        <v>146254</v>
      </c>
      <c r="DM116" s="959"/>
      <c r="DN116" s="959"/>
      <c r="DO116" s="959"/>
      <c r="DP116" s="960"/>
      <c r="DQ116" s="961">
        <v>137733</v>
      </c>
      <c r="DR116" s="959"/>
      <c r="DS116" s="959"/>
      <c r="DT116" s="959"/>
      <c r="DU116" s="960"/>
      <c r="DV116" s="962">
        <v>1.7</v>
      </c>
      <c r="DW116" s="963"/>
      <c r="DX116" s="963"/>
      <c r="DY116" s="963"/>
      <c r="DZ116" s="964"/>
    </row>
    <row r="117" spans="1:130" s="199" customFormat="1" ht="26.25" customHeight="1">
      <c r="A117" s="904" t="s">
        <v>170</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433</v>
      </c>
      <c r="Z117" s="886"/>
      <c r="AA117" s="976">
        <v>2292198</v>
      </c>
      <c r="AB117" s="977"/>
      <c r="AC117" s="977"/>
      <c r="AD117" s="977"/>
      <c r="AE117" s="978"/>
      <c r="AF117" s="979">
        <v>2235407</v>
      </c>
      <c r="AG117" s="977"/>
      <c r="AH117" s="977"/>
      <c r="AI117" s="977"/>
      <c r="AJ117" s="978"/>
      <c r="AK117" s="979">
        <v>2254021</v>
      </c>
      <c r="AL117" s="977"/>
      <c r="AM117" s="977"/>
      <c r="AN117" s="977"/>
      <c r="AO117" s="978"/>
      <c r="AP117" s="980"/>
      <c r="AQ117" s="981"/>
      <c r="AR117" s="981"/>
      <c r="AS117" s="981"/>
      <c r="AT117" s="982"/>
      <c r="AU117" s="900"/>
      <c r="AV117" s="901"/>
      <c r="AW117" s="901"/>
      <c r="AX117" s="901"/>
      <c r="AY117" s="901"/>
      <c r="AZ117" s="967" t="s">
        <v>434</v>
      </c>
      <c r="BA117" s="968"/>
      <c r="BB117" s="968"/>
      <c r="BC117" s="968"/>
      <c r="BD117" s="968"/>
      <c r="BE117" s="968"/>
      <c r="BF117" s="968"/>
      <c r="BG117" s="968"/>
      <c r="BH117" s="968"/>
      <c r="BI117" s="968"/>
      <c r="BJ117" s="968"/>
      <c r="BK117" s="968"/>
      <c r="BL117" s="968"/>
      <c r="BM117" s="968"/>
      <c r="BN117" s="968"/>
      <c r="BO117" s="968"/>
      <c r="BP117" s="969"/>
      <c r="BQ117" s="919" t="s">
        <v>112</v>
      </c>
      <c r="BR117" s="920"/>
      <c r="BS117" s="920"/>
      <c r="BT117" s="920"/>
      <c r="BU117" s="920"/>
      <c r="BV117" s="920" t="s">
        <v>112</v>
      </c>
      <c r="BW117" s="920"/>
      <c r="BX117" s="920"/>
      <c r="BY117" s="920"/>
      <c r="BZ117" s="920"/>
      <c r="CA117" s="920" t="s">
        <v>112</v>
      </c>
      <c r="CB117" s="920"/>
      <c r="CC117" s="920"/>
      <c r="CD117" s="920"/>
      <c r="CE117" s="920"/>
      <c r="CF117" s="914" t="s">
        <v>112</v>
      </c>
      <c r="CG117" s="915"/>
      <c r="CH117" s="915"/>
      <c r="CI117" s="915"/>
      <c r="CJ117" s="915"/>
      <c r="CK117" s="945"/>
      <c r="CL117" s="946"/>
      <c r="CM117" s="916" t="s">
        <v>435</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112</v>
      </c>
      <c r="DH117" s="959"/>
      <c r="DI117" s="959"/>
      <c r="DJ117" s="959"/>
      <c r="DK117" s="960"/>
      <c r="DL117" s="961" t="s">
        <v>112</v>
      </c>
      <c r="DM117" s="959"/>
      <c r="DN117" s="959"/>
      <c r="DO117" s="959"/>
      <c r="DP117" s="960"/>
      <c r="DQ117" s="961" t="s">
        <v>112</v>
      </c>
      <c r="DR117" s="959"/>
      <c r="DS117" s="959"/>
      <c r="DT117" s="959"/>
      <c r="DU117" s="960"/>
      <c r="DV117" s="962" t="s">
        <v>112</v>
      </c>
      <c r="DW117" s="963"/>
      <c r="DX117" s="963"/>
      <c r="DY117" s="963"/>
      <c r="DZ117" s="964"/>
    </row>
    <row r="118" spans="1:130" s="199" customFormat="1" ht="26.25" customHeight="1">
      <c r="A118" s="904" t="s">
        <v>409</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407</v>
      </c>
      <c r="AB118" s="885"/>
      <c r="AC118" s="885"/>
      <c r="AD118" s="885"/>
      <c r="AE118" s="886"/>
      <c r="AF118" s="884" t="s">
        <v>287</v>
      </c>
      <c r="AG118" s="885"/>
      <c r="AH118" s="885"/>
      <c r="AI118" s="885"/>
      <c r="AJ118" s="886"/>
      <c r="AK118" s="884" t="s">
        <v>286</v>
      </c>
      <c r="AL118" s="885"/>
      <c r="AM118" s="885"/>
      <c r="AN118" s="885"/>
      <c r="AO118" s="886"/>
      <c r="AP118" s="971" t="s">
        <v>408</v>
      </c>
      <c r="AQ118" s="972"/>
      <c r="AR118" s="972"/>
      <c r="AS118" s="972"/>
      <c r="AT118" s="973"/>
      <c r="AU118" s="900"/>
      <c r="AV118" s="901"/>
      <c r="AW118" s="901"/>
      <c r="AX118" s="901"/>
      <c r="AY118" s="901"/>
      <c r="AZ118" s="974" t="s">
        <v>436</v>
      </c>
      <c r="BA118" s="965"/>
      <c r="BB118" s="965"/>
      <c r="BC118" s="965"/>
      <c r="BD118" s="965"/>
      <c r="BE118" s="965"/>
      <c r="BF118" s="965"/>
      <c r="BG118" s="965"/>
      <c r="BH118" s="965"/>
      <c r="BI118" s="965"/>
      <c r="BJ118" s="965"/>
      <c r="BK118" s="965"/>
      <c r="BL118" s="965"/>
      <c r="BM118" s="965"/>
      <c r="BN118" s="965"/>
      <c r="BO118" s="965"/>
      <c r="BP118" s="966"/>
      <c r="BQ118" s="997" t="s">
        <v>112</v>
      </c>
      <c r="BR118" s="998"/>
      <c r="BS118" s="998"/>
      <c r="BT118" s="998"/>
      <c r="BU118" s="998"/>
      <c r="BV118" s="998" t="s">
        <v>112</v>
      </c>
      <c r="BW118" s="998"/>
      <c r="BX118" s="998"/>
      <c r="BY118" s="998"/>
      <c r="BZ118" s="998"/>
      <c r="CA118" s="998" t="s">
        <v>112</v>
      </c>
      <c r="CB118" s="998"/>
      <c r="CC118" s="998"/>
      <c r="CD118" s="998"/>
      <c r="CE118" s="998"/>
      <c r="CF118" s="914" t="s">
        <v>112</v>
      </c>
      <c r="CG118" s="915"/>
      <c r="CH118" s="915"/>
      <c r="CI118" s="915"/>
      <c r="CJ118" s="915"/>
      <c r="CK118" s="945"/>
      <c r="CL118" s="946"/>
      <c r="CM118" s="916" t="s">
        <v>437</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112</v>
      </c>
      <c r="DH118" s="959"/>
      <c r="DI118" s="959"/>
      <c r="DJ118" s="959"/>
      <c r="DK118" s="960"/>
      <c r="DL118" s="961" t="s">
        <v>112</v>
      </c>
      <c r="DM118" s="959"/>
      <c r="DN118" s="959"/>
      <c r="DO118" s="959"/>
      <c r="DP118" s="960"/>
      <c r="DQ118" s="961" t="s">
        <v>112</v>
      </c>
      <c r="DR118" s="959"/>
      <c r="DS118" s="959"/>
      <c r="DT118" s="959"/>
      <c r="DU118" s="960"/>
      <c r="DV118" s="962" t="s">
        <v>112</v>
      </c>
      <c r="DW118" s="963"/>
      <c r="DX118" s="963"/>
      <c r="DY118" s="963"/>
      <c r="DZ118" s="964"/>
    </row>
    <row r="119" spans="1:130" s="199" customFormat="1" ht="26.25" customHeight="1">
      <c r="A119" s="1058" t="s">
        <v>412</v>
      </c>
      <c r="B119" s="944"/>
      <c r="C119" s="923" t="s">
        <v>413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112</v>
      </c>
      <c r="AB119" s="892"/>
      <c r="AC119" s="892"/>
      <c r="AD119" s="892"/>
      <c r="AE119" s="893"/>
      <c r="AF119" s="894" t="s">
        <v>112</v>
      </c>
      <c r="AG119" s="892"/>
      <c r="AH119" s="892"/>
      <c r="AI119" s="892"/>
      <c r="AJ119" s="893"/>
      <c r="AK119" s="894" t="s">
        <v>112</v>
      </c>
      <c r="AL119" s="892"/>
      <c r="AM119" s="892"/>
      <c r="AN119" s="892"/>
      <c r="AO119" s="893"/>
      <c r="AP119" s="895" t="s">
        <v>112</v>
      </c>
      <c r="AQ119" s="896"/>
      <c r="AR119" s="896"/>
      <c r="AS119" s="896"/>
      <c r="AT119" s="897"/>
      <c r="AU119" s="902"/>
      <c r="AV119" s="903"/>
      <c r="AW119" s="903"/>
      <c r="AX119" s="903"/>
      <c r="AY119" s="903"/>
      <c r="AZ119" s="230" t="s">
        <v>170</v>
      </c>
      <c r="BA119" s="230"/>
      <c r="BB119" s="230"/>
      <c r="BC119" s="230"/>
      <c r="BD119" s="230"/>
      <c r="BE119" s="230"/>
      <c r="BF119" s="230"/>
      <c r="BG119" s="230"/>
      <c r="BH119" s="230"/>
      <c r="BI119" s="230"/>
      <c r="BJ119" s="230"/>
      <c r="BK119" s="230"/>
      <c r="BL119" s="230"/>
      <c r="BM119" s="230"/>
      <c r="BN119" s="230"/>
      <c r="BO119" s="975" t="s">
        <v>438</v>
      </c>
      <c r="BP119" s="1006"/>
      <c r="BQ119" s="997">
        <v>29426516</v>
      </c>
      <c r="BR119" s="998"/>
      <c r="BS119" s="998"/>
      <c r="BT119" s="998"/>
      <c r="BU119" s="998"/>
      <c r="BV119" s="998">
        <v>30570647</v>
      </c>
      <c r="BW119" s="998"/>
      <c r="BX119" s="998"/>
      <c r="BY119" s="998"/>
      <c r="BZ119" s="998"/>
      <c r="CA119" s="998">
        <v>31607880</v>
      </c>
      <c r="CB119" s="998"/>
      <c r="CC119" s="998"/>
      <c r="CD119" s="998"/>
      <c r="CE119" s="998"/>
      <c r="CF119" s="999"/>
      <c r="CG119" s="1000"/>
      <c r="CH119" s="1000"/>
      <c r="CI119" s="1000"/>
      <c r="CJ119" s="1001"/>
      <c r="CK119" s="947"/>
      <c r="CL119" s="948"/>
      <c r="CM119" s="1002" t="s">
        <v>439</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420444</v>
      </c>
      <c r="DH119" s="984"/>
      <c r="DI119" s="984"/>
      <c r="DJ119" s="984"/>
      <c r="DK119" s="985"/>
      <c r="DL119" s="983">
        <v>356084</v>
      </c>
      <c r="DM119" s="984"/>
      <c r="DN119" s="984"/>
      <c r="DO119" s="984"/>
      <c r="DP119" s="985"/>
      <c r="DQ119" s="983">
        <v>342459</v>
      </c>
      <c r="DR119" s="984"/>
      <c r="DS119" s="984"/>
      <c r="DT119" s="984"/>
      <c r="DU119" s="985"/>
      <c r="DV119" s="986">
        <v>4.2</v>
      </c>
      <c r="DW119" s="987"/>
      <c r="DX119" s="987"/>
      <c r="DY119" s="987"/>
      <c r="DZ119" s="988"/>
    </row>
    <row r="120" spans="1:130" s="199" customFormat="1" ht="26.25" customHeight="1">
      <c r="A120" s="1059"/>
      <c r="B120" s="946"/>
      <c r="C120" s="916" t="s">
        <v>416</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112</v>
      </c>
      <c r="AB120" s="959"/>
      <c r="AC120" s="959"/>
      <c r="AD120" s="959"/>
      <c r="AE120" s="960"/>
      <c r="AF120" s="961" t="s">
        <v>112</v>
      </c>
      <c r="AG120" s="959"/>
      <c r="AH120" s="959"/>
      <c r="AI120" s="959"/>
      <c r="AJ120" s="960"/>
      <c r="AK120" s="961" t="s">
        <v>112</v>
      </c>
      <c r="AL120" s="959"/>
      <c r="AM120" s="959"/>
      <c r="AN120" s="959"/>
      <c r="AO120" s="960"/>
      <c r="AP120" s="962" t="s">
        <v>112</v>
      </c>
      <c r="AQ120" s="963"/>
      <c r="AR120" s="963"/>
      <c r="AS120" s="963"/>
      <c r="AT120" s="964"/>
      <c r="AU120" s="989" t="s">
        <v>440</v>
      </c>
      <c r="AV120" s="990"/>
      <c r="AW120" s="990"/>
      <c r="AX120" s="990"/>
      <c r="AY120" s="991"/>
      <c r="AZ120" s="940" t="s">
        <v>441</v>
      </c>
      <c r="BA120" s="889"/>
      <c r="BB120" s="889"/>
      <c r="BC120" s="889"/>
      <c r="BD120" s="889"/>
      <c r="BE120" s="889"/>
      <c r="BF120" s="889"/>
      <c r="BG120" s="889"/>
      <c r="BH120" s="889"/>
      <c r="BI120" s="889"/>
      <c r="BJ120" s="889"/>
      <c r="BK120" s="889"/>
      <c r="BL120" s="889"/>
      <c r="BM120" s="889"/>
      <c r="BN120" s="889"/>
      <c r="BO120" s="889"/>
      <c r="BP120" s="890"/>
      <c r="BQ120" s="926">
        <v>1277552</v>
      </c>
      <c r="BR120" s="927"/>
      <c r="BS120" s="927"/>
      <c r="BT120" s="927"/>
      <c r="BU120" s="927"/>
      <c r="BV120" s="927">
        <v>1761902</v>
      </c>
      <c r="BW120" s="927"/>
      <c r="BX120" s="927"/>
      <c r="BY120" s="927"/>
      <c r="BZ120" s="927"/>
      <c r="CA120" s="927">
        <v>1961920</v>
      </c>
      <c r="CB120" s="927"/>
      <c r="CC120" s="927"/>
      <c r="CD120" s="927"/>
      <c r="CE120" s="927"/>
      <c r="CF120" s="941">
        <v>24.1</v>
      </c>
      <c r="CG120" s="942"/>
      <c r="CH120" s="942"/>
      <c r="CI120" s="942"/>
      <c r="CJ120" s="942"/>
      <c r="CK120" s="1007" t="s">
        <v>442</v>
      </c>
      <c r="CL120" s="1008"/>
      <c r="CM120" s="1008"/>
      <c r="CN120" s="1008"/>
      <c r="CO120" s="1009"/>
      <c r="CP120" s="1015" t="s">
        <v>443</v>
      </c>
      <c r="CQ120" s="1016"/>
      <c r="CR120" s="1016"/>
      <c r="CS120" s="1016"/>
      <c r="CT120" s="1016"/>
      <c r="CU120" s="1016"/>
      <c r="CV120" s="1016"/>
      <c r="CW120" s="1016"/>
      <c r="CX120" s="1016"/>
      <c r="CY120" s="1016"/>
      <c r="CZ120" s="1016"/>
      <c r="DA120" s="1016"/>
      <c r="DB120" s="1016"/>
      <c r="DC120" s="1016"/>
      <c r="DD120" s="1016"/>
      <c r="DE120" s="1016"/>
      <c r="DF120" s="1017"/>
      <c r="DG120" s="926">
        <v>5358923</v>
      </c>
      <c r="DH120" s="927"/>
      <c r="DI120" s="927"/>
      <c r="DJ120" s="927"/>
      <c r="DK120" s="927"/>
      <c r="DL120" s="927">
        <v>5227696</v>
      </c>
      <c r="DM120" s="927"/>
      <c r="DN120" s="927"/>
      <c r="DO120" s="927"/>
      <c r="DP120" s="927"/>
      <c r="DQ120" s="927">
        <v>5015129</v>
      </c>
      <c r="DR120" s="927"/>
      <c r="DS120" s="927"/>
      <c r="DT120" s="927"/>
      <c r="DU120" s="927"/>
      <c r="DV120" s="928">
        <v>61.7</v>
      </c>
      <c r="DW120" s="928"/>
      <c r="DX120" s="928"/>
      <c r="DY120" s="928"/>
      <c r="DZ120" s="929"/>
    </row>
    <row r="121" spans="1:130" s="199" customFormat="1" ht="26.25" customHeight="1">
      <c r="A121" s="1059"/>
      <c r="B121" s="946"/>
      <c r="C121" s="967" t="s">
        <v>444</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112</v>
      </c>
      <c r="AB121" s="959"/>
      <c r="AC121" s="959"/>
      <c r="AD121" s="959"/>
      <c r="AE121" s="960"/>
      <c r="AF121" s="961" t="s">
        <v>112</v>
      </c>
      <c r="AG121" s="959"/>
      <c r="AH121" s="959"/>
      <c r="AI121" s="959"/>
      <c r="AJ121" s="960"/>
      <c r="AK121" s="961" t="s">
        <v>112</v>
      </c>
      <c r="AL121" s="959"/>
      <c r="AM121" s="959"/>
      <c r="AN121" s="959"/>
      <c r="AO121" s="960"/>
      <c r="AP121" s="962" t="s">
        <v>112</v>
      </c>
      <c r="AQ121" s="963"/>
      <c r="AR121" s="963"/>
      <c r="AS121" s="963"/>
      <c r="AT121" s="964"/>
      <c r="AU121" s="992"/>
      <c r="AV121" s="993"/>
      <c r="AW121" s="993"/>
      <c r="AX121" s="993"/>
      <c r="AY121" s="994"/>
      <c r="AZ121" s="949" t="s">
        <v>445</v>
      </c>
      <c r="BA121" s="950"/>
      <c r="BB121" s="950"/>
      <c r="BC121" s="950"/>
      <c r="BD121" s="950"/>
      <c r="BE121" s="950"/>
      <c r="BF121" s="950"/>
      <c r="BG121" s="950"/>
      <c r="BH121" s="950"/>
      <c r="BI121" s="950"/>
      <c r="BJ121" s="950"/>
      <c r="BK121" s="950"/>
      <c r="BL121" s="950"/>
      <c r="BM121" s="950"/>
      <c r="BN121" s="950"/>
      <c r="BO121" s="950"/>
      <c r="BP121" s="951"/>
      <c r="BQ121" s="919">
        <v>1968592</v>
      </c>
      <c r="BR121" s="920"/>
      <c r="BS121" s="920"/>
      <c r="BT121" s="920"/>
      <c r="BU121" s="920"/>
      <c r="BV121" s="920">
        <v>2542440</v>
      </c>
      <c r="BW121" s="920"/>
      <c r="BX121" s="920"/>
      <c r="BY121" s="920"/>
      <c r="BZ121" s="920"/>
      <c r="CA121" s="920">
        <v>3078129</v>
      </c>
      <c r="CB121" s="920"/>
      <c r="CC121" s="920"/>
      <c r="CD121" s="920"/>
      <c r="CE121" s="920"/>
      <c r="CF121" s="914">
        <v>37.9</v>
      </c>
      <c r="CG121" s="915"/>
      <c r="CH121" s="915"/>
      <c r="CI121" s="915"/>
      <c r="CJ121" s="915"/>
      <c r="CK121" s="1010"/>
      <c r="CL121" s="1011"/>
      <c r="CM121" s="1011"/>
      <c r="CN121" s="1011"/>
      <c r="CO121" s="1012"/>
      <c r="CP121" s="1020" t="s">
        <v>446</v>
      </c>
      <c r="CQ121" s="1021"/>
      <c r="CR121" s="1021"/>
      <c r="CS121" s="1021"/>
      <c r="CT121" s="1021"/>
      <c r="CU121" s="1021"/>
      <c r="CV121" s="1021"/>
      <c r="CW121" s="1021"/>
      <c r="CX121" s="1021"/>
      <c r="CY121" s="1021"/>
      <c r="CZ121" s="1021"/>
      <c r="DA121" s="1021"/>
      <c r="DB121" s="1021"/>
      <c r="DC121" s="1021"/>
      <c r="DD121" s="1021"/>
      <c r="DE121" s="1021"/>
      <c r="DF121" s="1022"/>
      <c r="DG121" s="919" t="s">
        <v>112</v>
      </c>
      <c r="DH121" s="920"/>
      <c r="DI121" s="920"/>
      <c r="DJ121" s="920"/>
      <c r="DK121" s="920"/>
      <c r="DL121" s="920" t="s">
        <v>112</v>
      </c>
      <c r="DM121" s="920"/>
      <c r="DN121" s="920"/>
      <c r="DO121" s="920"/>
      <c r="DP121" s="920"/>
      <c r="DQ121" s="920" t="s">
        <v>112</v>
      </c>
      <c r="DR121" s="920"/>
      <c r="DS121" s="920"/>
      <c r="DT121" s="920"/>
      <c r="DU121" s="920"/>
      <c r="DV121" s="921" t="s">
        <v>112</v>
      </c>
      <c r="DW121" s="921"/>
      <c r="DX121" s="921"/>
      <c r="DY121" s="921"/>
      <c r="DZ121" s="922"/>
    </row>
    <row r="122" spans="1:130" s="199" customFormat="1" ht="26.25" customHeight="1">
      <c r="A122" s="1059"/>
      <c r="B122" s="946"/>
      <c r="C122" s="916" t="s">
        <v>426</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112</v>
      </c>
      <c r="AB122" s="959"/>
      <c r="AC122" s="959"/>
      <c r="AD122" s="959"/>
      <c r="AE122" s="960"/>
      <c r="AF122" s="961" t="s">
        <v>112</v>
      </c>
      <c r="AG122" s="959"/>
      <c r="AH122" s="959"/>
      <c r="AI122" s="959"/>
      <c r="AJ122" s="960"/>
      <c r="AK122" s="961" t="s">
        <v>112</v>
      </c>
      <c r="AL122" s="959"/>
      <c r="AM122" s="959"/>
      <c r="AN122" s="959"/>
      <c r="AO122" s="960"/>
      <c r="AP122" s="962" t="s">
        <v>112</v>
      </c>
      <c r="AQ122" s="963"/>
      <c r="AR122" s="963"/>
      <c r="AS122" s="963"/>
      <c r="AT122" s="964"/>
      <c r="AU122" s="992"/>
      <c r="AV122" s="993"/>
      <c r="AW122" s="993"/>
      <c r="AX122" s="993"/>
      <c r="AY122" s="994"/>
      <c r="AZ122" s="974" t="s">
        <v>447</v>
      </c>
      <c r="BA122" s="965"/>
      <c r="BB122" s="965"/>
      <c r="BC122" s="965"/>
      <c r="BD122" s="965"/>
      <c r="BE122" s="965"/>
      <c r="BF122" s="965"/>
      <c r="BG122" s="965"/>
      <c r="BH122" s="965"/>
      <c r="BI122" s="965"/>
      <c r="BJ122" s="965"/>
      <c r="BK122" s="965"/>
      <c r="BL122" s="965"/>
      <c r="BM122" s="965"/>
      <c r="BN122" s="965"/>
      <c r="BO122" s="965"/>
      <c r="BP122" s="966"/>
      <c r="BQ122" s="997">
        <v>16169180</v>
      </c>
      <c r="BR122" s="998"/>
      <c r="BS122" s="998"/>
      <c r="BT122" s="998"/>
      <c r="BU122" s="998"/>
      <c r="BV122" s="998">
        <v>17490472</v>
      </c>
      <c r="BW122" s="998"/>
      <c r="BX122" s="998"/>
      <c r="BY122" s="998"/>
      <c r="BZ122" s="998"/>
      <c r="CA122" s="998">
        <v>18726565</v>
      </c>
      <c r="CB122" s="998"/>
      <c r="CC122" s="998"/>
      <c r="CD122" s="998"/>
      <c r="CE122" s="998"/>
      <c r="CF122" s="1018">
        <v>230.4</v>
      </c>
      <c r="CG122" s="1019"/>
      <c r="CH122" s="1019"/>
      <c r="CI122" s="1019"/>
      <c r="CJ122" s="1019"/>
      <c r="CK122" s="1010"/>
      <c r="CL122" s="1011"/>
      <c r="CM122" s="1011"/>
      <c r="CN122" s="1011"/>
      <c r="CO122" s="1012"/>
      <c r="CP122" s="1020" t="s">
        <v>448</v>
      </c>
      <c r="CQ122" s="1021"/>
      <c r="CR122" s="1021"/>
      <c r="CS122" s="1021"/>
      <c r="CT122" s="1021"/>
      <c r="CU122" s="1021"/>
      <c r="CV122" s="1021"/>
      <c r="CW122" s="1021"/>
      <c r="CX122" s="1021"/>
      <c r="CY122" s="1021"/>
      <c r="CZ122" s="1021"/>
      <c r="DA122" s="1021"/>
      <c r="DB122" s="1021"/>
      <c r="DC122" s="1021"/>
      <c r="DD122" s="1021"/>
      <c r="DE122" s="1021"/>
      <c r="DF122" s="1022"/>
      <c r="DG122" s="919" t="s">
        <v>112</v>
      </c>
      <c r="DH122" s="920"/>
      <c r="DI122" s="920"/>
      <c r="DJ122" s="920"/>
      <c r="DK122" s="920"/>
      <c r="DL122" s="920" t="s">
        <v>112</v>
      </c>
      <c r="DM122" s="920"/>
      <c r="DN122" s="920"/>
      <c r="DO122" s="920"/>
      <c r="DP122" s="920"/>
      <c r="DQ122" s="920" t="s">
        <v>112</v>
      </c>
      <c r="DR122" s="920"/>
      <c r="DS122" s="920"/>
      <c r="DT122" s="920"/>
      <c r="DU122" s="920"/>
      <c r="DV122" s="921" t="s">
        <v>112</v>
      </c>
      <c r="DW122" s="921"/>
      <c r="DX122" s="921"/>
      <c r="DY122" s="921"/>
      <c r="DZ122" s="922"/>
    </row>
    <row r="123" spans="1:130" s="199" customFormat="1" ht="26.25" customHeight="1">
      <c r="A123" s="1059"/>
      <c r="B123" s="946"/>
      <c r="C123" s="916" t="s">
        <v>432</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9055</v>
      </c>
      <c r="AB123" s="959"/>
      <c r="AC123" s="959"/>
      <c r="AD123" s="959"/>
      <c r="AE123" s="960"/>
      <c r="AF123" s="961">
        <v>8415</v>
      </c>
      <c r="AG123" s="959"/>
      <c r="AH123" s="959"/>
      <c r="AI123" s="959"/>
      <c r="AJ123" s="960"/>
      <c r="AK123" s="961">
        <v>8521</v>
      </c>
      <c r="AL123" s="959"/>
      <c r="AM123" s="959"/>
      <c r="AN123" s="959"/>
      <c r="AO123" s="960"/>
      <c r="AP123" s="962">
        <v>0.1</v>
      </c>
      <c r="AQ123" s="963"/>
      <c r="AR123" s="963"/>
      <c r="AS123" s="963"/>
      <c r="AT123" s="964"/>
      <c r="AU123" s="995"/>
      <c r="AV123" s="996"/>
      <c r="AW123" s="996"/>
      <c r="AX123" s="996"/>
      <c r="AY123" s="996"/>
      <c r="AZ123" s="230" t="s">
        <v>170</v>
      </c>
      <c r="BA123" s="230"/>
      <c r="BB123" s="230"/>
      <c r="BC123" s="230"/>
      <c r="BD123" s="230"/>
      <c r="BE123" s="230"/>
      <c r="BF123" s="230"/>
      <c r="BG123" s="230"/>
      <c r="BH123" s="230"/>
      <c r="BI123" s="230"/>
      <c r="BJ123" s="230"/>
      <c r="BK123" s="230"/>
      <c r="BL123" s="230"/>
      <c r="BM123" s="230"/>
      <c r="BN123" s="230"/>
      <c r="BO123" s="975" t="s">
        <v>449</v>
      </c>
      <c r="BP123" s="1006"/>
      <c r="BQ123" s="1065">
        <v>19415324</v>
      </c>
      <c r="BR123" s="1066"/>
      <c r="BS123" s="1066"/>
      <c r="BT123" s="1066"/>
      <c r="BU123" s="1066"/>
      <c r="BV123" s="1066">
        <v>21794814</v>
      </c>
      <c r="BW123" s="1066"/>
      <c r="BX123" s="1066"/>
      <c r="BY123" s="1066"/>
      <c r="BZ123" s="1066"/>
      <c r="CA123" s="1066">
        <v>23766614</v>
      </c>
      <c r="CB123" s="1066"/>
      <c r="CC123" s="1066"/>
      <c r="CD123" s="1066"/>
      <c r="CE123" s="1066"/>
      <c r="CF123" s="999"/>
      <c r="CG123" s="1000"/>
      <c r="CH123" s="1000"/>
      <c r="CI123" s="1000"/>
      <c r="CJ123" s="1001"/>
      <c r="CK123" s="1010"/>
      <c r="CL123" s="1011"/>
      <c r="CM123" s="1011"/>
      <c r="CN123" s="1011"/>
      <c r="CO123" s="1012"/>
      <c r="CP123" s="1020" t="s">
        <v>380</v>
      </c>
      <c r="CQ123" s="1021"/>
      <c r="CR123" s="1021"/>
      <c r="CS123" s="1021"/>
      <c r="CT123" s="1021"/>
      <c r="CU123" s="1021"/>
      <c r="CV123" s="1021"/>
      <c r="CW123" s="1021"/>
      <c r="CX123" s="1021"/>
      <c r="CY123" s="1021"/>
      <c r="CZ123" s="1021"/>
      <c r="DA123" s="1021"/>
      <c r="DB123" s="1021"/>
      <c r="DC123" s="1021"/>
      <c r="DD123" s="1021"/>
      <c r="DE123" s="1021"/>
      <c r="DF123" s="1022"/>
      <c r="DG123" s="958" t="s">
        <v>112</v>
      </c>
      <c r="DH123" s="959"/>
      <c r="DI123" s="959"/>
      <c r="DJ123" s="959"/>
      <c r="DK123" s="960"/>
      <c r="DL123" s="961" t="s">
        <v>112</v>
      </c>
      <c r="DM123" s="959"/>
      <c r="DN123" s="959"/>
      <c r="DO123" s="959"/>
      <c r="DP123" s="960"/>
      <c r="DQ123" s="961" t="s">
        <v>112</v>
      </c>
      <c r="DR123" s="959"/>
      <c r="DS123" s="959"/>
      <c r="DT123" s="959"/>
      <c r="DU123" s="960"/>
      <c r="DV123" s="962" t="s">
        <v>112</v>
      </c>
      <c r="DW123" s="963"/>
      <c r="DX123" s="963"/>
      <c r="DY123" s="963"/>
      <c r="DZ123" s="964"/>
    </row>
    <row r="124" spans="1:130" s="199" customFormat="1" ht="26.25" customHeight="1" thickBot="1">
      <c r="A124" s="1059"/>
      <c r="B124" s="946"/>
      <c r="C124" s="916" t="s">
        <v>435</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112</v>
      </c>
      <c r="AB124" s="959"/>
      <c r="AC124" s="959"/>
      <c r="AD124" s="959"/>
      <c r="AE124" s="960"/>
      <c r="AF124" s="961" t="s">
        <v>112</v>
      </c>
      <c r="AG124" s="959"/>
      <c r="AH124" s="959"/>
      <c r="AI124" s="959"/>
      <c r="AJ124" s="960"/>
      <c r="AK124" s="961" t="s">
        <v>112</v>
      </c>
      <c r="AL124" s="959"/>
      <c r="AM124" s="959"/>
      <c r="AN124" s="959"/>
      <c r="AO124" s="960"/>
      <c r="AP124" s="962" t="s">
        <v>112</v>
      </c>
      <c r="AQ124" s="963"/>
      <c r="AR124" s="963"/>
      <c r="AS124" s="963"/>
      <c r="AT124" s="964"/>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130.4</v>
      </c>
      <c r="BR124" s="1028"/>
      <c r="BS124" s="1028"/>
      <c r="BT124" s="1028"/>
      <c r="BU124" s="1028"/>
      <c r="BV124" s="1028">
        <v>111.1</v>
      </c>
      <c r="BW124" s="1028"/>
      <c r="BX124" s="1028"/>
      <c r="BY124" s="1028"/>
      <c r="BZ124" s="1028"/>
      <c r="CA124" s="1028">
        <v>96.4</v>
      </c>
      <c r="CB124" s="1028"/>
      <c r="CC124" s="1028"/>
      <c r="CD124" s="1028"/>
      <c r="CE124" s="1028"/>
      <c r="CF124" s="1029"/>
      <c r="CG124" s="1030"/>
      <c r="CH124" s="1030"/>
      <c r="CI124" s="1030"/>
      <c r="CJ124" s="1031"/>
      <c r="CK124" s="1013"/>
      <c r="CL124" s="1013"/>
      <c r="CM124" s="1013"/>
      <c r="CN124" s="1013"/>
      <c r="CO124" s="1014"/>
      <c r="CP124" s="1020" t="s">
        <v>451</v>
      </c>
      <c r="CQ124" s="1021"/>
      <c r="CR124" s="1021"/>
      <c r="CS124" s="1021"/>
      <c r="CT124" s="1021"/>
      <c r="CU124" s="1021"/>
      <c r="CV124" s="1021"/>
      <c r="CW124" s="1021"/>
      <c r="CX124" s="1021"/>
      <c r="CY124" s="1021"/>
      <c r="CZ124" s="1021"/>
      <c r="DA124" s="1021"/>
      <c r="DB124" s="1021"/>
      <c r="DC124" s="1021"/>
      <c r="DD124" s="1021"/>
      <c r="DE124" s="1021"/>
      <c r="DF124" s="1022"/>
      <c r="DG124" s="1005" t="s">
        <v>112</v>
      </c>
      <c r="DH124" s="984"/>
      <c r="DI124" s="984"/>
      <c r="DJ124" s="984"/>
      <c r="DK124" s="985"/>
      <c r="DL124" s="983" t="s">
        <v>112</v>
      </c>
      <c r="DM124" s="984"/>
      <c r="DN124" s="984"/>
      <c r="DO124" s="984"/>
      <c r="DP124" s="985"/>
      <c r="DQ124" s="983" t="s">
        <v>112</v>
      </c>
      <c r="DR124" s="984"/>
      <c r="DS124" s="984"/>
      <c r="DT124" s="984"/>
      <c r="DU124" s="985"/>
      <c r="DV124" s="986" t="s">
        <v>112</v>
      </c>
      <c r="DW124" s="987"/>
      <c r="DX124" s="987"/>
      <c r="DY124" s="987"/>
      <c r="DZ124" s="988"/>
    </row>
    <row r="125" spans="1:130" s="199" customFormat="1" ht="26.25" customHeight="1">
      <c r="A125" s="1059"/>
      <c r="B125" s="946"/>
      <c r="C125" s="916" t="s">
        <v>437</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112</v>
      </c>
      <c r="AB125" s="959"/>
      <c r="AC125" s="959"/>
      <c r="AD125" s="959"/>
      <c r="AE125" s="960"/>
      <c r="AF125" s="961" t="s">
        <v>112</v>
      </c>
      <c r="AG125" s="959"/>
      <c r="AH125" s="959"/>
      <c r="AI125" s="959"/>
      <c r="AJ125" s="960"/>
      <c r="AK125" s="961" t="s">
        <v>112</v>
      </c>
      <c r="AL125" s="959"/>
      <c r="AM125" s="959"/>
      <c r="AN125" s="959"/>
      <c r="AO125" s="960"/>
      <c r="AP125" s="962" t="s">
        <v>112</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452</v>
      </c>
      <c r="CL125" s="1008"/>
      <c r="CM125" s="1008"/>
      <c r="CN125" s="1008"/>
      <c r="CO125" s="1009"/>
      <c r="CP125" s="940" t="s">
        <v>453</v>
      </c>
      <c r="CQ125" s="889"/>
      <c r="CR125" s="889"/>
      <c r="CS125" s="889"/>
      <c r="CT125" s="889"/>
      <c r="CU125" s="889"/>
      <c r="CV125" s="889"/>
      <c r="CW125" s="889"/>
      <c r="CX125" s="889"/>
      <c r="CY125" s="889"/>
      <c r="CZ125" s="889"/>
      <c r="DA125" s="889"/>
      <c r="DB125" s="889"/>
      <c r="DC125" s="889"/>
      <c r="DD125" s="889"/>
      <c r="DE125" s="889"/>
      <c r="DF125" s="890"/>
      <c r="DG125" s="926" t="s">
        <v>112</v>
      </c>
      <c r="DH125" s="927"/>
      <c r="DI125" s="927"/>
      <c r="DJ125" s="927"/>
      <c r="DK125" s="927"/>
      <c r="DL125" s="927" t="s">
        <v>112</v>
      </c>
      <c r="DM125" s="927"/>
      <c r="DN125" s="927"/>
      <c r="DO125" s="927"/>
      <c r="DP125" s="927"/>
      <c r="DQ125" s="927" t="s">
        <v>112</v>
      </c>
      <c r="DR125" s="927"/>
      <c r="DS125" s="927"/>
      <c r="DT125" s="927"/>
      <c r="DU125" s="927"/>
      <c r="DV125" s="928" t="s">
        <v>112</v>
      </c>
      <c r="DW125" s="928"/>
      <c r="DX125" s="928"/>
      <c r="DY125" s="928"/>
      <c r="DZ125" s="929"/>
    </row>
    <row r="126" spans="1:130" s="199" customFormat="1" ht="26.25" customHeight="1" thickBot="1">
      <c r="A126" s="1059"/>
      <c r="B126" s="946"/>
      <c r="C126" s="916" t="s">
        <v>439</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33615</v>
      </c>
      <c r="AB126" s="959"/>
      <c r="AC126" s="959"/>
      <c r="AD126" s="959"/>
      <c r="AE126" s="960"/>
      <c r="AF126" s="961">
        <v>65086</v>
      </c>
      <c r="AG126" s="959"/>
      <c r="AH126" s="959"/>
      <c r="AI126" s="959"/>
      <c r="AJ126" s="960"/>
      <c r="AK126" s="961">
        <v>158675</v>
      </c>
      <c r="AL126" s="959"/>
      <c r="AM126" s="959"/>
      <c r="AN126" s="959"/>
      <c r="AO126" s="960"/>
      <c r="AP126" s="962">
        <v>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454</v>
      </c>
      <c r="CQ126" s="950"/>
      <c r="CR126" s="950"/>
      <c r="CS126" s="950"/>
      <c r="CT126" s="950"/>
      <c r="CU126" s="950"/>
      <c r="CV126" s="950"/>
      <c r="CW126" s="950"/>
      <c r="CX126" s="950"/>
      <c r="CY126" s="950"/>
      <c r="CZ126" s="950"/>
      <c r="DA126" s="950"/>
      <c r="DB126" s="950"/>
      <c r="DC126" s="950"/>
      <c r="DD126" s="950"/>
      <c r="DE126" s="950"/>
      <c r="DF126" s="951"/>
      <c r="DG126" s="919" t="s">
        <v>112</v>
      </c>
      <c r="DH126" s="920"/>
      <c r="DI126" s="920"/>
      <c r="DJ126" s="920"/>
      <c r="DK126" s="920"/>
      <c r="DL126" s="920" t="s">
        <v>112</v>
      </c>
      <c r="DM126" s="920"/>
      <c r="DN126" s="920"/>
      <c r="DO126" s="920"/>
      <c r="DP126" s="920"/>
      <c r="DQ126" s="920" t="s">
        <v>112</v>
      </c>
      <c r="DR126" s="920"/>
      <c r="DS126" s="920"/>
      <c r="DT126" s="920"/>
      <c r="DU126" s="920"/>
      <c r="DV126" s="921" t="s">
        <v>112</v>
      </c>
      <c r="DW126" s="921"/>
      <c r="DX126" s="921"/>
      <c r="DY126" s="921"/>
      <c r="DZ126" s="922"/>
    </row>
    <row r="127" spans="1:130" s="199" customFormat="1" ht="26.25" customHeight="1">
      <c r="A127" s="1060"/>
      <c r="B127" s="948"/>
      <c r="C127" s="1002" t="s">
        <v>455</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19419</v>
      </c>
      <c r="AB127" s="959"/>
      <c r="AC127" s="959"/>
      <c r="AD127" s="959"/>
      <c r="AE127" s="960"/>
      <c r="AF127" s="961">
        <v>18638</v>
      </c>
      <c r="AG127" s="959"/>
      <c r="AH127" s="959"/>
      <c r="AI127" s="959"/>
      <c r="AJ127" s="960"/>
      <c r="AK127" s="961">
        <v>18258</v>
      </c>
      <c r="AL127" s="959"/>
      <c r="AM127" s="959"/>
      <c r="AN127" s="959"/>
      <c r="AO127" s="960"/>
      <c r="AP127" s="962">
        <v>0.2</v>
      </c>
      <c r="AQ127" s="963"/>
      <c r="AR127" s="963"/>
      <c r="AS127" s="963"/>
      <c r="AT127" s="964"/>
      <c r="AU127" s="235"/>
      <c r="AV127" s="235"/>
      <c r="AW127" s="235"/>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460</v>
      </c>
      <c r="CQ127" s="950"/>
      <c r="CR127" s="950"/>
      <c r="CS127" s="950"/>
      <c r="CT127" s="950"/>
      <c r="CU127" s="950"/>
      <c r="CV127" s="950"/>
      <c r="CW127" s="950"/>
      <c r="CX127" s="950"/>
      <c r="CY127" s="950"/>
      <c r="CZ127" s="950"/>
      <c r="DA127" s="950"/>
      <c r="DB127" s="950"/>
      <c r="DC127" s="950"/>
      <c r="DD127" s="950"/>
      <c r="DE127" s="950"/>
      <c r="DF127" s="951"/>
      <c r="DG127" s="919" t="s">
        <v>112</v>
      </c>
      <c r="DH127" s="920"/>
      <c r="DI127" s="920"/>
      <c r="DJ127" s="920"/>
      <c r="DK127" s="920"/>
      <c r="DL127" s="920" t="s">
        <v>112</v>
      </c>
      <c r="DM127" s="920"/>
      <c r="DN127" s="920"/>
      <c r="DO127" s="920"/>
      <c r="DP127" s="920"/>
      <c r="DQ127" s="920" t="s">
        <v>112</v>
      </c>
      <c r="DR127" s="920"/>
      <c r="DS127" s="920"/>
      <c r="DT127" s="920"/>
      <c r="DU127" s="920"/>
      <c r="DV127" s="921" t="s">
        <v>112</v>
      </c>
      <c r="DW127" s="921"/>
      <c r="DX127" s="921"/>
      <c r="DY127" s="921"/>
      <c r="DZ127" s="922"/>
    </row>
    <row r="128" spans="1:130" s="199" customFormat="1" ht="26.25" customHeight="1" thickBot="1">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260665</v>
      </c>
      <c r="AB128" s="1048"/>
      <c r="AC128" s="1048"/>
      <c r="AD128" s="1048"/>
      <c r="AE128" s="1049"/>
      <c r="AF128" s="1050">
        <v>251651</v>
      </c>
      <c r="AG128" s="1048"/>
      <c r="AH128" s="1048"/>
      <c r="AI128" s="1048"/>
      <c r="AJ128" s="1049"/>
      <c r="AK128" s="1050">
        <v>204690</v>
      </c>
      <c r="AL128" s="1048"/>
      <c r="AM128" s="1048"/>
      <c r="AN128" s="1048"/>
      <c r="AO128" s="1049"/>
      <c r="AP128" s="1051"/>
      <c r="AQ128" s="1052"/>
      <c r="AR128" s="1052"/>
      <c r="AS128" s="1052"/>
      <c r="AT128" s="1053"/>
      <c r="AU128" s="235"/>
      <c r="AV128" s="235"/>
      <c r="AW128" s="235"/>
      <c r="AX128" s="888" t="s">
        <v>463</v>
      </c>
      <c r="AY128" s="889"/>
      <c r="AZ128" s="889"/>
      <c r="BA128" s="889"/>
      <c r="BB128" s="889"/>
      <c r="BC128" s="889"/>
      <c r="BD128" s="889"/>
      <c r="BE128" s="890"/>
      <c r="BF128" s="1054" t="s">
        <v>384</v>
      </c>
      <c r="BG128" s="1055"/>
      <c r="BH128" s="1055"/>
      <c r="BI128" s="1055"/>
      <c r="BJ128" s="1055"/>
      <c r="BK128" s="1055"/>
      <c r="BL128" s="1056"/>
      <c r="BM128" s="1054">
        <v>13.43</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464</v>
      </c>
      <c r="CQ128" s="1037"/>
      <c r="CR128" s="1037"/>
      <c r="CS128" s="1037"/>
      <c r="CT128" s="1037"/>
      <c r="CU128" s="1037"/>
      <c r="CV128" s="1037"/>
      <c r="CW128" s="1037"/>
      <c r="CX128" s="1037"/>
      <c r="CY128" s="1037"/>
      <c r="CZ128" s="1037"/>
      <c r="DA128" s="1037"/>
      <c r="DB128" s="1037"/>
      <c r="DC128" s="1037"/>
      <c r="DD128" s="1037"/>
      <c r="DE128" s="1037"/>
      <c r="DF128" s="1038"/>
      <c r="DG128" s="1039" t="s">
        <v>388</v>
      </c>
      <c r="DH128" s="1040"/>
      <c r="DI128" s="1040"/>
      <c r="DJ128" s="1040"/>
      <c r="DK128" s="1040"/>
      <c r="DL128" s="1040" t="s">
        <v>388</v>
      </c>
      <c r="DM128" s="1040"/>
      <c r="DN128" s="1040"/>
      <c r="DO128" s="1040"/>
      <c r="DP128" s="1040"/>
      <c r="DQ128" s="1040" t="s">
        <v>388</v>
      </c>
      <c r="DR128" s="1040"/>
      <c r="DS128" s="1040"/>
      <c r="DT128" s="1040"/>
      <c r="DU128" s="1040"/>
      <c r="DV128" s="1041" t="s">
        <v>388</v>
      </c>
      <c r="DW128" s="1041"/>
      <c r="DX128" s="1041"/>
      <c r="DY128" s="1041"/>
      <c r="DZ128" s="1042"/>
    </row>
    <row r="129" spans="1:131" s="199" customFormat="1" ht="26.25" customHeight="1">
      <c r="A129" s="930" t="s">
        <v>92</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465</v>
      </c>
      <c r="X129" s="1074"/>
      <c r="Y129" s="1074"/>
      <c r="Z129" s="1075"/>
      <c r="AA129" s="958">
        <v>9003635</v>
      </c>
      <c r="AB129" s="959"/>
      <c r="AC129" s="959"/>
      <c r="AD129" s="959"/>
      <c r="AE129" s="960"/>
      <c r="AF129" s="961">
        <v>9214454</v>
      </c>
      <c r="AG129" s="959"/>
      <c r="AH129" s="959"/>
      <c r="AI129" s="959"/>
      <c r="AJ129" s="960"/>
      <c r="AK129" s="961">
        <v>9446661</v>
      </c>
      <c r="AL129" s="959"/>
      <c r="AM129" s="959"/>
      <c r="AN129" s="959"/>
      <c r="AO129" s="960"/>
      <c r="AP129" s="1076"/>
      <c r="AQ129" s="1077"/>
      <c r="AR129" s="1077"/>
      <c r="AS129" s="1077"/>
      <c r="AT129" s="1078"/>
      <c r="AU129" s="237"/>
      <c r="AV129" s="237"/>
      <c r="AW129" s="237"/>
      <c r="AX129" s="1067" t="s">
        <v>466</v>
      </c>
      <c r="AY129" s="950"/>
      <c r="AZ129" s="950"/>
      <c r="BA129" s="950"/>
      <c r="BB129" s="950"/>
      <c r="BC129" s="950"/>
      <c r="BD129" s="950"/>
      <c r="BE129" s="951"/>
      <c r="BF129" s="1068" t="s">
        <v>112</v>
      </c>
      <c r="BG129" s="1069"/>
      <c r="BH129" s="1069"/>
      <c r="BI129" s="1069"/>
      <c r="BJ129" s="1069"/>
      <c r="BK129" s="1069"/>
      <c r="BL129" s="1070"/>
      <c r="BM129" s="1068">
        <v>18.43</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467</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468</v>
      </c>
      <c r="X130" s="1074"/>
      <c r="Y130" s="1074"/>
      <c r="Z130" s="1075"/>
      <c r="AA130" s="958">
        <v>1327036</v>
      </c>
      <c r="AB130" s="959"/>
      <c r="AC130" s="959"/>
      <c r="AD130" s="959"/>
      <c r="AE130" s="960"/>
      <c r="AF130" s="961">
        <v>1316815</v>
      </c>
      <c r="AG130" s="959"/>
      <c r="AH130" s="959"/>
      <c r="AI130" s="959"/>
      <c r="AJ130" s="960"/>
      <c r="AK130" s="961">
        <v>1319820</v>
      </c>
      <c r="AL130" s="959"/>
      <c r="AM130" s="959"/>
      <c r="AN130" s="959"/>
      <c r="AO130" s="960"/>
      <c r="AP130" s="1076"/>
      <c r="AQ130" s="1077"/>
      <c r="AR130" s="1077"/>
      <c r="AS130" s="1077"/>
      <c r="AT130" s="1078"/>
      <c r="AU130" s="237"/>
      <c r="AV130" s="237"/>
      <c r="AW130" s="237"/>
      <c r="AX130" s="1067" t="s">
        <v>469</v>
      </c>
      <c r="AY130" s="950"/>
      <c r="AZ130" s="950"/>
      <c r="BA130" s="950"/>
      <c r="BB130" s="950"/>
      <c r="BC130" s="950"/>
      <c r="BD130" s="950"/>
      <c r="BE130" s="951"/>
      <c r="BF130" s="1104">
        <v>8.8000000000000007</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470</v>
      </c>
      <c r="X131" s="1112"/>
      <c r="Y131" s="1112"/>
      <c r="Z131" s="1113"/>
      <c r="AA131" s="1005">
        <v>7676599</v>
      </c>
      <c r="AB131" s="984"/>
      <c r="AC131" s="984"/>
      <c r="AD131" s="984"/>
      <c r="AE131" s="985"/>
      <c r="AF131" s="983">
        <v>7897639</v>
      </c>
      <c r="AG131" s="984"/>
      <c r="AH131" s="984"/>
      <c r="AI131" s="984"/>
      <c r="AJ131" s="985"/>
      <c r="AK131" s="983">
        <v>8126841</v>
      </c>
      <c r="AL131" s="984"/>
      <c r="AM131" s="984"/>
      <c r="AN131" s="984"/>
      <c r="AO131" s="985"/>
      <c r="AP131" s="1114"/>
      <c r="AQ131" s="1115"/>
      <c r="AR131" s="1115"/>
      <c r="AS131" s="1115"/>
      <c r="AT131" s="1116"/>
      <c r="AU131" s="237"/>
      <c r="AV131" s="237"/>
      <c r="AW131" s="237"/>
      <c r="AX131" s="1086" t="s">
        <v>471</v>
      </c>
      <c r="AY131" s="1037"/>
      <c r="AZ131" s="1037"/>
      <c r="BA131" s="1037"/>
      <c r="BB131" s="1037"/>
      <c r="BC131" s="1037"/>
      <c r="BD131" s="1037"/>
      <c r="BE131" s="1038"/>
      <c r="BF131" s="1087">
        <v>96.4</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472</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473</v>
      </c>
      <c r="W132" s="1097"/>
      <c r="X132" s="1097"/>
      <c r="Y132" s="1097"/>
      <c r="Z132" s="1098"/>
      <c r="AA132" s="1099">
        <v>9.1772020399999992</v>
      </c>
      <c r="AB132" s="1100"/>
      <c r="AC132" s="1100"/>
      <c r="AD132" s="1100"/>
      <c r="AE132" s="1101"/>
      <c r="AF132" s="1102">
        <v>8.4448149630000007</v>
      </c>
      <c r="AG132" s="1100"/>
      <c r="AH132" s="1100"/>
      <c r="AI132" s="1100"/>
      <c r="AJ132" s="1101"/>
      <c r="AK132" s="1102">
        <v>8.976562972</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474</v>
      </c>
      <c r="W133" s="1080"/>
      <c r="X133" s="1080"/>
      <c r="Y133" s="1080"/>
      <c r="Z133" s="1081"/>
      <c r="AA133" s="1082">
        <v>12.4</v>
      </c>
      <c r="AB133" s="1083"/>
      <c r="AC133" s="1083"/>
      <c r="AD133" s="1083"/>
      <c r="AE133" s="1084"/>
      <c r="AF133" s="1082">
        <v>10.8</v>
      </c>
      <c r="AG133" s="1083"/>
      <c r="AH133" s="1083"/>
      <c r="AI133" s="1083"/>
      <c r="AJ133" s="1084"/>
      <c r="AK133" s="1082">
        <v>8.8000000000000007</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P61"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N7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20" t="s">
        <v>477</v>
      </c>
      <c r="L7" s="256"/>
      <c r="M7" s="257" t="s">
        <v>478</v>
      </c>
      <c r="N7" s="258"/>
    </row>
    <row r="8" spans="1:16">
      <c r="A8" s="250"/>
      <c r="B8" s="246"/>
      <c r="C8" s="246"/>
      <c r="D8" s="246"/>
      <c r="E8" s="246"/>
      <c r="F8" s="246"/>
      <c r="G8" s="259"/>
      <c r="H8" s="260"/>
      <c r="I8" s="260"/>
      <c r="J8" s="261"/>
      <c r="K8" s="1121"/>
      <c r="L8" s="262" t="s">
        <v>479</v>
      </c>
      <c r="M8" s="263" t="s">
        <v>480</v>
      </c>
      <c r="N8" s="264" t="s">
        <v>481</v>
      </c>
    </row>
    <row r="9" spans="1:16">
      <c r="A9" s="250"/>
      <c r="B9" s="246"/>
      <c r="C9" s="246"/>
      <c r="D9" s="246"/>
      <c r="E9" s="246"/>
      <c r="F9" s="246"/>
      <c r="G9" s="1122" t="s">
        <v>482</v>
      </c>
      <c r="H9" s="1123"/>
      <c r="I9" s="1123"/>
      <c r="J9" s="1124"/>
      <c r="K9" s="265">
        <v>2867080</v>
      </c>
      <c r="L9" s="266">
        <v>54973</v>
      </c>
      <c r="M9" s="267">
        <v>55845</v>
      </c>
      <c r="N9" s="268">
        <v>-1.6</v>
      </c>
    </row>
    <row r="10" spans="1:16">
      <c r="A10" s="250"/>
      <c r="B10" s="246"/>
      <c r="C10" s="246"/>
      <c r="D10" s="246"/>
      <c r="E10" s="246"/>
      <c r="F10" s="246"/>
      <c r="G10" s="1122" t="s">
        <v>483</v>
      </c>
      <c r="H10" s="1123"/>
      <c r="I10" s="1123"/>
      <c r="J10" s="1124"/>
      <c r="K10" s="269">
        <v>48886</v>
      </c>
      <c r="L10" s="270">
        <v>937</v>
      </c>
      <c r="M10" s="271">
        <v>5607</v>
      </c>
      <c r="N10" s="272">
        <v>-83.3</v>
      </c>
    </row>
    <row r="11" spans="1:16" ht="13.5" customHeight="1">
      <c r="A11" s="250"/>
      <c r="B11" s="246"/>
      <c r="C11" s="246"/>
      <c r="D11" s="246"/>
      <c r="E11" s="246"/>
      <c r="F11" s="246"/>
      <c r="G11" s="1122" t="s">
        <v>484</v>
      </c>
      <c r="H11" s="1123"/>
      <c r="I11" s="1123"/>
      <c r="J11" s="1124"/>
      <c r="K11" s="269">
        <v>15965</v>
      </c>
      <c r="L11" s="270">
        <v>306</v>
      </c>
      <c r="M11" s="271">
        <v>8384</v>
      </c>
      <c r="N11" s="272">
        <v>-96.4</v>
      </c>
    </row>
    <row r="12" spans="1:16" ht="13.5" customHeight="1">
      <c r="A12" s="250"/>
      <c r="B12" s="246"/>
      <c r="C12" s="246"/>
      <c r="D12" s="246"/>
      <c r="E12" s="246"/>
      <c r="F12" s="246"/>
      <c r="G12" s="1122" t="s">
        <v>485</v>
      </c>
      <c r="H12" s="1123"/>
      <c r="I12" s="1123"/>
      <c r="J12" s="1124"/>
      <c r="K12" s="269" t="s">
        <v>486</v>
      </c>
      <c r="L12" s="270" t="s">
        <v>486</v>
      </c>
      <c r="M12" s="271">
        <v>147</v>
      </c>
      <c r="N12" s="272" t="s">
        <v>486</v>
      </c>
    </row>
    <row r="13" spans="1:16" ht="13.5" customHeight="1">
      <c r="A13" s="250"/>
      <c r="B13" s="246"/>
      <c r="C13" s="246"/>
      <c r="D13" s="246"/>
      <c r="E13" s="246"/>
      <c r="F13" s="246"/>
      <c r="G13" s="1122" t="s">
        <v>487</v>
      </c>
      <c r="H13" s="1123"/>
      <c r="I13" s="1123"/>
      <c r="J13" s="1124"/>
      <c r="K13" s="269" t="s">
        <v>486</v>
      </c>
      <c r="L13" s="270" t="s">
        <v>486</v>
      </c>
      <c r="M13" s="271">
        <v>6</v>
      </c>
      <c r="N13" s="272" t="s">
        <v>486</v>
      </c>
    </row>
    <row r="14" spans="1:16" ht="13.5" customHeight="1">
      <c r="A14" s="250"/>
      <c r="B14" s="246"/>
      <c r="C14" s="246"/>
      <c r="D14" s="246"/>
      <c r="E14" s="246"/>
      <c r="F14" s="246"/>
      <c r="G14" s="1122" t="s">
        <v>488</v>
      </c>
      <c r="H14" s="1123"/>
      <c r="I14" s="1123"/>
      <c r="J14" s="1124"/>
      <c r="K14" s="269">
        <v>246010</v>
      </c>
      <c r="L14" s="270">
        <v>4717</v>
      </c>
      <c r="M14" s="271">
        <v>2653</v>
      </c>
      <c r="N14" s="272">
        <v>77.8</v>
      </c>
    </row>
    <row r="15" spans="1:16" ht="13.5" customHeight="1">
      <c r="A15" s="250"/>
      <c r="B15" s="246"/>
      <c r="C15" s="246"/>
      <c r="D15" s="246"/>
      <c r="E15" s="246"/>
      <c r="F15" s="246"/>
      <c r="G15" s="1122" t="s">
        <v>489</v>
      </c>
      <c r="H15" s="1123"/>
      <c r="I15" s="1123"/>
      <c r="J15" s="1124"/>
      <c r="K15" s="269">
        <v>75244</v>
      </c>
      <c r="L15" s="270">
        <v>1443</v>
      </c>
      <c r="M15" s="271">
        <v>1240</v>
      </c>
      <c r="N15" s="272">
        <v>16.399999999999999</v>
      </c>
    </row>
    <row r="16" spans="1:16">
      <c r="A16" s="250"/>
      <c r="B16" s="246"/>
      <c r="C16" s="246"/>
      <c r="D16" s="246"/>
      <c r="E16" s="246"/>
      <c r="F16" s="246"/>
      <c r="G16" s="1125" t="s">
        <v>490</v>
      </c>
      <c r="H16" s="1126"/>
      <c r="I16" s="1126"/>
      <c r="J16" s="1127"/>
      <c r="K16" s="270">
        <v>-239120</v>
      </c>
      <c r="L16" s="270">
        <v>-4585</v>
      </c>
      <c r="M16" s="271">
        <v>-5294</v>
      </c>
      <c r="N16" s="272">
        <v>-13.4</v>
      </c>
    </row>
    <row r="17" spans="1:16">
      <c r="A17" s="250"/>
      <c r="B17" s="246"/>
      <c r="C17" s="246"/>
      <c r="D17" s="246"/>
      <c r="E17" s="246"/>
      <c r="F17" s="246"/>
      <c r="G17" s="1125" t="s">
        <v>170</v>
      </c>
      <c r="H17" s="1126"/>
      <c r="I17" s="1126"/>
      <c r="J17" s="1127"/>
      <c r="K17" s="270">
        <v>3014065</v>
      </c>
      <c r="L17" s="270">
        <v>57792</v>
      </c>
      <c r="M17" s="271">
        <v>68586</v>
      </c>
      <c r="N17" s="272">
        <v>-15.7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17" t="s">
        <v>495</v>
      </c>
      <c r="H21" s="1118"/>
      <c r="I21" s="1118"/>
      <c r="J21" s="1119"/>
      <c r="K21" s="282">
        <v>5.69</v>
      </c>
      <c r="L21" s="283">
        <v>6.42</v>
      </c>
      <c r="M21" s="284">
        <v>-0.73</v>
      </c>
      <c r="N21" s="251"/>
      <c r="O21" s="285"/>
      <c r="P21" s="281"/>
    </row>
    <row r="22" spans="1:16" s="286" customFormat="1">
      <c r="A22" s="281"/>
      <c r="B22" s="251"/>
      <c r="C22" s="251"/>
      <c r="D22" s="251"/>
      <c r="E22" s="251"/>
      <c r="F22" s="251"/>
      <c r="G22" s="1117" t="s">
        <v>496</v>
      </c>
      <c r="H22" s="1118"/>
      <c r="I22" s="1118"/>
      <c r="J22" s="1119"/>
      <c r="K22" s="287">
        <v>99.3</v>
      </c>
      <c r="L22" s="288">
        <v>97.3</v>
      </c>
      <c r="M22" s="289">
        <v>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20" t="s">
        <v>477</v>
      </c>
      <c r="L30" s="256"/>
      <c r="M30" s="257" t="s">
        <v>478</v>
      </c>
      <c r="N30" s="258"/>
    </row>
    <row r="31" spans="1:16">
      <c r="A31" s="250"/>
      <c r="B31" s="246"/>
      <c r="C31" s="246"/>
      <c r="D31" s="246"/>
      <c r="E31" s="246"/>
      <c r="F31" s="246"/>
      <c r="G31" s="259"/>
      <c r="H31" s="260"/>
      <c r="I31" s="260"/>
      <c r="J31" s="261"/>
      <c r="K31" s="1121"/>
      <c r="L31" s="262" t="s">
        <v>479</v>
      </c>
      <c r="M31" s="263" t="s">
        <v>480</v>
      </c>
      <c r="N31" s="264" t="s">
        <v>481</v>
      </c>
    </row>
    <row r="32" spans="1:16" ht="27" customHeight="1">
      <c r="A32" s="250"/>
      <c r="B32" s="246"/>
      <c r="C32" s="246"/>
      <c r="D32" s="246"/>
      <c r="E32" s="246"/>
      <c r="F32" s="246"/>
      <c r="G32" s="1133" t="s">
        <v>500</v>
      </c>
      <c r="H32" s="1134"/>
      <c r="I32" s="1134"/>
      <c r="J32" s="1135"/>
      <c r="K32" s="296">
        <v>1635873</v>
      </c>
      <c r="L32" s="296">
        <v>31366</v>
      </c>
      <c r="M32" s="297">
        <v>31128</v>
      </c>
      <c r="N32" s="298">
        <v>0.8</v>
      </c>
    </row>
    <row r="33" spans="1:16" ht="13.5" customHeight="1">
      <c r="A33" s="250"/>
      <c r="B33" s="246"/>
      <c r="C33" s="246"/>
      <c r="D33" s="246"/>
      <c r="E33" s="246"/>
      <c r="F33" s="246"/>
      <c r="G33" s="1133" t="s">
        <v>501</v>
      </c>
      <c r="H33" s="1134"/>
      <c r="I33" s="1134"/>
      <c r="J33" s="1135"/>
      <c r="K33" s="296" t="s">
        <v>486</v>
      </c>
      <c r="L33" s="296" t="s">
        <v>486</v>
      </c>
      <c r="M33" s="297" t="s">
        <v>486</v>
      </c>
      <c r="N33" s="298" t="s">
        <v>486</v>
      </c>
    </row>
    <row r="34" spans="1:16" ht="27" customHeight="1">
      <c r="A34" s="250"/>
      <c r="B34" s="246"/>
      <c r="C34" s="246"/>
      <c r="D34" s="246"/>
      <c r="E34" s="246"/>
      <c r="F34" s="246"/>
      <c r="G34" s="1133" t="s">
        <v>502</v>
      </c>
      <c r="H34" s="1134"/>
      <c r="I34" s="1134"/>
      <c r="J34" s="1135"/>
      <c r="K34" s="296" t="s">
        <v>486</v>
      </c>
      <c r="L34" s="296" t="s">
        <v>486</v>
      </c>
      <c r="M34" s="297" t="s">
        <v>486</v>
      </c>
      <c r="N34" s="298" t="s">
        <v>486</v>
      </c>
    </row>
    <row r="35" spans="1:16" ht="27" customHeight="1">
      <c r="A35" s="250"/>
      <c r="B35" s="246"/>
      <c r="C35" s="246"/>
      <c r="D35" s="246"/>
      <c r="E35" s="246"/>
      <c r="F35" s="246"/>
      <c r="G35" s="1133" t="s">
        <v>503</v>
      </c>
      <c r="H35" s="1134"/>
      <c r="I35" s="1134"/>
      <c r="J35" s="1135"/>
      <c r="K35" s="296">
        <v>315476</v>
      </c>
      <c r="L35" s="296">
        <v>6049</v>
      </c>
      <c r="M35" s="297">
        <v>9784</v>
      </c>
      <c r="N35" s="298">
        <v>-38.200000000000003</v>
      </c>
    </row>
    <row r="36" spans="1:16" ht="27" customHeight="1">
      <c r="A36" s="250"/>
      <c r="B36" s="246"/>
      <c r="C36" s="246"/>
      <c r="D36" s="246"/>
      <c r="E36" s="246"/>
      <c r="F36" s="246"/>
      <c r="G36" s="1133" t="s">
        <v>504</v>
      </c>
      <c r="H36" s="1134"/>
      <c r="I36" s="1134"/>
      <c r="J36" s="1135"/>
      <c r="K36" s="296">
        <v>117218</v>
      </c>
      <c r="L36" s="296">
        <v>2248</v>
      </c>
      <c r="M36" s="297">
        <v>2611</v>
      </c>
      <c r="N36" s="298">
        <v>-13.9</v>
      </c>
    </row>
    <row r="37" spans="1:16" ht="13.5" customHeight="1">
      <c r="A37" s="250"/>
      <c r="B37" s="246"/>
      <c r="C37" s="246"/>
      <c r="D37" s="246"/>
      <c r="E37" s="246"/>
      <c r="F37" s="246"/>
      <c r="G37" s="1133" t="s">
        <v>505</v>
      </c>
      <c r="H37" s="1134"/>
      <c r="I37" s="1134"/>
      <c r="J37" s="1135"/>
      <c r="K37" s="296">
        <v>185454</v>
      </c>
      <c r="L37" s="296">
        <v>3556</v>
      </c>
      <c r="M37" s="297">
        <v>1177</v>
      </c>
      <c r="N37" s="298">
        <v>202.1</v>
      </c>
    </row>
    <row r="38" spans="1:16" ht="27" customHeight="1">
      <c r="A38" s="250"/>
      <c r="B38" s="246"/>
      <c r="C38" s="246"/>
      <c r="D38" s="246"/>
      <c r="E38" s="246"/>
      <c r="F38" s="246"/>
      <c r="G38" s="1136" t="s">
        <v>506</v>
      </c>
      <c r="H38" s="1137"/>
      <c r="I38" s="1137"/>
      <c r="J38" s="1138"/>
      <c r="K38" s="299" t="s">
        <v>486</v>
      </c>
      <c r="L38" s="299" t="s">
        <v>486</v>
      </c>
      <c r="M38" s="300">
        <v>1</v>
      </c>
      <c r="N38" s="301" t="s">
        <v>486</v>
      </c>
      <c r="O38" s="295"/>
    </row>
    <row r="39" spans="1:16">
      <c r="A39" s="250"/>
      <c r="B39" s="246"/>
      <c r="C39" s="246"/>
      <c r="D39" s="246"/>
      <c r="E39" s="246"/>
      <c r="F39" s="246"/>
      <c r="G39" s="1136" t="s">
        <v>507</v>
      </c>
      <c r="H39" s="1137"/>
      <c r="I39" s="1137"/>
      <c r="J39" s="1138"/>
      <c r="K39" s="302">
        <v>-204690</v>
      </c>
      <c r="L39" s="302">
        <v>-3925</v>
      </c>
      <c r="M39" s="303">
        <v>-3247</v>
      </c>
      <c r="N39" s="304">
        <v>20.9</v>
      </c>
      <c r="O39" s="295"/>
    </row>
    <row r="40" spans="1:16" ht="27" customHeight="1">
      <c r="A40" s="250"/>
      <c r="B40" s="246"/>
      <c r="C40" s="246"/>
      <c r="D40" s="246"/>
      <c r="E40" s="246"/>
      <c r="F40" s="246"/>
      <c r="G40" s="1133" t="s">
        <v>508</v>
      </c>
      <c r="H40" s="1134"/>
      <c r="I40" s="1134"/>
      <c r="J40" s="1135"/>
      <c r="K40" s="302">
        <v>-1319820</v>
      </c>
      <c r="L40" s="302">
        <v>-25306</v>
      </c>
      <c r="M40" s="303">
        <v>-28558</v>
      </c>
      <c r="N40" s="304">
        <v>-11.4</v>
      </c>
      <c r="O40" s="295"/>
    </row>
    <row r="41" spans="1:16">
      <c r="A41" s="250"/>
      <c r="B41" s="246"/>
      <c r="C41" s="246"/>
      <c r="D41" s="246"/>
      <c r="E41" s="246"/>
      <c r="F41" s="246"/>
      <c r="G41" s="1139" t="s">
        <v>281</v>
      </c>
      <c r="H41" s="1140"/>
      <c r="I41" s="1140"/>
      <c r="J41" s="1141"/>
      <c r="K41" s="296">
        <v>729511</v>
      </c>
      <c r="L41" s="302">
        <v>13988</v>
      </c>
      <c r="M41" s="303">
        <v>12895</v>
      </c>
      <c r="N41" s="304">
        <v>8.5</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28" t="s">
        <v>477</v>
      </c>
      <c r="J49" s="1130" t="s">
        <v>512</v>
      </c>
      <c r="K49" s="1131"/>
      <c r="L49" s="1131"/>
      <c r="M49" s="1131"/>
      <c r="N49" s="1132"/>
    </row>
    <row r="50" spans="1:14">
      <c r="A50" s="250"/>
      <c r="B50" s="246"/>
      <c r="C50" s="246"/>
      <c r="D50" s="246"/>
      <c r="E50" s="246"/>
      <c r="F50" s="246"/>
      <c r="G50" s="314"/>
      <c r="H50" s="315"/>
      <c r="I50" s="1129"/>
      <c r="J50" s="316" t="s">
        <v>513</v>
      </c>
      <c r="K50" s="317" t="s">
        <v>514</v>
      </c>
      <c r="L50" s="318" t="s">
        <v>515</v>
      </c>
      <c r="M50" s="319" t="s">
        <v>516</v>
      </c>
      <c r="N50" s="320" t="s">
        <v>517</v>
      </c>
    </row>
    <row r="51" spans="1:14">
      <c r="A51" s="250"/>
      <c r="B51" s="246"/>
      <c r="C51" s="246"/>
      <c r="D51" s="246"/>
      <c r="E51" s="246"/>
      <c r="F51" s="246"/>
      <c r="G51" s="312" t="s">
        <v>518</v>
      </c>
      <c r="H51" s="313"/>
      <c r="I51" s="321">
        <v>2051894</v>
      </c>
      <c r="J51" s="322">
        <v>39837</v>
      </c>
      <c r="K51" s="323">
        <v>-5.4</v>
      </c>
      <c r="L51" s="324">
        <v>46819</v>
      </c>
      <c r="M51" s="325">
        <v>9.3000000000000007</v>
      </c>
      <c r="N51" s="326">
        <v>-14.7</v>
      </c>
    </row>
    <row r="52" spans="1:14">
      <c r="A52" s="250"/>
      <c r="B52" s="246"/>
      <c r="C52" s="246"/>
      <c r="D52" s="246"/>
      <c r="E52" s="246"/>
      <c r="F52" s="246"/>
      <c r="G52" s="327"/>
      <c r="H52" s="328" t="s">
        <v>519</v>
      </c>
      <c r="I52" s="329">
        <v>916409</v>
      </c>
      <c r="J52" s="330">
        <v>17792</v>
      </c>
      <c r="K52" s="331">
        <v>115.8</v>
      </c>
      <c r="L52" s="332">
        <v>24121</v>
      </c>
      <c r="M52" s="333">
        <v>9.5</v>
      </c>
      <c r="N52" s="334">
        <v>106.3</v>
      </c>
    </row>
    <row r="53" spans="1:14">
      <c r="A53" s="250"/>
      <c r="B53" s="246"/>
      <c r="C53" s="246"/>
      <c r="D53" s="246"/>
      <c r="E53" s="246"/>
      <c r="F53" s="246"/>
      <c r="G53" s="312" t="s">
        <v>520</v>
      </c>
      <c r="H53" s="313"/>
      <c r="I53" s="321">
        <v>1985197</v>
      </c>
      <c r="J53" s="322">
        <v>38497</v>
      </c>
      <c r="K53" s="323">
        <v>-3.4</v>
      </c>
      <c r="L53" s="324">
        <v>53270</v>
      </c>
      <c r="M53" s="325">
        <v>13.8</v>
      </c>
      <c r="N53" s="326">
        <v>-17.2</v>
      </c>
    </row>
    <row r="54" spans="1:14">
      <c r="A54" s="250"/>
      <c r="B54" s="246"/>
      <c r="C54" s="246"/>
      <c r="D54" s="246"/>
      <c r="E54" s="246"/>
      <c r="F54" s="246"/>
      <c r="G54" s="327"/>
      <c r="H54" s="328" t="s">
        <v>519</v>
      </c>
      <c r="I54" s="329">
        <v>666792</v>
      </c>
      <c r="J54" s="330">
        <v>12931</v>
      </c>
      <c r="K54" s="331">
        <v>-27.3</v>
      </c>
      <c r="L54" s="332">
        <v>24316</v>
      </c>
      <c r="M54" s="333">
        <v>0.8</v>
      </c>
      <c r="N54" s="334">
        <v>-28.1</v>
      </c>
    </row>
    <row r="55" spans="1:14">
      <c r="A55" s="250"/>
      <c r="B55" s="246"/>
      <c r="C55" s="246"/>
      <c r="D55" s="246"/>
      <c r="E55" s="246"/>
      <c r="F55" s="246"/>
      <c r="G55" s="312" t="s">
        <v>521</v>
      </c>
      <c r="H55" s="313"/>
      <c r="I55" s="321">
        <v>1238630</v>
      </c>
      <c r="J55" s="322">
        <v>23838</v>
      </c>
      <c r="K55" s="323">
        <v>-38.1</v>
      </c>
      <c r="L55" s="324">
        <v>53292</v>
      </c>
      <c r="M55" s="325">
        <v>0</v>
      </c>
      <c r="N55" s="326">
        <v>-38.1</v>
      </c>
    </row>
    <row r="56" spans="1:14">
      <c r="A56" s="250"/>
      <c r="B56" s="246"/>
      <c r="C56" s="246"/>
      <c r="D56" s="246"/>
      <c r="E56" s="246"/>
      <c r="F56" s="246"/>
      <c r="G56" s="327"/>
      <c r="H56" s="328" t="s">
        <v>519</v>
      </c>
      <c r="I56" s="329">
        <v>515550</v>
      </c>
      <c r="J56" s="330">
        <v>9922</v>
      </c>
      <c r="K56" s="331">
        <v>-23.3</v>
      </c>
      <c r="L56" s="332">
        <v>28900</v>
      </c>
      <c r="M56" s="333">
        <v>18.899999999999999</v>
      </c>
      <c r="N56" s="334">
        <v>-42.2</v>
      </c>
    </row>
    <row r="57" spans="1:14">
      <c r="A57" s="250"/>
      <c r="B57" s="246"/>
      <c r="C57" s="246"/>
      <c r="D57" s="246"/>
      <c r="E57" s="246"/>
      <c r="F57" s="246"/>
      <c r="G57" s="312" t="s">
        <v>522</v>
      </c>
      <c r="H57" s="313"/>
      <c r="I57" s="321">
        <v>3930451</v>
      </c>
      <c r="J57" s="322">
        <v>75451</v>
      </c>
      <c r="K57" s="323">
        <v>216.5</v>
      </c>
      <c r="L57" s="324">
        <v>49919</v>
      </c>
      <c r="M57" s="325">
        <v>-6.3</v>
      </c>
      <c r="N57" s="326">
        <v>222.8</v>
      </c>
    </row>
    <row r="58" spans="1:14">
      <c r="A58" s="250"/>
      <c r="B58" s="246"/>
      <c r="C58" s="246"/>
      <c r="D58" s="246"/>
      <c r="E58" s="246"/>
      <c r="F58" s="246"/>
      <c r="G58" s="327"/>
      <c r="H58" s="328" t="s">
        <v>519</v>
      </c>
      <c r="I58" s="329">
        <v>1461048</v>
      </c>
      <c r="J58" s="330">
        <v>28047</v>
      </c>
      <c r="K58" s="331">
        <v>182.7</v>
      </c>
      <c r="L58" s="332">
        <v>26398</v>
      </c>
      <c r="M58" s="333">
        <v>-8.6999999999999993</v>
      </c>
      <c r="N58" s="334">
        <v>191.4</v>
      </c>
    </row>
    <row r="59" spans="1:14">
      <c r="A59" s="250"/>
      <c r="B59" s="246"/>
      <c r="C59" s="246"/>
      <c r="D59" s="246"/>
      <c r="E59" s="246"/>
      <c r="F59" s="246"/>
      <c r="G59" s="312" t="s">
        <v>523</v>
      </c>
      <c r="H59" s="313"/>
      <c r="I59" s="321">
        <v>4075033</v>
      </c>
      <c r="J59" s="322">
        <v>78135</v>
      </c>
      <c r="K59" s="323">
        <v>3.6</v>
      </c>
      <c r="L59" s="324">
        <v>47738</v>
      </c>
      <c r="M59" s="325">
        <v>-4.4000000000000004</v>
      </c>
      <c r="N59" s="326">
        <v>8</v>
      </c>
    </row>
    <row r="60" spans="1:14">
      <c r="A60" s="250"/>
      <c r="B60" s="246"/>
      <c r="C60" s="246"/>
      <c r="D60" s="246"/>
      <c r="E60" s="246"/>
      <c r="F60" s="246"/>
      <c r="G60" s="327"/>
      <c r="H60" s="328" t="s">
        <v>519</v>
      </c>
      <c r="I60" s="335">
        <v>1673955</v>
      </c>
      <c r="J60" s="330">
        <v>32096</v>
      </c>
      <c r="K60" s="331">
        <v>14.4</v>
      </c>
      <c r="L60" s="332">
        <v>24937</v>
      </c>
      <c r="M60" s="333">
        <v>-5.5</v>
      </c>
      <c r="N60" s="334">
        <v>19.899999999999999</v>
      </c>
    </row>
    <row r="61" spans="1:14">
      <c r="A61" s="250"/>
      <c r="B61" s="246"/>
      <c r="C61" s="246"/>
      <c r="D61" s="246"/>
      <c r="E61" s="246"/>
      <c r="F61" s="246"/>
      <c r="G61" s="312" t="s">
        <v>524</v>
      </c>
      <c r="H61" s="336"/>
      <c r="I61" s="337">
        <v>2656241</v>
      </c>
      <c r="J61" s="338">
        <v>51152</v>
      </c>
      <c r="K61" s="339">
        <v>34.6</v>
      </c>
      <c r="L61" s="340">
        <v>50208</v>
      </c>
      <c r="M61" s="341">
        <v>2.5</v>
      </c>
      <c r="N61" s="326">
        <v>32.1</v>
      </c>
    </row>
    <row r="62" spans="1:14">
      <c r="A62" s="250"/>
      <c r="B62" s="246"/>
      <c r="C62" s="246"/>
      <c r="D62" s="246"/>
      <c r="E62" s="246"/>
      <c r="F62" s="246"/>
      <c r="G62" s="327"/>
      <c r="H62" s="328" t="s">
        <v>519</v>
      </c>
      <c r="I62" s="329">
        <v>1046751</v>
      </c>
      <c r="J62" s="330">
        <v>20158</v>
      </c>
      <c r="K62" s="331">
        <v>52.5</v>
      </c>
      <c r="L62" s="332">
        <v>25734</v>
      </c>
      <c r="M62" s="333">
        <v>3</v>
      </c>
      <c r="N62" s="334">
        <v>49.5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1"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42" t="s">
        <v>3</v>
      </c>
      <c r="D47" s="1142"/>
      <c r="E47" s="1143"/>
      <c r="F47" s="11">
        <v>14.11</v>
      </c>
      <c r="G47" s="12">
        <v>11.68</v>
      </c>
      <c r="H47" s="12">
        <v>11.65</v>
      </c>
      <c r="I47" s="12">
        <v>16.440000000000001</v>
      </c>
      <c r="J47" s="13">
        <v>18.309999999999999</v>
      </c>
    </row>
    <row r="48" spans="2:10" ht="57.75" customHeight="1">
      <c r="B48" s="14"/>
      <c r="C48" s="1144" t="s">
        <v>4</v>
      </c>
      <c r="D48" s="1144"/>
      <c r="E48" s="1145"/>
      <c r="F48" s="15">
        <v>0.18</v>
      </c>
      <c r="G48" s="16">
        <v>0.14000000000000001</v>
      </c>
      <c r="H48" s="16">
        <v>2.6</v>
      </c>
      <c r="I48" s="16">
        <v>4.66</v>
      </c>
      <c r="J48" s="17">
        <v>5.4</v>
      </c>
    </row>
    <row r="49" spans="2:10" ht="57.75" customHeight="1" thickBot="1">
      <c r="B49" s="18"/>
      <c r="C49" s="1146" t="s">
        <v>5</v>
      </c>
      <c r="D49" s="1146"/>
      <c r="E49" s="1147"/>
      <c r="F49" s="19" t="s">
        <v>531</v>
      </c>
      <c r="G49" s="20" t="s">
        <v>532</v>
      </c>
      <c r="H49" s="20">
        <v>2.5299999999999998</v>
      </c>
      <c r="I49" s="20">
        <v>7.18</v>
      </c>
      <c r="J49" s="21">
        <v>3.13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2018-03-06T07:59:04Z</cp:lastPrinted>
  <dcterms:created xsi:type="dcterms:W3CDTF">2018-01-24T05:59:02Z</dcterms:created>
  <dcterms:modified xsi:type="dcterms:W3CDTF">2018-04-17T02:27:19Z</dcterms:modified>
</cp:coreProperties>
</file>